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4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6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7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style7.xml" ContentType="application/vnd.ms-office.chartstyle+xml"/>
  <Override PartName="/xl/charts/colors11.xml" ContentType="application/vnd.ms-office.chartcolorstyle+xml"/>
  <Override PartName="/xl/charts/style11.xml" ContentType="application/vnd.ms-office.chartstyle+xml"/>
  <Override PartName="/xl/charts/colors12.xml" ContentType="application/vnd.ms-office.chartcolorstyle+xml"/>
  <Override PartName="/xl/charts/style1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0" yWindow="0" windowWidth="24240" windowHeight="11790" activeTab="3"/>
  </bookViews>
  <sheets>
    <sheet name="Data" sheetId="1" r:id="rId1"/>
    <sheet name="Correlations" sheetId="25" r:id="rId2"/>
    <sheet name="Lagged Holdback Model" sheetId="2" r:id="rId3"/>
    <sheet name="Lagged Full Model" sheetId="24" r:id="rId4"/>
    <sheet name="Lagged LN-LN data" sheetId="26" r:id="rId5"/>
    <sheet name="LN-LN regr" sheetId="40" r:id="rId6"/>
    <sheet name="Lagged Ratio data" sheetId="29" r:id="rId7"/>
    <sheet name="Ratio regr" sheetId="31" r:id="rId8"/>
    <sheet name="PhiDiff_LN Data" sheetId="32" r:id="rId9"/>
    <sheet name="PhiDiff_LN regr" sheetId="35" r:id="rId10"/>
    <sheet name="PDiff_LN regr 2" sheetId="41" r:id="rId11"/>
    <sheet name="PhiDiff_LN holdback" sheetId="39" r:id="rId12"/>
  </sheets>
  <calcPr calcId="145621" concurrentCalc="0" concurrentManualCount="4"/>
  <pivotCaches>
    <pivotCache cacheId="6" r:id="rId13"/>
    <pivotCache cacheId="7" r:id="rId14"/>
    <pivotCache cacheId="8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4" i="2" l="1"/>
  <c r="C38" i="40"/>
  <c r="J3" i="26"/>
  <c r="K3" i="26"/>
  <c r="L3" i="26"/>
  <c r="M3" i="26"/>
  <c r="J4" i="26"/>
  <c r="K4" i="26"/>
  <c r="L4" i="26"/>
  <c r="M4" i="26"/>
  <c r="J5" i="26"/>
  <c r="K5" i="26"/>
  <c r="L5" i="26"/>
  <c r="M5" i="26"/>
  <c r="J6" i="26"/>
  <c r="K6" i="26"/>
  <c r="L6" i="26"/>
  <c r="M6" i="26"/>
  <c r="J7" i="26"/>
  <c r="K7" i="26"/>
  <c r="L7" i="26"/>
  <c r="M7" i="26"/>
  <c r="J8" i="26"/>
  <c r="K8" i="26"/>
  <c r="L8" i="26"/>
  <c r="M8" i="26"/>
  <c r="J9" i="26"/>
  <c r="K9" i="26"/>
  <c r="L9" i="26"/>
  <c r="M9" i="26"/>
  <c r="J10" i="26"/>
  <c r="K10" i="26"/>
  <c r="L10" i="26"/>
  <c r="M10" i="26"/>
  <c r="J11" i="26"/>
  <c r="K11" i="26"/>
  <c r="L11" i="26"/>
  <c r="M11" i="26"/>
  <c r="J12" i="26"/>
  <c r="K12" i="26"/>
  <c r="L12" i="26"/>
  <c r="M12" i="26"/>
  <c r="J13" i="26"/>
  <c r="K13" i="26"/>
  <c r="L13" i="26"/>
  <c r="M13" i="26"/>
  <c r="J14" i="26"/>
  <c r="K14" i="26"/>
  <c r="L14" i="26"/>
  <c r="M14" i="26"/>
  <c r="J15" i="26"/>
  <c r="K15" i="26"/>
  <c r="L15" i="26"/>
  <c r="M15" i="26"/>
  <c r="J16" i="26"/>
  <c r="K16" i="26"/>
  <c r="L16" i="26"/>
  <c r="M16" i="26"/>
  <c r="J17" i="26"/>
  <c r="K17" i="26"/>
  <c r="L17" i="26"/>
  <c r="M17" i="26"/>
  <c r="J18" i="26"/>
  <c r="K18" i="26"/>
  <c r="L18" i="26"/>
  <c r="M18" i="26"/>
  <c r="J19" i="26"/>
  <c r="K19" i="26"/>
  <c r="L19" i="26"/>
  <c r="M19" i="26"/>
  <c r="J20" i="26"/>
  <c r="K20" i="26"/>
  <c r="L20" i="26"/>
  <c r="M20" i="26"/>
  <c r="J21" i="26"/>
  <c r="K21" i="26"/>
  <c r="L21" i="26"/>
  <c r="M21" i="26"/>
  <c r="J22" i="26"/>
  <c r="K22" i="26"/>
  <c r="L22" i="26"/>
  <c r="M22" i="26"/>
  <c r="J23" i="26"/>
  <c r="K23" i="26"/>
  <c r="L23" i="26"/>
  <c r="M23" i="26"/>
  <c r="J24" i="26"/>
  <c r="K24" i="26"/>
  <c r="L24" i="26"/>
  <c r="M24" i="26"/>
  <c r="J25" i="26"/>
  <c r="K25" i="26"/>
  <c r="L25" i="26"/>
  <c r="M25" i="26"/>
  <c r="J26" i="26"/>
  <c r="K26" i="26"/>
  <c r="L26" i="26"/>
  <c r="M26" i="26"/>
  <c r="J27" i="26"/>
  <c r="K27" i="26"/>
  <c r="L27" i="26"/>
  <c r="M27" i="26"/>
  <c r="J28" i="26"/>
  <c r="K28" i="26"/>
  <c r="L28" i="26"/>
  <c r="M28" i="26"/>
  <c r="J29" i="26"/>
  <c r="K29" i="26"/>
  <c r="L29" i="26"/>
  <c r="M29" i="26"/>
  <c r="J30" i="26"/>
  <c r="K30" i="26"/>
  <c r="L30" i="26"/>
  <c r="M30" i="26"/>
  <c r="J31" i="26"/>
  <c r="K31" i="26"/>
  <c r="L31" i="26"/>
  <c r="M31" i="26"/>
  <c r="J32" i="26"/>
  <c r="K32" i="26"/>
  <c r="L32" i="26"/>
  <c r="M32" i="26"/>
  <c r="J33" i="26"/>
  <c r="K33" i="26"/>
  <c r="L33" i="26"/>
  <c r="M33" i="26"/>
  <c r="J34" i="26"/>
  <c r="K34" i="26"/>
  <c r="L34" i="26"/>
  <c r="M34" i="26"/>
  <c r="J35" i="26"/>
  <c r="K35" i="26"/>
  <c r="L35" i="26"/>
  <c r="M35" i="26"/>
  <c r="J36" i="26"/>
  <c r="K36" i="26"/>
  <c r="L36" i="26"/>
  <c r="M36" i="26"/>
  <c r="J37" i="26"/>
  <c r="K37" i="26"/>
  <c r="L37" i="26"/>
  <c r="M37" i="26"/>
  <c r="J38" i="26"/>
  <c r="K38" i="26"/>
  <c r="L38" i="26"/>
  <c r="M38" i="26"/>
  <c r="J39" i="26"/>
  <c r="K39" i="26"/>
  <c r="L39" i="26"/>
  <c r="M39" i="26"/>
  <c r="J40" i="26"/>
  <c r="K40" i="26"/>
  <c r="L40" i="26"/>
  <c r="M40" i="26"/>
  <c r="J41" i="26"/>
  <c r="K41" i="26"/>
  <c r="L41" i="26"/>
  <c r="M41" i="26"/>
  <c r="J42" i="26"/>
  <c r="K42" i="26"/>
  <c r="L42" i="26"/>
  <c r="M42" i="26"/>
  <c r="J43" i="26"/>
  <c r="K43" i="26"/>
  <c r="L43" i="26"/>
  <c r="M43" i="26"/>
  <c r="J44" i="26"/>
  <c r="K44" i="26"/>
  <c r="L44" i="26"/>
  <c r="M44" i="26"/>
  <c r="J45" i="26"/>
  <c r="K45" i="26"/>
  <c r="L45" i="26"/>
  <c r="M45" i="26"/>
  <c r="J46" i="26"/>
  <c r="K46" i="26"/>
  <c r="L46" i="26"/>
  <c r="M46" i="26"/>
  <c r="J47" i="26"/>
  <c r="K47" i="26"/>
  <c r="L47" i="26"/>
  <c r="M47" i="26"/>
  <c r="J48" i="26"/>
  <c r="K48" i="26"/>
  <c r="L48" i="26"/>
  <c r="M48" i="26"/>
  <c r="J49" i="26"/>
  <c r="K49" i="26"/>
  <c r="L49" i="26"/>
  <c r="M49" i="26"/>
  <c r="J50" i="26"/>
  <c r="K50" i="26"/>
  <c r="L50" i="26"/>
  <c r="M50" i="26"/>
  <c r="J51" i="26"/>
  <c r="K51" i="26"/>
  <c r="L51" i="26"/>
  <c r="M51" i="26"/>
  <c r="J52" i="26"/>
  <c r="K52" i="26"/>
  <c r="L52" i="26"/>
  <c r="M52" i="26"/>
  <c r="J53" i="26"/>
  <c r="K53" i="26"/>
  <c r="L53" i="26"/>
  <c r="M53" i="26"/>
  <c r="J54" i="26"/>
  <c r="K54" i="26"/>
  <c r="L54" i="26"/>
  <c r="M54" i="26"/>
  <c r="J55" i="26"/>
  <c r="K55" i="26"/>
  <c r="L55" i="26"/>
  <c r="M55" i="26"/>
  <c r="J56" i="26"/>
  <c r="K56" i="26"/>
  <c r="L56" i="26"/>
  <c r="M56" i="26"/>
  <c r="J57" i="26"/>
  <c r="K57" i="26"/>
  <c r="L57" i="26"/>
  <c r="M57" i="26"/>
  <c r="J58" i="26"/>
  <c r="K58" i="26"/>
  <c r="L58" i="26"/>
  <c r="M58" i="26"/>
  <c r="J59" i="26"/>
  <c r="K59" i="26"/>
  <c r="L59" i="26"/>
  <c r="M59" i="26"/>
  <c r="J60" i="26"/>
  <c r="K60" i="26"/>
  <c r="L60" i="26"/>
  <c r="M60" i="26"/>
  <c r="J61" i="26"/>
  <c r="K61" i="26"/>
  <c r="L61" i="26"/>
  <c r="M61" i="26"/>
  <c r="J62" i="26"/>
  <c r="K62" i="26"/>
  <c r="L62" i="26"/>
  <c r="M62" i="26"/>
  <c r="J63" i="26"/>
  <c r="K63" i="26"/>
  <c r="L63" i="26"/>
  <c r="M63" i="26"/>
  <c r="J64" i="26"/>
  <c r="K64" i="26"/>
  <c r="L64" i="26"/>
  <c r="M64" i="26"/>
  <c r="J65" i="26"/>
  <c r="K65" i="26"/>
  <c r="L65" i="26"/>
  <c r="M65" i="26"/>
  <c r="J66" i="26"/>
  <c r="K66" i="26"/>
  <c r="L66" i="26"/>
  <c r="M66" i="26"/>
  <c r="J67" i="26"/>
  <c r="K67" i="26"/>
  <c r="L67" i="26"/>
  <c r="M67" i="26"/>
  <c r="J68" i="26"/>
  <c r="K68" i="26"/>
  <c r="L68" i="26"/>
  <c r="M68" i="26"/>
  <c r="J69" i="26"/>
  <c r="K69" i="26"/>
  <c r="L69" i="26"/>
  <c r="M69" i="26"/>
  <c r="J70" i="26"/>
  <c r="K70" i="26"/>
  <c r="L70" i="26"/>
  <c r="M70" i="26"/>
  <c r="J71" i="26"/>
  <c r="K71" i="26"/>
  <c r="L71" i="26"/>
  <c r="M71" i="26"/>
  <c r="J72" i="26"/>
  <c r="K72" i="26"/>
  <c r="L72" i="26"/>
  <c r="M72" i="26"/>
  <c r="J73" i="26"/>
  <c r="K73" i="26"/>
  <c r="L73" i="26"/>
  <c r="M73" i="26"/>
  <c r="J74" i="26"/>
  <c r="K74" i="26"/>
  <c r="L74" i="26"/>
  <c r="M74" i="26"/>
  <c r="J75" i="26"/>
  <c r="K75" i="26"/>
  <c r="L75" i="26"/>
  <c r="M75" i="26"/>
  <c r="J76" i="26"/>
  <c r="K76" i="26"/>
  <c r="L76" i="26"/>
  <c r="M76" i="26"/>
  <c r="J77" i="26"/>
  <c r="K77" i="26"/>
  <c r="L77" i="26"/>
  <c r="M77" i="26"/>
  <c r="J78" i="26"/>
  <c r="K78" i="26"/>
  <c r="L78" i="26"/>
  <c r="M78" i="26"/>
  <c r="J79" i="26"/>
  <c r="K79" i="26"/>
  <c r="L79" i="26"/>
  <c r="M79" i="26"/>
  <c r="J80" i="26"/>
  <c r="K80" i="26"/>
  <c r="L80" i="26"/>
  <c r="M80" i="26"/>
  <c r="J81" i="26"/>
  <c r="K81" i="26"/>
  <c r="L81" i="26"/>
  <c r="M81" i="26"/>
  <c r="J82" i="26"/>
  <c r="K82" i="26"/>
  <c r="L82" i="26"/>
  <c r="M82" i="26"/>
  <c r="J83" i="26"/>
  <c r="K83" i="26"/>
  <c r="L83" i="26"/>
  <c r="M83" i="26"/>
  <c r="J84" i="26"/>
  <c r="K84" i="26"/>
  <c r="L84" i="26"/>
  <c r="M84" i="26"/>
  <c r="J85" i="26"/>
  <c r="K85" i="26"/>
  <c r="L85" i="26"/>
  <c r="M85" i="26"/>
  <c r="J86" i="26"/>
  <c r="K86" i="26"/>
  <c r="L86" i="26"/>
  <c r="M86" i="26"/>
  <c r="J87" i="26"/>
  <c r="K87" i="26"/>
  <c r="L87" i="26"/>
  <c r="M87" i="26"/>
  <c r="J88" i="26"/>
  <c r="K88" i="26"/>
  <c r="L88" i="26"/>
  <c r="M88" i="26"/>
  <c r="J89" i="26"/>
  <c r="K89" i="26"/>
  <c r="L89" i="26"/>
  <c r="M89" i="26"/>
  <c r="J90" i="26"/>
  <c r="K90" i="26"/>
  <c r="L90" i="26"/>
  <c r="M90" i="26"/>
  <c r="J91" i="26"/>
  <c r="K91" i="26"/>
  <c r="L91" i="26"/>
  <c r="M91" i="26"/>
  <c r="J92" i="26"/>
  <c r="K92" i="26"/>
  <c r="L92" i="26"/>
  <c r="M92" i="26"/>
  <c r="J93" i="26"/>
  <c r="K93" i="26"/>
  <c r="L93" i="26"/>
  <c r="M93" i="26"/>
  <c r="J94" i="26"/>
  <c r="K94" i="26"/>
  <c r="L94" i="26"/>
  <c r="M94" i="26"/>
  <c r="J95" i="26"/>
  <c r="K95" i="26"/>
  <c r="L95" i="26"/>
  <c r="M95" i="26"/>
  <c r="J96" i="26"/>
  <c r="K96" i="26"/>
  <c r="L96" i="26"/>
  <c r="M96" i="26"/>
  <c r="J97" i="26"/>
  <c r="K97" i="26"/>
  <c r="L97" i="26"/>
  <c r="M97" i="26"/>
  <c r="J98" i="26"/>
  <c r="K98" i="26"/>
  <c r="L98" i="26"/>
  <c r="M98" i="26"/>
  <c r="J99" i="26"/>
  <c r="K99" i="26"/>
  <c r="L99" i="26"/>
  <c r="M99" i="26"/>
  <c r="J100" i="26"/>
  <c r="K100" i="26"/>
  <c r="L100" i="26"/>
  <c r="M100" i="26"/>
  <c r="J101" i="26"/>
  <c r="K101" i="26"/>
  <c r="L101" i="26"/>
  <c r="M101" i="26"/>
  <c r="J102" i="26"/>
  <c r="K102" i="26"/>
  <c r="L102" i="26"/>
  <c r="M102" i="26"/>
  <c r="J103" i="26"/>
  <c r="K103" i="26"/>
  <c r="L103" i="26"/>
  <c r="M103" i="26"/>
  <c r="J104" i="26"/>
  <c r="K104" i="26"/>
  <c r="L104" i="26"/>
  <c r="M104" i="26"/>
  <c r="J105" i="26"/>
  <c r="K105" i="26"/>
  <c r="L105" i="26"/>
  <c r="M105" i="26"/>
  <c r="J106" i="26"/>
  <c r="K106" i="26"/>
  <c r="L106" i="26"/>
  <c r="M106" i="26"/>
  <c r="J107" i="26"/>
  <c r="K107" i="26"/>
  <c r="L107" i="26"/>
  <c r="M107" i="26"/>
  <c r="J108" i="26"/>
  <c r="K108" i="26"/>
  <c r="L108" i="26"/>
  <c r="M108" i="26"/>
  <c r="J109" i="26"/>
  <c r="K109" i="26"/>
  <c r="L109" i="26"/>
  <c r="M109" i="26"/>
  <c r="J110" i="26"/>
  <c r="K110" i="26"/>
  <c r="L110" i="26"/>
  <c r="M110" i="26"/>
  <c r="J111" i="26"/>
  <c r="K111" i="26"/>
  <c r="L111" i="26"/>
  <c r="M111" i="26"/>
  <c r="J112" i="26"/>
  <c r="K112" i="26"/>
  <c r="L112" i="26"/>
  <c r="M112" i="26"/>
  <c r="J113" i="26"/>
  <c r="K113" i="26"/>
  <c r="L113" i="26"/>
  <c r="M113" i="26"/>
  <c r="J114" i="26"/>
  <c r="K114" i="26"/>
  <c r="L114" i="26"/>
  <c r="M114" i="26"/>
  <c r="J115" i="26"/>
  <c r="K115" i="26"/>
  <c r="L115" i="26"/>
  <c r="M115" i="26"/>
  <c r="J116" i="26"/>
  <c r="K116" i="26"/>
  <c r="L116" i="26"/>
  <c r="M116" i="26"/>
  <c r="J117" i="26"/>
  <c r="K117" i="26"/>
  <c r="L117" i="26"/>
  <c r="M117" i="26"/>
  <c r="J118" i="26"/>
  <c r="K118" i="26"/>
  <c r="L118" i="26"/>
  <c r="M118" i="26"/>
  <c r="J119" i="26"/>
  <c r="K119" i="26"/>
  <c r="L119" i="26"/>
  <c r="M119" i="26"/>
  <c r="J120" i="26"/>
  <c r="K120" i="26"/>
  <c r="L120" i="26"/>
  <c r="M120" i="26"/>
  <c r="J121" i="26"/>
  <c r="K121" i="26"/>
  <c r="L121" i="26"/>
  <c r="M121" i="26"/>
  <c r="J122" i="26"/>
  <c r="K122" i="26"/>
  <c r="L122" i="26"/>
  <c r="M122" i="26"/>
  <c r="J123" i="26"/>
  <c r="K123" i="26"/>
  <c r="L123" i="26"/>
  <c r="M123" i="26"/>
  <c r="J124" i="26"/>
  <c r="K124" i="26"/>
  <c r="L124" i="26"/>
  <c r="M124" i="26"/>
  <c r="J125" i="26"/>
  <c r="K125" i="26"/>
  <c r="L125" i="26"/>
  <c r="M125" i="26"/>
  <c r="J126" i="26"/>
  <c r="K126" i="26"/>
  <c r="L126" i="26"/>
  <c r="M126" i="26"/>
  <c r="J127" i="26"/>
  <c r="K127" i="26"/>
  <c r="L127" i="26"/>
  <c r="M127" i="26"/>
  <c r="J128" i="26"/>
  <c r="K128" i="26"/>
  <c r="L128" i="26"/>
  <c r="M128" i="26"/>
  <c r="J129" i="26"/>
  <c r="K129" i="26"/>
  <c r="L129" i="26"/>
  <c r="M129" i="26"/>
  <c r="J130" i="26"/>
  <c r="K130" i="26"/>
  <c r="L130" i="26"/>
  <c r="M130" i="26"/>
  <c r="J131" i="26"/>
  <c r="K131" i="26"/>
  <c r="L131" i="26"/>
  <c r="M131" i="26"/>
  <c r="J132" i="26"/>
  <c r="K132" i="26"/>
  <c r="L132" i="26"/>
  <c r="M132" i="26"/>
  <c r="J133" i="26"/>
  <c r="K133" i="26"/>
  <c r="L133" i="26"/>
  <c r="M133" i="26"/>
  <c r="J134" i="26"/>
  <c r="K134" i="26"/>
  <c r="L134" i="26"/>
  <c r="M134" i="26"/>
  <c r="J135" i="26"/>
  <c r="K135" i="26"/>
  <c r="L135" i="26"/>
  <c r="M135" i="26"/>
  <c r="J136" i="26"/>
  <c r="K136" i="26"/>
  <c r="L136" i="26"/>
  <c r="M136" i="26"/>
  <c r="J137" i="26"/>
  <c r="K137" i="26"/>
  <c r="L137" i="26"/>
  <c r="M137" i="26"/>
  <c r="J138" i="26"/>
  <c r="K138" i="26"/>
  <c r="L138" i="26"/>
  <c r="M138" i="26"/>
  <c r="J139" i="26"/>
  <c r="K139" i="26"/>
  <c r="L139" i="26"/>
  <c r="M139" i="26"/>
  <c r="J140" i="26"/>
  <c r="K140" i="26"/>
  <c r="L140" i="26"/>
  <c r="M140" i="26"/>
  <c r="J141" i="26"/>
  <c r="K141" i="26"/>
  <c r="L141" i="26"/>
  <c r="M141" i="26"/>
  <c r="J142" i="26"/>
  <c r="K142" i="26"/>
  <c r="L142" i="26"/>
  <c r="M142" i="26"/>
  <c r="J143" i="26"/>
  <c r="K143" i="26"/>
  <c r="L143" i="26"/>
  <c r="M143" i="26"/>
  <c r="J144" i="26"/>
  <c r="K144" i="26"/>
  <c r="L144" i="26"/>
  <c r="M144" i="26"/>
  <c r="J145" i="26"/>
  <c r="K145" i="26"/>
  <c r="L145" i="26"/>
  <c r="M145" i="26"/>
  <c r="J146" i="26"/>
  <c r="K146" i="26"/>
  <c r="L146" i="26"/>
  <c r="M146" i="26"/>
  <c r="J147" i="26"/>
  <c r="K147" i="26"/>
  <c r="L147" i="26"/>
  <c r="M147" i="26"/>
  <c r="J148" i="26"/>
  <c r="K148" i="26"/>
  <c r="L148" i="26"/>
  <c r="M148" i="26"/>
  <c r="J149" i="26"/>
  <c r="K149" i="26"/>
  <c r="L149" i="26"/>
  <c r="M149" i="26"/>
  <c r="J150" i="26"/>
  <c r="K150" i="26"/>
  <c r="L150" i="26"/>
  <c r="M150" i="26"/>
  <c r="J151" i="26"/>
  <c r="K151" i="26"/>
  <c r="L151" i="26"/>
  <c r="M151" i="26"/>
  <c r="J152" i="26"/>
  <c r="K152" i="26"/>
  <c r="L152" i="26"/>
  <c r="M152" i="26"/>
  <c r="J153" i="26"/>
  <c r="K153" i="26"/>
  <c r="L153" i="26"/>
  <c r="M153" i="26"/>
  <c r="J154" i="26"/>
  <c r="K154" i="26"/>
  <c r="L154" i="26"/>
  <c r="M154" i="26"/>
  <c r="J155" i="26"/>
  <c r="K155" i="26"/>
  <c r="L155" i="26"/>
  <c r="M155" i="26"/>
  <c r="J156" i="26"/>
  <c r="K156" i="26"/>
  <c r="L156" i="26"/>
  <c r="M156" i="26"/>
  <c r="J157" i="26"/>
  <c r="K157" i="26"/>
  <c r="L157" i="26"/>
  <c r="M157" i="26"/>
  <c r="J158" i="26"/>
  <c r="K158" i="26"/>
  <c r="L158" i="26"/>
  <c r="M158" i="26"/>
  <c r="J159" i="26"/>
  <c r="K159" i="26"/>
  <c r="L159" i="26"/>
  <c r="M159" i="26"/>
  <c r="J160" i="26"/>
  <c r="K160" i="26"/>
  <c r="L160" i="26"/>
  <c r="M160" i="26"/>
  <c r="J161" i="26"/>
  <c r="K161" i="26"/>
  <c r="L161" i="26"/>
  <c r="M161" i="26"/>
  <c r="J162" i="26"/>
  <c r="K162" i="26"/>
  <c r="L162" i="26"/>
  <c r="M162" i="26"/>
  <c r="J163" i="26"/>
  <c r="K163" i="26"/>
  <c r="L163" i="26"/>
  <c r="M163" i="26"/>
  <c r="J164" i="26"/>
  <c r="K164" i="26"/>
  <c r="L164" i="26"/>
  <c r="M164" i="26"/>
  <c r="J165" i="26"/>
  <c r="K165" i="26"/>
  <c r="L165" i="26"/>
  <c r="M165" i="26"/>
  <c r="J166" i="26"/>
  <c r="K166" i="26"/>
  <c r="L166" i="26"/>
  <c r="M166" i="26"/>
  <c r="J167" i="26"/>
  <c r="K167" i="26"/>
  <c r="L167" i="26"/>
  <c r="M167" i="26"/>
  <c r="J168" i="26"/>
  <c r="K168" i="26"/>
  <c r="L168" i="26"/>
  <c r="M168" i="26"/>
  <c r="J169" i="26"/>
  <c r="K169" i="26"/>
  <c r="L169" i="26"/>
  <c r="M169" i="26"/>
  <c r="J170" i="26"/>
  <c r="K170" i="26"/>
  <c r="L170" i="26"/>
  <c r="M170" i="26"/>
  <c r="J171" i="26"/>
  <c r="K171" i="26"/>
  <c r="L171" i="26"/>
  <c r="M171" i="26"/>
  <c r="J172" i="26"/>
  <c r="K172" i="26"/>
  <c r="L172" i="26"/>
  <c r="M172" i="26"/>
  <c r="J173" i="26"/>
  <c r="K173" i="26"/>
  <c r="L173" i="26"/>
  <c r="M173" i="26"/>
  <c r="J174" i="26"/>
  <c r="K174" i="26"/>
  <c r="L174" i="26"/>
  <c r="M174" i="26"/>
  <c r="J175" i="26"/>
  <c r="K175" i="26"/>
  <c r="L175" i="26"/>
  <c r="M175" i="26"/>
  <c r="J176" i="26"/>
  <c r="K176" i="26"/>
  <c r="L176" i="26"/>
  <c r="M176" i="26"/>
  <c r="J177" i="26"/>
  <c r="K177" i="26"/>
  <c r="L177" i="26"/>
  <c r="M177" i="26"/>
  <c r="J178" i="26"/>
  <c r="K178" i="26"/>
  <c r="L178" i="26"/>
  <c r="M178" i="26"/>
  <c r="J179" i="26"/>
  <c r="K179" i="26"/>
  <c r="L179" i="26"/>
  <c r="M179" i="26"/>
  <c r="J180" i="26"/>
  <c r="K180" i="26"/>
  <c r="L180" i="26"/>
  <c r="M180" i="26"/>
  <c r="J181" i="26"/>
  <c r="K181" i="26"/>
  <c r="L181" i="26"/>
  <c r="M181" i="26"/>
  <c r="J182" i="26"/>
  <c r="K182" i="26"/>
  <c r="L182" i="26"/>
  <c r="M182" i="26"/>
  <c r="J183" i="26"/>
  <c r="K183" i="26"/>
  <c r="L183" i="26"/>
  <c r="M183" i="26"/>
  <c r="J184" i="26"/>
  <c r="K184" i="26"/>
  <c r="L184" i="26"/>
  <c r="M184" i="26"/>
  <c r="J185" i="26"/>
  <c r="K185" i="26"/>
  <c r="L185" i="26"/>
  <c r="M185" i="26"/>
  <c r="J186" i="26"/>
  <c r="K186" i="26"/>
  <c r="L186" i="26"/>
  <c r="M186" i="26"/>
  <c r="J187" i="26"/>
  <c r="K187" i="26"/>
  <c r="L187" i="26"/>
  <c r="M187" i="26"/>
  <c r="J188" i="26"/>
  <c r="K188" i="26"/>
  <c r="L188" i="26"/>
  <c r="M188" i="26"/>
  <c r="J189" i="26"/>
  <c r="K189" i="26"/>
  <c r="L189" i="26"/>
  <c r="M189" i="26"/>
  <c r="J190" i="26"/>
  <c r="K190" i="26"/>
  <c r="L190" i="26"/>
  <c r="M190" i="26"/>
  <c r="J191" i="26"/>
  <c r="K191" i="26"/>
  <c r="L191" i="26"/>
  <c r="M191" i="26"/>
  <c r="J192" i="26"/>
  <c r="K192" i="26"/>
  <c r="L192" i="26"/>
  <c r="M192" i="26"/>
  <c r="J193" i="26"/>
  <c r="K193" i="26"/>
  <c r="L193" i="26"/>
  <c r="M193" i="26"/>
  <c r="J194" i="26"/>
  <c r="K194" i="26"/>
  <c r="L194" i="26"/>
  <c r="M194" i="26"/>
  <c r="J195" i="26"/>
  <c r="K195" i="26"/>
  <c r="L195" i="26"/>
  <c r="M195" i="26"/>
  <c r="J196" i="26"/>
  <c r="K196" i="26"/>
  <c r="L196" i="26"/>
  <c r="M196" i="26"/>
  <c r="J197" i="26"/>
  <c r="K197" i="26"/>
  <c r="L197" i="26"/>
  <c r="M197" i="26"/>
  <c r="J198" i="26"/>
  <c r="K198" i="26"/>
  <c r="L198" i="26"/>
  <c r="M198" i="26"/>
  <c r="J199" i="26"/>
  <c r="K199" i="26"/>
  <c r="L199" i="26"/>
  <c r="M199" i="26"/>
  <c r="J200" i="26"/>
  <c r="K200" i="26"/>
  <c r="L200" i="26"/>
  <c r="M200" i="26"/>
  <c r="J201" i="26"/>
  <c r="K201" i="26"/>
  <c r="L201" i="26"/>
  <c r="M201" i="26"/>
  <c r="J202" i="26"/>
  <c r="K202" i="26"/>
  <c r="L202" i="26"/>
  <c r="M202" i="26"/>
  <c r="J203" i="26"/>
  <c r="K203" i="26"/>
  <c r="L203" i="26"/>
  <c r="M203" i="26"/>
  <c r="J204" i="26"/>
  <c r="K204" i="26"/>
  <c r="L204" i="26"/>
  <c r="M204" i="26"/>
  <c r="J205" i="26"/>
  <c r="K205" i="26"/>
  <c r="L205" i="26"/>
  <c r="M205" i="26"/>
  <c r="J206" i="26"/>
  <c r="K206" i="26"/>
  <c r="L206" i="26"/>
  <c r="M206" i="26"/>
  <c r="J207" i="26"/>
  <c r="K207" i="26"/>
  <c r="L207" i="26"/>
  <c r="M207" i="26"/>
  <c r="J208" i="26"/>
  <c r="K208" i="26"/>
  <c r="L208" i="26"/>
  <c r="M208" i="26"/>
  <c r="J209" i="26"/>
  <c r="K209" i="26"/>
  <c r="L209" i="26"/>
  <c r="M209" i="26"/>
  <c r="J210" i="26"/>
  <c r="K210" i="26"/>
  <c r="L210" i="26"/>
  <c r="M210" i="26"/>
  <c r="J211" i="26"/>
  <c r="K211" i="26"/>
  <c r="L211" i="26"/>
  <c r="M211" i="26"/>
  <c r="J212" i="26"/>
  <c r="K212" i="26"/>
  <c r="L212" i="26"/>
  <c r="M212" i="26"/>
  <c r="J213" i="26"/>
  <c r="K213" i="26"/>
  <c r="L213" i="26"/>
  <c r="M213" i="26"/>
  <c r="J214" i="26"/>
  <c r="K214" i="26"/>
  <c r="L214" i="26"/>
  <c r="M214" i="26"/>
  <c r="J215" i="26"/>
  <c r="K215" i="26"/>
  <c r="L215" i="26"/>
  <c r="M215" i="26"/>
  <c r="J216" i="26"/>
  <c r="K216" i="26"/>
  <c r="L216" i="26"/>
  <c r="M216" i="26"/>
  <c r="J217" i="26"/>
  <c r="K217" i="26"/>
  <c r="L217" i="26"/>
  <c r="M217" i="26"/>
  <c r="J218" i="26"/>
  <c r="K218" i="26"/>
  <c r="L218" i="26"/>
  <c r="M218" i="26"/>
  <c r="J219" i="26"/>
  <c r="K219" i="26"/>
  <c r="L219" i="26"/>
  <c r="M219" i="26"/>
  <c r="J220" i="26"/>
  <c r="K220" i="26"/>
  <c r="L220" i="26"/>
  <c r="M220" i="26"/>
  <c r="J221" i="26"/>
  <c r="K221" i="26"/>
  <c r="L221" i="26"/>
  <c r="M221" i="26"/>
  <c r="J222" i="26"/>
  <c r="K222" i="26"/>
  <c r="L222" i="26"/>
  <c r="M222" i="26"/>
  <c r="J223" i="26"/>
  <c r="K223" i="26"/>
  <c r="L223" i="26"/>
  <c r="M223" i="26"/>
  <c r="J224" i="26"/>
  <c r="K224" i="26"/>
  <c r="L224" i="26"/>
  <c r="M224" i="26"/>
  <c r="J225" i="26"/>
  <c r="K225" i="26"/>
  <c r="L225" i="26"/>
  <c r="M225" i="26"/>
  <c r="J226" i="26"/>
  <c r="K226" i="26"/>
  <c r="L226" i="26"/>
  <c r="M226" i="26"/>
  <c r="J227" i="26"/>
  <c r="K227" i="26"/>
  <c r="L227" i="26"/>
  <c r="M227" i="26"/>
  <c r="J228" i="26"/>
  <c r="K228" i="26"/>
  <c r="L228" i="26"/>
  <c r="M228" i="26"/>
  <c r="J229" i="26"/>
  <c r="K229" i="26"/>
  <c r="L229" i="26"/>
  <c r="M229" i="26"/>
  <c r="J230" i="26"/>
  <c r="K230" i="26"/>
  <c r="L230" i="26"/>
  <c r="M230" i="26"/>
  <c r="J231" i="26"/>
  <c r="K231" i="26"/>
  <c r="L231" i="26"/>
  <c r="M231" i="26"/>
  <c r="J232" i="26"/>
  <c r="K232" i="26"/>
  <c r="L232" i="26"/>
  <c r="M232" i="26"/>
  <c r="J233" i="26"/>
  <c r="K233" i="26"/>
  <c r="L233" i="26"/>
  <c r="M233" i="26"/>
  <c r="J234" i="26"/>
  <c r="K234" i="26"/>
  <c r="L234" i="26"/>
  <c r="M234" i="26"/>
  <c r="J235" i="26"/>
  <c r="K235" i="26"/>
  <c r="L235" i="26"/>
  <c r="M235" i="26"/>
  <c r="J236" i="26"/>
  <c r="K236" i="26"/>
  <c r="L236" i="26"/>
  <c r="M236" i="26"/>
  <c r="J237" i="26"/>
  <c r="K237" i="26"/>
  <c r="L237" i="26"/>
  <c r="M237" i="26"/>
  <c r="J238" i="26"/>
  <c r="K238" i="26"/>
  <c r="L238" i="26"/>
  <c r="M238" i="26"/>
  <c r="J239" i="26"/>
  <c r="K239" i="26"/>
  <c r="L239" i="26"/>
  <c r="M239" i="26"/>
  <c r="J240" i="26"/>
  <c r="K240" i="26"/>
  <c r="L240" i="26"/>
  <c r="M240" i="26"/>
  <c r="J241" i="26"/>
  <c r="K241" i="26"/>
  <c r="L241" i="26"/>
  <c r="M241" i="26"/>
  <c r="J242" i="26"/>
  <c r="K242" i="26"/>
  <c r="L242" i="26"/>
  <c r="M242" i="26"/>
  <c r="J243" i="26"/>
  <c r="K243" i="26"/>
  <c r="L243" i="26"/>
  <c r="M243" i="26"/>
  <c r="J244" i="26"/>
  <c r="K244" i="26"/>
  <c r="L244" i="26"/>
  <c r="M244" i="26"/>
  <c r="J245" i="26"/>
  <c r="K245" i="26"/>
  <c r="L245" i="26"/>
  <c r="M245" i="26"/>
  <c r="J246" i="26"/>
  <c r="K246" i="26"/>
  <c r="L246" i="26"/>
  <c r="M246" i="26"/>
  <c r="J247" i="26"/>
  <c r="K247" i="26"/>
  <c r="L247" i="26"/>
  <c r="M247" i="26"/>
  <c r="J248" i="26"/>
  <c r="K248" i="26"/>
  <c r="L248" i="26"/>
  <c r="M248" i="26"/>
  <c r="J249" i="26"/>
  <c r="K249" i="26"/>
  <c r="L249" i="26"/>
  <c r="M249" i="26"/>
  <c r="J250" i="26"/>
  <c r="K250" i="26"/>
  <c r="L250" i="26"/>
  <c r="M250" i="26"/>
  <c r="J251" i="26"/>
  <c r="K251" i="26"/>
  <c r="L251" i="26"/>
  <c r="M251" i="26"/>
  <c r="J252" i="26"/>
  <c r="K252" i="26"/>
  <c r="L252" i="26"/>
  <c r="M252" i="26"/>
  <c r="K2" i="26"/>
  <c r="L2" i="26"/>
  <c r="M2" i="26"/>
  <c r="J2" i="26"/>
  <c r="C237" i="39" a="1"/>
  <c r="C237" i="39"/>
  <c r="F236" i="39"/>
  <c r="G237" i="39"/>
  <c r="H237" i="39"/>
  <c r="C238" i="39" a="1"/>
  <c r="C238" i="39"/>
  <c r="F237" i="39"/>
  <c r="G238" i="39"/>
  <c r="H238" i="39"/>
  <c r="C239" i="39" a="1"/>
  <c r="C239" i="39"/>
  <c r="F238" i="39"/>
  <c r="G239" i="39"/>
  <c r="H239" i="39"/>
  <c r="C240" i="39" a="1"/>
  <c r="C240" i="39"/>
  <c r="F239" i="39"/>
  <c r="G240" i="39"/>
  <c r="H240" i="39"/>
  <c r="C241" i="39" a="1"/>
  <c r="C241" i="39"/>
  <c r="F240" i="39"/>
  <c r="G241" i="39"/>
  <c r="H241" i="39"/>
  <c r="C242" i="39" a="1"/>
  <c r="C242" i="39"/>
  <c r="F241" i="39"/>
  <c r="G242" i="39"/>
  <c r="H242" i="39"/>
  <c r="C243" i="39" a="1"/>
  <c r="C243" i="39"/>
  <c r="F242" i="39"/>
  <c r="G243" i="39"/>
  <c r="H243" i="39"/>
  <c r="C244" i="39" a="1"/>
  <c r="C244" i="39"/>
  <c r="F243" i="39"/>
  <c r="G244" i="39"/>
  <c r="H244" i="39"/>
  <c r="C245" i="39" a="1"/>
  <c r="C245" i="39"/>
  <c r="F244" i="39"/>
  <c r="G245" i="39"/>
  <c r="H245" i="39"/>
  <c r="C246" i="39" a="1"/>
  <c r="C246" i="39"/>
  <c r="F245" i="39"/>
  <c r="G246" i="39"/>
  <c r="H246" i="39"/>
  <c r="C247" i="39" a="1"/>
  <c r="C247" i="39"/>
  <c r="F246" i="39"/>
  <c r="G247" i="39"/>
  <c r="H247" i="39"/>
  <c r="C248" i="39" a="1"/>
  <c r="C248" i="39"/>
  <c r="F247" i="39"/>
  <c r="G248" i="39"/>
  <c r="H248" i="39"/>
  <c r="C249" i="39" a="1"/>
  <c r="C249" i="39"/>
  <c r="F248" i="39"/>
  <c r="G249" i="39"/>
  <c r="H249" i="39"/>
  <c r="C250" i="39" a="1"/>
  <c r="C250" i="39"/>
  <c r="F249" i="39"/>
  <c r="G250" i="39"/>
  <c r="H250" i="39"/>
  <c r="C251" i="39" a="1"/>
  <c r="C251" i="39"/>
  <c r="F250" i="39"/>
  <c r="G251" i="39"/>
  <c r="H251" i="39"/>
  <c r="C252" i="39" a="1"/>
  <c r="C252" i="39"/>
  <c r="F251" i="39"/>
  <c r="G252" i="39"/>
  <c r="H252" i="39"/>
  <c r="C253" i="39" a="1"/>
  <c r="C253" i="39"/>
  <c r="F252" i="39"/>
  <c r="G253" i="39"/>
  <c r="H253" i="39"/>
  <c r="C254" i="39" a="1"/>
  <c r="C254" i="39"/>
  <c r="F253" i="39"/>
  <c r="G254" i="39"/>
  <c r="H254" i="39"/>
  <c r="C255" i="39" a="1"/>
  <c r="C255" i="39"/>
  <c r="F254" i="39"/>
  <c r="G255" i="39"/>
  <c r="H255" i="39"/>
  <c r="C256" i="39" a="1"/>
  <c r="C256" i="39"/>
  <c r="F255" i="39"/>
  <c r="G256" i="39"/>
  <c r="H256" i="39"/>
  <c r="C257" i="39" a="1"/>
  <c r="C257" i="39"/>
  <c r="F256" i="39"/>
  <c r="G257" i="39"/>
  <c r="H257" i="39"/>
  <c r="C258" i="39" a="1"/>
  <c r="C258" i="39"/>
  <c r="F257" i="39"/>
  <c r="G258" i="39"/>
  <c r="H258" i="39"/>
  <c r="C259" i="39" a="1"/>
  <c r="C259" i="39"/>
  <c r="F258" i="39"/>
  <c r="G259" i="39"/>
  <c r="H259" i="39"/>
  <c r="C260" i="39" a="1"/>
  <c r="C260" i="39"/>
  <c r="F259" i="39"/>
  <c r="G260" i="39"/>
  <c r="H260" i="39"/>
  <c r="C261" i="39" a="1"/>
  <c r="C261" i="39"/>
  <c r="F260" i="39"/>
  <c r="G261" i="39"/>
  <c r="H261" i="39"/>
  <c r="C262" i="39" a="1"/>
  <c r="C262" i="39"/>
  <c r="F261" i="39"/>
  <c r="G262" i="39"/>
  <c r="H262" i="39"/>
  <c r="C263" i="39" a="1"/>
  <c r="C263" i="39"/>
  <c r="F262" i="39"/>
  <c r="G263" i="39"/>
  <c r="H263" i="39"/>
  <c r="C264" i="39" a="1"/>
  <c r="C264" i="39"/>
  <c r="F263" i="39"/>
  <c r="G264" i="39"/>
  <c r="H264" i="39"/>
  <c r="C265" i="39" a="1"/>
  <c r="C265" i="39"/>
  <c r="F264" i="39"/>
  <c r="G265" i="39"/>
  <c r="H265" i="39"/>
  <c r="C266" i="39" a="1"/>
  <c r="C266" i="39"/>
  <c r="F265" i="39"/>
  <c r="G266" i="39"/>
  <c r="H266" i="39"/>
  <c r="C267" i="39" a="1"/>
  <c r="C267" i="39"/>
  <c r="F266" i="39"/>
  <c r="G267" i="39"/>
  <c r="H267" i="39"/>
  <c r="C268" i="39" a="1"/>
  <c r="C268" i="39"/>
  <c r="F267" i="39"/>
  <c r="G268" i="39"/>
  <c r="H268" i="39"/>
  <c r="C269" i="39" a="1"/>
  <c r="C269" i="39"/>
  <c r="F268" i="39"/>
  <c r="G269" i="39"/>
  <c r="H269" i="39"/>
  <c r="C270" i="39" a="1"/>
  <c r="C270" i="39"/>
  <c r="F269" i="39"/>
  <c r="G270" i="39"/>
  <c r="H270" i="39"/>
  <c r="C271" i="39" a="1"/>
  <c r="C271" i="39"/>
  <c r="F270" i="39"/>
  <c r="G271" i="39"/>
  <c r="H271" i="39"/>
  <c r="C272" i="39" a="1"/>
  <c r="C272" i="39"/>
  <c r="F271" i="39"/>
  <c r="G272" i="39"/>
  <c r="H272" i="39"/>
  <c r="C273" i="39" a="1"/>
  <c r="C273" i="39"/>
  <c r="F272" i="39"/>
  <c r="G273" i="39"/>
  <c r="H273" i="39"/>
  <c r="C274" i="39" a="1"/>
  <c r="C274" i="39"/>
  <c r="F273" i="39"/>
  <c r="G274" i="39"/>
  <c r="H274" i="39"/>
  <c r="C275" i="39" a="1"/>
  <c r="C275" i="39"/>
  <c r="F274" i="39"/>
  <c r="G275" i="39"/>
  <c r="H275" i="39"/>
  <c r="C276" i="39" a="1"/>
  <c r="C276" i="39"/>
  <c r="F275" i="39"/>
  <c r="G276" i="39"/>
  <c r="H276" i="39"/>
  <c r="C277" i="39" a="1"/>
  <c r="C277" i="39"/>
  <c r="F276" i="39"/>
  <c r="G277" i="39"/>
  <c r="H277" i="39"/>
  <c r="C278" i="39" a="1"/>
  <c r="C278" i="39"/>
  <c r="F277" i="39"/>
  <c r="G278" i="39"/>
  <c r="H278" i="39"/>
  <c r="C279" i="39" a="1"/>
  <c r="C279" i="39"/>
  <c r="F278" i="39"/>
  <c r="G279" i="39"/>
  <c r="H279" i="39"/>
  <c r="C280" i="39" a="1"/>
  <c r="C280" i="39"/>
  <c r="F279" i="39"/>
  <c r="G280" i="39"/>
  <c r="H280" i="39"/>
  <c r="C281" i="39" a="1"/>
  <c r="C281" i="39"/>
  <c r="F280" i="39"/>
  <c r="G281" i="39"/>
  <c r="H281" i="39"/>
  <c r="C282" i="39" a="1"/>
  <c r="C282" i="39"/>
  <c r="F281" i="39"/>
  <c r="G282" i="39"/>
  <c r="H282" i="39"/>
  <c r="C283" i="39" a="1"/>
  <c r="C283" i="39"/>
  <c r="F282" i="39"/>
  <c r="G283" i="39"/>
  <c r="H283" i="39"/>
  <c r="H286" i="39"/>
  <c r="F33" i="39"/>
  <c r="G34" i="39"/>
  <c r="H34" i="39"/>
  <c r="F34" i="39"/>
  <c r="G35" i="39"/>
  <c r="H35" i="39"/>
  <c r="F35" i="39"/>
  <c r="G36" i="39"/>
  <c r="H36" i="39"/>
  <c r="F36" i="39"/>
  <c r="G37" i="39"/>
  <c r="H37" i="39"/>
  <c r="F37" i="39"/>
  <c r="G38" i="39"/>
  <c r="H38" i="39"/>
  <c r="F38" i="39"/>
  <c r="G39" i="39"/>
  <c r="H39" i="39"/>
  <c r="F39" i="39"/>
  <c r="G40" i="39"/>
  <c r="H40" i="39"/>
  <c r="F40" i="39"/>
  <c r="G41" i="39"/>
  <c r="H41" i="39"/>
  <c r="F41" i="39"/>
  <c r="G42" i="39"/>
  <c r="H42" i="39"/>
  <c r="F42" i="39"/>
  <c r="G43" i="39"/>
  <c r="H43" i="39"/>
  <c r="F43" i="39"/>
  <c r="G44" i="39"/>
  <c r="H44" i="39"/>
  <c r="F44" i="39"/>
  <c r="G45" i="39"/>
  <c r="H45" i="39"/>
  <c r="F45" i="39"/>
  <c r="G46" i="39"/>
  <c r="H46" i="39"/>
  <c r="F46" i="39"/>
  <c r="G47" i="39"/>
  <c r="H47" i="39"/>
  <c r="F47" i="39"/>
  <c r="G48" i="39"/>
  <c r="H48" i="39"/>
  <c r="F48" i="39"/>
  <c r="G49" i="39"/>
  <c r="H49" i="39"/>
  <c r="F49" i="39"/>
  <c r="G50" i="39"/>
  <c r="H50" i="39"/>
  <c r="F50" i="39"/>
  <c r="G51" i="39"/>
  <c r="H51" i="39"/>
  <c r="F51" i="39"/>
  <c r="G52" i="39"/>
  <c r="H52" i="39"/>
  <c r="F52" i="39"/>
  <c r="G53" i="39"/>
  <c r="H53" i="39"/>
  <c r="F53" i="39"/>
  <c r="G54" i="39"/>
  <c r="H54" i="39"/>
  <c r="F54" i="39"/>
  <c r="G55" i="39"/>
  <c r="H55" i="39"/>
  <c r="F55" i="39"/>
  <c r="G56" i="39"/>
  <c r="H56" i="39"/>
  <c r="F56" i="39"/>
  <c r="G57" i="39"/>
  <c r="H57" i="39"/>
  <c r="F57" i="39"/>
  <c r="G58" i="39"/>
  <c r="H58" i="39"/>
  <c r="F58" i="39"/>
  <c r="G59" i="39"/>
  <c r="H59" i="39"/>
  <c r="F59" i="39"/>
  <c r="G60" i="39"/>
  <c r="H60" i="39"/>
  <c r="F60" i="39"/>
  <c r="G61" i="39"/>
  <c r="H61" i="39"/>
  <c r="F61" i="39"/>
  <c r="G62" i="39"/>
  <c r="H62" i="39"/>
  <c r="F62" i="39"/>
  <c r="G63" i="39"/>
  <c r="H63" i="39"/>
  <c r="F63" i="39"/>
  <c r="G64" i="39"/>
  <c r="H64" i="39"/>
  <c r="F64" i="39"/>
  <c r="G65" i="39"/>
  <c r="H65" i="39"/>
  <c r="F65" i="39"/>
  <c r="G66" i="39"/>
  <c r="H66" i="39"/>
  <c r="F66" i="39"/>
  <c r="G67" i="39"/>
  <c r="H67" i="39"/>
  <c r="F67" i="39"/>
  <c r="G68" i="39"/>
  <c r="H68" i="39"/>
  <c r="F68" i="39"/>
  <c r="G69" i="39"/>
  <c r="H69" i="39"/>
  <c r="F69" i="39"/>
  <c r="G70" i="39"/>
  <c r="H70" i="39"/>
  <c r="F70" i="39"/>
  <c r="G71" i="39"/>
  <c r="H71" i="39"/>
  <c r="F71" i="39"/>
  <c r="G72" i="39"/>
  <c r="H72" i="39"/>
  <c r="F72" i="39"/>
  <c r="G73" i="39"/>
  <c r="H73" i="39"/>
  <c r="F73" i="39"/>
  <c r="G74" i="39"/>
  <c r="H74" i="39"/>
  <c r="F74" i="39"/>
  <c r="G75" i="39"/>
  <c r="H75" i="39"/>
  <c r="F75" i="39"/>
  <c r="G76" i="39"/>
  <c r="H76" i="39"/>
  <c r="F76" i="39"/>
  <c r="G77" i="39"/>
  <c r="H77" i="39"/>
  <c r="F77" i="39"/>
  <c r="G78" i="39"/>
  <c r="H78" i="39"/>
  <c r="F78" i="39"/>
  <c r="G79" i="39"/>
  <c r="H79" i="39"/>
  <c r="F79" i="39"/>
  <c r="G80" i="39"/>
  <c r="H80" i="39"/>
  <c r="F80" i="39"/>
  <c r="G81" i="39"/>
  <c r="H81" i="39"/>
  <c r="F81" i="39"/>
  <c r="G82" i="39"/>
  <c r="H82" i="39"/>
  <c r="F82" i="39"/>
  <c r="G83" i="39"/>
  <c r="H83" i="39"/>
  <c r="F83" i="39"/>
  <c r="G84" i="39"/>
  <c r="H84" i="39"/>
  <c r="F84" i="39"/>
  <c r="G85" i="39"/>
  <c r="H85" i="39"/>
  <c r="F85" i="39"/>
  <c r="G86" i="39"/>
  <c r="H86" i="39"/>
  <c r="F86" i="39"/>
  <c r="G87" i="39"/>
  <c r="H87" i="39"/>
  <c r="F87" i="39"/>
  <c r="G88" i="39"/>
  <c r="H88" i="39"/>
  <c r="F88" i="39"/>
  <c r="G89" i="39"/>
  <c r="H89" i="39"/>
  <c r="F89" i="39"/>
  <c r="G90" i="39"/>
  <c r="H90" i="39"/>
  <c r="F90" i="39"/>
  <c r="G91" i="39"/>
  <c r="H91" i="39"/>
  <c r="F91" i="39"/>
  <c r="G92" i="39"/>
  <c r="H92" i="39"/>
  <c r="F92" i="39"/>
  <c r="G93" i="39"/>
  <c r="H93" i="39"/>
  <c r="F93" i="39"/>
  <c r="G94" i="39"/>
  <c r="H94" i="39"/>
  <c r="F94" i="39"/>
  <c r="G95" i="39"/>
  <c r="H95" i="39"/>
  <c r="F95" i="39"/>
  <c r="G96" i="39"/>
  <c r="H96" i="39"/>
  <c r="F96" i="39"/>
  <c r="G97" i="39"/>
  <c r="H97" i="39"/>
  <c r="F97" i="39"/>
  <c r="G98" i="39"/>
  <c r="H98" i="39"/>
  <c r="F98" i="39"/>
  <c r="G99" i="39"/>
  <c r="H99" i="39"/>
  <c r="F99" i="39"/>
  <c r="G100" i="39"/>
  <c r="H100" i="39"/>
  <c r="F100" i="39"/>
  <c r="G101" i="39"/>
  <c r="H101" i="39"/>
  <c r="F101" i="39"/>
  <c r="G102" i="39"/>
  <c r="H102" i="39"/>
  <c r="F102" i="39"/>
  <c r="G103" i="39"/>
  <c r="H103" i="39"/>
  <c r="F103" i="39"/>
  <c r="G104" i="39"/>
  <c r="H104" i="39"/>
  <c r="F104" i="39"/>
  <c r="G105" i="39"/>
  <c r="H105" i="39"/>
  <c r="F105" i="39"/>
  <c r="G106" i="39"/>
  <c r="H106" i="39"/>
  <c r="F106" i="39"/>
  <c r="G107" i="39"/>
  <c r="H107" i="39"/>
  <c r="F107" i="39"/>
  <c r="G108" i="39"/>
  <c r="H108" i="39"/>
  <c r="F108" i="39"/>
  <c r="G109" i="39"/>
  <c r="H109" i="39"/>
  <c r="F109" i="39"/>
  <c r="G110" i="39"/>
  <c r="H110" i="39"/>
  <c r="F110" i="39"/>
  <c r="G111" i="39"/>
  <c r="H111" i="39"/>
  <c r="F111" i="39"/>
  <c r="G112" i="39"/>
  <c r="H112" i="39"/>
  <c r="F112" i="39"/>
  <c r="G113" i="39"/>
  <c r="H113" i="39"/>
  <c r="F113" i="39"/>
  <c r="G114" i="39"/>
  <c r="H114" i="39"/>
  <c r="F114" i="39"/>
  <c r="G115" i="39"/>
  <c r="H115" i="39"/>
  <c r="F115" i="39"/>
  <c r="G116" i="39"/>
  <c r="H116" i="39"/>
  <c r="F116" i="39"/>
  <c r="G117" i="39"/>
  <c r="H117" i="39"/>
  <c r="F117" i="39"/>
  <c r="G118" i="39"/>
  <c r="H118" i="39"/>
  <c r="F118" i="39"/>
  <c r="G119" i="39"/>
  <c r="H119" i="39"/>
  <c r="F119" i="39"/>
  <c r="G120" i="39"/>
  <c r="H120" i="39"/>
  <c r="F120" i="39"/>
  <c r="G121" i="39"/>
  <c r="H121" i="39"/>
  <c r="F121" i="39"/>
  <c r="G122" i="39"/>
  <c r="H122" i="39"/>
  <c r="F122" i="39"/>
  <c r="G123" i="39"/>
  <c r="H123" i="39"/>
  <c r="F123" i="39"/>
  <c r="G124" i="39"/>
  <c r="H124" i="39"/>
  <c r="F124" i="39"/>
  <c r="G125" i="39"/>
  <c r="H125" i="39"/>
  <c r="F125" i="39"/>
  <c r="G126" i="39"/>
  <c r="H126" i="39"/>
  <c r="F126" i="39"/>
  <c r="G127" i="39"/>
  <c r="H127" i="39"/>
  <c r="F127" i="39"/>
  <c r="G128" i="39"/>
  <c r="H128" i="39"/>
  <c r="F128" i="39"/>
  <c r="G129" i="39"/>
  <c r="H129" i="39"/>
  <c r="F129" i="39"/>
  <c r="G130" i="39"/>
  <c r="H130" i="39"/>
  <c r="F130" i="39"/>
  <c r="G131" i="39"/>
  <c r="H131" i="39"/>
  <c r="F131" i="39"/>
  <c r="G132" i="39"/>
  <c r="H132" i="39"/>
  <c r="F132" i="39"/>
  <c r="G133" i="39"/>
  <c r="H133" i="39"/>
  <c r="F133" i="39"/>
  <c r="G134" i="39"/>
  <c r="H134" i="39"/>
  <c r="F134" i="39"/>
  <c r="G135" i="39"/>
  <c r="H135" i="39"/>
  <c r="F135" i="39"/>
  <c r="G136" i="39"/>
  <c r="H136" i="39"/>
  <c r="F136" i="39"/>
  <c r="G137" i="39"/>
  <c r="H137" i="39"/>
  <c r="F137" i="39"/>
  <c r="G138" i="39"/>
  <c r="H138" i="39"/>
  <c r="F138" i="39"/>
  <c r="G139" i="39"/>
  <c r="H139" i="39"/>
  <c r="F139" i="39"/>
  <c r="G140" i="39"/>
  <c r="H140" i="39"/>
  <c r="F140" i="39"/>
  <c r="G141" i="39"/>
  <c r="H141" i="39"/>
  <c r="F141" i="39"/>
  <c r="G142" i="39"/>
  <c r="H142" i="39"/>
  <c r="F142" i="39"/>
  <c r="G143" i="39"/>
  <c r="H143" i="39"/>
  <c r="F143" i="39"/>
  <c r="G144" i="39"/>
  <c r="H144" i="39"/>
  <c r="F144" i="39"/>
  <c r="G145" i="39"/>
  <c r="H145" i="39"/>
  <c r="F145" i="39"/>
  <c r="G146" i="39"/>
  <c r="H146" i="39"/>
  <c r="F146" i="39"/>
  <c r="G147" i="39"/>
  <c r="H147" i="39"/>
  <c r="F147" i="39"/>
  <c r="G148" i="39"/>
  <c r="H148" i="39"/>
  <c r="F148" i="39"/>
  <c r="G149" i="39"/>
  <c r="H149" i="39"/>
  <c r="F149" i="39"/>
  <c r="G150" i="39"/>
  <c r="H150" i="39"/>
  <c r="F150" i="39"/>
  <c r="G151" i="39"/>
  <c r="H151" i="39"/>
  <c r="F151" i="39"/>
  <c r="G152" i="39"/>
  <c r="H152" i="39"/>
  <c r="F152" i="39"/>
  <c r="G153" i="39"/>
  <c r="H153" i="39"/>
  <c r="F153" i="39"/>
  <c r="G154" i="39"/>
  <c r="H154" i="39"/>
  <c r="F154" i="39"/>
  <c r="G155" i="39"/>
  <c r="H155" i="39"/>
  <c r="F155" i="39"/>
  <c r="G156" i="39"/>
  <c r="H156" i="39"/>
  <c r="F156" i="39"/>
  <c r="G157" i="39"/>
  <c r="H157" i="39"/>
  <c r="F157" i="39"/>
  <c r="G158" i="39"/>
  <c r="H158" i="39"/>
  <c r="F158" i="39"/>
  <c r="G159" i="39"/>
  <c r="H159" i="39"/>
  <c r="F159" i="39"/>
  <c r="G160" i="39"/>
  <c r="H160" i="39"/>
  <c r="F160" i="39"/>
  <c r="G161" i="39"/>
  <c r="H161" i="39"/>
  <c r="F161" i="39"/>
  <c r="G162" i="39"/>
  <c r="H162" i="39"/>
  <c r="F162" i="39"/>
  <c r="G163" i="39"/>
  <c r="H163" i="39"/>
  <c r="F163" i="39"/>
  <c r="G164" i="39"/>
  <c r="H164" i="39"/>
  <c r="F164" i="39"/>
  <c r="G165" i="39"/>
  <c r="H165" i="39"/>
  <c r="F165" i="39"/>
  <c r="G166" i="39"/>
  <c r="H166" i="39"/>
  <c r="F166" i="39"/>
  <c r="G167" i="39"/>
  <c r="H167" i="39"/>
  <c r="F167" i="39"/>
  <c r="G168" i="39"/>
  <c r="H168" i="39"/>
  <c r="F168" i="39"/>
  <c r="G169" i="39"/>
  <c r="H169" i="39"/>
  <c r="F169" i="39"/>
  <c r="G170" i="39"/>
  <c r="H170" i="39"/>
  <c r="F170" i="39"/>
  <c r="G171" i="39"/>
  <c r="H171" i="39"/>
  <c r="F171" i="39"/>
  <c r="G172" i="39"/>
  <c r="H172" i="39"/>
  <c r="F172" i="39"/>
  <c r="G173" i="39"/>
  <c r="H173" i="39"/>
  <c r="F173" i="39"/>
  <c r="G174" i="39"/>
  <c r="H174" i="39"/>
  <c r="F174" i="39"/>
  <c r="G175" i="39"/>
  <c r="H175" i="39"/>
  <c r="F175" i="39"/>
  <c r="G176" i="39"/>
  <c r="H176" i="39"/>
  <c r="F176" i="39"/>
  <c r="G177" i="39"/>
  <c r="H177" i="39"/>
  <c r="F177" i="39"/>
  <c r="G178" i="39"/>
  <c r="H178" i="39"/>
  <c r="F178" i="39"/>
  <c r="G179" i="39"/>
  <c r="H179" i="39"/>
  <c r="F179" i="39"/>
  <c r="G180" i="39"/>
  <c r="H180" i="39"/>
  <c r="F180" i="39"/>
  <c r="G181" i="39"/>
  <c r="H181" i="39"/>
  <c r="F181" i="39"/>
  <c r="G182" i="39"/>
  <c r="H182" i="39"/>
  <c r="F182" i="39"/>
  <c r="G183" i="39"/>
  <c r="H183" i="39"/>
  <c r="F183" i="39"/>
  <c r="G184" i="39"/>
  <c r="H184" i="39"/>
  <c r="F184" i="39"/>
  <c r="G185" i="39"/>
  <c r="H185" i="39"/>
  <c r="F185" i="39"/>
  <c r="G186" i="39"/>
  <c r="H186" i="39"/>
  <c r="F186" i="39"/>
  <c r="G187" i="39"/>
  <c r="H187" i="39"/>
  <c r="F187" i="39"/>
  <c r="G188" i="39"/>
  <c r="H188" i="39"/>
  <c r="F188" i="39"/>
  <c r="G189" i="39"/>
  <c r="H189" i="39"/>
  <c r="F189" i="39"/>
  <c r="G190" i="39"/>
  <c r="H190" i="39"/>
  <c r="F190" i="39"/>
  <c r="G191" i="39"/>
  <c r="H191" i="39"/>
  <c r="F191" i="39"/>
  <c r="G192" i="39"/>
  <c r="H192" i="39"/>
  <c r="F192" i="39"/>
  <c r="G193" i="39"/>
  <c r="H193" i="39"/>
  <c r="F193" i="39"/>
  <c r="G194" i="39"/>
  <c r="H194" i="39"/>
  <c r="F194" i="39"/>
  <c r="G195" i="39"/>
  <c r="H195" i="39"/>
  <c r="F195" i="39"/>
  <c r="G196" i="39"/>
  <c r="H196" i="39"/>
  <c r="F196" i="39"/>
  <c r="G197" i="39"/>
  <c r="H197" i="39"/>
  <c r="F197" i="39"/>
  <c r="G198" i="39"/>
  <c r="H198" i="39"/>
  <c r="F198" i="39"/>
  <c r="G199" i="39"/>
  <c r="H199" i="39"/>
  <c r="F199" i="39"/>
  <c r="G200" i="39"/>
  <c r="H200" i="39"/>
  <c r="F200" i="39"/>
  <c r="G201" i="39"/>
  <c r="H201" i="39"/>
  <c r="F201" i="39"/>
  <c r="G202" i="39"/>
  <c r="H202" i="39"/>
  <c r="F202" i="39"/>
  <c r="G203" i="39"/>
  <c r="H203" i="39"/>
  <c r="F203" i="39"/>
  <c r="G204" i="39"/>
  <c r="H204" i="39"/>
  <c r="F204" i="39"/>
  <c r="G205" i="39"/>
  <c r="H205" i="39"/>
  <c r="F205" i="39"/>
  <c r="G206" i="39"/>
  <c r="H206" i="39"/>
  <c r="F206" i="39"/>
  <c r="G207" i="39"/>
  <c r="H207" i="39"/>
  <c r="F207" i="39"/>
  <c r="G208" i="39"/>
  <c r="H208" i="39"/>
  <c r="F208" i="39"/>
  <c r="G209" i="39"/>
  <c r="H209" i="39"/>
  <c r="F209" i="39"/>
  <c r="G210" i="39"/>
  <c r="H210" i="39"/>
  <c r="F210" i="39"/>
  <c r="G211" i="39"/>
  <c r="H211" i="39"/>
  <c r="F211" i="39"/>
  <c r="G212" i="39"/>
  <c r="H212" i="39"/>
  <c r="F212" i="39"/>
  <c r="G213" i="39"/>
  <c r="H213" i="39"/>
  <c r="F213" i="39"/>
  <c r="G214" i="39"/>
  <c r="H214" i="39"/>
  <c r="F214" i="39"/>
  <c r="G215" i="39"/>
  <c r="H215" i="39"/>
  <c r="F215" i="39"/>
  <c r="G216" i="39"/>
  <c r="H216" i="39"/>
  <c r="F216" i="39"/>
  <c r="G217" i="39"/>
  <c r="H217" i="39"/>
  <c r="F217" i="39"/>
  <c r="G218" i="39"/>
  <c r="H218" i="39"/>
  <c r="F218" i="39"/>
  <c r="G219" i="39"/>
  <c r="H219" i="39"/>
  <c r="F219" i="39"/>
  <c r="G220" i="39"/>
  <c r="H220" i="39"/>
  <c r="F220" i="39"/>
  <c r="G221" i="39"/>
  <c r="H221" i="39"/>
  <c r="F221" i="39"/>
  <c r="G222" i="39"/>
  <c r="H222" i="39"/>
  <c r="F222" i="39"/>
  <c r="G223" i="39"/>
  <c r="H223" i="39"/>
  <c r="F223" i="39"/>
  <c r="G224" i="39"/>
  <c r="H224" i="39"/>
  <c r="F224" i="39"/>
  <c r="G225" i="39"/>
  <c r="H225" i="39"/>
  <c r="F225" i="39"/>
  <c r="G226" i="39"/>
  <c r="H226" i="39"/>
  <c r="F226" i="39"/>
  <c r="G227" i="39"/>
  <c r="H227" i="39"/>
  <c r="F227" i="39"/>
  <c r="G228" i="39"/>
  <c r="H228" i="39"/>
  <c r="F228" i="39"/>
  <c r="G229" i="39"/>
  <c r="H229" i="39"/>
  <c r="F229" i="39"/>
  <c r="G230" i="39"/>
  <c r="H230" i="39"/>
  <c r="F230" i="39"/>
  <c r="G231" i="39"/>
  <c r="H231" i="39"/>
  <c r="F231" i="39"/>
  <c r="G232" i="39"/>
  <c r="H232" i="39"/>
  <c r="F232" i="39"/>
  <c r="G233" i="39"/>
  <c r="H233" i="39"/>
  <c r="F233" i="39"/>
  <c r="G234" i="39"/>
  <c r="H234" i="39"/>
  <c r="F234" i="39"/>
  <c r="G235" i="39"/>
  <c r="H235" i="39"/>
  <c r="F235" i="39"/>
  <c r="G236" i="39"/>
  <c r="H236" i="39"/>
  <c r="H285" i="39"/>
  <c r="P257" i="2"/>
  <c r="P256" i="2"/>
  <c r="L286" i="39"/>
  <c r="L285" i="39"/>
  <c r="I237" i="39"/>
  <c r="I238" i="39"/>
  <c r="I239" i="39"/>
  <c r="I240" i="39"/>
  <c r="I241" i="39"/>
  <c r="I242" i="39"/>
  <c r="I243" i="39"/>
  <c r="I244" i="39"/>
  <c r="I245" i="39"/>
  <c r="I246" i="39"/>
  <c r="I247" i="39"/>
  <c r="I248" i="39"/>
  <c r="I249" i="39"/>
  <c r="I250" i="39"/>
  <c r="I251" i="39"/>
  <c r="I252" i="39"/>
  <c r="I253" i="39"/>
  <c r="I254" i="39"/>
  <c r="I255" i="39"/>
  <c r="I256" i="39"/>
  <c r="I257" i="39"/>
  <c r="I258" i="39"/>
  <c r="I259" i="39"/>
  <c r="I260" i="39"/>
  <c r="I261" i="39"/>
  <c r="I262" i="39"/>
  <c r="I263" i="39"/>
  <c r="I264" i="39"/>
  <c r="I265" i="39"/>
  <c r="I266" i="39"/>
  <c r="I267" i="39"/>
  <c r="I268" i="39"/>
  <c r="I269" i="39"/>
  <c r="I270" i="39"/>
  <c r="I271" i="39"/>
  <c r="I272" i="39"/>
  <c r="I273" i="39"/>
  <c r="I274" i="39"/>
  <c r="I275" i="39"/>
  <c r="I276" i="39"/>
  <c r="I277" i="39"/>
  <c r="I278" i="39"/>
  <c r="I279" i="39"/>
  <c r="I280" i="39"/>
  <c r="I281" i="39"/>
  <c r="I282" i="39"/>
  <c r="I283" i="39"/>
  <c r="I286" i="39"/>
  <c r="I227" i="39"/>
  <c r="I228" i="39"/>
  <c r="I229" i="39"/>
  <c r="I230" i="39"/>
  <c r="I231" i="39"/>
  <c r="I232" i="39"/>
  <c r="I233" i="39"/>
  <c r="I234" i="39"/>
  <c r="I235" i="39"/>
  <c r="I236" i="39"/>
  <c r="I34" i="39"/>
  <c r="I35" i="39"/>
  <c r="I36" i="39"/>
  <c r="I37" i="39"/>
  <c r="I38" i="39"/>
  <c r="I39" i="39"/>
  <c r="I40" i="39"/>
  <c r="I41" i="39"/>
  <c r="I42" i="39"/>
  <c r="I43" i="39"/>
  <c r="I44" i="39"/>
  <c r="I45" i="39"/>
  <c r="I46" i="39"/>
  <c r="I47" i="39"/>
  <c r="I48" i="39"/>
  <c r="I49" i="39"/>
  <c r="I50" i="39"/>
  <c r="I51" i="39"/>
  <c r="I52" i="39"/>
  <c r="I53" i="39"/>
  <c r="I54" i="39"/>
  <c r="I55" i="39"/>
  <c r="I56" i="39"/>
  <c r="I57" i="39"/>
  <c r="I58" i="39"/>
  <c r="I59" i="39"/>
  <c r="I60" i="39"/>
  <c r="I61" i="39"/>
  <c r="I62" i="39"/>
  <c r="I63" i="39"/>
  <c r="I64" i="39"/>
  <c r="I65" i="39"/>
  <c r="I66" i="39"/>
  <c r="I67" i="39"/>
  <c r="I68" i="39"/>
  <c r="I69" i="39"/>
  <c r="I70" i="39"/>
  <c r="I71" i="39"/>
  <c r="I72" i="39"/>
  <c r="I73" i="39"/>
  <c r="I74" i="39"/>
  <c r="I75" i="39"/>
  <c r="I76" i="39"/>
  <c r="I77" i="39"/>
  <c r="I78" i="39"/>
  <c r="I79" i="39"/>
  <c r="I80" i="39"/>
  <c r="I81" i="39"/>
  <c r="I82" i="39"/>
  <c r="I83" i="39"/>
  <c r="I84" i="39"/>
  <c r="I85" i="39"/>
  <c r="I86" i="39"/>
  <c r="I87" i="39"/>
  <c r="I88" i="39"/>
  <c r="I89" i="39"/>
  <c r="I90" i="39"/>
  <c r="I91" i="39"/>
  <c r="I92" i="39"/>
  <c r="I93" i="39"/>
  <c r="I94" i="39"/>
  <c r="I95" i="39"/>
  <c r="I96" i="39"/>
  <c r="I97" i="39"/>
  <c r="I98" i="39"/>
  <c r="I99" i="39"/>
  <c r="I100" i="39"/>
  <c r="I101" i="39"/>
  <c r="I102" i="39"/>
  <c r="I103" i="39"/>
  <c r="I104" i="39"/>
  <c r="I105" i="39"/>
  <c r="I106" i="39"/>
  <c r="I107" i="39"/>
  <c r="I108" i="39"/>
  <c r="I109" i="39"/>
  <c r="I110" i="39"/>
  <c r="I111" i="39"/>
  <c r="I112" i="39"/>
  <c r="I113" i="39"/>
  <c r="I114" i="39"/>
  <c r="I115" i="39"/>
  <c r="I116" i="39"/>
  <c r="I117" i="39"/>
  <c r="I118" i="39"/>
  <c r="I119" i="39"/>
  <c r="I120" i="39"/>
  <c r="I121" i="39"/>
  <c r="I122" i="39"/>
  <c r="I123" i="39"/>
  <c r="I124" i="39"/>
  <c r="I125" i="39"/>
  <c r="I126" i="39"/>
  <c r="I127" i="39"/>
  <c r="I128" i="39"/>
  <c r="I129" i="39"/>
  <c r="I130" i="39"/>
  <c r="I131" i="39"/>
  <c r="I132" i="39"/>
  <c r="I133" i="39"/>
  <c r="I134" i="39"/>
  <c r="I135" i="39"/>
  <c r="I136" i="39"/>
  <c r="I137" i="39"/>
  <c r="I138" i="39"/>
  <c r="I139" i="39"/>
  <c r="I140" i="39"/>
  <c r="I141" i="39"/>
  <c r="I142" i="39"/>
  <c r="I143" i="39"/>
  <c r="I144" i="39"/>
  <c r="I145" i="39"/>
  <c r="I146" i="39"/>
  <c r="I147" i="39"/>
  <c r="I148" i="39"/>
  <c r="I149" i="39"/>
  <c r="I150" i="39"/>
  <c r="I151" i="39"/>
  <c r="I152" i="39"/>
  <c r="I153" i="39"/>
  <c r="I154" i="39"/>
  <c r="I155" i="39"/>
  <c r="I156" i="39"/>
  <c r="I157" i="39"/>
  <c r="I158" i="39"/>
  <c r="I159" i="39"/>
  <c r="I160" i="39"/>
  <c r="I161" i="39"/>
  <c r="I162" i="39"/>
  <c r="I163" i="39"/>
  <c r="I164" i="39"/>
  <c r="I165" i="39"/>
  <c r="I166" i="39"/>
  <c r="I167" i="39"/>
  <c r="I168" i="39"/>
  <c r="I169" i="39"/>
  <c r="I170" i="39"/>
  <c r="I171" i="39"/>
  <c r="I172" i="39"/>
  <c r="I173" i="39"/>
  <c r="I174" i="39"/>
  <c r="I175" i="39"/>
  <c r="I176" i="39"/>
  <c r="I177" i="39"/>
  <c r="I178" i="39"/>
  <c r="I179" i="39"/>
  <c r="I180" i="39"/>
  <c r="I181" i="39"/>
  <c r="I182" i="39"/>
  <c r="I183" i="39"/>
  <c r="I184" i="39"/>
  <c r="I185" i="39"/>
  <c r="I186" i="39"/>
  <c r="I187" i="39"/>
  <c r="I188" i="39"/>
  <c r="I189" i="39"/>
  <c r="I190" i="39"/>
  <c r="I191" i="39"/>
  <c r="I192" i="39"/>
  <c r="I193" i="39"/>
  <c r="I194" i="39"/>
  <c r="I195" i="39"/>
  <c r="I196" i="39"/>
  <c r="I197" i="39"/>
  <c r="I198" i="39"/>
  <c r="I199" i="39"/>
  <c r="I200" i="39"/>
  <c r="I201" i="39"/>
  <c r="I202" i="39"/>
  <c r="I203" i="39"/>
  <c r="I204" i="39"/>
  <c r="I205" i="39"/>
  <c r="I206" i="39"/>
  <c r="I207" i="39"/>
  <c r="I208" i="39"/>
  <c r="I209" i="39"/>
  <c r="I210" i="39"/>
  <c r="I211" i="39"/>
  <c r="I212" i="39"/>
  <c r="I213" i="39"/>
  <c r="I214" i="39"/>
  <c r="I215" i="39"/>
  <c r="I216" i="39"/>
  <c r="I217" i="39"/>
  <c r="I218" i="39"/>
  <c r="I219" i="39"/>
  <c r="I220" i="39"/>
  <c r="I221" i="39"/>
  <c r="I222" i="39"/>
  <c r="I223" i="39"/>
  <c r="I224" i="39"/>
  <c r="I225" i="39"/>
  <c r="I226" i="39"/>
  <c r="I285" i="39"/>
  <c r="T257" i="2"/>
  <c r="T256" i="2"/>
  <c r="Q257" i="2"/>
  <c r="Q256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3" i="2"/>
  <c r="J237" i="39"/>
  <c r="K237" i="39"/>
  <c r="J238" i="39"/>
  <c r="K238" i="39"/>
  <c r="J239" i="39"/>
  <c r="K239" i="39"/>
  <c r="J240" i="39"/>
  <c r="K240" i="39"/>
  <c r="J241" i="39"/>
  <c r="K241" i="39"/>
  <c r="J242" i="39"/>
  <c r="K242" i="39"/>
  <c r="J243" i="39"/>
  <c r="K243" i="39"/>
  <c r="J244" i="39"/>
  <c r="K244" i="39"/>
  <c r="J245" i="39"/>
  <c r="K245" i="39"/>
  <c r="J246" i="39"/>
  <c r="K246" i="39"/>
  <c r="J247" i="39"/>
  <c r="K247" i="39"/>
  <c r="J248" i="39"/>
  <c r="K248" i="39"/>
  <c r="J249" i="39"/>
  <c r="K249" i="39"/>
  <c r="J250" i="39"/>
  <c r="K250" i="39"/>
  <c r="J251" i="39"/>
  <c r="K251" i="39"/>
  <c r="J252" i="39"/>
  <c r="K252" i="39"/>
  <c r="J253" i="39"/>
  <c r="K253" i="39"/>
  <c r="J254" i="39"/>
  <c r="K254" i="39"/>
  <c r="J255" i="39"/>
  <c r="K255" i="39"/>
  <c r="J256" i="39"/>
  <c r="K256" i="39"/>
  <c r="J257" i="39"/>
  <c r="K257" i="39"/>
  <c r="J258" i="39"/>
  <c r="K258" i="39"/>
  <c r="J259" i="39"/>
  <c r="K259" i="39"/>
  <c r="J260" i="39"/>
  <c r="K260" i="39"/>
  <c r="J261" i="39"/>
  <c r="K261" i="39"/>
  <c r="J262" i="39"/>
  <c r="K262" i="39"/>
  <c r="J263" i="39"/>
  <c r="K263" i="39"/>
  <c r="J264" i="39"/>
  <c r="K264" i="39"/>
  <c r="J265" i="39"/>
  <c r="K265" i="39"/>
  <c r="J266" i="39"/>
  <c r="K266" i="39"/>
  <c r="J267" i="39"/>
  <c r="K267" i="39"/>
  <c r="J268" i="39"/>
  <c r="K268" i="39"/>
  <c r="J269" i="39"/>
  <c r="K269" i="39"/>
  <c r="J270" i="39"/>
  <c r="K270" i="39"/>
  <c r="J271" i="39"/>
  <c r="K271" i="39"/>
  <c r="J272" i="39"/>
  <c r="K272" i="39"/>
  <c r="J273" i="39"/>
  <c r="K273" i="39"/>
  <c r="J274" i="39"/>
  <c r="K274" i="39"/>
  <c r="J275" i="39"/>
  <c r="K275" i="39"/>
  <c r="J276" i="39"/>
  <c r="K276" i="39"/>
  <c r="J277" i="39"/>
  <c r="K277" i="39"/>
  <c r="J278" i="39"/>
  <c r="K278" i="39"/>
  <c r="J279" i="39"/>
  <c r="K279" i="39"/>
  <c r="J280" i="39"/>
  <c r="K280" i="39"/>
  <c r="J281" i="39"/>
  <c r="K281" i="39"/>
  <c r="J282" i="39"/>
  <c r="K282" i="39"/>
  <c r="J283" i="39"/>
  <c r="K283" i="39"/>
  <c r="K286" i="39"/>
  <c r="J286" i="39"/>
  <c r="D237" i="39"/>
  <c r="D238" i="39"/>
  <c r="D239" i="39"/>
  <c r="D240" i="39"/>
  <c r="D241" i="39"/>
  <c r="D242" i="39"/>
  <c r="D243" i="39"/>
  <c r="D244" i="39"/>
  <c r="D245" i="39"/>
  <c r="D246" i="39"/>
  <c r="D247" i="39"/>
  <c r="D248" i="39"/>
  <c r="D249" i="39"/>
  <c r="D250" i="39"/>
  <c r="D251" i="39"/>
  <c r="D252" i="39"/>
  <c r="D253" i="39"/>
  <c r="D254" i="39"/>
  <c r="D255" i="39"/>
  <c r="D256" i="39"/>
  <c r="D257" i="39"/>
  <c r="D258" i="39"/>
  <c r="D259" i="39"/>
  <c r="D260" i="39"/>
  <c r="D261" i="39"/>
  <c r="D262" i="39"/>
  <c r="D263" i="39"/>
  <c r="D264" i="39"/>
  <c r="D265" i="39"/>
  <c r="D266" i="39"/>
  <c r="D267" i="39"/>
  <c r="D268" i="39"/>
  <c r="D269" i="39"/>
  <c r="D270" i="39"/>
  <c r="D271" i="39"/>
  <c r="D272" i="39"/>
  <c r="D273" i="39"/>
  <c r="D274" i="39"/>
  <c r="D275" i="39"/>
  <c r="D276" i="39"/>
  <c r="D277" i="39"/>
  <c r="D278" i="39"/>
  <c r="D279" i="39"/>
  <c r="D280" i="39"/>
  <c r="D281" i="39"/>
  <c r="D282" i="39"/>
  <c r="D283" i="39"/>
  <c r="J34" i="39"/>
  <c r="K34" i="39"/>
  <c r="J35" i="39"/>
  <c r="K35" i="39"/>
  <c r="J36" i="39"/>
  <c r="K36" i="39"/>
  <c r="J37" i="39"/>
  <c r="K37" i="39"/>
  <c r="J38" i="39"/>
  <c r="K38" i="39"/>
  <c r="J39" i="39"/>
  <c r="K39" i="39"/>
  <c r="J40" i="39"/>
  <c r="K40" i="39"/>
  <c r="J41" i="39"/>
  <c r="K41" i="39"/>
  <c r="J42" i="39"/>
  <c r="K42" i="39"/>
  <c r="J43" i="39"/>
  <c r="K43" i="39"/>
  <c r="J44" i="39"/>
  <c r="K44" i="39"/>
  <c r="J45" i="39"/>
  <c r="K45" i="39"/>
  <c r="J46" i="39"/>
  <c r="K46" i="39"/>
  <c r="J47" i="39"/>
  <c r="K47" i="39"/>
  <c r="J48" i="39"/>
  <c r="K48" i="39"/>
  <c r="J49" i="39"/>
  <c r="K49" i="39"/>
  <c r="J50" i="39"/>
  <c r="K50" i="39"/>
  <c r="J51" i="39"/>
  <c r="K51" i="39"/>
  <c r="J52" i="39"/>
  <c r="K52" i="39"/>
  <c r="J53" i="39"/>
  <c r="K53" i="39"/>
  <c r="J54" i="39"/>
  <c r="K54" i="39"/>
  <c r="J55" i="39"/>
  <c r="K55" i="39"/>
  <c r="J56" i="39"/>
  <c r="K56" i="39"/>
  <c r="J57" i="39"/>
  <c r="K57" i="39"/>
  <c r="J58" i="39"/>
  <c r="K58" i="39"/>
  <c r="J59" i="39"/>
  <c r="K59" i="39"/>
  <c r="J60" i="39"/>
  <c r="K60" i="39"/>
  <c r="J61" i="39"/>
  <c r="K61" i="39"/>
  <c r="J62" i="39"/>
  <c r="K62" i="39"/>
  <c r="J63" i="39"/>
  <c r="K63" i="39"/>
  <c r="J64" i="39"/>
  <c r="K64" i="39"/>
  <c r="J65" i="39"/>
  <c r="K65" i="39"/>
  <c r="J66" i="39"/>
  <c r="K66" i="39"/>
  <c r="J67" i="39"/>
  <c r="K67" i="39"/>
  <c r="J68" i="39"/>
  <c r="K68" i="39"/>
  <c r="J69" i="39"/>
  <c r="K69" i="39"/>
  <c r="J70" i="39"/>
  <c r="K70" i="39"/>
  <c r="J71" i="39"/>
  <c r="K71" i="39"/>
  <c r="J72" i="39"/>
  <c r="K72" i="39"/>
  <c r="J73" i="39"/>
  <c r="K73" i="39"/>
  <c r="J74" i="39"/>
  <c r="K74" i="39"/>
  <c r="J75" i="39"/>
  <c r="K75" i="39"/>
  <c r="J76" i="39"/>
  <c r="K76" i="39"/>
  <c r="J77" i="39"/>
  <c r="K77" i="39"/>
  <c r="J78" i="39"/>
  <c r="K78" i="39"/>
  <c r="J79" i="39"/>
  <c r="K79" i="39"/>
  <c r="J80" i="39"/>
  <c r="K80" i="39"/>
  <c r="J81" i="39"/>
  <c r="K81" i="39"/>
  <c r="J82" i="39"/>
  <c r="K82" i="39"/>
  <c r="J83" i="39"/>
  <c r="K83" i="39"/>
  <c r="J84" i="39"/>
  <c r="K84" i="39"/>
  <c r="J85" i="39"/>
  <c r="K85" i="39"/>
  <c r="J86" i="39"/>
  <c r="K86" i="39"/>
  <c r="J87" i="39"/>
  <c r="K87" i="39"/>
  <c r="J88" i="39"/>
  <c r="K88" i="39"/>
  <c r="J89" i="39"/>
  <c r="K89" i="39"/>
  <c r="J90" i="39"/>
  <c r="K90" i="39"/>
  <c r="J91" i="39"/>
  <c r="K91" i="39"/>
  <c r="J92" i="39"/>
  <c r="K92" i="39"/>
  <c r="J93" i="39"/>
  <c r="K93" i="39"/>
  <c r="J94" i="39"/>
  <c r="K94" i="39"/>
  <c r="J95" i="39"/>
  <c r="K95" i="39"/>
  <c r="J96" i="39"/>
  <c r="K96" i="39"/>
  <c r="J97" i="39"/>
  <c r="K97" i="39"/>
  <c r="J98" i="39"/>
  <c r="K98" i="39"/>
  <c r="J99" i="39"/>
  <c r="K99" i="39"/>
  <c r="J100" i="39"/>
  <c r="K100" i="39"/>
  <c r="J101" i="39"/>
  <c r="K101" i="39"/>
  <c r="J102" i="39"/>
  <c r="K102" i="39"/>
  <c r="J103" i="39"/>
  <c r="K103" i="39"/>
  <c r="J104" i="39"/>
  <c r="K104" i="39"/>
  <c r="J105" i="39"/>
  <c r="K105" i="39"/>
  <c r="J106" i="39"/>
  <c r="K106" i="39"/>
  <c r="J107" i="39"/>
  <c r="K107" i="39"/>
  <c r="J108" i="39"/>
  <c r="K108" i="39"/>
  <c r="J109" i="39"/>
  <c r="K109" i="39"/>
  <c r="J110" i="39"/>
  <c r="K110" i="39"/>
  <c r="J111" i="39"/>
  <c r="K111" i="39"/>
  <c r="J112" i="39"/>
  <c r="K112" i="39"/>
  <c r="J113" i="39"/>
  <c r="K113" i="39"/>
  <c r="J114" i="39"/>
  <c r="K114" i="39"/>
  <c r="J115" i="39"/>
  <c r="K115" i="39"/>
  <c r="J116" i="39"/>
  <c r="K116" i="39"/>
  <c r="J117" i="39"/>
  <c r="K117" i="39"/>
  <c r="J118" i="39"/>
  <c r="K118" i="39"/>
  <c r="J119" i="39"/>
  <c r="K119" i="39"/>
  <c r="J120" i="39"/>
  <c r="K120" i="39"/>
  <c r="J121" i="39"/>
  <c r="K121" i="39"/>
  <c r="J122" i="39"/>
  <c r="K122" i="39"/>
  <c r="J123" i="39"/>
  <c r="K123" i="39"/>
  <c r="J124" i="39"/>
  <c r="K124" i="39"/>
  <c r="J125" i="39"/>
  <c r="K125" i="39"/>
  <c r="J126" i="39"/>
  <c r="K126" i="39"/>
  <c r="J127" i="39"/>
  <c r="K127" i="39"/>
  <c r="J128" i="39"/>
  <c r="K128" i="39"/>
  <c r="J129" i="39"/>
  <c r="K129" i="39"/>
  <c r="J130" i="39"/>
  <c r="K130" i="39"/>
  <c r="J131" i="39"/>
  <c r="K131" i="39"/>
  <c r="J132" i="39"/>
  <c r="K132" i="39"/>
  <c r="J133" i="39"/>
  <c r="K133" i="39"/>
  <c r="J134" i="39"/>
  <c r="K134" i="39"/>
  <c r="J135" i="39"/>
  <c r="K135" i="39"/>
  <c r="J136" i="39"/>
  <c r="K136" i="39"/>
  <c r="J137" i="39"/>
  <c r="K137" i="39"/>
  <c r="J138" i="39"/>
  <c r="K138" i="39"/>
  <c r="J139" i="39"/>
  <c r="K139" i="39"/>
  <c r="J140" i="39"/>
  <c r="K140" i="39"/>
  <c r="J141" i="39"/>
  <c r="K141" i="39"/>
  <c r="J142" i="39"/>
  <c r="K142" i="39"/>
  <c r="J143" i="39"/>
  <c r="K143" i="39"/>
  <c r="J144" i="39"/>
  <c r="K144" i="39"/>
  <c r="J145" i="39"/>
  <c r="K145" i="39"/>
  <c r="J146" i="39"/>
  <c r="K146" i="39"/>
  <c r="J147" i="39"/>
  <c r="K147" i="39"/>
  <c r="J148" i="39"/>
  <c r="K148" i="39"/>
  <c r="J149" i="39"/>
  <c r="K149" i="39"/>
  <c r="J150" i="39"/>
  <c r="K150" i="39"/>
  <c r="J151" i="39"/>
  <c r="K151" i="39"/>
  <c r="J152" i="39"/>
  <c r="K152" i="39"/>
  <c r="J153" i="39"/>
  <c r="K153" i="39"/>
  <c r="J154" i="39"/>
  <c r="K154" i="39"/>
  <c r="J155" i="39"/>
  <c r="K155" i="39"/>
  <c r="J156" i="39"/>
  <c r="K156" i="39"/>
  <c r="J157" i="39"/>
  <c r="K157" i="39"/>
  <c r="J158" i="39"/>
  <c r="K158" i="39"/>
  <c r="J159" i="39"/>
  <c r="K159" i="39"/>
  <c r="J160" i="39"/>
  <c r="K160" i="39"/>
  <c r="J161" i="39"/>
  <c r="K161" i="39"/>
  <c r="J162" i="39"/>
  <c r="K162" i="39"/>
  <c r="J163" i="39"/>
  <c r="K163" i="39"/>
  <c r="J164" i="39"/>
  <c r="K164" i="39"/>
  <c r="J165" i="39"/>
  <c r="K165" i="39"/>
  <c r="J166" i="39"/>
  <c r="K166" i="39"/>
  <c r="J167" i="39"/>
  <c r="K167" i="39"/>
  <c r="J168" i="39"/>
  <c r="K168" i="39"/>
  <c r="J169" i="39"/>
  <c r="K169" i="39"/>
  <c r="J170" i="39"/>
  <c r="K170" i="39"/>
  <c r="J171" i="39"/>
  <c r="K171" i="39"/>
  <c r="J172" i="39"/>
  <c r="K172" i="39"/>
  <c r="J173" i="39"/>
  <c r="K173" i="39"/>
  <c r="J174" i="39"/>
  <c r="K174" i="39"/>
  <c r="J175" i="39"/>
  <c r="K175" i="39"/>
  <c r="J176" i="39"/>
  <c r="K176" i="39"/>
  <c r="J177" i="39"/>
  <c r="K177" i="39"/>
  <c r="J178" i="39"/>
  <c r="K178" i="39"/>
  <c r="J179" i="39"/>
  <c r="K179" i="39"/>
  <c r="J180" i="39"/>
  <c r="K180" i="39"/>
  <c r="J181" i="39"/>
  <c r="K181" i="39"/>
  <c r="J182" i="39"/>
  <c r="K182" i="39"/>
  <c r="J183" i="39"/>
  <c r="K183" i="39"/>
  <c r="J184" i="39"/>
  <c r="K184" i="39"/>
  <c r="J185" i="39"/>
  <c r="K185" i="39"/>
  <c r="J186" i="39"/>
  <c r="K186" i="39"/>
  <c r="J187" i="39"/>
  <c r="K187" i="39"/>
  <c r="J188" i="39"/>
  <c r="K188" i="39"/>
  <c r="J189" i="39"/>
  <c r="K189" i="39"/>
  <c r="J190" i="39"/>
  <c r="K190" i="39"/>
  <c r="J191" i="39"/>
  <c r="K191" i="39"/>
  <c r="J192" i="39"/>
  <c r="K192" i="39"/>
  <c r="J193" i="39"/>
  <c r="K193" i="39"/>
  <c r="J194" i="39"/>
  <c r="K194" i="39"/>
  <c r="J195" i="39"/>
  <c r="K195" i="39"/>
  <c r="J196" i="39"/>
  <c r="K196" i="39"/>
  <c r="J197" i="39"/>
  <c r="K197" i="39"/>
  <c r="J198" i="39"/>
  <c r="K198" i="39"/>
  <c r="J199" i="39"/>
  <c r="K199" i="39"/>
  <c r="J200" i="39"/>
  <c r="K200" i="39"/>
  <c r="J201" i="39"/>
  <c r="K201" i="39"/>
  <c r="J202" i="39"/>
  <c r="K202" i="39"/>
  <c r="J203" i="39"/>
  <c r="K203" i="39"/>
  <c r="J204" i="39"/>
  <c r="K204" i="39"/>
  <c r="J205" i="39"/>
  <c r="K205" i="39"/>
  <c r="J206" i="39"/>
  <c r="K206" i="39"/>
  <c r="J207" i="39"/>
  <c r="K207" i="39"/>
  <c r="J208" i="39"/>
  <c r="K208" i="39"/>
  <c r="J209" i="39"/>
  <c r="K209" i="39"/>
  <c r="J210" i="39"/>
  <c r="K210" i="39"/>
  <c r="J211" i="39"/>
  <c r="K211" i="39"/>
  <c r="J212" i="39"/>
  <c r="K212" i="39"/>
  <c r="J213" i="39"/>
  <c r="K213" i="39"/>
  <c r="J214" i="39"/>
  <c r="K214" i="39"/>
  <c r="J215" i="39"/>
  <c r="K215" i="39"/>
  <c r="J216" i="39"/>
  <c r="K216" i="39"/>
  <c r="J217" i="39"/>
  <c r="K217" i="39"/>
  <c r="J218" i="39"/>
  <c r="K218" i="39"/>
  <c r="J219" i="39"/>
  <c r="K219" i="39"/>
  <c r="J220" i="39"/>
  <c r="K220" i="39"/>
  <c r="J221" i="39"/>
  <c r="K221" i="39"/>
  <c r="J222" i="39"/>
  <c r="K222" i="39"/>
  <c r="J223" i="39"/>
  <c r="K223" i="39"/>
  <c r="J224" i="39"/>
  <c r="K224" i="39"/>
  <c r="J225" i="39"/>
  <c r="K225" i="39"/>
  <c r="J226" i="39"/>
  <c r="K226" i="39"/>
  <c r="J227" i="39"/>
  <c r="K227" i="39"/>
  <c r="J228" i="39"/>
  <c r="K228" i="39"/>
  <c r="J229" i="39"/>
  <c r="K229" i="39"/>
  <c r="J230" i="39"/>
  <c r="K230" i="39"/>
  <c r="J231" i="39"/>
  <c r="K231" i="39"/>
  <c r="J232" i="39"/>
  <c r="K232" i="39"/>
  <c r="J233" i="39"/>
  <c r="K233" i="39"/>
  <c r="J234" i="39"/>
  <c r="K234" i="39"/>
  <c r="J235" i="39"/>
  <c r="K235" i="39"/>
  <c r="J236" i="39"/>
  <c r="K236" i="39"/>
  <c r="K285" i="39"/>
  <c r="J285" i="39"/>
  <c r="F283" i="39"/>
  <c r="J207" i="32"/>
  <c r="D32" i="39"/>
  <c r="S256" i="2"/>
  <c r="R256" i="2"/>
  <c r="P4" i="2"/>
  <c r="R4" i="2"/>
  <c r="S4" i="2"/>
  <c r="P5" i="2"/>
  <c r="R5" i="2"/>
  <c r="S5" i="2"/>
  <c r="P6" i="2"/>
  <c r="R6" i="2"/>
  <c r="S6" i="2"/>
  <c r="P7" i="2"/>
  <c r="R7" i="2"/>
  <c r="S7" i="2"/>
  <c r="P8" i="2"/>
  <c r="R8" i="2"/>
  <c r="S8" i="2"/>
  <c r="P9" i="2"/>
  <c r="R9" i="2"/>
  <c r="S9" i="2"/>
  <c r="P10" i="2"/>
  <c r="R10" i="2"/>
  <c r="S10" i="2"/>
  <c r="P11" i="2"/>
  <c r="R11" i="2"/>
  <c r="S11" i="2"/>
  <c r="P12" i="2"/>
  <c r="R12" i="2"/>
  <c r="S12" i="2"/>
  <c r="P13" i="2"/>
  <c r="R13" i="2"/>
  <c r="S13" i="2"/>
  <c r="P14" i="2"/>
  <c r="R14" i="2"/>
  <c r="S14" i="2"/>
  <c r="P15" i="2"/>
  <c r="R15" i="2"/>
  <c r="S15" i="2"/>
  <c r="P16" i="2"/>
  <c r="R16" i="2"/>
  <c r="S16" i="2"/>
  <c r="P17" i="2"/>
  <c r="R17" i="2"/>
  <c r="S17" i="2"/>
  <c r="P18" i="2"/>
  <c r="R18" i="2"/>
  <c r="S18" i="2"/>
  <c r="P19" i="2"/>
  <c r="R19" i="2"/>
  <c r="S19" i="2"/>
  <c r="P20" i="2"/>
  <c r="R20" i="2"/>
  <c r="S20" i="2"/>
  <c r="P21" i="2"/>
  <c r="R21" i="2"/>
  <c r="S21" i="2"/>
  <c r="P22" i="2"/>
  <c r="R22" i="2"/>
  <c r="S22" i="2"/>
  <c r="P23" i="2"/>
  <c r="R23" i="2"/>
  <c r="S23" i="2"/>
  <c r="P24" i="2"/>
  <c r="R24" i="2"/>
  <c r="S24" i="2"/>
  <c r="P25" i="2"/>
  <c r="R25" i="2"/>
  <c r="S25" i="2"/>
  <c r="P26" i="2"/>
  <c r="R26" i="2"/>
  <c r="S26" i="2"/>
  <c r="P27" i="2"/>
  <c r="R27" i="2"/>
  <c r="S27" i="2"/>
  <c r="P28" i="2"/>
  <c r="R28" i="2"/>
  <c r="S28" i="2"/>
  <c r="P29" i="2"/>
  <c r="R29" i="2"/>
  <c r="S29" i="2"/>
  <c r="P30" i="2"/>
  <c r="R30" i="2"/>
  <c r="S30" i="2"/>
  <c r="P31" i="2"/>
  <c r="R31" i="2"/>
  <c r="S31" i="2"/>
  <c r="P32" i="2"/>
  <c r="R32" i="2"/>
  <c r="S32" i="2"/>
  <c r="P33" i="2"/>
  <c r="R33" i="2"/>
  <c r="S33" i="2"/>
  <c r="P34" i="2"/>
  <c r="R34" i="2"/>
  <c r="S34" i="2"/>
  <c r="P35" i="2"/>
  <c r="R35" i="2"/>
  <c r="S35" i="2"/>
  <c r="P36" i="2"/>
  <c r="R36" i="2"/>
  <c r="S36" i="2"/>
  <c r="P37" i="2"/>
  <c r="R37" i="2"/>
  <c r="S37" i="2"/>
  <c r="P38" i="2"/>
  <c r="R38" i="2"/>
  <c r="S38" i="2"/>
  <c r="P39" i="2"/>
  <c r="R39" i="2"/>
  <c r="S39" i="2"/>
  <c r="P40" i="2"/>
  <c r="R40" i="2"/>
  <c r="S40" i="2"/>
  <c r="P41" i="2"/>
  <c r="R41" i="2"/>
  <c r="S41" i="2"/>
  <c r="P42" i="2"/>
  <c r="R42" i="2"/>
  <c r="S42" i="2"/>
  <c r="P43" i="2"/>
  <c r="R43" i="2"/>
  <c r="S43" i="2"/>
  <c r="P44" i="2"/>
  <c r="R44" i="2"/>
  <c r="S44" i="2"/>
  <c r="P45" i="2"/>
  <c r="R45" i="2"/>
  <c r="S45" i="2"/>
  <c r="P46" i="2"/>
  <c r="R46" i="2"/>
  <c r="S46" i="2"/>
  <c r="P47" i="2"/>
  <c r="R47" i="2"/>
  <c r="S47" i="2"/>
  <c r="P48" i="2"/>
  <c r="R48" i="2"/>
  <c r="S48" i="2"/>
  <c r="P49" i="2"/>
  <c r="R49" i="2"/>
  <c r="S49" i="2"/>
  <c r="P50" i="2"/>
  <c r="R50" i="2"/>
  <c r="S50" i="2"/>
  <c r="P51" i="2"/>
  <c r="R51" i="2"/>
  <c r="S51" i="2"/>
  <c r="P52" i="2"/>
  <c r="R52" i="2"/>
  <c r="S52" i="2"/>
  <c r="P53" i="2"/>
  <c r="R53" i="2"/>
  <c r="S53" i="2"/>
  <c r="P54" i="2"/>
  <c r="R54" i="2"/>
  <c r="S54" i="2"/>
  <c r="P55" i="2"/>
  <c r="R55" i="2"/>
  <c r="S55" i="2"/>
  <c r="P56" i="2"/>
  <c r="R56" i="2"/>
  <c r="S56" i="2"/>
  <c r="P57" i="2"/>
  <c r="R57" i="2"/>
  <c r="S57" i="2"/>
  <c r="P58" i="2"/>
  <c r="R58" i="2"/>
  <c r="S58" i="2"/>
  <c r="P59" i="2"/>
  <c r="R59" i="2"/>
  <c r="S59" i="2"/>
  <c r="P60" i="2"/>
  <c r="R60" i="2"/>
  <c r="S60" i="2"/>
  <c r="P61" i="2"/>
  <c r="R61" i="2"/>
  <c r="S61" i="2"/>
  <c r="P62" i="2"/>
  <c r="R62" i="2"/>
  <c r="S62" i="2"/>
  <c r="P63" i="2"/>
  <c r="R63" i="2"/>
  <c r="S63" i="2"/>
  <c r="P64" i="2"/>
  <c r="R64" i="2"/>
  <c r="S64" i="2"/>
  <c r="P65" i="2"/>
  <c r="R65" i="2"/>
  <c r="S65" i="2"/>
  <c r="P66" i="2"/>
  <c r="R66" i="2"/>
  <c r="S66" i="2"/>
  <c r="P67" i="2"/>
  <c r="R67" i="2"/>
  <c r="S67" i="2"/>
  <c r="P68" i="2"/>
  <c r="R68" i="2"/>
  <c r="S68" i="2"/>
  <c r="P69" i="2"/>
  <c r="R69" i="2"/>
  <c r="S69" i="2"/>
  <c r="P70" i="2"/>
  <c r="R70" i="2"/>
  <c r="S70" i="2"/>
  <c r="P71" i="2"/>
  <c r="R71" i="2"/>
  <c r="S71" i="2"/>
  <c r="P72" i="2"/>
  <c r="R72" i="2"/>
  <c r="S72" i="2"/>
  <c r="P73" i="2"/>
  <c r="R73" i="2"/>
  <c r="S73" i="2"/>
  <c r="P74" i="2"/>
  <c r="R74" i="2"/>
  <c r="S74" i="2"/>
  <c r="P75" i="2"/>
  <c r="R75" i="2"/>
  <c r="S75" i="2"/>
  <c r="P76" i="2"/>
  <c r="R76" i="2"/>
  <c r="S76" i="2"/>
  <c r="P77" i="2"/>
  <c r="R77" i="2"/>
  <c r="S77" i="2"/>
  <c r="P78" i="2"/>
  <c r="R78" i="2"/>
  <c r="S78" i="2"/>
  <c r="P79" i="2"/>
  <c r="R79" i="2"/>
  <c r="S79" i="2"/>
  <c r="P80" i="2"/>
  <c r="R80" i="2"/>
  <c r="S80" i="2"/>
  <c r="P81" i="2"/>
  <c r="R81" i="2"/>
  <c r="S81" i="2"/>
  <c r="P82" i="2"/>
  <c r="R82" i="2"/>
  <c r="S82" i="2"/>
  <c r="P83" i="2"/>
  <c r="R83" i="2"/>
  <c r="S83" i="2"/>
  <c r="P84" i="2"/>
  <c r="R84" i="2"/>
  <c r="S84" i="2"/>
  <c r="P85" i="2"/>
  <c r="R85" i="2"/>
  <c r="S85" i="2"/>
  <c r="P86" i="2"/>
  <c r="R86" i="2"/>
  <c r="S86" i="2"/>
  <c r="P87" i="2"/>
  <c r="R87" i="2"/>
  <c r="S87" i="2"/>
  <c r="P88" i="2"/>
  <c r="R88" i="2"/>
  <c r="S88" i="2"/>
  <c r="P89" i="2"/>
  <c r="R89" i="2"/>
  <c r="S89" i="2"/>
  <c r="P90" i="2"/>
  <c r="R90" i="2"/>
  <c r="S90" i="2"/>
  <c r="P91" i="2"/>
  <c r="R91" i="2"/>
  <c r="S91" i="2"/>
  <c r="P92" i="2"/>
  <c r="R92" i="2"/>
  <c r="S92" i="2"/>
  <c r="P93" i="2"/>
  <c r="R93" i="2"/>
  <c r="S93" i="2"/>
  <c r="P94" i="2"/>
  <c r="R94" i="2"/>
  <c r="S94" i="2"/>
  <c r="P95" i="2"/>
  <c r="R95" i="2"/>
  <c r="S95" i="2"/>
  <c r="P96" i="2"/>
  <c r="R96" i="2"/>
  <c r="S96" i="2"/>
  <c r="P97" i="2"/>
  <c r="R97" i="2"/>
  <c r="S97" i="2"/>
  <c r="P98" i="2"/>
  <c r="R98" i="2"/>
  <c r="S98" i="2"/>
  <c r="P99" i="2"/>
  <c r="R99" i="2"/>
  <c r="S99" i="2"/>
  <c r="P100" i="2"/>
  <c r="R100" i="2"/>
  <c r="S100" i="2"/>
  <c r="P101" i="2"/>
  <c r="R101" i="2"/>
  <c r="S101" i="2"/>
  <c r="P102" i="2"/>
  <c r="R102" i="2"/>
  <c r="S102" i="2"/>
  <c r="P103" i="2"/>
  <c r="R103" i="2"/>
  <c r="S103" i="2"/>
  <c r="P104" i="2"/>
  <c r="R104" i="2"/>
  <c r="S104" i="2"/>
  <c r="P105" i="2"/>
  <c r="R105" i="2"/>
  <c r="S105" i="2"/>
  <c r="P106" i="2"/>
  <c r="R106" i="2"/>
  <c r="S106" i="2"/>
  <c r="P107" i="2"/>
  <c r="R107" i="2"/>
  <c r="S107" i="2"/>
  <c r="P108" i="2"/>
  <c r="R108" i="2"/>
  <c r="S108" i="2"/>
  <c r="P109" i="2"/>
  <c r="R109" i="2"/>
  <c r="S109" i="2"/>
  <c r="P110" i="2"/>
  <c r="R110" i="2"/>
  <c r="S110" i="2"/>
  <c r="P111" i="2"/>
  <c r="R111" i="2"/>
  <c r="S111" i="2"/>
  <c r="P112" i="2"/>
  <c r="R112" i="2"/>
  <c r="S112" i="2"/>
  <c r="P113" i="2"/>
  <c r="R113" i="2"/>
  <c r="S113" i="2"/>
  <c r="P114" i="2"/>
  <c r="R114" i="2"/>
  <c r="S114" i="2"/>
  <c r="P115" i="2"/>
  <c r="R115" i="2"/>
  <c r="S115" i="2"/>
  <c r="P116" i="2"/>
  <c r="R116" i="2"/>
  <c r="S116" i="2"/>
  <c r="P117" i="2"/>
  <c r="R117" i="2"/>
  <c r="S117" i="2"/>
  <c r="P118" i="2"/>
  <c r="R118" i="2"/>
  <c r="S118" i="2"/>
  <c r="P119" i="2"/>
  <c r="R119" i="2"/>
  <c r="S119" i="2"/>
  <c r="P120" i="2"/>
  <c r="R120" i="2"/>
  <c r="S120" i="2"/>
  <c r="P121" i="2"/>
  <c r="R121" i="2"/>
  <c r="S121" i="2"/>
  <c r="P122" i="2"/>
  <c r="R122" i="2"/>
  <c r="S122" i="2"/>
  <c r="P123" i="2"/>
  <c r="R123" i="2"/>
  <c r="S123" i="2"/>
  <c r="P124" i="2"/>
  <c r="R124" i="2"/>
  <c r="S124" i="2"/>
  <c r="P125" i="2"/>
  <c r="R125" i="2"/>
  <c r="S125" i="2"/>
  <c r="P126" i="2"/>
  <c r="R126" i="2"/>
  <c r="S126" i="2"/>
  <c r="P127" i="2"/>
  <c r="R127" i="2"/>
  <c r="S127" i="2"/>
  <c r="P128" i="2"/>
  <c r="R128" i="2"/>
  <c r="S128" i="2"/>
  <c r="P129" i="2"/>
  <c r="R129" i="2"/>
  <c r="S129" i="2"/>
  <c r="P130" i="2"/>
  <c r="R130" i="2"/>
  <c r="S130" i="2"/>
  <c r="P131" i="2"/>
  <c r="R131" i="2"/>
  <c r="S131" i="2"/>
  <c r="P132" i="2"/>
  <c r="R132" i="2"/>
  <c r="S132" i="2"/>
  <c r="P133" i="2"/>
  <c r="R133" i="2"/>
  <c r="S133" i="2"/>
  <c r="P134" i="2"/>
  <c r="R134" i="2"/>
  <c r="S134" i="2"/>
  <c r="P135" i="2"/>
  <c r="R135" i="2"/>
  <c r="S135" i="2"/>
  <c r="P136" i="2"/>
  <c r="R136" i="2"/>
  <c r="S136" i="2"/>
  <c r="P137" i="2"/>
  <c r="R137" i="2"/>
  <c r="S137" i="2"/>
  <c r="P138" i="2"/>
  <c r="R138" i="2"/>
  <c r="S138" i="2"/>
  <c r="P139" i="2"/>
  <c r="R139" i="2"/>
  <c r="S139" i="2"/>
  <c r="P140" i="2"/>
  <c r="R140" i="2"/>
  <c r="S140" i="2"/>
  <c r="P141" i="2"/>
  <c r="R141" i="2"/>
  <c r="S141" i="2"/>
  <c r="P142" i="2"/>
  <c r="R142" i="2"/>
  <c r="S142" i="2"/>
  <c r="P143" i="2"/>
  <c r="R143" i="2"/>
  <c r="S143" i="2"/>
  <c r="P144" i="2"/>
  <c r="R144" i="2"/>
  <c r="S144" i="2"/>
  <c r="P145" i="2"/>
  <c r="R145" i="2"/>
  <c r="S145" i="2"/>
  <c r="P146" i="2"/>
  <c r="R146" i="2"/>
  <c r="S146" i="2"/>
  <c r="P147" i="2"/>
  <c r="R147" i="2"/>
  <c r="S147" i="2"/>
  <c r="P148" i="2"/>
  <c r="R148" i="2"/>
  <c r="S148" i="2"/>
  <c r="P149" i="2"/>
  <c r="R149" i="2"/>
  <c r="S149" i="2"/>
  <c r="P150" i="2"/>
  <c r="R150" i="2"/>
  <c r="S150" i="2"/>
  <c r="P151" i="2"/>
  <c r="R151" i="2"/>
  <c r="S151" i="2"/>
  <c r="P152" i="2"/>
  <c r="R152" i="2"/>
  <c r="S152" i="2"/>
  <c r="P153" i="2"/>
  <c r="R153" i="2"/>
  <c r="S153" i="2"/>
  <c r="P154" i="2"/>
  <c r="R154" i="2"/>
  <c r="S154" i="2"/>
  <c r="P155" i="2"/>
  <c r="R155" i="2"/>
  <c r="S155" i="2"/>
  <c r="P156" i="2"/>
  <c r="R156" i="2"/>
  <c r="S156" i="2"/>
  <c r="P157" i="2"/>
  <c r="R157" i="2"/>
  <c r="S157" i="2"/>
  <c r="P158" i="2"/>
  <c r="R158" i="2"/>
  <c r="S158" i="2"/>
  <c r="P159" i="2"/>
  <c r="R159" i="2"/>
  <c r="S159" i="2"/>
  <c r="P160" i="2"/>
  <c r="R160" i="2"/>
  <c r="S160" i="2"/>
  <c r="P161" i="2"/>
  <c r="R161" i="2"/>
  <c r="S161" i="2"/>
  <c r="P162" i="2"/>
  <c r="R162" i="2"/>
  <c r="S162" i="2"/>
  <c r="P163" i="2"/>
  <c r="R163" i="2"/>
  <c r="S163" i="2"/>
  <c r="P164" i="2"/>
  <c r="R164" i="2"/>
  <c r="S164" i="2"/>
  <c r="P165" i="2"/>
  <c r="R165" i="2"/>
  <c r="S165" i="2"/>
  <c r="P166" i="2"/>
  <c r="R166" i="2"/>
  <c r="S166" i="2"/>
  <c r="P167" i="2"/>
  <c r="R167" i="2"/>
  <c r="S167" i="2"/>
  <c r="P168" i="2"/>
  <c r="R168" i="2"/>
  <c r="S168" i="2"/>
  <c r="P169" i="2"/>
  <c r="R169" i="2"/>
  <c r="S169" i="2"/>
  <c r="P170" i="2"/>
  <c r="R170" i="2"/>
  <c r="S170" i="2"/>
  <c r="P171" i="2"/>
  <c r="R171" i="2"/>
  <c r="S171" i="2"/>
  <c r="P172" i="2"/>
  <c r="R172" i="2"/>
  <c r="S172" i="2"/>
  <c r="P173" i="2"/>
  <c r="R173" i="2"/>
  <c r="S173" i="2"/>
  <c r="P174" i="2"/>
  <c r="R174" i="2"/>
  <c r="S174" i="2"/>
  <c r="P175" i="2"/>
  <c r="R175" i="2"/>
  <c r="S175" i="2"/>
  <c r="P176" i="2"/>
  <c r="R176" i="2"/>
  <c r="S176" i="2"/>
  <c r="P177" i="2"/>
  <c r="R177" i="2"/>
  <c r="S177" i="2"/>
  <c r="P178" i="2"/>
  <c r="R178" i="2"/>
  <c r="S178" i="2"/>
  <c r="P179" i="2"/>
  <c r="R179" i="2"/>
  <c r="S179" i="2"/>
  <c r="P180" i="2"/>
  <c r="R180" i="2"/>
  <c r="S180" i="2"/>
  <c r="P181" i="2"/>
  <c r="R181" i="2"/>
  <c r="S181" i="2"/>
  <c r="P182" i="2"/>
  <c r="R182" i="2"/>
  <c r="S182" i="2"/>
  <c r="P183" i="2"/>
  <c r="R183" i="2"/>
  <c r="S183" i="2"/>
  <c r="P184" i="2"/>
  <c r="R184" i="2"/>
  <c r="S184" i="2"/>
  <c r="P185" i="2"/>
  <c r="R185" i="2"/>
  <c r="S185" i="2"/>
  <c r="P186" i="2"/>
  <c r="R186" i="2"/>
  <c r="S186" i="2"/>
  <c r="P187" i="2"/>
  <c r="R187" i="2"/>
  <c r="S187" i="2"/>
  <c r="P188" i="2"/>
  <c r="R188" i="2"/>
  <c r="S188" i="2"/>
  <c r="P189" i="2"/>
  <c r="R189" i="2"/>
  <c r="S189" i="2"/>
  <c r="P190" i="2"/>
  <c r="R190" i="2"/>
  <c r="S190" i="2"/>
  <c r="P191" i="2"/>
  <c r="R191" i="2"/>
  <c r="S191" i="2"/>
  <c r="P192" i="2"/>
  <c r="R192" i="2"/>
  <c r="S192" i="2"/>
  <c r="P193" i="2"/>
  <c r="R193" i="2"/>
  <c r="S193" i="2"/>
  <c r="P194" i="2"/>
  <c r="R194" i="2"/>
  <c r="S194" i="2"/>
  <c r="P195" i="2"/>
  <c r="R195" i="2"/>
  <c r="S195" i="2"/>
  <c r="P196" i="2"/>
  <c r="R196" i="2"/>
  <c r="S196" i="2"/>
  <c r="P197" i="2"/>
  <c r="R197" i="2"/>
  <c r="S197" i="2"/>
  <c r="P198" i="2"/>
  <c r="R198" i="2"/>
  <c r="S198" i="2"/>
  <c r="P199" i="2"/>
  <c r="R199" i="2"/>
  <c r="S199" i="2"/>
  <c r="P200" i="2"/>
  <c r="R200" i="2"/>
  <c r="S200" i="2"/>
  <c r="P201" i="2"/>
  <c r="R201" i="2"/>
  <c r="S201" i="2"/>
  <c r="P202" i="2"/>
  <c r="R202" i="2"/>
  <c r="S202" i="2"/>
  <c r="P203" i="2"/>
  <c r="R203" i="2"/>
  <c r="S203" i="2"/>
  <c r="P204" i="2"/>
  <c r="R204" i="2"/>
  <c r="S204" i="2"/>
  <c r="P205" i="2"/>
  <c r="R205" i="2"/>
  <c r="S205" i="2"/>
  <c r="P206" i="2"/>
  <c r="R206" i="2"/>
  <c r="S206" i="2"/>
  <c r="M3" i="2" a="1"/>
  <c r="M3" i="2"/>
  <c r="P3" i="2"/>
  <c r="R3" i="2"/>
  <c r="S3" i="2"/>
  <c r="M207" i="2" a="1"/>
  <c r="M207" i="2"/>
  <c r="P207" i="2"/>
  <c r="R207" i="2"/>
  <c r="S207" i="2"/>
  <c r="M208" i="2" a="1"/>
  <c r="M208" i="2"/>
  <c r="P208" i="2"/>
  <c r="R208" i="2"/>
  <c r="S208" i="2"/>
  <c r="M209" i="2" a="1"/>
  <c r="M209" i="2"/>
  <c r="P209" i="2"/>
  <c r="R209" i="2"/>
  <c r="S209" i="2"/>
  <c r="M210" i="2" a="1"/>
  <c r="M210" i="2"/>
  <c r="P210" i="2"/>
  <c r="R210" i="2"/>
  <c r="S210" i="2"/>
  <c r="M211" i="2" a="1"/>
  <c r="M211" i="2"/>
  <c r="P211" i="2"/>
  <c r="R211" i="2"/>
  <c r="S211" i="2"/>
  <c r="M212" i="2" a="1"/>
  <c r="M212" i="2"/>
  <c r="P212" i="2"/>
  <c r="R212" i="2"/>
  <c r="S212" i="2"/>
  <c r="M213" i="2" a="1"/>
  <c r="M213" i="2"/>
  <c r="P213" i="2"/>
  <c r="R213" i="2"/>
  <c r="S213" i="2"/>
  <c r="M214" i="2" a="1"/>
  <c r="M214" i="2"/>
  <c r="P214" i="2"/>
  <c r="R214" i="2"/>
  <c r="S214" i="2"/>
  <c r="M215" i="2" a="1"/>
  <c r="M215" i="2"/>
  <c r="P215" i="2"/>
  <c r="R215" i="2"/>
  <c r="S215" i="2"/>
  <c r="M216" i="2" a="1"/>
  <c r="M216" i="2"/>
  <c r="P216" i="2"/>
  <c r="R216" i="2"/>
  <c r="S216" i="2"/>
  <c r="M217" i="2" a="1"/>
  <c r="M217" i="2"/>
  <c r="P217" i="2"/>
  <c r="R217" i="2"/>
  <c r="S217" i="2"/>
  <c r="M218" i="2" a="1"/>
  <c r="M218" i="2"/>
  <c r="P218" i="2"/>
  <c r="R218" i="2"/>
  <c r="S218" i="2"/>
  <c r="M219" i="2" a="1"/>
  <c r="M219" i="2"/>
  <c r="P219" i="2"/>
  <c r="R219" i="2"/>
  <c r="S219" i="2"/>
  <c r="M220" i="2" a="1"/>
  <c r="M220" i="2"/>
  <c r="P220" i="2"/>
  <c r="R220" i="2"/>
  <c r="S220" i="2"/>
  <c r="M221" i="2" a="1"/>
  <c r="M221" i="2"/>
  <c r="P221" i="2"/>
  <c r="R221" i="2"/>
  <c r="S221" i="2"/>
  <c r="M222" i="2" a="1"/>
  <c r="M222" i="2"/>
  <c r="P222" i="2"/>
  <c r="R222" i="2"/>
  <c r="S222" i="2"/>
  <c r="M223" i="2" a="1"/>
  <c r="M223" i="2"/>
  <c r="P223" i="2"/>
  <c r="R223" i="2"/>
  <c r="S223" i="2"/>
  <c r="M224" i="2" a="1"/>
  <c r="M224" i="2"/>
  <c r="P224" i="2"/>
  <c r="R224" i="2"/>
  <c r="S224" i="2"/>
  <c r="M225" i="2" a="1"/>
  <c r="M225" i="2"/>
  <c r="P225" i="2"/>
  <c r="R225" i="2"/>
  <c r="S225" i="2"/>
  <c r="M226" i="2" a="1"/>
  <c r="M226" i="2"/>
  <c r="P226" i="2"/>
  <c r="R226" i="2"/>
  <c r="S226" i="2"/>
  <c r="M227" i="2" a="1"/>
  <c r="M227" i="2"/>
  <c r="P227" i="2"/>
  <c r="R227" i="2"/>
  <c r="S227" i="2"/>
  <c r="M228" i="2" a="1"/>
  <c r="M228" i="2"/>
  <c r="P228" i="2"/>
  <c r="R228" i="2"/>
  <c r="S228" i="2"/>
  <c r="M229" i="2" a="1"/>
  <c r="M229" i="2"/>
  <c r="P229" i="2"/>
  <c r="R229" i="2"/>
  <c r="S229" i="2"/>
  <c r="M230" i="2" a="1"/>
  <c r="M230" i="2"/>
  <c r="P230" i="2"/>
  <c r="R230" i="2"/>
  <c r="S230" i="2"/>
  <c r="M231" i="2" a="1"/>
  <c r="M231" i="2"/>
  <c r="P231" i="2"/>
  <c r="R231" i="2"/>
  <c r="S231" i="2"/>
  <c r="M232" i="2" a="1"/>
  <c r="M232" i="2"/>
  <c r="P232" i="2"/>
  <c r="R232" i="2"/>
  <c r="S232" i="2"/>
  <c r="M233" i="2" a="1"/>
  <c r="M233" i="2"/>
  <c r="P233" i="2"/>
  <c r="R233" i="2"/>
  <c r="S233" i="2"/>
  <c r="M234" i="2" a="1"/>
  <c r="M234" i="2"/>
  <c r="P234" i="2"/>
  <c r="R234" i="2"/>
  <c r="S234" i="2"/>
  <c r="M235" i="2" a="1"/>
  <c r="M235" i="2"/>
  <c r="P235" i="2"/>
  <c r="R235" i="2"/>
  <c r="S235" i="2"/>
  <c r="M236" i="2" a="1"/>
  <c r="M236" i="2"/>
  <c r="P236" i="2"/>
  <c r="R236" i="2"/>
  <c r="S236" i="2"/>
  <c r="M237" i="2" a="1"/>
  <c r="M237" i="2"/>
  <c r="P237" i="2"/>
  <c r="R237" i="2"/>
  <c r="S237" i="2"/>
  <c r="M238" i="2" a="1"/>
  <c r="M238" i="2"/>
  <c r="P238" i="2"/>
  <c r="R238" i="2"/>
  <c r="S238" i="2"/>
  <c r="M239" i="2" a="1"/>
  <c r="M239" i="2"/>
  <c r="P239" i="2"/>
  <c r="R239" i="2"/>
  <c r="S239" i="2"/>
  <c r="M240" i="2" a="1"/>
  <c r="M240" i="2"/>
  <c r="P240" i="2"/>
  <c r="R240" i="2"/>
  <c r="S240" i="2"/>
  <c r="M241" i="2" a="1"/>
  <c r="M241" i="2"/>
  <c r="P241" i="2"/>
  <c r="R241" i="2"/>
  <c r="S241" i="2"/>
  <c r="M242" i="2" a="1"/>
  <c r="M242" i="2"/>
  <c r="P242" i="2"/>
  <c r="R242" i="2"/>
  <c r="S242" i="2"/>
  <c r="M243" i="2" a="1"/>
  <c r="M243" i="2"/>
  <c r="P243" i="2"/>
  <c r="R243" i="2"/>
  <c r="S243" i="2"/>
  <c r="M244" i="2" a="1"/>
  <c r="M244" i="2"/>
  <c r="P244" i="2"/>
  <c r="R244" i="2"/>
  <c r="S244" i="2"/>
  <c r="M245" i="2" a="1"/>
  <c r="M245" i="2"/>
  <c r="P245" i="2"/>
  <c r="R245" i="2"/>
  <c r="S245" i="2"/>
  <c r="M246" i="2" a="1"/>
  <c r="M246" i="2"/>
  <c r="P246" i="2"/>
  <c r="R246" i="2"/>
  <c r="S246" i="2"/>
  <c r="M247" i="2" a="1"/>
  <c r="M247" i="2"/>
  <c r="P247" i="2"/>
  <c r="R247" i="2"/>
  <c r="S247" i="2"/>
  <c r="M248" i="2" a="1"/>
  <c r="M248" i="2"/>
  <c r="P248" i="2"/>
  <c r="R248" i="2"/>
  <c r="S248" i="2"/>
  <c r="M249" i="2" a="1"/>
  <c r="M249" i="2"/>
  <c r="P249" i="2"/>
  <c r="R249" i="2"/>
  <c r="S249" i="2"/>
  <c r="M250" i="2" a="1"/>
  <c r="M250" i="2"/>
  <c r="P250" i="2"/>
  <c r="R250" i="2"/>
  <c r="S250" i="2"/>
  <c r="M251" i="2" a="1"/>
  <c r="M251" i="2"/>
  <c r="P251" i="2"/>
  <c r="R251" i="2"/>
  <c r="S251" i="2"/>
  <c r="M252" i="2" a="1"/>
  <c r="M252" i="2"/>
  <c r="P252" i="2"/>
  <c r="R252" i="2"/>
  <c r="S252" i="2"/>
  <c r="M253" i="2" a="1"/>
  <c r="M253" i="2"/>
  <c r="P253" i="2"/>
  <c r="R253" i="2"/>
  <c r="S253" i="2"/>
  <c r="S257" i="2"/>
  <c r="R257" i="2"/>
  <c r="F41" i="35"/>
  <c r="F42" i="35"/>
  <c r="F43" i="35"/>
  <c r="F44" i="35"/>
  <c r="F45" i="35"/>
  <c r="F46" i="35"/>
  <c r="F47" i="35"/>
  <c r="F48" i="35"/>
  <c r="F49" i="35"/>
  <c r="F50" i="35"/>
  <c r="F51" i="35"/>
  <c r="F52" i="35"/>
  <c r="F53" i="35"/>
  <c r="F54" i="35"/>
  <c r="F55" i="35"/>
  <c r="F56" i="35"/>
  <c r="F57" i="35"/>
  <c r="F58" i="35"/>
  <c r="F59" i="35"/>
  <c r="F60" i="35"/>
  <c r="F61" i="35"/>
  <c r="F62" i="35"/>
  <c r="F63" i="35"/>
  <c r="F64" i="35"/>
  <c r="F65" i="35"/>
  <c r="F66" i="35"/>
  <c r="F67" i="35"/>
  <c r="F68" i="35"/>
  <c r="F69" i="35"/>
  <c r="F70" i="35"/>
  <c r="F71" i="35"/>
  <c r="F72" i="35"/>
  <c r="F73" i="35"/>
  <c r="F74" i="35"/>
  <c r="F75" i="35"/>
  <c r="F76" i="35"/>
  <c r="F77" i="35"/>
  <c r="F78" i="35"/>
  <c r="F79" i="35"/>
  <c r="F80" i="35"/>
  <c r="F81" i="35"/>
  <c r="F82" i="35"/>
  <c r="F83" i="35"/>
  <c r="F84" i="35"/>
  <c r="F85" i="35"/>
  <c r="F86" i="35"/>
  <c r="F87" i="35"/>
  <c r="F88" i="35"/>
  <c r="F89" i="35"/>
  <c r="F90" i="35"/>
  <c r="F91" i="35"/>
  <c r="F92" i="35"/>
  <c r="F93" i="35"/>
  <c r="F94" i="35"/>
  <c r="F95" i="35"/>
  <c r="F96" i="35"/>
  <c r="F97" i="35"/>
  <c r="F98" i="35"/>
  <c r="F99" i="35"/>
  <c r="F100" i="35"/>
  <c r="F101" i="35"/>
  <c r="F102" i="35"/>
  <c r="F103" i="35"/>
  <c r="F104" i="35"/>
  <c r="F105" i="35"/>
  <c r="F106" i="35"/>
  <c r="F107" i="35"/>
  <c r="F108" i="35"/>
  <c r="F109" i="35"/>
  <c r="F110" i="35"/>
  <c r="F111" i="35"/>
  <c r="F112" i="35"/>
  <c r="F113" i="35"/>
  <c r="F114" i="35"/>
  <c r="F115" i="35"/>
  <c r="F116" i="35"/>
  <c r="F117" i="35"/>
  <c r="F118" i="35"/>
  <c r="F119" i="35"/>
  <c r="F120" i="35"/>
  <c r="F121" i="35"/>
  <c r="F122" i="35"/>
  <c r="F123" i="35"/>
  <c r="F124" i="35"/>
  <c r="F125" i="35"/>
  <c r="F126" i="35"/>
  <c r="F127" i="35"/>
  <c r="F128" i="35"/>
  <c r="F129" i="35"/>
  <c r="F130" i="35"/>
  <c r="F131" i="35"/>
  <c r="F132" i="35"/>
  <c r="F133" i="35"/>
  <c r="F134" i="35"/>
  <c r="F135" i="35"/>
  <c r="F136" i="35"/>
  <c r="F137" i="35"/>
  <c r="F138" i="35"/>
  <c r="F139" i="35"/>
  <c r="F140" i="35"/>
  <c r="F141" i="35"/>
  <c r="F142" i="35"/>
  <c r="F143" i="35"/>
  <c r="F144" i="35"/>
  <c r="F145" i="35"/>
  <c r="F146" i="35"/>
  <c r="F147" i="35"/>
  <c r="F148" i="35"/>
  <c r="F149" i="35"/>
  <c r="F150" i="35"/>
  <c r="F151" i="35"/>
  <c r="F152" i="35"/>
  <c r="F153" i="35"/>
  <c r="F154" i="35"/>
  <c r="F155" i="35"/>
  <c r="F156" i="35"/>
  <c r="F157" i="35"/>
  <c r="F158" i="35"/>
  <c r="F159" i="35"/>
  <c r="F160" i="35"/>
  <c r="F161" i="35"/>
  <c r="F162" i="35"/>
  <c r="F163" i="35"/>
  <c r="F164" i="35"/>
  <c r="F165" i="35"/>
  <c r="F166" i="35"/>
  <c r="F167" i="35"/>
  <c r="F168" i="35"/>
  <c r="F169" i="35"/>
  <c r="F170" i="35"/>
  <c r="F171" i="35"/>
  <c r="F172" i="35"/>
  <c r="F173" i="35"/>
  <c r="F174" i="35"/>
  <c r="F175" i="35"/>
  <c r="F176" i="35"/>
  <c r="F177" i="35"/>
  <c r="F178" i="35"/>
  <c r="F179" i="35"/>
  <c r="F180" i="35"/>
  <c r="F181" i="35"/>
  <c r="F182" i="35"/>
  <c r="F183" i="35"/>
  <c r="F184" i="35"/>
  <c r="F185" i="35"/>
  <c r="F186" i="35"/>
  <c r="F187" i="35"/>
  <c r="F188" i="35"/>
  <c r="F189" i="35"/>
  <c r="F190" i="35"/>
  <c r="F191" i="35"/>
  <c r="F192" i="35"/>
  <c r="F193" i="35"/>
  <c r="F194" i="35"/>
  <c r="F195" i="35"/>
  <c r="F196" i="35"/>
  <c r="F197" i="35"/>
  <c r="F198" i="35"/>
  <c r="F199" i="35"/>
  <c r="F200" i="35"/>
  <c r="F201" i="35"/>
  <c r="F202" i="35"/>
  <c r="F203" i="35"/>
  <c r="F204" i="35"/>
  <c r="F205" i="35"/>
  <c r="F206" i="35"/>
  <c r="F207" i="35"/>
  <c r="F208" i="35"/>
  <c r="F209" i="35"/>
  <c r="F210" i="35"/>
  <c r="F211" i="35"/>
  <c r="F212" i="35"/>
  <c r="F213" i="35"/>
  <c r="F214" i="35"/>
  <c r="F215" i="35"/>
  <c r="F216" i="35"/>
  <c r="F217" i="35"/>
  <c r="F218" i="35"/>
  <c r="F219" i="35"/>
  <c r="F220" i="35"/>
  <c r="F221" i="35"/>
  <c r="F222" i="35"/>
  <c r="F223" i="35"/>
  <c r="F224" i="35"/>
  <c r="F225" i="35"/>
  <c r="F226" i="35"/>
  <c r="F227" i="35"/>
  <c r="F228" i="35"/>
  <c r="F229" i="35"/>
  <c r="F230" i="35"/>
  <c r="F231" i="35"/>
  <c r="F232" i="35"/>
  <c r="F233" i="35"/>
  <c r="F234" i="35"/>
  <c r="F235" i="35"/>
  <c r="F236" i="35"/>
  <c r="F237" i="35"/>
  <c r="F238" i="35"/>
  <c r="F239" i="35"/>
  <c r="F240" i="35"/>
  <c r="F241" i="35"/>
  <c r="F242" i="35"/>
  <c r="F243" i="35"/>
  <c r="F244" i="35"/>
  <c r="F245" i="35"/>
  <c r="F246" i="35"/>
  <c r="F247" i="35"/>
  <c r="F248" i="35"/>
  <c r="F249" i="35"/>
  <c r="F250" i="35"/>
  <c r="F251" i="35"/>
  <c r="F252" i="35"/>
  <c r="F253" i="35"/>
  <c r="F254" i="35"/>
  <c r="F255" i="35"/>
  <c r="F256" i="35"/>
  <c r="F257" i="35"/>
  <c r="F258" i="35"/>
  <c r="F259" i="35"/>
  <c r="F260" i="35"/>
  <c r="F261" i="35"/>
  <c r="F262" i="35"/>
  <c r="F263" i="35"/>
  <c r="F264" i="35"/>
  <c r="F265" i="35"/>
  <c r="F266" i="35"/>
  <c r="F267" i="35"/>
  <c r="F268" i="35"/>
  <c r="F269" i="35"/>
  <c r="F270" i="35"/>
  <c r="F271" i="35"/>
  <c r="F272" i="35"/>
  <c r="F273" i="35"/>
  <c r="F274" i="35"/>
  <c r="F275" i="35"/>
  <c r="F276" i="35"/>
  <c r="F277" i="35"/>
  <c r="F278" i="35"/>
  <c r="F279" i="35"/>
  <c r="F280" i="35"/>
  <c r="F281" i="35"/>
  <c r="F282" i="35"/>
  <c r="F283" i="35"/>
  <c r="F284" i="35"/>
  <c r="F285" i="35"/>
  <c r="F286" i="35"/>
  <c r="F287" i="35"/>
  <c r="F288" i="35"/>
  <c r="F289" i="35"/>
  <c r="F40" i="35"/>
  <c r="E40" i="35"/>
  <c r="E41" i="35"/>
  <c r="E42" i="35"/>
  <c r="E43" i="35"/>
  <c r="E44" i="35"/>
  <c r="E45" i="35"/>
  <c r="E46" i="35"/>
  <c r="E47" i="35"/>
  <c r="E48" i="35"/>
  <c r="E49" i="35"/>
  <c r="E50" i="35"/>
  <c r="E51" i="35"/>
  <c r="E52" i="35"/>
  <c r="E53" i="35"/>
  <c r="E54" i="35"/>
  <c r="E55" i="35"/>
  <c r="E56" i="35"/>
  <c r="E57" i="35"/>
  <c r="E58" i="35"/>
  <c r="E59" i="35"/>
  <c r="E60" i="35"/>
  <c r="E61" i="35"/>
  <c r="E62" i="35"/>
  <c r="E63" i="35"/>
  <c r="E64" i="35"/>
  <c r="E65" i="35"/>
  <c r="E66" i="35"/>
  <c r="E67" i="35"/>
  <c r="E68" i="35"/>
  <c r="E69" i="35"/>
  <c r="E70" i="35"/>
  <c r="E71" i="35"/>
  <c r="E72" i="35"/>
  <c r="E73" i="35"/>
  <c r="E74" i="35"/>
  <c r="E75" i="35"/>
  <c r="E76" i="35"/>
  <c r="E77" i="35"/>
  <c r="E78" i="35"/>
  <c r="E79" i="35"/>
  <c r="E80" i="35"/>
  <c r="E81" i="35"/>
  <c r="E82" i="35"/>
  <c r="E83" i="35"/>
  <c r="E84" i="35"/>
  <c r="E85" i="35"/>
  <c r="E86" i="35"/>
  <c r="E87" i="35"/>
  <c r="E88" i="35"/>
  <c r="E89" i="35"/>
  <c r="E90" i="35"/>
  <c r="E91" i="35"/>
  <c r="E92" i="35"/>
  <c r="E93" i="35"/>
  <c r="E94" i="35"/>
  <c r="E95" i="35"/>
  <c r="E96" i="35"/>
  <c r="E97" i="35"/>
  <c r="E98" i="35"/>
  <c r="E99" i="35"/>
  <c r="E100" i="35"/>
  <c r="E101" i="35"/>
  <c r="E102" i="35"/>
  <c r="E103" i="35"/>
  <c r="E104" i="35"/>
  <c r="E105" i="35"/>
  <c r="E106" i="35"/>
  <c r="E107" i="35"/>
  <c r="E108" i="35"/>
  <c r="E109" i="35"/>
  <c r="E110" i="35"/>
  <c r="E111" i="35"/>
  <c r="E112" i="35"/>
  <c r="E113" i="35"/>
  <c r="E114" i="35"/>
  <c r="E115" i="35"/>
  <c r="E116" i="35"/>
  <c r="E117" i="35"/>
  <c r="E118" i="35"/>
  <c r="E119" i="35"/>
  <c r="E120" i="35"/>
  <c r="E121" i="35"/>
  <c r="E122" i="35"/>
  <c r="E123" i="35"/>
  <c r="E124" i="35"/>
  <c r="E125" i="35"/>
  <c r="E126" i="35"/>
  <c r="E127" i="35"/>
  <c r="E128" i="35"/>
  <c r="E129" i="35"/>
  <c r="E130" i="35"/>
  <c r="E131" i="35"/>
  <c r="E132" i="35"/>
  <c r="E133" i="35"/>
  <c r="E134" i="35"/>
  <c r="E135" i="35"/>
  <c r="E136" i="35"/>
  <c r="E137" i="35"/>
  <c r="E138" i="35"/>
  <c r="E139" i="35"/>
  <c r="E140" i="35"/>
  <c r="E141" i="35"/>
  <c r="E142" i="35"/>
  <c r="E143" i="35"/>
  <c r="E144" i="35"/>
  <c r="E145" i="35"/>
  <c r="E146" i="35"/>
  <c r="E147" i="35"/>
  <c r="E148" i="35"/>
  <c r="E149" i="35"/>
  <c r="E150" i="35"/>
  <c r="E151" i="35"/>
  <c r="E152" i="35"/>
  <c r="E153" i="35"/>
  <c r="E154" i="35"/>
  <c r="E155" i="35"/>
  <c r="E156" i="35"/>
  <c r="E157" i="35"/>
  <c r="E158" i="35"/>
  <c r="E159" i="35"/>
  <c r="E160" i="35"/>
  <c r="E161" i="35"/>
  <c r="E162" i="35"/>
  <c r="E163" i="35"/>
  <c r="E164" i="35"/>
  <c r="E165" i="35"/>
  <c r="E166" i="35"/>
  <c r="E167" i="35"/>
  <c r="E168" i="35"/>
  <c r="E169" i="35"/>
  <c r="E170" i="35"/>
  <c r="E171" i="35"/>
  <c r="E172" i="35"/>
  <c r="E173" i="35"/>
  <c r="E174" i="35"/>
  <c r="E175" i="35"/>
  <c r="E176" i="35"/>
  <c r="E177" i="35"/>
  <c r="E178" i="35"/>
  <c r="E179" i="35"/>
  <c r="E180" i="35"/>
  <c r="E181" i="35"/>
  <c r="E182" i="35"/>
  <c r="E183" i="35"/>
  <c r="E184" i="35"/>
  <c r="E185" i="35"/>
  <c r="E186" i="35"/>
  <c r="E187" i="35"/>
  <c r="E188" i="35"/>
  <c r="E189" i="35"/>
  <c r="E190" i="35"/>
  <c r="E191" i="35"/>
  <c r="E192" i="35"/>
  <c r="E193" i="35"/>
  <c r="E194" i="35"/>
  <c r="E195" i="35"/>
  <c r="E196" i="35"/>
  <c r="E197" i="35"/>
  <c r="E198" i="35"/>
  <c r="E199" i="35"/>
  <c r="E200" i="35"/>
  <c r="E201" i="35"/>
  <c r="E202" i="35"/>
  <c r="E203" i="35"/>
  <c r="E204" i="35"/>
  <c r="E205" i="35"/>
  <c r="E206" i="35"/>
  <c r="E207" i="35"/>
  <c r="E208" i="35"/>
  <c r="E209" i="35"/>
  <c r="E210" i="35"/>
  <c r="E211" i="35"/>
  <c r="E212" i="35"/>
  <c r="E213" i="35"/>
  <c r="E214" i="35"/>
  <c r="E215" i="35"/>
  <c r="E216" i="35"/>
  <c r="E217" i="35"/>
  <c r="E218" i="35"/>
  <c r="E219" i="35"/>
  <c r="E220" i="35"/>
  <c r="E221" i="35"/>
  <c r="E222" i="35"/>
  <c r="E223" i="35"/>
  <c r="E224" i="35"/>
  <c r="E225" i="35"/>
  <c r="E226" i="35"/>
  <c r="E227" i="35"/>
  <c r="E228" i="35"/>
  <c r="E229" i="35"/>
  <c r="E230" i="35"/>
  <c r="E231" i="35"/>
  <c r="E232" i="35"/>
  <c r="E233" i="35"/>
  <c r="E234" i="35"/>
  <c r="E235" i="35"/>
  <c r="E236" i="35"/>
  <c r="E237" i="35"/>
  <c r="E238" i="35"/>
  <c r="E239" i="35"/>
  <c r="E240" i="35"/>
  <c r="E241" i="35"/>
  <c r="E242" i="35"/>
  <c r="E243" i="35"/>
  <c r="E244" i="35"/>
  <c r="E245" i="35"/>
  <c r="E246" i="35"/>
  <c r="E247" i="35"/>
  <c r="E248" i="35"/>
  <c r="E249" i="35"/>
  <c r="E250" i="35"/>
  <c r="E251" i="35"/>
  <c r="E252" i="35"/>
  <c r="E253" i="35"/>
  <c r="E254" i="35"/>
  <c r="E255" i="35"/>
  <c r="E256" i="35"/>
  <c r="E257" i="35"/>
  <c r="E258" i="35"/>
  <c r="E259" i="35"/>
  <c r="E260" i="35"/>
  <c r="E261" i="35"/>
  <c r="E262" i="35"/>
  <c r="E263" i="35"/>
  <c r="E264" i="35"/>
  <c r="E265" i="35"/>
  <c r="E266" i="35"/>
  <c r="E267" i="35"/>
  <c r="E268" i="35"/>
  <c r="E269" i="35"/>
  <c r="E270" i="35"/>
  <c r="E271" i="35"/>
  <c r="E272" i="35"/>
  <c r="E273" i="35"/>
  <c r="E274" i="35"/>
  <c r="E275" i="35"/>
  <c r="E276" i="35"/>
  <c r="E277" i="35"/>
  <c r="E278" i="35"/>
  <c r="E279" i="35"/>
  <c r="E280" i="35"/>
  <c r="E281" i="35"/>
  <c r="E282" i="35"/>
  <c r="E283" i="35"/>
  <c r="E284" i="35"/>
  <c r="E285" i="35"/>
  <c r="E286" i="35"/>
  <c r="E287" i="35"/>
  <c r="E288" i="35"/>
  <c r="E289" i="35"/>
  <c r="E39" i="35"/>
  <c r="C38" i="35"/>
  <c r="I4" i="32"/>
  <c r="J4" i="32"/>
  <c r="K4" i="32"/>
  <c r="L4" i="32"/>
  <c r="M4" i="32"/>
  <c r="N4" i="32"/>
  <c r="O4" i="32"/>
  <c r="I5" i="32"/>
  <c r="J5" i="32"/>
  <c r="K5" i="32"/>
  <c r="L5" i="32"/>
  <c r="M5" i="32"/>
  <c r="N5" i="32"/>
  <c r="O5" i="32"/>
  <c r="I6" i="32"/>
  <c r="J6" i="32"/>
  <c r="K6" i="32"/>
  <c r="L6" i="32"/>
  <c r="M6" i="32"/>
  <c r="N6" i="32"/>
  <c r="O6" i="32"/>
  <c r="I7" i="32"/>
  <c r="J7" i="32"/>
  <c r="K7" i="32"/>
  <c r="L7" i="32"/>
  <c r="M7" i="32"/>
  <c r="N7" i="32"/>
  <c r="O7" i="32"/>
  <c r="I8" i="32"/>
  <c r="J8" i="32"/>
  <c r="K8" i="32"/>
  <c r="L8" i="32"/>
  <c r="M8" i="32"/>
  <c r="N8" i="32"/>
  <c r="O8" i="32"/>
  <c r="I9" i="32"/>
  <c r="J9" i="32"/>
  <c r="K9" i="32"/>
  <c r="L9" i="32"/>
  <c r="M9" i="32"/>
  <c r="N9" i="32"/>
  <c r="O9" i="32"/>
  <c r="I10" i="32"/>
  <c r="J10" i="32"/>
  <c r="K10" i="32"/>
  <c r="L10" i="32"/>
  <c r="M10" i="32"/>
  <c r="N10" i="32"/>
  <c r="O10" i="32"/>
  <c r="I11" i="32"/>
  <c r="J11" i="32"/>
  <c r="K11" i="32"/>
  <c r="L11" i="32"/>
  <c r="M11" i="32"/>
  <c r="N11" i="32"/>
  <c r="O11" i="32"/>
  <c r="I12" i="32"/>
  <c r="J12" i="32"/>
  <c r="K12" i="32"/>
  <c r="L12" i="32"/>
  <c r="M12" i="32"/>
  <c r="N12" i="32"/>
  <c r="O12" i="32"/>
  <c r="I13" i="32"/>
  <c r="J13" i="32"/>
  <c r="K13" i="32"/>
  <c r="L13" i="32"/>
  <c r="M13" i="32"/>
  <c r="N13" i="32"/>
  <c r="O13" i="32"/>
  <c r="I14" i="32"/>
  <c r="J14" i="32"/>
  <c r="K14" i="32"/>
  <c r="L14" i="32"/>
  <c r="M14" i="32"/>
  <c r="N14" i="32"/>
  <c r="O14" i="32"/>
  <c r="I15" i="32"/>
  <c r="J15" i="32"/>
  <c r="K15" i="32"/>
  <c r="L15" i="32"/>
  <c r="M15" i="32"/>
  <c r="N15" i="32"/>
  <c r="O15" i="32"/>
  <c r="I16" i="32"/>
  <c r="J16" i="32"/>
  <c r="K16" i="32"/>
  <c r="L16" i="32"/>
  <c r="M16" i="32"/>
  <c r="N16" i="32"/>
  <c r="O16" i="32"/>
  <c r="I17" i="32"/>
  <c r="J17" i="32"/>
  <c r="K17" i="32"/>
  <c r="L17" i="32"/>
  <c r="M17" i="32"/>
  <c r="N17" i="32"/>
  <c r="O17" i="32"/>
  <c r="I18" i="32"/>
  <c r="J18" i="32"/>
  <c r="K18" i="32"/>
  <c r="L18" i="32"/>
  <c r="M18" i="32"/>
  <c r="N18" i="32"/>
  <c r="O18" i="32"/>
  <c r="I19" i="32"/>
  <c r="J19" i="32"/>
  <c r="K19" i="32"/>
  <c r="L19" i="32"/>
  <c r="M19" i="32"/>
  <c r="N19" i="32"/>
  <c r="O19" i="32"/>
  <c r="I20" i="32"/>
  <c r="J20" i="32"/>
  <c r="K20" i="32"/>
  <c r="L20" i="32"/>
  <c r="M20" i="32"/>
  <c r="N20" i="32"/>
  <c r="O20" i="32"/>
  <c r="I21" i="32"/>
  <c r="J21" i="32"/>
  <c r="K21" i="32"/>
  <c r="L21" i="32"/>
  <c r="M21" i="32"/>
  <c r="N21" i="32"/>
  <c r="O21" i="32"/>
  <c r="I22" i="32"/>
  <c r="J22" i="32"/>
  <c r="K22" i="32"/>
  <c r="L22" i="32"/>
  <c r="M22" i="32"/>
  <c r="N22" i="32"/>
  <c r="O22" i="32"/>
  <c r="I23" i="32"/>
  <c r="J23" i="32"/>
  <c r="K23" i="32"/>
  <c r="L23" i="32"/>
  <c r="M23" i="32"/>
  <c r="N23" i="32"/>
  <c r="O23" i="32"/>
  <c r="I24" i="32"/>
  <c r="J24" i="32"/>
  <c r="K24" i="32"/>
  <c r="L24" i="32"/>
  <c r="M24" i="32"/>
  <c r="N24" i="32"/>
  <c r="O24" i="32"/>
  <c r="I25" i="32"/>
  <c r="J25" i="32"/>
  <c r="K25" i="32"/>
  <c r="L25" i="32"/>
  <c r="M25" i="32"/>
  <c r="N25" i="32"/>
  <c r="O25" i="32"/>
  <c r="I26" i="32"/>
  <c r="J26" i="32"/>
  <c r="K26" i="32"/>
  <c r="L26" i="32"/>
  <c r="M26" i="32"/>
  <c r="N26" i="32"/>
  <c r="O26" i="32"/>
  <c r="I27" i="32"/>
  <c r="J27" i="32"/>
  <c r="K27" i="32"/>
  <c r="L27" i="32"/>
  <c r="M27" i="32"/>
  <c r="N27" i="32"/>
  <c r="O27" i="32"/>
  <c r="I28" i="32"/>
  <c r="J28" i="32"/>
  <c r="K28" i="32"/>
  <c r="L28" i="32"/>
  <c r="M28" i="32"/>
  <c r="N28" i="32"/>
  <c r="O28" i="32"/>
  <c r="I29" i="32"/>
  <c r="J29" i="32"/>
  <c r="K29" i="32"/>
  <c r="L29" i="32"/>
  <c r="M29" i="32"/>
  <c r="N29" i="32"/>
  <c r="O29" i="32"/>
  <c r="I30" i="32"/>
  <c r="J30" i="32"/>
  <c r="K30" i="32"/>
  <c r="L30" i="32"/>
  <c r="M30" i="32"/>
  <c r="N30" i="32"/>
  <c r="O30" i="32"/>
  <c r="I31" i="32"/>
  <c r="J31" i="32"/>
  <c r="K31" i="32"/>
  <c r="L31" i="32"/>
  <c r="M31" i="32"/>
  <c r="N31" i="32"/>
  <c r="O31" i="32"/>
  <c r="I32" i="32"/>
  <c r="J32" i="32"/>
  <c r="K32" i="32"/>
  <c r="L32" i="32"/>
  <c r="M32" i="32"/>
  <c r="N32" i="32"/>
  <c r="O32" i="32"/>
  <c r="I33" i="32"/>
  <c r="J33" i="32"/>
  <c r="K33" i="32"/>
  <c r="L33" i="32"/>
  <c r="M33" i="32"/>
  <c r="N33" i="32"/>
  <c r="O33" i="32"/>
  <c r="I34" i="32"/>
  <c r="J34" i="32"/>
  <c r="K34" i="32"/>
  <c r="L34" i="32"/>
  <c r="M34" i="32"/>
  <c r="N34" i="32"/>
  <c r="O34" i="32"/>
  <c r="I35" i="32"/>
  <c r="J35" i="32"/>
  <c r="K35" i="32"/>
  <c r="L35" i="32"/>
  <c r="M35" i="32"/>
  <c r="N35" i="32"/>
  <c r="O35" i="32"/>
  <c r="I36" i="32"/>
  <c r="J36" i="32"/>
  <c r="K36" i="32"/>
  <c r="L36" i="32"/>
  <c r="M36" i="32"/>
  <c r="N36" i="32"/>
  <c r="O36" i="32"/>
  <c r="I37" i="32"/>
  <c r="J37" i="32"/>
  <c r="K37" i="32"/>
  <c r="L37" i="32"/>
  <c r="M37" i="32"/>
  <c r="N37" i="32"/>
  <c r="O37" i="32"/>
  <c r="I38" i="32"/>
  <c r="J38" i="32"/>
  <c r="K38" i="32"/>
  <c r="L38" i="32"/>
  <c r="M38" i="32"/>
  <c r="N38" i="32"/>
  <c r="O38" i="32"/>
  <c r="I39" i="32"/>
  <c r="J39" i="32"/>
  <c r="K39" i="32"/>
  <c r="L39" i="32"/>
  <c r="M39" i="32"/>
  <c r="N39" i="32"/>
  <c r="O39" i="32"/>
  <c r="I40" i="32"/>
  <c r="J40" i="32"/>
  <c r="K40" i="32"/>
  <c r="L40" i="32"/>
  <c r="M40" i="32"/>
  <c r="N40" i="32"/>
  <c r="O40" i="32"/>
  <c r="I41" i="32"/>
  <c r="J41" i="32"/>
  <c r="K41" i="32"/>
  <c r="L41" i="32"/>
  <c r="M41" i="32"/>
  <c r="N41" i="32"/>
  <c r="O41" i="32"/>
  <c r="I42" i="32"/>
  <c r="J42" i="32"/>
  <c r="K42" i="32"/>
  <c r="L42" i="32"/>
  <c r="M42" i="32"/>
  <c r="N42" i="32"/>
  <c r="O42" i="32"/>
  <c r="I43" i="32"/>
  <c r="J43" i="32"/>
  <c r="K43" i="32"/>
  <c r="L43" i="32"/>
  <c r="M43" i="32"/>
  <c r="N43" i="32"/>
  <c r="O43" i="32"/>
  <c r="I44" i="32"/>
  <c r="J44" i="32"/>
  <c r="K44" i="32"/>
  <c r="L44" i="32"/>
  <c r="M44" i="32"/>
  <c r="N44" i="32"/>
  <c r="O44" i="32"/>
  <c r="I45" i="32"/>
  <c r="J45" i="32"/>
  <c r="K45" i="32"/>
  <c r="L45" i="32"/>
  <c r="M45" i="32"/>
  <c r="N45" i="32"/>
  <c r="O45" i="32"/>
  <c r="I46" i="32"/>
  <c r="J46" i="32"/>
  <c r="K46" i="32"/>
  <c r="L46" i="32"/>
  <c r="M46" i="32"/>
  <c r="N46" i="32"/>
  <c r="O46" i="32"/>
  <c r="I47" i="32"/>
  <c r="J47" i="32"/>
  <c r="K47" i="32"/>
  <c r="L47" i="32"/>
  <c r="M47" i="32"/>
  <c r="N47" i="32"/>
  <c r="O47" i="32"/>
  <c r="I48" i="32"/>
  <c r="J48" i="32"/>
  <c r="K48" i="32"/>
  <c r="L48" i="32"/>
  <c r="M48" i="32"/>
  <c r="N48" i="32"/>
  <c r="O48" i="32"/>
  <c r="I49" i="32"/>
  <c r="J49" i="32"/>
  <c r="K49" i="32"/>
  <c r="L49" i="32"/>
  <c r="M49" i="32"/>
  <c r="N49" i="32"/>
  <c r="O49" i="32"/>
  <c r="I50" i="32"/>
  <c r="J50" i="32"/>
  <c r="K50" i="32"/>
  <c r="L50" i="32"/>
  <c r="M50" i="32"/>
  <c r="N50" i="32"/>
  <c r="O50" i="32"/>
  <c r="I51" i="32"/>
  <c r="J51" i="32"/>
  <c r="K51" i="32"/>
  <c r="L51" i="32"/>
  <c r="M51" i="32"/>
  <c r="N51" i="32"/>
  <c r="O51" i="32"/>
  <c r="I52" i="32"/>
  <c r="J52" i="32"/>
  <c r="K52" i="32"/>
  <c r="L52" i="32"/>
  <c r="M52" i="32"/>
  <c r="N52" i="32"/>
  <c r="O52" i="32"/>
  <c r="I53" i="32"/>
  <c r="J53" i="32"/>
  <c r="K53" i="32"/>
  <c r="L53" i="32"/>
  <c r="M53" i="32"/>
  <c r="N53" i="32"/>
  <c r="O53" i="32"/>
  <c r="I54" i="32"/>
  <c r="J54" i="32"/>
  <c r="K54" i="32"/>
  <c r="L54" i="32"/>
  <c r="M54" i="32"/>
  <c r="N54" i="32"/>
  <c r="O54" i="32"/>
  <c r="I55" i="32"/>
  <c r="J55" i="32"/>
  <c r="K55" i="32"/>
  <c r="L55" i="32"/>
  <c r="M55" i="32"/>
  <c r="N55" i="32"/>
  <c r="O55" i="32"/>
  <c r="I56" i="32"/>
  <c r="J56" i="32"/>
  <c r="K56" i="32"/>
  <c r="L56" i="32"/>
  <c r="M56" i="32"/>
  <c r="N56" i="32"/>
  <c r="O56" i="32"/>
  <c r="I57" i="32"/>
  <c r="J57" i="32"/>
  <c r="K57" i="32"/>
  <c r="L57" i="32"/>
  <c r="M57" i="32"/>
  <c r="N57" i="32"/>
  <c r="O57" i="32"/>
  <c r="I58" i="32"/>
  <c r="J58" i="32"/>
  <c r="K58" i="32"/>
  <c r="L58" i="32"/>
  <c r="M58" i="32"/>
  <c r="N58" i="32"/>
  <c r="O58" i="32"/>
  <c r="I59" i="32"/>
  <c r="J59" i="32"/>
  <c r="K59" i="32"/>
  <c r="L59" i="32"/>
  <c r="M59" i="32"/>
  <c r="N59" i="32"/>
  <c r="O59" i="32"/>
  <c r="I60" i="32"/>
  <c r="J60" i="32"/>
  <c r="K60" i="32"/>
  <c r="L60" i="32"/>
  <c r="M60" i="32"/>
  <c r="N60" i="32"/>
  <c r="O60" i="32"/>
  <c r="I61" i="32"/>
  <c r="J61" i="32"/>
  <c r="K61" i="32"/>
  <c r="L61" i="32"/>
  <c r="M61" i="32"/>
  <c r="N61" i="32"/>
  <c r="O61" i="32"/>
  <c r="I62" i="32"/>
  <c r="J62" i="32"/>
  <c r="K62" i="32"/>
  <c r="L62" i="32"/>
  <c r="M62" i="32"/>
  <c r="N62" i="32"/>
  <c r="O62" i="32"/>
  <c r="I63" i="32"/>
  <c r="J63" i="32"/>
  <c r="K63" i="32"/>
  <c r="L63" i="32"/>
  <c r="M63" i="32"/>
  <c r="N63" i="32"/>
  <c r="O63" i="32"/>
  <c r="I64" i="32"/>
  <c r="J64" i="32"/>
  <c r="K64" i="32"/>
  <c r="L64" i="32"/>
  <c r="M64" i="32"/>
  <c r="N64" i="32"/>
  <c r="O64" i="32"/>
  <c r="I65" i="32"/>
  <c r="J65" i="32"/>
  <c r="K65" i="32"/>
  <c r="L65" i="32"/>
  <c r="M65" i="32"/>
  <c r="N65" i="32"/>
  <c r="O65" i="32"/>
  <c r="I66" i="32"/>
  <c r="J66" i="32"/>
  <c r="K66" i="32"/>
  <c r="L66" i="32"/>
  <c r="M66" i="32"/>
  <c r="N66" i="32"/>
  <c r="O66" i="32"/>
  <c r="I67" i="32"/>
  <c r="J67" i="32"/>
  <c r="K67" i="32"/>
  <c r="L67" i="32"/>
  <c r="M67" i="32"/>
  <c r="N67" i="32"/>
  <c r="O67" i="32"/>
  <c r="I68" i="32"/>
  <c r="J68" i="32"/>
  <c r="K68" i="32"/>
  <c r="L68" i="32"/>
  <c r="M68" i="32"/>
  <c r="N68" i="32"/>
  <c r="O68" i="32"/>
  <c r="I69" i="32"/>
  <c r="J69" i="32"/>
  <c r="K69" i="32"/>
  <c r="L69" i="32"/>
  <c r="M69" i="32"/>
  <c r="N69" i="32"/>
  <c r="O69" i="32"/>
  <c r="I70" i="32"/>
  <c r="J70" i="32"/>
  <c r="K70" i="32"/>
  <c r="L70" i="32"/>
  <c r="M70" i="32"/>
  <c r="N70" i="32"/>
  <c r="O70" i="32"/>
  <c r="I71" i="32"/>
  <c r="J71" i="32"/>
  <c r="K71" i="32"/>
  <c r="L71" i="32"/>
  <c r="M71" i="32"/>
  <c r="N71" i="32"/>
  <c r="O71" i="32"/>
  <c r="I72" i="32"/>
  <c r="J72" i="32"/>
  <c r="K72" i="32"/>
  <c r="L72" i="32"/>
  <c r="M72" i="32"/>
  <c r="N72" i="32"/>
  <c r="O72" i="32"/>
  <c r="I73" i="32"/>
  <c r="J73" i="32"/>
  <c r="K73" i="32"/>
  <c r="L73" i="32"/>
  <c r="M73" i="32"/>
  <c r="N73" i="32"/>
  <c r="O73" i="32"/>
  <c r="I74" i="32"/>
  <c r="J74" i="32"/>
  <c r="K74" i="32"/>
  <c r="L74" i="32"/>
  <c r="M74" i="32"/>
  <c r="N74" i="32"/>
  <c r="O74" i="32"/>
  <c r="I75" i="32"/>
  <c r="J75" i="32"/>
  <c r="K75" i="32"/>
  <c r="L75" i="32"/>
  <c r="M75" i="32"/>
  <c r="N75" i="32"/>
  <c r="O75" i="32"/>
  <c r="I76" i="32"/>
  <c r="J76" i="32"/>
  <c r="K76" i="32"/>
  <c r="L76" i="32"/>
  <c r="M76" i="32"/>
  <c r="N76" i="32"/>
  <c r="O76" i="32"/>
  <c r="I77" i="32"/>
  <c r="J77" i="32"/>
  <c r="K77" i="32"/>
  <c r="L77" i="32"/>
  <c r="M77" i="32"/>
  <c r="N77" i="32"/>
  <c r="O77" i="32"/>
  <c r="I78" i="32"/>
  <c r="J78" i="32"/>
  <c r="K78" i="32"/>
  <c r="L78" i="32"/>
  <c r="M78" i="32"/>
  <c r="N78" i="32"/>
  <c r="O78" i="32"/>
  <c r="I79" i="32"/>
  <c r="J79" i="32"/>
  <c r="K79" i="32"/>
  <c r="L79" i="32"/>
  <c r="M79" i="32"/>
  <c r="N79" i="32"/>
  <c r="O79" i="32"/>
  <c r="I80" i="32"/>
  <c r="J80" i="32"/>
  <c r="K80" i="32"/>
  <c r="L80" i="32"/>
  <c r="M80" i="32"/>
  <c r="N80" i="32"/>
  <c r="O80" i="32"/>
  <c r="I81" i="32"/>
  <c r="J81" i="32"/>
  <c r="K81" i="32"/>
  <c r="L81" i="32"/>
  <c r="M81" i="32"/>
  <c r="N81" i="32"/>
  <c r="O81" i="32"/>
  <c r="I82" i="32"/>
  <c r="J82" i="32"/>
  <c r="K82" i="32"/>
  <c r="L82" i="32"/>
  <c r="M82" i="32"/>
  <c r="N82" i="32"/>
  <c r="O82" i="32"/>
  <c r="I83" i="32"/>
  <c r="J83" i="32"/>
  <c r="K83" i="32"/>
  <c r="L83" i="32"/>
  <c r="M83" i="32"/>
  <c r="N83" i="32"/>
  <c r="O83" i="32"/>
  <c r="I84" i="32"/>
  <c r="J84" i="32"/>
  <c r="K84" i="32"/>
  <c r="L84" i="32"/>
  <c r="M84" i="32"/>
  <c r="N84" i="32"/>
  <c r="O84" i="32"/>
  <c r="I85" i="32"/>
  <c r="J85" i="32"/>
  <c r="K85" i="32"/>
  <c r="L85" i="32"/>
  <c r="M85" i="32"/>
  <c r="N85" i="32"/>
  <c r="O85" i="32"/>
  <c r="I86" i="32"/>
  <c r="J86" i="32"/>
  <c r="K86" i="32"/>
  <c r="L86" i="32"/>
  <c r="M86" i="32"/>
  <c r="N86" i="32"/>
  <c r="O86" i="32"/>
  <c r="I87" i="32"/>
  <c r="J87" i="32"/>
  <c r="K87" i="32"/>
  <c r="L87" i="32"/>
  <c r="M87" i="32"/>
  <c r="N87" i="32"/>
  <c r="O87" i="32"/>
  <c r="I88" i="32"/>
  <c r="J88" i="32"/>
  <c r="K88" i="32"/>
  <c r="L88" i="32"/>
  <c r="M88" i="32"/>
  <c r="N88" i="32"/>
  <c r="O88" i="32"/>
  <c r="I89" i="32"/>
  <c r="J89" i="32"/>
  <c r="K89" i="32"/>
  <c r="L89" i="32"/>
  <c r="M89" i="32"/>
  <c r="N89" i="32"/>
  <c r="O89" i="32"/>
  <c r="I90" i="32"/>
  <c r="J90" i="32"/>
  <c r="K90" i="32"/>
  <c r="L90" i="32"/>
  <c r="M90" i="32"/>
  <c r="N90" i="32"/>
  <c r="O90" i="32"/>
  <c r="I91" i="32"/>
  <c r="J91" i="32"/>
  <c r="K91" i="32"/>
  <c r="L91" i="32"/>
  <c r="M91" i="32"/>
  <c r="N91" i="32"/>
  <c r="O91" i="32"/>
  <c r="I92" i="32"/>
  <c r="J92" i="32"/>
  <c r="K92" i="32"/>
  <c r="L92" i="32"/>
  <c r="M92" i="32"/>
  <c r="N92" i="32"/>
  <c r="O92" i="32"/>
  <c r="I93" i="32"/>
  <c r="J93" i="32"/>
  <c r="K93" i="32"/>
  <c r="L93" i="32"/>
  <c r="M93" i="32"/>
  <c r="N93" i="32"/>
  <c r="O93" i="32"/>
  <c r="I94" i="32"/>
  <c r="J94" i="32"/>
  <c r="K94" i="32"/>
  <c r="L94" i="32"/>
  <c r="M94" i="32"/>
  <c r="N94" i="32"/>
  <c r="O94" i="32"/>
  <c r="I95" i="32"/>
  <c r="J95" i="32"/>
  <c r="K95" i="32"/>
  <c r="L95" i="32"/>
  <c r="M95" i="32"/>
  <c r="N95" i="32"/>
  <c r="O95" i="32"/>
  <c r="I96" i="32"/>
  <c r="J96" i="32"/>
  <c r="K96" i="32"/>
  <c r="L96" i="32"/>
  <c r="M96" i="32"/>
  <c r="N96" i="32"/>
  <c r="O96" i="32"/>
  <c r="I97" i="32"/>
  <c r="J97" i="32"/>
  <c r="K97" i="32"/>
  <c r="L97" i="32"/>
  <c r="M97" i="32"/>
  <c r="N97" i="32"/>
  <c r="O97" i="32"/>
  <c r="I98" i="32"/>
  <c r="J98" i="32"/>
  <c r="K98" i="32"/>
  <c r="L98" i="32"/>
  <c r="M98" i="32"/>
  <c r="N98" i="32"/>
  <c r="O98" i="32"/>
  <c r="I99" i="32"/>
  <c r="J99" i="32"/>
  <c r="K99" i="32"/>
  <c r="L99" i="32"/>
  <c r="M99" i="32"/>
  <c r="N99" i="32"/>
  <c r="O99" i="32"/>
  <c r="I100" i="32"/>
  <c r="J100" i="32"/>
  <c r="K100" i="32"/>
  <c r="L100" i="32"/>
  <c r="M100" i="32"/>
  <c r="N100" i="32"/>
  <c r="O100" i="32"/>
  <c r="I101" i="32"/>
  <c r="J101" i="32"/>
  <c r="K101" i="32"/>
  <c r="L101" i="32"/>
  <c r="M101" i="32"/>
  <c r="N101" i="32"/>
  <c r="O101" i="32"/>
  <c r="I102" i="32"/>
  <c r="J102" i="32"/>
  <c r="K102" i="32"/>
  <c r="L102" i="32"/>
  <c r="M102" i="32"/>
  <c r="N102" i="32"/>
  <c r="O102" i="32"/>
  <c r="I103" i="32"/>
  <c r="J103" i="32"/>
  <c r="K103" i="32"/>
  <c r="L103" i="32"/>
  <c r="M103" i="32"/>
  <c r="N103" i="32"/>
  <c r="O103" i="32"/>
  <c r="I104" i="32"/>
  <c r="J104" i="32"/>
  <c r="K104" i="32"/>
  <c r="L104" i="32"/>
  <c r="M104" i="32"/>
  <c r="N104" i="32"/>
  <c r="O104" i="32"/>
  <c r="I105" i="32"/>
  <c r="J105" i="32"/>
  <c r="K105" i="32"/>
  <c r="L105" i="32"/>
  <c r="M105" i="32"/>
  <c r="N105" i="32"/>
  <c r="O105" i="32"/>
  <c r="I106" i="32"/>
  <c r="J106" i="32"/>
  <c r="K106" i="32"/>
  <c r="L106" i="32"/>
  <c r="M106" i="32"/>
  <c r="N106" i="32"/>
  <c r="O106" i="32"/>
  <c r="I107" i="32"/>
  <c r="J107" i="32"/>
  <c r="K107" i="32"/>
  <c r="L107" i="32"/>
  <c r="M107" i="32"/>
  <c r="N107" i="32"/>
  <c r="O107" i="32"/>
  <c r="I108" i="32"/>
  <c r="J108" i="32"/>
  <c r="K108" i="32"/>
  <c r="L108" i="32"/>
  <c r="M108" i="32"/>
  <c r="N108" i="32"/>
  <c r="O108" i="32"/>
  <c r="I109" i="32"/>
  <c r="J109" i="32"/>
  <c r="K109" i="32"/>
  <c r="L109" i="32"/>
  <c r="M109" i="32"/>
  <c r="N109" i="32"/>
  <c r="O109" i="32"/>
  <c r="I110" i="32"/>
  <c r="J110" i="32"/>
  <c r="K110" i="32"/>
  <c r="L110" i="32"/>
  <c r="M110" i="32"/>
  <c r="N110" i="32"/>
  <c r="O110" i="32"/>
  <c r="I111" i="32"/>
  <c r="J111" i="32"/>
  <c r="K111" i="32"/>
  <c r="L111" i="32"/>
  <c r="M111" i="32"/>
  <c r="N111" i="32"/>
  <c r="O111" i="32"/>
  <c r="I112" i="32"/>
  <c r="J112" i="32"/>
  <c r="K112" i="32"/>
  <c r="L112" i="32"/>
  <c r="M112" i="32"/>
  <c r="N112" i="32"/>
  <c r="O112" i="32"/>
  <c r="I113" i="32"/>
  <c r="J113" i="32"/>
  <c r="K113" i="32"/>
  <c r="L113" i="32"/>
  <c r="M113" i="32"/>
  <c r="N113" i="32"/>
  <c r="O113" i="32"/>
  <c r="I114" i="32"/>
  <c r="J114" i="32"/>
  <c r="K114" i="32"/>
  <c r="L114" i="32"/>
  <c r="M114" i="32"/>
  <c r="N114" i="32"/>
  <c r="O114" i="32"/>
  <c r="I115" i="32"/>
  <c r="J115" i="32"/>
  <c r="K115" i="32"/>
  <c r="L115" i="32"/>
  <c r="M115" i="32"/>
  <c r="N115" i="32"/>
  <c r="O115" i="32"/>
  <c r="I116" i="32"/>
  <c r="J116" i="32"/>
  <c r="K116" i="32"/>
  <c r="L116" i="32"/>
  <c r="M116" i="32"/>
  <c r="N116" i="32"/>
  <c r="O116" i="32"/>
  <c r="I117" i="32"/>
  <c r="J117" i="32"/>
  <c r="K117" i="32"/>
  <c r="L117" i="32"/>
  <c r="M117" i="32"/>
  <c r="N117" i="32"/>
  <c r="O117" i="32"/>
  <c r="I118" i="32"/>
  <c r="J118" i="32"/>
  <c r="K118" i="32"/>
  <c r="L118" i="32"/>
  <c r="M118" i="32"/>
  <c r="N118" i="32"/>
  <c r="O118" i="32"/>
  <c r="I119" i="32"/>
  <c r="J119" i="32"/>
  <c r="K119" i="32"/>
  <c r="L119" i="32"/>
  <c r="M119" i="32"/>
  <c r="N119" i="32"/>
  <c r="O119" i="32"/>
  <c r="I120" i="32"/>
  <c r="J120" i="32"/>
  <c r="K120" i="32"/>
  <c r="L120" i="32"/>
  <c r="M120" i="32"/>
  <c r="N120" i="32"/>
  <c r="O120" i="32"/>
  <c r="I121" i="32"/>
  <c r="J121" i="32"/>
  <c r="K121" i="32"/>
  <c r="L121" i="32"/>
  <c r="M121" i="32"/>
  <c r="N121" i="32"/>
  <c r="O121" i="32"/>
  <c r="I122" i="32"/>
  <c r="J122" i="32"/>
  <c r="K122" i="32"/>
  <c r="L122" i="32"/>
  <c r="M122" i="32"/>
  <c r="N122" i="32"/>
  <c r="O122" i="32"/>
  <c r="I123" i="32"/>
  <c r="J123" i="32"/>
  <c r="K123" i="32"/>
  <c r="L123" i="32"/>
  <c r="M123" i="32"/>
  <c r="N123" i="32"/>
  <c r="O123" i="32"/>
  <c r="I124" i="32"/>
  <c r="J124" i="32"/>
  <c r="K124" i="32"/>
  <c r="L124" i="32"/>
  <c r="M124" i="32"/>
  <c r="N124" i="32"/>
  <c r="O124" i="32"/>
  <c r="I125" i="32"/>
  <c r="J125" i="32"/>
  <c r="K125" i="32"/>
  <c r="L125" i="32"/>
  <c r="M125" i="32"/>
  <c r="N125" i="32"/>
  <c r="O125" i="32"/>
  <c r="I126" i="32"/>
  <c r="J126" i="32"/>
  <c r="K126" i="32"/>
  <c r="L126" i="32"/>
  <c r="M126" i="32"/>
  <c r="N126" i="32"/>
  <c r="O126" i="32"/>
  <c r="I127" i="32"/>
  <c r="J127" i="32"/>
  <c r="K127" i="32"/>
  <c r="L127" i="32"/>
  <c r="M127" i="32"/>
  <c r="N127" i="32"/>
  <c r="O127" i="32"/>
  <c r="I128" i="32"/>
  <c r="J128" i="32"/>
  <c r="K128" i="32"/>
  <c r="L128" i="32"/>
  <c r="M128" i="32"/>
  <c r="N128" i="32"/>
  <c r="O128" i="32"/>
  <c r="I129" i="32"/>
  <c r="J129" i="32"/>
  <c r="K129" i="32"/>
  <c r="L129" i="32"/>
  <c r="M129" i="32"/>
  <c r="N129" i="32"/>
  <c r="O129" i="32"/>
  <c r="I130" i="32"/>
  <c r="J130" i="32"/>
  <c r="K130" i="32"/>
  <c r="L130" i="32"/>
  <c r="M130" i="32"/>
  <c r="N130" i="32"/>
  <c r="O130" i="32"/>
  <c r="I131" i="32"/>
  <c r="J131" i="32"/>
  <c r="K131" i="32"/>
  <c r="L131" i="32"/>
  <c r="M131" i="32"/>
  <c r="N131" i="32"/>
  <c r="O131" i="32"/>
  <c r="I132" i="32"/>
  <c r="J132" i="32"/>
  <c r="K132" i="32"/>
  <c r="L132" i="32"/>
  <c r="M132" i="32"/>
  <c r="N132" i="32"/>
  <c r="O132" i="32"/>
  <c r="I133" i="32"/>
  <c r="J133" i="32"/>
  <c r="K133" i="32"/>
  <c r="L133" i="32"/>
  <c r="M133" i="32"/>
  <c r="N133" i="32"/>
  <c r="O133" i="32"/>
  <c r="I134" i="32"/>
  <c r="J134" i="32"/>
  <c r="K134" i="32"/>
  <c r="L134" i="32"/>
  <c r="M134" i="32"/>
  <c r="N134" i="32"/>
  <c r="O134" i="32"/>
  <c r="I135" i="32"/>
  <c r="J135" i="32"/>
  <c r="K135" i="32"/>
  <c r="L135" i="32"/>
  <c r="M135" i="32"/>
  <c r="N135" i="32"/>
  <c r="O135" i="32"/>
  <c r="I136" i="32"/>
  <c r="J136" i="32"/>
  <c r="K136" i="32"/>
  <c r="L136" i="32"/>
  <c r="M136" i="32"/>
  <c r="N136" i="32"/>
  <c r="O136" i="32"/>
  <c r="I137" i="32"/>
  <c r="J137" i="32"/>
  <c r="K137" i="32"/>
  <c r="L137" i="32"/>
  <c r="M137" i="32"/>
  <c r="N137" i="32"/>
  <c r="O137" i="32"/>
  <c r="I138" i="32"/>
  <c r="J138" i="32"/>
  <c r="K138" i="32"/>
  <c r="L138" i="32"/>
  <c r="M138" i="32"/>
  <c r="N138" i="32"/>
  <c r="O138" i="32"/>
  <c r="I139" i="32"/>
  <c r="J139" i="32"/>
  <c r="K139" i="32"/>
  <c r="L139" i="32"/>
  <c r="M139" i="32"/>
  <c r="N139" i="32"/>
  <c r="O139" i="32"/>
  <c r="I140" i="32"/>
  <c r="J140" i="32"/>
  <c r="K140" i="32"/>
  <c r="L140" i="32"/>
  <c r="M140" i="32"/>
  <c r="N140" i="32"/>
  <c r="O140" i="32"/>
  <c r="I141" i="32"/>
  <c r="J141" i="32"/>
  <c r="K141" i="32"/>
  <c r="L141" i="32"/>
  <c r="M141" i="32"/>
  <c r="N141" i="32"/>
  <c r="O141" i="32"/>
  <c r="I142" i="32"/>
  <c r="J142" i="32"/>
  <c r="K142" i="32"/>
  <c r="L142" i="32"/>
  <c r="M142" i="32"/>
  <c r="N142" i="32"/>
  <c r="O142" i="32"/>
  <c r="I143" i="32"/>
  <c r="J143" i="32"/>
  <c r="K143" i="32"/>
  <c r="L143" i="32"/>
  <c r="M143" i="32"/>
  <c r="N143" i="32"/>
  <c r="O143" i="32"/>
  <c r="I144" i="32"/>
  <c r="J144" i="32"/>
  <c r="K144" i="32"/>
  <c r="L144" i="32"/>
  <c r="M144" i="32"/>
  <c r="N144" i="32"/>
  <c r="O144" i="32"/>
  <c r="I145" i="32"/>
  <c r="J145" i="32"/>
  <c r="K145" i="32"/>
  <c r="L145" i="32"/>
  <c r="M145" i="32"/>
  <c r="N145" i="32"/>
  <c r="O145" i="32"/>
  <c r="I146" i="32"/>
  <c r="J146" i="32"/>
  <c r="K146" i="32"/>
  <c r="L146" i="32"/>
  <c r="M146" i="32"/>
  <c r="N146" i="32"/>
  <c r="O146" i="32"/>
  <c r="I147" i="32"/>
  <c r="J147" i="32"/>
  <c r="K147" i="32"/>
  <c r="L147" i="32"/>
  <c r="M147" i="32"/>
  <c r="N147" i="32"/>
  <c r="O147" i="32"/>
  <c r="I148" i="32"/>
  <c r="J148" i="32"/>
  <c r="K148" i="32"/>
  <c r="L148" i="32"/>
  <c r="M148" i="32"/>
  <c r="N148" i="32"/>
  <c r="O148" i="32"/>
  <c r="I149" i="32"/>
  <c r="J149" i="32"/>
  <c r="K149" i="32"/>
  <c r="L149" i="32"/>
  <c r="M149" i="32"/>
  <c r="N149" i="32"/>
  <c r="O149" i="32"/>
  <c r="I150" i="32"/>
  <c r="J150" i="32"/>
  <c r="K150" i="32"/>
  <c r="L150" i="32"/>
  <c r="M150" i="32"/>
  <c r="N150" i="32"/>
  <c r="O150" i="32"/>
  <c r="I151" i="32"/>
  <c r="J151" i="32"/>
  <c r="K151" i="32"/>
  <c r="L151" i="32"/>
  <c r="M151" i="32"/>
  <c r="N151" i="32"/>
  <c r="O151" i="32"/>
  <c r="I152" i="32"/>
  <c r="J152" i="32"/>
  <c r="K152" i="32"/>
  <c r="L152" i="32"/>
  <c r="M152" i="32"/>
  <c r="N152" i="32"/>
  <c r="O152" i="32"/>
  <c r="I153" i="32"/>
  <c r="J153" i="32"/>
  <c r="K153" i="32"/>
  <c r="L153" i="32"/>
  <c r="M153" i="32"/>
  <c r="N153" i="32"/>
  <c r="O153" i="32"/>
  <c r="I154" i="32"/>
  <c r="J154" i="32"/>
  <c r="K154" i="32"/>
  <c r="L154" i="32"/>
  <c r="M154" i="32"/>
  <c r="N154" i="32"/>
  <c r="O154" i="32"/>
  <c r="I155" i="32"/>
  <c r="J155" i="32"/>
  <c r="K155" i="32"/>
  <c r="L155" i="32"/>
  <c r="M155" i="32"/>
  <c r="N155" i="32"/>
  <c r="O155" i="32"/>
  <c r="I156" i="32"/>
  <c r="J156" i="32"/>
  <c r="K156" i="32"/>
  <c r="L156" i="32"/>
  <c r="M156" i="32"/>
  <c r="N156" i="32"/>
  <c r="O156" i="32"/>
  <c r="I157" i="32"/>
  <c r="J157" i="32"/>
  <c r="K157" i="32"/>
  <c r="L157" i="32"/>
  <c r="M157" i="32"/>
  <c r="N157" i="32"/>
  <c r="O157" i="32"/>
  <c r="I158" i="32"/>
  <c r="J158" i="32"/>
  <c r="K158" i="32"/>
  <c r="L158" i="32"/>
  <c r="M158" i="32"/>
  <c r="N158" i="32"/>
  <c r="O158" i="32"/>
  <c r="I159" i="32"/>
  <c r="J159" i="32"/>
  <c r="K159" i="32"/>
  <c r="L159" i="32"/>
  <c r="M159" i="32"/>
  <c r="N159" i="32"/>
  <c r="O159" i="32"/>
  <c r="I160" i="32"/>
  <c r="J160" i="32"/>
  <c r="K160" i="32"/>
  <c r="L160" i="32"/>
  <c r="M160" i="32"/>
  <c r="N160" i="32"/>
  <c r="O160" i="32"/>
  <c r="I161" i="32"/>
  <c r="J161" i="32"/>
  <c r="K161" i="32"/>
  <c r="L161" i="32"/>
  <c r="M161" i="32"/>
  <c r="N161" i="32"/>
  <c r="O161" i="32"/>
  <c r="I162" i="32"/>
  <c r="J162" i="32"/>
  <c r="K162" i="32"/>
  <c r="L162" i="32"/>
  <c r="M162" i="32"/>
  <c r="N162" i="32"/>
  <c r="O162" i="32"/>
  <c r="I163" i="32"/>
  <c r="J163" i="32"/>
  <c r="K163" i="32"/>
  <c r="L163" i="32"/>
  <c r="M163" i="32"/>
  <c r="N163" i="32"/>
  <c r="O163" i="32"/>
  <c r="I164" i="32"/>
  <c r="J164" i="32"/>
  <c r="K164" i="32"/>
  <c r="L164" i="32"/>
  <c r="M164" i="32"/>
  <c r="N164" i="32"/>
  <c r="O164" i="32"/>
  <c r="I165" i="32"/>
  <c r="J165" i="32"/>
  <c r="K165" i="32"/>
  <c r="L165" i="32"/>
  <c r="M165" i="32"/>
  <c r="N165" i="32"/>
  <c r="O165" i="32"/>
  <c r="I166" i="32"/>
  <c r="J166" i="32"/>
  <c r="K166" i="32"/>
  <c r="L166" i="32"/>
  <c r="M166" i="32"/>
  <c r="N166" i="32"/>
  <c r="O166" i="32"/>
  <c r="I167" i="32"/>
  <c r="J167" i="32"/>
  <c r="K167" i="32"/>
  <c r="L167" i="32"/>
  <c r="M167" i="32"/>
  <c r="N167" i="32"/>
  <c r="O167" i="32"/>
  <c r="I168" i="32"/>
  <c r="J168" i="32"/>
  <c r="K168" i="32"/>
  <c r="L168" i="32"/>
  <c r="M168" i="32"/>
  <c r="N168" i="32"/>
  <c r="O168" i="32"/>
  <c r="I169" i="32"/>
  <c r="J169" i="32"/>
  <c r="K169" i="32"/>
  <c r="L169" i="32"/>
  <c r="M169" i="32"/>
  <c r="N169" i="32"/>
  <c r="O169" i="32"/>
  <c r="I170" i="32"/>
  <c r="J170" i="32"/>
  <c r="K170" i="32"/>
  <c r="L170" i="32"/>
  <c r="M170" i="32"/>
  <c r="N170" i="32"/>
  <c r="O170" i="32"/>
  <c r="I171" i="32"/>
  <c r="J171" i="32"/>
  <c r="K171" i="32"/>
  <c r="L171" i="32"/>
  <c r="M171" i="32"/>
  <c r="N171" i="32"/>
  <c r="O171" i="32"/>
  <c r="I172" i="32"/>
  <c r="J172" i="32"/>
  <c r="K172" i="32"/>
  <c r="L172" i="32"/>
  <c r="M172" i="32"/>
  <c r="N172" i="32"/>
  <c r="O172" i="32"/>
  <c r="I173" i="32"/>
  <c r="J173" i="32"/>
  <c r="K173" i="32"/>
  <c r="L173" i="32"/>
  <c r="M173" i="32"/>
  <c r="N173" i="32"/>
  <c r="O173" i="32"/>
  <c r="I174" i="32"/>
  <c r="J174" i="32"/>
  <c r="K174" i="32"/>
  <c r="L174" i="32"/>
  <c r="M174" i="32"/>
  <c r="N174" i="32"/>
  <c r="O174" i="32"/>
  <c r="I175" i="32"/>
  <c r="J175" i="32"/>
  <c r="K175" i="32"/>
  <c r="L175" i="32"/>
  <c r="M175" i="32"/>
  <c r="N175" i="32"/>
  <c r="O175" i="32"/>
  <c r="I176" i="32"/>
  <c r="J176" i="32"/>
  <c r="K176" i="32"/>
  <c r="L176" i="32"/>
  <c r="M176" i="32"/>
  <c r="N176" i="32"/>
  <c r="O176" i="32"/>
  <c r="I177" i="32"/>
  <c r="J177" i="32"/>
  <c r="K177" i="32"/>
  <c r="L177" i="32"/>
  <c r="M177" i="32"/>
  <c r="N177" i="32"/>
  <c r="O177" i="32"/>
  <c r="I178" i="32"/>
  <c r="J178" i="32"/>
  <c r="K178" i="32"/>
  <c r="L178" i="32"/>
  <c r="M178" i="32"/>
  <c r="N178" i="32"/>
  <c r="O178" i="32"/>
  <c r="I179" i="32"/>
  <c r="J179" i="32"/>
  <c r="K179" i="32"/>
  <c r="L179" i="32"/>
  <c r="M179" i="32"/>
  <c r="N179" i="32"/>
  <c r="O179" i="32"/>
  <c r="I180" i="32"/>
  <c r="J180" i="32"/>
  <c r="K180" i="32"/>
  <c r="L180" i="32"/>
  <c r="M180" i="32"/>
  <c r="N180" i="32"/>
  <c r="O180" i="32"/>
  <c r="I181" i="32"/>
  <c r="J181" i="32"/>
  <c r="K181" i="32"/>
  <c r="L181" i="32"/>
  <c r="M181" i="32"/>
  <c r="N181" i="32"/>
  <c r="O181" i="32"/>
  <c r="I182" i="32"/>
  <c r="J182" i="32"/>
  <c r="K182" i="32"/>
  <c r="L182" i="32"/>
  <c r="M182" i="32"/>
  <c r="N182" i="32"/>
  <c r="O182" i="32"/>
  <c r="I183" i="32"/>
  <c r="J183" i="32"/>
  <c r="K183" i="32"/>
  <c r="L183" i="32"/>
  <c r="M183" i="32"/>
  <c r="N183" i="32"/>
  <c r="O183" i="32"/>
  <c r="I184" i="32"/>
  <c r="J184" i="32"/>
  <c r="K184" i="32"/>
  <c r="L184" i="32"/>
  <c r="M184" i="32"/>
  <c r="N184" i="32"/>
  <c r="O184" i="32"/>
  <c r="I185" i="32"/>
  <c r="J185" i="32"/>
  <c r="K185" i="32"/>
  <c r="L185" i="32"/>
  <c r="M185" i="32"/>
  <c r="N185" i="32"/>
  <c r="O185" i="32"/>
  <c r="I186" i="32"/>
  <c r="J186" i="32"/>
  <c r="K186" i="32"/>
  <c r="L186" i="32"/>
  <c r="M186" i="32"/>
  <c r="N186" i="32"/>
  <c r="O186" i="32"/>
  <c r="I187" i="32"/>
  <c r="J187" i="32"/>
  <c r="K187" i="32"/>
  <c r="L187" i="32"/>
  <c r="M187" i="32"/>
  <c r="N187" i="32"/>
  <c r="O187" i="32"/>
  <c r="I188" i="32"/>
  <c r="J188" i="32"/>
  <c r="K188" i="32"/>
  <c r="L188" i="32"/>
  <c r="M188" i="32"/>
  <c r="N188" i="32"/>
  <c r="O188" i="32"/>
  <c r="I189" i="32"/>
  <c r="J189" i="32"/>
  <c r="K189" i="32"/>
  <c r="L189" i="32"/>
  <c r="M189" i="32"/>
  <c r="N189" i="32"/>
  <c r="O189" i="32"/>
  <c r="I190" i="32"/>
  <c r="J190" i="32"/>
  <c r="K190" i="32"/>
  <c r="L190" i="32"/>
  <c r="M190" i="32"/>
  <c r="N190" i="32"/>
  <c r="O190" i="32"/>
  <c r="I191" i="32"/>
  <c r="J191" i="32"/>
  <c r="K191" i="32"/>
  <c r="L191" i="32"/>
  <c r="M191" i="32"/>
  <c r="N191" i="32"/>
  <c r="O191" i="32"/>
  <c r="I192" i="32"/>
  <c r="J192" i="32"/>
  <c r="K192" i="32"/>
  <c r="L192" i="32"/>
  <c r="M192" i="32"/>
  <c r="N192" i="32"/>
  <c r="O192" i="32"/>
  <c r="I193" i="32"/>
  <c r="J193" i="32"/>
  <c r="K193" i="32"/>
  <c r="L193" i="32"/>
  <c r="M193" i="32"/>
  <c r="N193" i="32"/>
  <c r="O193" i="32"/>
  <c r="I194" i="32"/>
  <c r="J194" i="32"/>
  <c r="K194" i="32"/>
  <c r="L194" i="32"/>
  <c r="M194" i="32"/>
  <c r="N194" i="32"/>
  <c r="O194" i="32"/>
  <c r="I195" i="32"/>
  <c r="J195" i="32"/>
  <c r="K195" i="32"/>
  <c r="L195" i="32"/>
  <c r="M195" i="32"/>
  <c r="N195" i="32"/>
  <c r="O195" i="32"/>
  <c r="I196" i="32"/>
  <c r="J196" i="32"/>
  <c r="K196" i="32"/>
  <c r="L196" i="32"/>
  <c r="M196" i="32"/>
  <c r="N196" i="32"/>
  <c r="O196" i="32"/>
  <c r="I197" i="32"/>
  <c r="J197" i="32"/>
  <c r="K197" i="32"/>
  <c r="L197" i="32"/>
  <c r="M197" i="32"/>
  <c r="N197" i="32"/>
  <c r="O197" i="32"/>
  <c r="I198" i="32"/>
  <c r="J198" i="32"/>
  <c r="K198" i="32"/>
  <c r="L198" i="32"/>
  <c r="M198" i="32"/>
  <c r="N198" i="32"/>
  <c r="O198" i="32"/>
  <c r="I199" i="32"/>
  <c r="J199" i="32"/>
  <c r="K199" i="32"/>
  <c r="L199" i="32"/>
  <c r="M199" i="32"/>
  <c r="N199" i="32"/>
  <c r="O199" i="32"/>
  <c r="I200" i="32"/>
  <c r="J200" i="32"/>
  <c r="K200" i="32"/>
  <c r="L200" i="32"/>
  <c r="M200" i="32"/>
  <c r="N200" i="32"/>
  <c r="O200" i="32"/>
  <c r="I201" i="32"/>
  <c r="J201" i="32"/>
  <c r="K201" i="32"/>
  <c r="L201" i="32"/>
  <c r="M201" i="32"/>
  <c r="N201" i="32"/>
  <c r="O201" i="32"/>
  <c r="I202" i="32"/>
  <c r="J202" i="32"/>
  <c r="K202" i="32"/>
  <c r="L202" i="32"/>
  <c r="M202" i="32"/>
  <c r="N202" i="32"/>
  <c r="O202" i="32"/>
  <c r="I203" i="32"/>
  <c r="J203" i="32"/>
  <c r="K203" i="32"/>
  <c r="L203" i="32"/>
  <c r="M203" i="32"/>
  <c r="N203" i="32"/>
  <c r="O203" i="32"/>
  <c r="I204" i="32"/>
  <c r="J204" i="32"/>
  <c r="K204" i="32"/>
  <c r="L204" i="32"/>
  <c r="M204" i="32"/>
  <c r="N204" i="32"/>
  <c r="O204" i="32"/>
  <c r="I205" i="32"/>
  <c r="J205" i="32"/>
  <c r="K205" i="32"/>
  <c r="L205" i="32"/>
  <c r="M205" i="32"/>
  <c r="N205" i="32"/>
  <c r="O205" i="32"/>
  <c r="I206" i="32"/>
  <c r="J206" i="32"/>
  <c r="K206" i="32"/>
  <c r="L206" i="32"/>
  <c r="M206" i="32"/>
  <c r="N206" i="32"/>
  <c r="O206" i="32"/>
  <c r="I207" i="32"/>
  <c r="K207" i="32"/>
  <c r="L207" i="32"/>
  <c r="M207" i="32"/>
  <c r="N207" i="32"/>
  <c r="O207" i="32"/>
  <c r="I208" i="32"/>
  <c r="J208" i="32"/>
  <c r="K208" i="32"/>
  <c r="L208" i="32"/>
  <c r="M208" i="32"/>
  <c r="N208" i="32"/>
  <c r="O208" i="32"/>
  <c r="I209" i="32"/>
  <c r="J209" i="32"/>
  <c r="K209" i="32"/>
  <c r="L209" i="32"/>
  <c r="M209" i="32"/>
  <c r="N209" i="32"/>
  <c r="O209" i="32"/>
  <c r="I210" i="32"/>
  <c r="J210" i="32"/>
  <c r="K210" i="32"/>
  <c r="L210" i="32"/>
  <c r="M210" i="32"/>
  <c r="N210" i="32"/>
  <c r="O210" i="32"/>
  <c r="I211" i="32"/>
  <c r="J211" i="32"/>
  <c r="K211" i="32"/>
  <c r="L211" i="32"/>
  <c r="M211" i="32"/>
  <c r="N211" i="32"/>
  <c r="O211" i="32"/>
  <c r="I212" i="32"/>
  <c r="J212" i="32"/>
  <c r="K212" i="32"/>
  <c r="L212" i="32"/>
  <c r="M212" i="32"/>
  <c r="N212" i="32"/>
  <c r="O212" i="32"/>
  <c r="I213" i="32"/>
  <c r="J213" i="32"/>
  <c r="K213" i="32"/>
  <c r="L213" i="32"/>
  <c r="M213" i="32"/>
  <c r="N213" i="32"/>
  <c r="O213" i="32"/>
  <c r="I214" i="32"/>
  <c r="J214" i="32"/>
  <c r="K214" i="32"/>
  <c r="L214" i="32"/>
  <c r="M214" i="32"/>
  <c r="N214" i="32"/>
  <c r="O214" i="32"/>
  <c r="I215" i="32"/>
  <c r="J215" i="32"/>
  <c r="K215" i="32"/>
  <c r="L215" i="32"/>
  <c r="M215" i="32"/>
  <c r="N215" i="32"/>
  <c r="O215" i="32"/>
  <c r="I216" i="32"/>
  <c r="J216" i="32"/>
  <c r="K216" i="32"/>
  <c r="L216" i="32"/>
  <c r="M216" i="32"/>
  <c r="N216" i="32"/>
  <c r="O216" i="32"/>
  <c r="I217" i="32"/>
  <c r="J217" i="32"/>
  <c r="K217" i="32"/>
  <c r="L217" i="32"/>
  <c r="M217" i="32"/>
  <c r="N217" i="32"/>
  <c r="O217" i="32"/>
  <c r="I218" i="32"/>
  <c r="J218" i="32"/>
  <c r="K218" i="32"/>
  <c r="L218" i="32"/>
  <c r="M218" i="32"/>
  <c r="N218" i="32"/>
  <c r="O218" i="32"/>
  <c r="I219" i="32"/>
  <c r="J219" i="32"/>
  <c r="K219" i="32"/>
  <c r="L219" i="32"/>
  <c r="M219" i="32"/>
  <c r="N219" i="32"/>
  <c r="O219" i="32"/>
  <c r="I220" i="32"/>
  <c r="J220" i="32"/>
  <c r="K220" i="32"/>
  <c r="L220" i="32"/>
  <c r="M220" i="32"/>
  <c r="N220" i="32"/>
  <c r="O220" i="32"/>
  <c r="I221" i="32"/>
  <c r="J221" i="32"/>
  <c r="K221" i="32"/>
  <c r="L221" i="32"/>
  <c r="M221" i="32"/>
  <c r="N221" i="32"/>
  <c r="O221" i="32"/>
  <c r="I222" i="32"/>
  <c r="J222" i="32"/>
  <c r="K222" i="32"/>
  <c r="L222" i="32"/>
  <c r="M222" i="32"/>
  <c r="N222" i="32"/>
  <c r="O222" i="32"/>
  <c r="I223" i="32"/>
  <c r="J223" i="32"/>
  <c r="K223" i="32"/>
  <c r="L223" i="32"/>
  <c r="M223" i="32"/>
  <c r="N223" i="32"/>
  <c r="O223" i="32"/>
  <c r="I224" i="32"/>
  <c r="J224" i="32"/>
  <c r="K224" i="32"/>
  <c r="L224" i="32"/>
  <c r="M224" i="32"/>
  <c r="N224" i="32"/>
  <c r="O224" i="32"/>
  <c r="I225" i="32"/>
  <c r="J225" i="32"/>
  <c r="K225" i="32"/>
  <c r="L225" i="32"/>
  <c r="M225" i="32"/>
  <c r="N225" i="32"/>
  <c r="O225" i="32"/>
  <c r="I226" i="32"/>
  <c r="J226" i="32"/>
  <c r="K226" i="32"/>
  <c r="L226" i="32"/>
  <c r="M226" i="32"/>
  <c r="N226" i="32"/>
  <c r="O226" i="32"/>
  <c r="I227" i="32"/>
  <c r="J227" i="32"/>
  <c r="K227" i="32"/>
  <c r="L227" i="32"/>
  <c r="M227" i="32"/>
  <c r="N227" i="32"/>
  <c r="O227" i="32"/>
  <c r="I228" i="32"/>
  <c r="J228" i="32"/>
  <c r="K228" i="32"/>
  <c r="L228" i="32"/>
  <c r="M228" i="32"/>
  <c r="N228" i="32"/>
  <c r="O228" i="32"/>
  <c r="I229" i="32"/>
  <c r="J229" i="32"/>
  <c r="K229" i="32"/>
  <c r="L229" i="32"/>
  <c r="M229" i="32"/>
  <c r="N229" i="32"/>
  <c r="O229" i="32"/>
  <c r="I230" i="32"/>
  <c r="J230" i="32"/>
  <c r="K230" i="32"/>
  <c r="L230" i="32"/>
  <c r="M230" i="32"/>
  <c r="N230" i="32"/>
  <c r="O230" i="32"/>
  <c r="I231" i="32"/>
  <c r="J231" i="32"/>
  <c r="K231" i="32"/>
  <c r="L231" i="32"/>
  <c r="M231" i="32"/>
  <c r="N231" i="32"/>
  <c r="O231" i="32"/>
  <c r="I232" i="32"/>
  <c r="J232" i="32"/>
  <c r="K232" i="32"/>
  <c r="L232" i="32"/>
  <c r="M232" i="32"/>
  <c r="N232" i="32"/>
  <c r="O232" i="32"/>
  <c r="I233" i="32"/>
  <c r="J233" i="32"/>
  <c r="K233" i="32"/>
  <c r="L233" i="32"/>
  <c r="M233" i="32"/>
  <c r="N233" i="32"/>
  <c r="O233" i="32"/>
  <c r="I234" i="32"/>
  <c r="J234" i="32"/>
  <c r="K234" i="32"/>
  <c r="L234" i="32"/>
  <c r="M234" i="32"/>
  <c r="N234" i="32"/>
  <c r="O234" i="32"/>
  <c r="I235" i="32"/>
  <c r="J235" i="32"/>
  <c r="K235" i="32"/>
  <c r="L235" i="32"/>
  <c r="M235" i="32"/>
  <c r="N235" i="32"/>
  <c r="O235" i="32"/>
  <c r="I236" i="32"/>
  <c r="J236" i="32"/>
  <c r="K236" i="32"/>
  <c r="L236" i="32"/>
  <c r="M236" i="32"/>
  <c r="N236" i="32"/>
  <c r="O236" i="32"/>
  <c r="I237" i="32"/>
  <c r="J237" i="32"/>
  <c r="K237" i="32"/>
  <c r="L237" i="32"/>
  <c r="M237" i="32"/>
  <c r="N237" i="32"/>
  <c r="O237" i="32"/>
  <c r="I238" i="32"/>
  <c r="J238" i="32"/>
  <c r="K238" i="32"/>
  <c r="L238" i="32"/>
  <c r="M238" i="32"/>
  <c r="N238" i="32"/>
  <c r="O238" i="32"/>
  <c r="I239" i="32"/>
  <c r="J239" i="32"/>
  <c r="K239" i="32"/>
  <c r="L239" i="32"/>
  <c r="M239" i="32"/>
  <c r="N239" i="32"/>
  <c r="O239" i="32"/>
  <c r="I240" i="32"/>
  <c r="J240" i="32"/>
  <c r="K240" i="32"/>
  <c r="L240" i="32"/>
  <c r="M240" i="32"/>
  <c r="N240" i="32"/>
  <c r="O240" i="32"/>
  <c r="I241" i="32"/>
  <c r="J241" i="32"/>
  <c r="K241" i="32"/>
  <c r="L241" i="32"/>
  <c r="M241" i="32"/>
  <c r="N241" i="32"/>
  <c r="O241" i="32"/>
  <c r="I242" i="32"/>
  <c r="J242" i="32"/>
  <c r="K242" i="32"/>
  <c r="L242" i="32"/>
  <c r="M242" i="32"/>
  <c r="N242" i="32"/>
  <c r="O242" i="32"/>
  <c r="I243" i="32"/>
  <c r="J243" i="32"/>
  <c r="K243" i="32"/>
  <c r="L243" i="32"/>
  <c r="M243" i="32"/>
  <c r="N243" i="32"/>
  <c r="O243" i="32"/>
  <c r="I244" i="32"/>
  <c r="J244" i="32"/>
  <c r="K244" i="32"/>
  <c r="L244" i="32"/>
  <c r="M244" i="32"/>
  <c r="N244" i="32"/>
  <c r="O244" i="32"/>
  <c r="I245" i="32"/>
  <c r="J245" i="32"/>
  <c r="K245" i="32"/>
  <c r="L245" i="32"/>
  <c r="M245" i="32"/>
  <c r="N245" i="32"/>
  <c r="O245" i="32"/>
  <c r="I246" i="32"/>
  <c r="J246" i="32"/>
  <c r="K246" i="32"/>
  <c r="L246" i="32"/>
  <c r="M246" i="32"/>
  <c r="N246" i="32"/>
  <c r="O246" i="32"/>
  <c r="I247" i="32"/>
  <c r="J247" i="32"/>
  <c r="K247" i="32"/>
  <c r="L247" i="32"/>
  <c r="M247" i="32"/>
  <c r="N247" i="32"/>
  <c r="O247" i="32"/>
  <c r="I248" i="32"/>
  <c r="J248" i="32"/>
  <c r="K248" i="32"/>
  <c r="L248" i="32"/>
  <c r="M248" i="32"/>
  <c r="N248" i="32"/>
  <c r="O248" i="32"/>
  <c r="I249" i="32"/>
  <c r="J249" i="32"/>
  <c r="K249" i="32"/>
  <c r="L249" i="32"/>
  <c r="M249" i="32"/>
  <c r="N249" i="32"/>
  <c r="O249" i="32"/>
  <c r="I250" i="32"/>
  <c r="J250" i="32"/>
  <c r="K250" i="32"/>
  <c r="L250" i="32"/>
  <c r="M250" i="32"/>
  <c r="N250" i="32"/>
  <c r="O250" i="32"/>
  <c r="I251" i="32"/>
  <c r="J251" i="32"/>
  <c r="K251" i="32"/>
  <c r="L251" i="32"/>
  <c r="M251" i="32"/>
  <c r="N251" i="32"/>
  <c r="O251" i="32"/>
  <c r="I252" i="32"/>
  <c r="J252" i="32"/>
  <c r="K252" i="32"/>
  <c r="L252" i="32"/>
  <c r="M252" i="32"/>
  <c r="N252" i="32"/>
  <c r="O252" i="32"/>
  <c r="J3" i="32"/>
  <c r="K3" i="32"/>
  <c r="L3" i="32"/>
  <c r="M3" i="32"/>
  <c r="N3" i="32"/>
  <c r="O3" i="32"/>
  <c r="I3" i="32"/>
  <c r="C38" i="31"/>
  <c r="I3" i="29"/>
  <c r="J3" i="29"/>
  <c r="K3" i="29"/>
  <c r="L3" i="29"/>
  <c r="M3" i="29"/>
  <c r="N3" i="29"/>
  <c r="O3" i="29"/>
  <c r="I4" i="29"/>
  <c r="J4" i="29"/>
  <c r="K4" i="29"/>
  <c r="L4" i="29"/>
  <c r="M4" i="29"/>
  <c r="N4" i="29"/>
  <c r="O4" i="29"/>
  <c r="I5" i="29"/>
  <c r="J5" i="29"/>
  <c r="K5" i="29"/>
  <c r="L5" i="29"/>
  <c r="M5" i="29"/>
  <c r="N5" i="29"/>
  <c r="O5" i="29"/>
  <c r="I6" i="29"/>
  <c r="J6" i="29"/>
  <c r="K6" i="29"/>
  <c r="L6" i="29"/>
  <c r="M6" i="29"/>
  <c r="N6" i="29"/>
  <c r="O6" i="29"/>
  <c r="I7" i="29"/>
  <c r="J7" i="29"/>
  <c r="K7" i="29"/>
  <c r="L7" i="29"/>
  <c r="M7" i="29"/>
  <c r="N7" i="29"/>
  <c r="O7" i="29"/>
  <c r="I8" i="29"/>
  <c r="J8" i="29"/>
  <c r="K8" i="29"/>
  <c r="L8" i="29"/>
  <c r="M8" i="29"/>
  <c r="N8" i="29"/>
  <c r="O8" i="29"/>
  <c r="I9" i="29"/>
  <c r="J9" i="29"/>
  <c r="K9" i="29"/>
  <c r="L9" i="29"/>
  <c r="M9" i="29"/>
  <c r="N9" i="29"/>
  <c r="O9" i="29"/>
  <c r="I10" i="29"/>
  <c r="J10" i="29"/>
  <c r="K10" i="29"/>
  <c r="L10" i="29"/>
  <c r="M10" i="29"/>
  <c r="N10" i="29"/>
  <c r="O10" i="29"/>
  <c r="I11" i="29"/>
  <c r="J11" i="29"/>
  <c r="K11" i="29"/>
  <c r="L11" i="29"/>
  <c r="M11" i="29"/>
  <c r="N11" i="29"/>
  <c r="O11" i="29"/>
  <c r="I12" i="29"/>
  <c r="J12" i="29"/>
  <c r="K12" i="29"/>
  <c r="L12" i="29"/>
  <c r="M12" i="29"/>
  <c r="N12" i="29"/>
  <c r="O12" i="29"/>
  <c r="I13" i="29"/>
  <c r="J13" i="29"/>
  <c r="K13" i="29"/>
  <c r="L13" i="29"/>
  <c r="M13" i="29"/>
  <c r="N13" i="29"/>
  <c r="O13" i="29"/>
  <c r="I14" i="29"/>
  <c r="J14" i="29"/>
  <c r="K14" i="29"/>
  <c r="L14" i="29"/>
  <c r="M14" i="29"/>
  <c r="N14" i="29"/>
  <c r="O14" i="29"/>
  <c r="I15" i="29"/>
  <c r="J15" i="29"/>
  <c r="K15" i="29"/>
  <c r="L15" i="29"/>
  <c r="M15" i="29"/>
  <c r="N15" i="29"/>
  <c r="O15" i="29"/>
  <c r="I16" i="29"/>
  <c r="J16" i="29"/>
  <c r="K16" i="29"/>
  <c r="L16" i="29"/>
  <c r="M16" i="29"/>
  <c r="N16" i="29"/>
  <c r="O16" i="29"/>
  <c r="I17" i="29"/>
  <c r="J17" i="29"/>
  <c r="K17" i="29"/>
  <c r="L17" i="29"/>
  <c r="M17" i="29"/>
  <c r="N17" i="29"/>
  <c r="O17" i="29"/>
  <c r="I18" i="29"/>
  <c r="J18" i="29"/>
  <c r="K18" i="29"/>
  <c r="L18" i="29"/>
  <c r="M18" i="29"/>
  <c r="N18" i="29"/>
  <c r="O18" i="29"/>
  <c r="I19" i="29"/>
  <c r="J19" i="29"/>
  <c r="K19" i="29"/>
  <c r="L19" i="29"/>
  <c r="M19" i="29"/>
  <c r="N19" i="29"/>
  <c r="O19" i="29"/>
  <c r="I20" i="29"/>
  <c r="J20" i="29"/>
  <c r="K20" i="29"/>
  <c r="L20" i="29"/>
  <c r="M20" i="29"/>
  <c r="N20" i="29"/>
  <c r="O20" i="29"/>
  <c r="I21" i="29"/>
  <c r="J21" i="29"/>
  <c r="K21" i="29"/>
  <c r="L21" i="29"/>
  <c r="M21" i="29"/>
  <c r="N21" i="29"/>
  <c r="O21" i="29"/>
  <c r="I22" i="29"/>
  <c r="J22" i="29"/>
  <c r="K22" i="29"/>
  <c r="L22" i="29"/>
  <c r="M22" i="29"/>
  <c r="N22" i="29"/>
  <c r="O22" i="29"/>
  <c r="I23" i="29"/>
  <c r="J23" i="29"/>
  <c r="K23" i="29"/>
  <c r="L23" i="29"/>
  <c r="M23" i="29"/>
  <c r="N23" i="29"/>
  <c r="O23" i="29"/>
  <c r="I24" i="29"/>
  <c r="J24" i="29"/>
  <c r="K24" i="29"/>
  <c r="L24" i="29"/>
  <c r="M24" i="29"/>
  <c r="N24" i="29"/>
  <c r="O24" i="29"/>
  <c r="I25" i="29"/>
  <c r="J25" i="29"/>
  <c r="K25" i="29"/>
  <c r="L25" i="29"/>
  <c r="M25" i="29"/>
  <c r="N25" i="29"/>
  <c r="O25" i="29"/>
  <c r="I26" i="29"/>
  <c r="J26" i="29"/>
  <c r="K26" i="29"/>
  <c r="L26" i="29"/>
  <c r="M26" i="29"/>
  <c r="N26" i="29"/>
  <c r="O26" i="29"/>
  <c r="I27" i="29"/>
  <c r="J27" i="29"/>
  <c r="K27" i="29"/>
  <c r="L27" i="29"/>
  <c r="M27" i="29"/>
  <c r="N27" i="29"/>
  <c r="O27" i="29"/>
  <c r="I28" i="29"/>
  <c r="J28" i="29"/>
  <c r="K28" i="29"/>
  <c r="L28" i="29"/>
  <c r="M28" i="29"/>
  <c r="N28" i="29"/>
  <c r="O28" i="29"/>
  <c r="I29" i="29"/>
  <c r="J29" i="29"/>
  <c r="K29" i="29"/>
  <c r="L29" i="29"/>
  <c r="M29" i="29"/>
  <c r="N29" i="29"/>
  <c r="O29" i="29"/>
  <c r="I30" i="29"/>
  <c r="J30" i="29"/>
  <c r="K30" i="29"/>
  <c r="L30" i="29"/>
  <c r="M30" i="29"/>
  <c r="N30" i="29"/>
  <c r="O30" i="29"/>
  <c r="I31" i="29"/>
  <c r="J31" i="29"/>
  <c r="K31" i="29"/>
  <c r="L31" i="29"/>
  <c r="M31" i="29"/>
  <c r="N31" i="29"/>
  <c r="O31" i="29"/>
  <c r="I32" i="29"/>
  <c r="J32" i="29"/>
  <c r="K32" i="29"/>
  <c r="L32" i="29"/>
  <c r="M32" i="29"/>
  <c r="N32" i="29"/>
  <c r="O32" i="29"/>
  <c r="I33" i="29"/>
  <c r="J33" i="29"/>
  <c r="K33" i="29"/>
  <c r="L33" i="29"/>
  <c r="M33" i="29"/>
  <c r="N33" i="29"/>
  <c r="O33" i="29"/>
  <c r="I34" i="29"/>
  <c r="J34" i="29"/>
  <c r="K34" i="29"/>
  <c r="L34" i="29"/>
  <c r="M34" i="29"/>
  <c r="N34" i="29"/>
  <c r="O34" i="29"/>
  <c r="I35" i="29"/>
  <c r="J35" i="29"/>
  <c r="K35" i="29"/>
  <c r="L35" i="29"/>
  <c r="M35" i="29"/>
  <c r="N35" i="29"/>
  <c r="O35" i="29"/>
  <c r="I36" i="29"/>
  <c r="J36" i="29"/>
  <c r="K36" i="29"/>
  <c r="L36" i="29"/>
  <c r="M36" i="29"/>
  <c r="N36" i="29"/>
  <c r="O36" i="29"/>
  <c r="I37" i="29"/>
  <c r="J37" i="29"/>
  <c r="K37" i="29"/>
  <c r="L37" i="29"/>
  <c r="M37" i="29"/>
  <c r="N37" i="29"/>
  <c r="O37" i="29"/>
  <c r="I38" i="29"/>
  <c r="J38" i="29"/>
  <c r="K38" i="29"/>
  <c r="L38" i="29"/>
  <c r="M38" i="29"/>
  <c r="N38" i="29"/>
  <c r="O38" i="29"/>
  <c r="I39" i="29"/>
  <c r="J39" i="29"/>
  <c r="K39" i="29"/>
  <c r="L39" i="29"/>
  <c r="M39" i="29"/>
  <c r="N39" i="29"/>
  <c r="O39" i="29"/>
  <c r="I40" i="29"/>
  <c r="J40" i="29"/>
  <c r="K40" i="29"/>
  <c r="L40" i="29"/>
  <c r="M40" i="29"/>
  <c r="N40" i="29"/>
  <c r="O40" i="29"/>
  <c r="I41" i="29"/>
  <c r="J41" i="29"/>
  <c r="K41" i="29"/>
  <c r="L41" i="29"/>
  <c r="M41" i="29"/>
  <c r="N41" i="29"/>
  <c r="O41" i="29"/>
  <c r="I42" i="29"/>
  <c r="J42" i="29"/>
  <c r="K42" i="29"/>
  <c r="L42" i="29"/>
  <c r="M42" i="29"/>
  <c r="N42" i="29"/>
  <c r="O42" i="29"/>
  <c r="I43" i="29"/>
  <c r="J43" i="29"/>
  <c r="K43" i="29"/>
  <c r="L43" i="29"/>
  <c r="M43" i="29"/>
  <c r="N43" i="29"/>
  <c r="O43" i="29"/>
  <c r="I44" i="29"/>
  <c r="J44" i="29"/>
  <c r="K44" i="29"/>
  <c r="L44" i="29"/>
  <c r="M44" i="29"/>
  <c r="N44" i="29"/>
  <c r="O44" i="29"/>
  <c r="I45" i="29"/>
  <c r="J45" i="29"/>
  <c r="K45" i="29"/>
  <c r="L45" i="29"/>
  <c r="M45" i="29"/>
  <c r="N45" i="29"/>
  <c r="O45" i="29"/>
  <c r="I46" i="29"/>
  <c r="J46" i="29"/>
  <c r="K46" i="29"/>
  <c r="L46" i="29"/>
  <c r="M46" i="29"/>
  <c r="N46" i="29"/>
  <c r="O46" i="29"/>
  <c r="I47" i="29"/>
  <c r="J47" i="29"/>
  <c r="K47" i="29"/>
  <c r="L47" i="29"/>
  <c r="M47" i="29"/>
  <c r="N47" i="29"/>
  <c r="O47" i="29"/>
  <c r="I48" i="29"/>
  <c r="J48" i="29"/>
  <c r="K48" i="29"/>
  <c r="L48" i="29"/>
  <c r="M48" i="29"/>
  <c r="N48" i="29"/>
  <c r="O48" i="29"/>
  <c r="I49" i="29"/>
  <c r="J49" i="29"/>
  <c r="K49" i="29"/>
  <c r="L49" i="29"/>
  <c r="M49" i="29"/>
  <c r="N49" i="29"/>
  <c r="O49" i="29"/>
  <c r="I50" i="29"/>
  <c r="J50" i="29"/>
  <c r="K50" i="29"/>
  <c r="L50" i="29"/>
  <c r="M50" i="29"/>
  <c r="N50" i="29"/>
  <c r="O50" i="29"/>
  <c r="I51" i="29"/>
  <c r="J51" i="29"/>
  <c r="K51" i="29"/>
  <c r="L51" i="29"/>
  <c r="M51" i="29"/>
  <c r="N51" i="29"/>
  <c r="O51" i="29"/>
  <c r="I52" i="29"/>
  <c r="J52" i="29"/>
  <c r="K52" i="29"/>
  <c r="L52" i="29"/>
  <c r="M52" i="29"/>
  <c r="N52" i="29"/>
  <c r="O52" i="29"/>
  <c r="I53" i="29"/>
  <c r="J53" i="29"/>
  <c r="K53" i="29"/>
  <c r="L53" i="29"/>
  <c r="M53" i="29"/>
  <c r="N53" i="29"/>
  <c r="O53" i="29"/>
  <c r="I54" i="29"/>
  <c r="J54" i="29"/>
  <c r="K54" i="29"/>
  <c r="L54" i="29"/>
  <c r="M54" i="29"/>
  <c r="N54" i="29"/>
  <c r="O54" i="29"/>
  <c r="I55" i="29"/>
  <c r="J55" i="29"/>
  <c r="K55" i="29"/>
  <c r="L55" i="29"/>
  <c r="M55" i="29"/>
  <c r="N55" i="29"/>
  <c r="O55" i="29"/>
  <c r="I56" i="29"/>
  <c r="J56" i="29"/>
  <c r="K56" i="29"/>
  <c r="L56" i="29"/>
  <c r="M56" i="29"/>
  <c r="N56" i="29"/>
  <c r="O56" i="29"/>
  <c r="I57" i="29"/>
  <c r="J57" i="29"/>
  <c r="K57" i="29"/>
  <c r="L57" i="29"/>
  <c r="M57" i="29"/>
  <c r="N57" i="29"/>
  <c r="O57" i="29"/>
  <c r="I58" i="29"/>
  <c r="J58" i="29"/>
  <c r="K58" i="29"/>
  <c r="L58" i="29"/>
  <c r="M58" i="29"/>
  <c r="N58" i="29"/>
  <c r="O58" i="29"/>
  <c r="I59" i="29"/>
  <c r="J59" i="29"/>
  <c r="K59" i="29"/>
  <c r="L59" i="29"/>
  <c r="M59" i="29"/>
  <c r="N59" i="29"/>
  <c r="O59" i="29"/>
  <c r="I60" i="29"/>
  <c r="J60" i="29"/>
  <c r="K60" i="29"/>
  <c r="L60" i="29"/>
  <c r="M60" i="29"/>
  <c r="N60" i="29"/>
  <c r="O60" i="29"/>
  <c r="I61" i="29"/>
  <c r="J61" i="29"/>
  <c r="K61" i="29"/>
  <c r="L61" i="29"/>
  <c r="M61" i="29"/>
  <c r="N61" i="29"/>
  <c r="O61" i="29"/>
  <c r="I62" i="29"/>
  <c r="J62" i="29"/>
  <c r="K62" i="29"/>
  <c r="L62" i="29"/>
  <c r="M62" i="29"/>
  <c r="N62" i="29"/>
  <c r="O62" i="29"/>
  <c r="I63" i="29"/>
  <c r="J63" i="29"/>
  <c r="K63" i="29"/>
  <c r="L63" i="29"/>
  <c r="M63" i="29"/>
  <c r="N63" i="29"/>
  <c r="O63" i="29"/>
  <c r="I64" i="29"/>
  <c r="J64" i="29"/>
  <c r="K64" i="29"/>
  <c r="L64" i="29"/>
  <c r="M64" i="29"/>
  <c r="N64" i="29"/>
  <c r="O64" i="29"/>
  <c r="I65" i="29"/>
  <c r="J65" i="29"/>
  <c r="K65" i="29"/>
  <c r="L65" i="29"/>
  <c r="M65" i="29"/>
  <c r="N65" i="29"/>
  <c r="O65" i="29"/>
  <c r="I66" i="29"/>
  <c r="J66" i="29"/>
  <c r="K66" i="29"/>
  <c r="L66" i="29"/>
  <c r="M66" i="29"/>
  <c r="N66" i="29"/>
  <c r="O66" i="29"/>
  <c r="I67" i="29"/>
  <c r="J67" i="29"/>
  <c r="K67" i="29"/>
  <c r="L67" i="29"/>
  <c r="M67" i="29"/>
  <c r="N67" i="29"/>
  <c r="O67" i="29"/>
  <c r="I68" i="29"/>
  <c r="J68" i="29"/>
  <c r="K68" i="29"/>
  <c r="L68" i="29"/>
  <c r="M68" i="29"/>
  <c r="N68" i="29"/>
  <c r="O68" i="29"/>
  <c r="I69" i="29"/>
  <c r="J69" i="29"/>
  <c r="K69" i="29"/>
  <c r="L69" i="29"/>
  <c r="M69" i="29"/>
  <c r="N69" i="29"/>
  <c r="O69" i="29"/>
  <c r="I70" i="29"/>
  <c r="J70" i="29"/>
  <c r="K70" i="29"/>
  <c r="L70" i="29"/>
  <c r="M70" i="29"/>
  <c r="N70" i="29"/>
  <c r="O70" i="29"/>
  <c r="I71" i="29"/>
  <c r="J71" i="29"/>
  <c r="K71" i="29"/>
  <c r="L71" i="29"/>
  <c r="M71" i="29"/>
  <c r="N71" i="29"/>
  <c r="O71" i="29"/>
  <c r="I72" i="29"/>
  <c r="J72" i="29"/>
  <c r="K72" i="29"/>
  <c r="L72" i="29"/>
  <c r="M72" i="29"/>
  <c r="N72" i="29"/>
  <c r="O72" i="29"/>
  <c r="I73" i="29"/>
  <c r="J73" i="29"/>
  <c r="K73" i="29"/>
  <c r="L73" i="29"/>
  <c r="M73" i="29"/>
  <c r="N73" i="29"/>
  <c r="O73" i="29"/>
  <c r="I74" i="29"/>
  <c r="J74" i="29"/>
  <c r="K74" i="29"/>
  <c r="L74" i="29"/>
  <c r="M74" i="29"/>
  <c r="N74" i="29"/>
  <c r="O74" i="29"/>
  <c r="I75" i="29"/>
  <c r="J75" i="29"/>
  <c r="K75" i="29"/>
  <c r="L75" i="29"/>
  <c r="M75" i="29"/>
  <c r="N75" i="29"/>
  <c r="O75" i="29"/>
  <c r="I76" i="29"/>
  <c r="J76" i="29"/>
  <c r="K76" i="29"/>
  <c r="L76" i="29"/>
  <c r="M76" i="29"/>
  <c r="N76" i="29"/>
  <c r="O76" i="29"/>
  <c r="I77" i="29"/>
  <c r="J77" i="29"/>
  <c r="K77" i="29"/>
  <c r="L77" i="29"/>
  <c r="M77" i="29"/>
  <c r="N77" i="29"/>
  <c r="O77" i="29"/>
  <c r="I78" i="29"/>
  <c r="J78" i="29"/>
  <c r="K78" i="29"/>
  <c r="L78" i="29"/>
  <c r="M78" i="29"/>
  <c r="N78" i="29"/>
  <c r="O78" i="29"/>
  <c r="I79" i="29"/>
  <c r="J79" i="29"/>
  <c r="K79" i="29"/>
  <c r="L79" i="29"/>
  <c r="M79" i="29"/>
  <c r="N79" i="29"/>
  <c r="O79" i="29"/>
  <c r="I80" i="29"/>
  <c r="J80" i="29"/>
  <c r="K80" i="29"/>
  <c r="L80" i="29"/>
  <c r="M80" i="29"/>
  <c r="N80" i="29"/>
  <c r="O80" i="29"/>
  <c r="I81" i="29"/>
  <c r="J81" i="29"/>
  <c r="K81" i="29"/>
  <c r="L81" i="29"/>
  <c r="M81" i="29"/>
  <c r="N81" i="29"/>
  <c r="O81" i="29"/>
  <c r="I82" i="29"/>
  <c r="J82" i="29"/>
  <c r="K82" i="29"/>
  <c r="L82" i="29"/>
  <c r="M82" i="29"/>
  <c r="N82" i="29"/>
  <c r="O82" i="29"/>
  <c r="I83" i="29"/>
  <c r="J83" i="29"/>
  <c r="K83" i="29"/>
  <c r="L83" i="29"/>
  <c r="M83" i="29"/>
  <c r="N83" i="29"/>
  <c r="O83" i="29"/>
  <c r="I84" i="29"/>
  <c r="J84" i="29"/>
  <c r="K84" i="29"/>
  <c r="L84" i="29"/>
  <c r="M84" i="29"/>
  <c r="N84" i="29"/>
  <c r="O84" i="29"/>
  <c r="I85" i="29"/>
  <c r="J85" i="29"/>
  <c r="K85" i="29"/>
  <c r="L85" i="29"/>
  <c r="M85" i="29"/>
  <c r="N85" i="29"/>
  <c r="O85" i="29"/>
  <c r="I86" i="29"/>
  <c r="J86" i="29"/>
  <c r="K86" i="29"/>
  <c r="L86" i="29"/>
  <c r="M86" i="29"/>
  <c r="N86" i="29"/>
  <c r="O86" i="29"/>
  <c r="I87" i="29"/>
  <c r="J87" i="29"/>
  <c r="K87" i="29"/>
  <c r="L87" i="29"/>
  <c r="M87" i="29"/>
  <c r="N87" i="29"/>
  <c r="O87" i="29"/>
  <c r="I88" i="29"/>
  <c r="J88" i="29"/>
  <c r="K88" i="29"/>
  <c r="L88" i="29"/>
  <c r="M88" i="29"/>
  <c r="N88" i="29"/>
  <c r="O88" i="29"/>
  <c r="I89" i="29"/>
  <c r="J89" i="29"/>
  <c r="K89" i="29"/>
  <c r="L89" i="29"/>
  <c r="M89" i="29"/>
  <c r="N89" i="29"/>
  <c r="O89" i="29"/>
  <c r="I90" i="29"/>
  <c r="J90" i="29"/>
  <c r="K90" i="29"/>
  <c r="L90" i="29"/>
  <c r="M90" i="29"/>
  <c r="N90" i="29"/>
  <c r="O90" i="29"/>
  <c r="I91" i="29"/>
  <c r="J91" i="29"/>
  <c r="K91" i="29"/>
  <c r="L91" i="29"/>
  <c r="M91" i="29"/>
  <c r="N91" i="29"/>
  <c r="O91" i="29"/>
  <c r="I92" i="29"/>
  <c r="J92" i="29"/>
  <c r="K92" i="29"/>
  <c r="L92" i="29"/>
  <c r="M92" i="29"/>
  <c r="N92" i="29"/>
  <c r="O92" i="29"/>
  <c r="I93" i="29"/>
  <c r="J93" i="29"/>
  <c r="K93" i="29"/>
  <c r="L93" i="29"/>
  <c r="M93" i="29"/>
  <c r="N93" i="29"/>
  <c r="O93" i="29"/>
  <c r="I94" i="29"/>
  <c r="J94" i="29"/>
  <c r="K94" i="29"/>
  <c r="L94" i="29"/>
  <c r="M94" i="29"/>
  <c r="N94" i="29"/>
  <c r="O94" i="29"/>
  <c r="I95" i="29"/>
  <c r="J95" i="29"/>
  <c r="K95" i="29"/>
  <c r="L95" i="29"/>
  <c r="M95" i="29"/>
  <c r="N95" i="29"/>
  <c r="O95" i="29"/>
  <c r="I96" i="29"/>
  <c r="J96" i="29"/>
  <c r="K96" i="29"/>
  <c r="L96" i="29"/>
  <c r="M96" i="29"/>
  <c r="N96" i="29"/>
  <c r="O96" i="29"/>
  <c r="I97" i="29"/>
  <c r="J97" i="29"/>
  <c r="K97" i="29"/>
  <c r="L97" i="29"/>
  <c r="M97" i="29"/>
  <c r="N97" i="29"/>
  <c r="O97" i="29"/>
  <c r="I98" i="29"/>
  <c r="J98" i="29"/>
  <c r="K98" i="29"/>
  <c r="L98" i="29"/>
  <c r="M98" i="29"/>
  <c r="N98" i="29"/>
  <c r="O98" i="29"/>
  <c r="I99" i="29"/>
  <c r="J99" i="29"/>
  <c r="K99" i="29"/>
  <c r="L99" i="29"/>
  <c r="M99" i="29"/>
  <c r="N99" i="29"/>
  <c r="O99" i="29"/>
  <c r="I100" i="29"/>
  <c r="J100" i="29"/>
  <c r="K100" i="29"/>
  <c r="L100" i="29"/>
  <c r="M100" i="29"/>
  <c r="N100" i="29"/>
  <c r="O100" i="29"/>
  <c r="I101" i="29"/>
  <c r="J101" i="29"/>
  <c r="K101" i="29"/>
  <c r="L101" i="29"/>
  <c r="M101" i="29"/>
  <c r="N101" i="29"/>
  <c r="O101" i="29"/>
  <c r="I102" i="29"/>
  <c r="J102" i="29"/>
  <c r="K102" i="29"/>
  <c r="L102" i="29"/>
  <c r="M102" i="29"/>
  <c r="N102" i="29"/>
  <c r="O102" i="29"/>
  <c r="I103" i="29"/>
  <c r="J103" i="29"/>
  <c r="K103" i="29"/>
  <c r="L103" i="29"/>
  <c r="M103" i="29"/>
  <c r="N103" i="29"/>
  <c r="O103" i="29"/>
  <c r="I104" i="29"/>
  <c r="J104" i="29"/>
  <c r="K104" i="29"/>
  <c r="L104" i="29"/>
  <c r="M104" i="29"/>
  <c r="N104" i="29"/>
  <c r="O104" i="29"/>
  <c r="I105" i="29"/>
  <c r="J105" i="29"/>
  <c r="K105" i="29"/>
  <c r="L105" i="29"/>
  <c r="M105" i="29"/>
  <c r="N105" i="29"/>
  <c r="O105" i="29"/>
  <c r="I106" i="29"/>
  <c r="J106" i="29"/>
  <c r="K106" i="29"/>
  <c r="L106" i="29"/>
  <c r="M106" i="29"/>
  <c r="N106" i="29"/>
  <c r="O106" i="29"/>
  <c r="I107" i="29"/>
  <c r="J107" i="29"/>
  <c r="K107" i="29"/>
  <c r="L107" i="29"/>
  <c r="M107" i="29"/>
  <c r="N107" i="29"/>
  <c r="O107" i="29"/>
  <c r="I108" i="29"/>
  <c r="J108" i="29"/>
  <c r="K108" i="29"/>
  <c r="L108" i="29"/>
  <c r="M108" i="29"/>
  <c r="N108" i="29"/>
  <c r="O108" i="29"/>
  <c r="I109" i="29"/>
  <c r="J109" i="29"/>
  <c r="K109" i="29"/>
  <c r="L109" i="29"/>
  <c r="M109" i="29"/>
  <c r="N109" i="29"/>
  <c r="O109" i="29"/>
  <c r="I110" i="29"/>
  <c r="J110" i="29"/>
  <c r="K110" i="29"/>
  <c r="L110" i="29"/>
  <c r="M110" i="29"/>
  <c r="N110" i="29"/>
  <c r="O110" i="29"/>
  <c r="I111" i="29"/>
  <c r="J111" i="29"/>
  <c r="K111" i="29"/>
  <c r="L111" i="29"/>
  <c r="M111" i="29"/>
  <c r="N111" i="29"/>
  <c r="O111" i="29"/>
  <c r="I112" i="29"/>
  <c r="J112" i="29"/>
  <c r="K112" i="29"/>
  <c r="L112" i="29"/>
  <c r="M112" i="29"/>
  <c r="N112" i="29"/>
  <c r="O112" i="29"/>
  <c r="I113" i="29"/>
  <c r="J113" i="29"/>
  <c r="K113" i="29"/>
  <c r="L113" i="29"/>
  <c r="M113" i="29"/>
  <c r="N113" i="29"/>
  <c r="O113" i="29"/>
  <c r="I114" i="29"/>
  <c r="J114" i="29"/>
  <c r="K114" i="29"/>
  <c r="L114" i="29"/>
  <c r="M114" i="29"/>
  <c r="N114" i="29"/>
  <c r="O114" i="29"/>
  <c r="I115" i="29"/>
  <c r="J115" i="29"/>
  <c r="K115" i="29"/>
  <c r="L115" i="29"/>
  <c r="M115" i="29"/>
  <c r="N115" i="29"/>
  <c r="O115" i="29"/>
  <c r="I116" i="29"/>
  <c r="J116" i="29"/>
  <c r="K116" i="29"/>
  <c r="L116" i="29"/>
  <c r="M116" i="29"/>
  <c r="N116" i="29"/>
  <c r="O116" i="29"/>
  <c r="I117" i="29"/>
  <c r="J117" i="29"/>
  <c r="K117" i="29"/>
  <c r="L117" i="29"/>
  <c r="M117" i="29"/>
  <c r="N117" i="29"/>
  <c r="O117" i="29"/>
  <c r="I118" i="29"/>
  <c r="J118" i="29"/>
  <c r="K118" i="29"/>
  <c r="L118" i="29"/>
  <c r="M118" i="29"/>
  <c r="N118" i="29"/>
  <c r="O118" i="29"/>
  <c r="I119" i="29"/>
  <c r="J119" i="29"/>
  <c r="K119" i="29"/>
  <c r="L119" i="29"/>
  <c r="M119" i="29"/>
  <c r="N119" i="29"/>
  <c r="O119" i="29"/>
  <c r="I120" i="29"/>
  <c r="J120" i="29"/>
  <c r="K120" i="29"/>
  <c r="L120" i="29"/>
  <c r="M120" i="29"/>
  <c r="N120" i="29"/>
  <c r="O120" i="29"/>
  <c r="I121" i="29"/>
  <c r="J121" i="29"/>
  <c r="K121" i="29"/>
  <c r="L121" i="29"/>
  <c r="M121" i="29"/>
  <c r="N121" i="29"/>
  <c r="O121" i="29"/>
  <c r="I122" i="29"/>
  <c r="J122" i="29"/>
  <c r="K122" i="29"/>
  <c r="L122" i="29"/>
  <c r="M122" i="29"/>
  <c r="N122" i="29"/>
  <c r="O122" i="29"/>
  <c r="I123" i="29"/>
  <c r="J123" i="29"/>
  <c r="K123" i="29"/>
  <c r="L123" i="29"/>
  <c r="M123" i="29"/>
  <c r="N123" i="29"/>
  <c r="O123" i="29"/>
  <c r="I124" i="29"/>
  <c r="J124" i="29"/>
  <c r="K124" i="29"/>
  <c r="L124" i="29"/>
  <c r="M124" i="29"/>
  <c r="N124" i="29"/>
  <c r="O124" i="29"/>
  <c r="I125" i="29"/>
  <c r="J125" i="29"/>
  <c r="K125" i="29"/>
  <c r="L125" i="29"/>
  <c r="M125" i="29"/>
  <c r="N125" i="29"/>
  <c r="O125" i="29"/>
  <c r="I126" i="29"/>
  <c r="J126" i="29"/>
  <c r="K126" i="29"/>
  <c r="L126" i="29"/>
  <c r="M126" i="29"/>
  <c r="N126" i="29"/>
  <c r="O126" i="29"/>
  <c r="I127" i="29"/>
  <c r="J127" i="29"/>
  <c r="K127" i="29"/>
  <c r="L127" i="29"/>
  <c r="M127" i="29"/>
  <c r="N127" i="29"/>
  <c r="O127" i="29"/>
  <c r="I128" i="29"/>
  <c r="J128" i="29"/>
  <c r="K128" i="29"/>
  <c r="L128" i="29"/>
  <c r="M128" i="29"/>
  <c r="N128" i="29"/>
  <c r="O128" i="29"/>
  <c r="I129" i="29"/>
  <c r="J129" i="29"/>
  <c r="K129" i="29"/>
  <c r="L129" i="29"/>
  <c r="M129" i="29"/>
  <c r="N129" i="29"/>
  <c r="O129" i="29"/>
  <c r="I130" i="29"/>
  <c r="J130" i="29"/>
  <c r="K130" i="29"/>
  <c r="L130" i="29"/>
  <c r="M130" i="29"/>
  <c r="N130" i="29"/>
  <c r="O130" i="29"/>
  <c r="I131" i="29"/>
  <c r="J131" i="29"/>
  <c r="K131" i="29"/>
  <c r="L131" i="29"/>
  <c r="M131" i="29"/>
  <c r="N131" i="29"/>
  <c r="O131" i="29"/>
  <c r="I132" i="29"/>
  <c r="J132" i="29"/>
  <c r="K132" i="29"/>
  <c r="L132" i="29"/>
  <c r="M132" i="29"/>
  <c r="N132" i="29"/>
  <c r="O132" i="29"/>
  <c r="I133" i="29"/>
  <c r="J133" i="29"/>
  <c r="K133" i="29"/>
  <c r="L133" i="29"/>
  <c r="M133" i="29"/>
  <c r="N133" i="29"/>
  <c r="O133" i="29"/>
  <c r="I134" i="29"/>
  <c r="J134" i="29"/>
  <c r="K134" i="29"/>
  <c r="L134" i="29"/>
  <c r="M134" i="29"/>
  <c r="N134" i="29"/>
  <c r="O134" i="29"/>
  <c r="I135" i="29"/>
  <c r="J135" i="29"/>
  <c r="K135" i="29"/>
  <c r="L135" i="29"/>
  <c r="M135" i="29"/>
  <c r="N135" i="29"/>
  <c r="O135" i="29"/>
  <c r="I136" i="29"/>
  <c r="J136" i="29"/>
  <c r="K136" i="29"/>
  <c r="L136" i="29"/>
  <c r="M136" i="29"/>
  <c r="N136" i="29"/>
  <c r="O136" i="29"/>
  <c r="I137" i="29"/>
  <c r="J137" i="29"/>
  <c r="K137" i="29"/>
  <c r="L137" i="29"/>
  <c r="M137" i="29"/>
  <c r="N137" i="29"/>
  <c r="O137" i="29"/>
  <c r="I138" i="29"/>
  <c r="J138" i="29"/>
  <c r="K138" i="29"/>
  <c r="L138" i="29"/>
  <c r="M138" i="29"/>
  <c r="N138" i="29"/>
  <c r="O138" i="29"/>
  <c r="I139" i="29"/>
  <c r="J139" i="29"/>
  <c r="K139" i="29"/>
  <c r="L139" i="29"/>
  <c r="M139" i="29"/>
  <c r="N139" i="29"/>
  <c r="O139" i="29"/>
  <c r="I140" i="29"/>
  <c r="J140" i="29"/>
  <c r="K140" i="29"/>
  <c r="L140" i="29"/>
  <c r="M140" i="29"/>
  <c r="N140" i="29"/>
  <c r="O140" i="29"/>
  <c r="I141" i="29"/>
  <c r="J141" i="29"/>
  <c r="K141" i="29"/>
  <c r="L141" i="29"/>
  <c r="M141" i="29"/>
  <c r="N141" i="29"/>
  <c r="O141" i="29"/>
  <c r="I142" i="29"/>
  <c r="J142" i="29"/>
  <c r="K142" i="29"/>
  <c r="L142" i="29"/>
  <c r="M142" i="29"/>
  <c r="N142" i="29"/>
  <c r="O142" i="29"/>
  <c r="I143" i="29"/>
  <c r="J143" i="29"/>
  <c r="K143" i="29"/>
  <c r="L143" i="29"/>
  <c r="M143" i="29"/>
  <c r="N143" i="29"/>
  <c r="O143" i="29"/>
  <c r="I144" i="29"/>
  <c r="J144" i="29"/>
  <c r="K144" i="29"/>
  <c r="L144" i="29"/>
  <c r="M144" i="29"/>
  <c r="N144" i="29"/>
  <c r="O144" i="29"/>
  <c r="I145" i="29"/>
  <c r="J145" i="29"/>
  <c r="K145" i="29"/>
  <c r="L145" i="29"/>
  <c r="M145" i="29"/>
  <c r="N145" i="29"/>
  <c r="O145" i="29"/>
  <c r="I146" i="29"/>
  <c r="J146" i="29"/>
  <c r="K146" i="29"/>
  <c r="L146" i="29"/>
  <c r="M146" i="29"/>
  <c r="N146" i="29"/>
  <c r="O146" i="29"/>
  <c r="I147" i="29"/>
  <c r="J147" i="29"/>
  <c r="K147" i="29"/>
  <c r="L147" i="29"/>
  <c r="M147" i="29"/>
  <c r="N147" i="29"/>
  <c r="O147" i="29"/>
  <c r="I148" i="29"/>
  <c r="J148" i="29"/>
  <c r="K148" i="29"/>
  <c r="L148" i="29"/>
  <c r="M148" i="29"/>
  <c r="N148" i="29"/>
  <c r="O148" i="29"/>
  <c r="I149" i="29"/>
  <c r="J149" i="29"/>
  <c r="K149" i="29"/>
  <c r="L149" i="29"/>
  <c r="M149" i="29"/>
  <c r="N149" i="29"/>
  <c r="O149" i="29"/>
  <c r="I150" i="29"/>
  <c r="J150" i="29"/>
  <c r="K150" i="29"/>
  <c r="L150" i="29"/>
  <c r="M150" i="29"/>
  <c r="N150" i="29"/>
  <c r="O150" i="29"/>
  <c r="I151" i="29"/>
  <c r="J151" i="29"/>
  <c r="K151" i="29"/>
  <c r="L151" i="29"/>
  <c r="M151" i="29"/>
  <c r="N151" i="29"/>
  <c r="O151" i="29"/>
  <c r="I152" i="29"/>
  <c r="J152" i="29"/>
  <c r="K152" i="29"/>
  <c r="L152" i="29"/>
  <c r="M152" i="29"/>
  <c r="N152" i="29"/>
  <c r="O152" i="29"/>
  <c r="I153" i="29"/>
  <c r="J153" i="29"/>
  <c r="K153" i="29"/>
  <c r="L153" i="29"/>
  <c r="M153" i="29"/>
  <c r="N153" i="29"/>
  <c r="O153" i="29"/>
  <c r="I154" i="29"/>
  <c r="J154" i="29"/>
  <c r="K154" i="29"/>
  <c r="L154" i="29"/>
  <c r="M154" i="29"/>
  <c r="N154" i="29"/>
  <c r="O154" i="29"/>
  <c r="I155" i="29"/>
  <c r="J155" i="29"/>
  <c r="K155" i="29"/>
  <c r="L155" i="29"/>
  <c r="M155" i="29"/>
  <c r="N155" i="29"/>
  <c r="O155" i="29"/>
  <c r="I156" i="29"/>
  <c r="J156" i="29"/>
  <c r="K156" i="29"/>
  <c r="L156" i="29"/>
  <c r="M156" i="29"/>
  <c r="N156" i="29"/>
  <c r="O156" i="29"/>
  <c r="I157" i="29"/>
  <c r="J157" i="29"/>
  <c r="K157" i="29"/>
  <c r="L157" i="29"/>
  <c r="M157" i="29"/>
  <c r="N157" i="29"/>
  <c r="O157" i="29"/>
  <c r="I158" i="29"/>
  <c r="J158" i="29"/>
  <c r="K158" i="29"/>
  <c r="L158" i="29"/>
  <c r="M158" i="29"/>
  <c r="N158" i="29"/>
  <c r="O158" i="29"/>
  <c r="I159" i="29"/>
  <c r="J159" i="29"/>
  <c r="K159" i="29"/>
  <c r="L159" i="29"/>
  <c r="M159" i="29"/>
  <c r="N159" i="29"/>
  <c r="O159" i="29"/>
  <c r="I160" i="29"/>
  <c r="J160" i="29"/>
  <c r="K160" i="29"/>
  <c r="L160" i="29"/>
  <c r="M160" i="29"/>
  <c r="N160" i="29"/>
  <c r="O160" i="29"/>
  <c r="I161" i="29"/>
  <c r="J161" i="29"/>
  <c r="K161" i="29"/>
  <c r="L161" i="29"/>
  <c r="M161" i="29"/>
  <c r="N161" i="29"/>
  <c r="O161" i="29"/>
  <c r="I162" i="29"/>
  <c r="J162" i="29"/>
  <c r="K162" i="29"/>
  <c r="L162" i="29"/>
  <c r="M162" i="29"/>
  <c r="N162" i="29"/>
  <c r="O162" i="29"/>
  <c r="I163" i="29"/>
  <c r="J163" i="29"/>
  <c r="K163" i="29"/>
  <c r="L163" i="29"/>
  <c r="M163" i="29"/>
  <c r="N163" i="29"/>
  <c r="O163" i="29"/>
  <c r="I164" i="29"/>
  <c r="J164" i="29"/>
  <c r="K164" i="29"/>
  <c r="L164" i="29"/>
  <c r="M164" i="29"/>
  <c r="N164" i="29"/>
  <c r="O164" i="29"/>
  <c r="I165" i="29"/>
  <c r="J165" i="29"/>
  <c r="K165" i="29"/>
  <c r="L165" i="29"/>
  <c r="M165" i="29"/>
  <c r="N165" i="29"/>
  <c r="O165" i="29"/>
  <c r="I166" i="29"/>
  <c r="J166" i="29"/>
  <c r="K166" i="29"/>
  <c r="L166" i="29"/>
  <c r="M166" i="29"/>
  <c r="N166" i="29"/>
  <c r="O166" i="29"/>
  <c r="I167" i="29"/>
  <c r="J167" i="29"/>
  <c r="K167" i="29"/>
  <c r="L167" i="29"/>
  <c r="M167" i="29"/>
  <c r="N167" i="29"/>
  <c r="O167" i="29"/>
  <c r="I168" i="29"/>
  <c r="J168" i="29"/>
  <c r="K168" i="29"/>
  <c r="L168" i="29"/>
  <c r="M168" i="29"/>
  <c r="N168" i="29"/>
  <c r="O168" i="29"/>
  <c r="I169" i="29"/>
  <c r="J169" i="29"/>
  <c r="K169" i="29"/>
  <c r="L169" i="29"/>
  <c r="M169" i="29"/>
  <c r="N169" i="29"/>
  <c r="O169" i="29"/>
  <c r="I170" i="29"/>
  <c r="J170" i="29"/>
  <c r="K170" i="29"/>
  <c r="L170" i="29"/>
  <c r="M170" i="29"/>
  <c r="N170" i="29"/>
  <c r="O170" i="29"/>
  <c r="I171" i="29"/>
  <c r="J171" i="29"/>
  <c r="K171" i="29"/>
  <c r="L171" i="29"/>
  <c r="M171" i="29"/>
  <c r="N171" i="29"/>
  <c r="O171" i="29"/>
  <c r="I172" i="29"/>
  <c r="J172" i="29"/>
  <c r="K172" i="29"/>
  <c r="L172" i="29"/>
  <c r="M172" i="29"/>
  <c r="N172" i="29"/>
  <c r="O172" i="29"/>
  <c r="I173" i="29"/>
  <c r="J173" i="29"/>
  <c r="K173" i="29"/>
  <c r="L173" i="29"/>
  <c r="M173" i="29"/>
  <c r="N173" i="29"/>
  <c r="O173" i="29"/>
  <c r="I174" i="29"/>
  <c r="J174" i="29"/>
  <c r="K174" i="29"/>
  <c r="L174" i="29"/>
  <c r="M174" i="29"/>
  <c r="N174" i="29"/>
  <c r="O174" i="29"/>
  <c r="I175" i="29"/>
  <c r="J175" i="29"/>
  <c r="K175" i="29"/>
  <c r="L175" i="29"/>
  <c r="M175" i="29"/>
  <c r="N175" i="29"/>
  <c r="O175" i="29"/>
  <c r="I176" i="29"/>
  <c r="J176" i="29"/>
  <c r="K176" i="29"/>
  <c r="L176" i="29"/>
  <c r="M176" i="29"/>
  <c r="N176" i="29"/>
  <c r="O176" i="29"/>
  <c r="I177" i="29"/>
  <c r="J177" i="29"/>
  <c r="K177" i="29"/>
  <c r="L177" i="29"/>
  <c r="M177" i="29"/>
  <c r="N177" i="29"/>
  <c r="O177" i="29"/>
  <c r="I178" i="29"/>
  <c r="J178" i="29"/>
  <c r="K178" i="29"/>
  <c r="L178" i="29"/>
  <c r="M178" i="29"/>
  <c r="N178" i="29"/>
  <c r="O178" i="29"/>
  <c r="I179" i="29"/>
  <c r="J179" i="29"/>
  <c r="K179" i="29"/>
  <c r="L179" i="29"/>
  <c r="M179" i="29"/>
  <c r="N179" i="29"/>
  <c r="O179" i="29"/>
  <c r="I180" i="29"/>
  <c r="J180" i="29"/>
  <c r="K180" i="29"/>
  <c r="L180" i="29"/>
  <c r="M180" i="29"/>
  <c r="N180" i="29"/>
  <c r="O180" i="29"/>
  <c r="I181" i="29"/>
  <c r="J181" i="29"/>
  <c r="K181" i="29"/>
  <c r="L181" i="29"/>
  <c r="M181" i="29"/>
  <c r="N181" i="29"/>
  <c r="O181" i="29"/>
  <c r="I182" i="29"/>
  <c r="J182" i="29"/>
  <c r="K182" i="29"/>
  <c r="L182" i="29"/>
  <c r="M182" i="29"/>
  <c r="N182" i="29"/>
  <c r="O182" i="29"/>
  <c r="I183" i="29"/>
  <c r="J183" i="29"/>
  <c r="K183" i="29"/>
  <c r="L183" i="29"/>
  <c r="M183" i="29"/>
  <c r="N183" i="29"/>
  <c r="O183" i="29"/>
  <c r="I184" i="29"/>
  <c r="J184" i="29"/>
  <c r="K184" i="29"/>
  <c r="L184" i="29"/>
  <c r="M184" i="29"/>
  <c r="N184" i="29"/>
  <c r="O184" i="29"/>
  <c r="I185" i="29"/>
  <c r="J185" i="29"/>
  <c r="K185" i="29"/>
  <c r="L185" i="29"/>
  <c r="M185" i="29"/>
  <c r="N185" i="29"/>
  <c r="O185" i="29"/>
  <c r="I186" i="29"/>
  <c r="J186" i="29"/>
  <c r="K186" i="29"/>
  <c r="L186" i="29"/>
  <c r="M186" i="29"/>
  <c r="N186" i="29"/>
  <c r="O186" i="29"/>
  <c r="I187" i="29"/>
  <c r="J187" i="29"/>
  <c r="K187" i="29"/>
  <c r="L187" i="29"/>
  <c r="M187" i="29"/>
  <c r="N187" i="29"/>
  <c r="O187" i="29"/>
  <c r="I188" i="29"/>
  <c r="J188" i="29"/>
  <c r="K188" i="29"/>
  <c r="L188" i="29"/>
  <c r="M188" i="29"/>
  <c r="N188" i="29"/>
  <c r="O188" i="29"/>
  <c r="I189" i="29"/>
  <c r="J189" i="29"/>
  <c r="K189" i="29"/>
  <c r="L189" i="29"/>
  <c r="M189" i="29"/>
  <c r="N189" i="29"/>
  <c r="O189" i="29"/>
  <c r="I190" i="29"/>
  <c r="J190" i="29"/>
  <c r="K190" i="29"/>
  <c r="L190" i="29"/>
  <c r="M190" i="29"/>
  <c r="N190" i="29"/>
  <c r="O190" i="29"/>
  <c r="I191" i="29"/>
  <c r="J191" i="29"/>
  <c r="K191" i="29"/>
  <c r="L191" i="29"/>
  <c r="M191" i="29"/>
  <c r="N191" i="29"/>
  <c r="O191" i="29"/>
  <c r="I192" i="29"/>
  <c r="J192" i="29"/>
  <c r="K192" i="29"/>
  <c r="L192" i="29"/>
  <c r="M192" i="29"/>
  <c r="N192" i="29"/>
  <c r="O192" i="29"/>
  <c r="I193" i="29"/>
  <c r="J193" i="29"/>
  <c r="K193" i="29"/>
  <c r="L193" i="29"/>
  <c r="M193" i="29"/>
  <c r="N193" i="29"/>
  <c r="O193" i="29"/>
  <c r="I194" i="29"/>
  <c r="J194" i="29"/>
  <c r="K194" i="29"/>
  <c r="L194" i="29"/>
  <c r="M194" i="29"/>
  <c r="N194" i="29"/>
  <c r="O194" i="29"/>
  <c r="I195" i="29"/>
  <c r="J195" i="29"/>
  <c r="K195" i="29"/>
  <c r="L195" i="29"/>
  <c r="M195" i="29"/>
  <c r="N195" i="29"/>
  <c r="O195" i="29"/>
  <c r="I196" i="29"/>
  <c r="J196" i="29"/>
  <c r="K196" i="29"/>
  <c r="L196" i="29"/>
  <c r="M196" i="29"/>
  <c r="N196" i="29"/>
  <c r="O196" i="29"/>
  <c r="I197" i="29"/>
  <c r="J197" i="29"/>
  <c r="K197" i="29"/>
  <c r="L197" i="29"/>
  <c r="M197" i="29"/>
  <c r="N197" i="29"/>
  <c r="O197" i="29"/>
  <c r="I198" i="29"/>
  <c r="J198" i="29"/>
  <c r="K198" i="29"/>
  <c r="L198" i="29"/>
  <c r="M198" i="29"/>
  <c r="N198" i="29"/>
  <c r="O198" i="29"/>
  <c r="I199" i="29"/>
  <c r="J199" i="29"/>
  <c r="K199" i="29"/>
  <c r="L199" i="29"/>
  <c r="M199" i="29"/>
  <c r="N199" i="29"/>
  <c r="O199" i="29"/>
  <c r="I200" i="29"/>
  <c r="J200" i="29"/>
  <c r="K200" i="29"/>
  <c r="L200" i="29"/>
  <c r="M200" i="29"/>
  <c r="N200" i="29"/>
  <c r="O200" i="29"/>
  <c r="I201" i="29"/>
  <c r="J201" i="29"/>
  <c r="K201" i="29"/>
  <c r="L201" i="29"/>
  <c r="M201" i="29"/>
  <c r="N201" i="29"/>
  <c r="O201" i="29"/>
  <c r="I202" i="29"/>
  <c r="J202" i="29"/>
  <c r="K202" i="29"/>
  <c r="L202" i="29"/>
  <c r="M202" i="29"/>
  <c r="N202" i="29"/>
  <c r="O202" i="29"/>
  <c r="I203" i="29"/>
  <c r="J203" i="29"/>
  <c r="K203" i="29"/>
  <c r="L203" i="29"/>
  <c r="M203" i="29"/>
  <c r="N203" i="29"/>
  <c r="O203" i="29"/>
  <c r="I204" i="29"/>
  <c r="J204" i="29"/>
  <c r="K204" i="29"/>
  <c r="L204" i="29"/>
  <c r="M204" i="29"/>
  <c r="N204" i="29"/>
  <c r="O204" i="29"/>
  <c r="I205" i="29"/>
  <c r="J205" i="29"/>
  <c r="K205" i="29"/>
  <c r="L205" i="29"/>
  <c r="M205" i="29"/>
  <c r="N205" i="29"/>
  <c r="O205" i="29"/>
  <c r="I206" i="29"/>
  <c r="J206" i="29"/>
  <c r="K206" i="29"/>
  <c r="L206" i="29"/>
  <c r="M206" i="29"/>
  <c r="N206" i="29"/>
  <c r="O206" i="29"/>
  <c r="I207" i="29"/>
  <c r="J207" i="29"/>
  <c r="K207" i="29"/>
  <c r="L207" i="29"/>
  <c r="M207" i="29"/>
  <c r="N207" i="29"/>
  <c r="O207" i="29"/>
  <c r="I208" i="29"/>
  <c r="J208" i="29"/>
  <c r="K208" i="29"/>
  <c r="L208" i="29"/>
  <c r="M208" i="29"/>
  <c r="N208" i="29"/>
  <c r="O208" i="29"/>
  <c r="I209" i="29"/>
  <c r="J209" i="29"/>
  <c r="K209" i="29"/>
  <c r="L209" i="29"/>
  <c r="M209" i="29"/>
  <c r="N209" i="29"/>
  <c r="O209" i="29"/>
  <c r="I210" i="29"/>
  <c r="J210" i="29"/>
  <c r="K210" i="29"/>
  <c r="L210" i="29"/>
  <c r="M210" i="29"/>
  <c r="N210" i="29"/>
  <c r="O210" i="29"/>
  <c r="I211" i="29"/>
  <c r="J211" i="29"/>
  <c r="K211" i="29"/>
  <c r="L211" i="29"/>
  <c r="M211" i="29"/>
  <c r="N211" i="29"/>
  <c r="O211" i="29"/>
  <c r="I212" i="29"/>
  <c r="J212" i="29"/>
  <c r="K212" i="29"/>
  <c r="L212" i="29"/>
  <c r="M212" i="29"/>
  <c r="N212" i="29"/>
  <c r="O212" i="29"/>
  <c r="I213" i="29"/>
  <c r="J213" i="29"/>
  <c r="K213" i="29"/>
  <c r="L213" i="29"/>
  <c r="M213" i="29"/>
  <c r="N213" i="29"/>
  <c r="O213" i="29"/>
  <c r="I214" i="29"/>
  <c r="J214" i="29"/>
  <c r="K214" i="29"/>
  <c r="L214" i="29"/>
  <c r="M214" i="29"/>
  <c r="N214" i="29"/>
  <c r="O214" i="29"/>
  <c r="I215" i="29"/>
  <c r="J215" i="29"/>
  <c r="K215" i="29"/>
  <c r="L215" i="29"/>
  <c r="M215" i="29"/>
  <c r="N215" i="29"/>
  <c r="O215" i="29"/>
  <c r="I216" i="29"/>
  <c r="J216" i="29"/>
  <c r="K216" i="29"/>
  <c r="L216" i="29"/>
  <c r="M216" i="29"/>
  <c r="N216" i="29"/>
  <c r="O216" i="29"/>
  <c r="I217" i="29"/>
  <c r="J217" i="29"/>
  <c r="K217" i="29"/>
  <c r="L217" i="29"/>
  <c r="M217" i="29"/>
  <c r="N217" i="29"/>
  <c r="O217" i="29"/>
  <c r="I218" i="29"/>
  <c r="J218" i="29"/>
  <c r="K218" i="29"/>
  <c r="L218" i="29"/>
  <c r="M218" i="29"/>
  <c r="N218" i="29"/>
  <c r="O218" i="29"/>
  <c r="I219" i="29"/>
  <c r="J219" i="29"/>
  <c r="K219" i="29"/>
  <c r="L219" i="29"/>
  <c r="M219" i="29"/>
  <c r="N219" i="29"/>
  <c r="O219" i="29"/>
  <c r="I220" i="29"/>
  <c r="J220" i="29"/>
  <c r="K220" i="29"/>
  <c r="L220" i="29"/>
  <c r="M220" i="29"/>
  <c r="N220" i="29"/>
  <c r="O220" i="29"/>
  <c r="I221" i="29"/>
  <c r="J221" i="29"/>
  <c r="K221" i="29"/>
  <c r="L221" i="29"/>
  <c r="M221" i="29"/>
  <c r="N221" i="29"/>
  <c r="O221" i="29"/>
  <c r="I222" i="29"/>
  <c r="J222" i="29"/>
  <c r="K222" i="29"/>
  <c r="L222" i="29"/>
  <c r="M222" i="29"/>
  <c r="N222" i="29"/>
  <c r="O222" i="29"/>
  <c r="I223" i="29"/>
  <c r="J223" i="29"/>
  <c r="K223" i="29"/>
  <c r="L223" i="29"/>
  <c r="M223" i="29"/>
  <c r="N223" i="29"/>
  <c r="O223" i="29"/>
  <c r="I224" i="29"/>
  <c r="J224" i="29"/>
  <c r="K224" i="29"/>
  <c r="L224" i="29"/>
  <c r="M224" i="29"/>
  <c r="N224" i="29"/>
  <c r="O224" i="29"/>
  <c r="I225" i="29"/>
  <c r="J225" i="29"/>
  <c r="K225" i="29"/>
  <c r="L225" i="29"/>
  <c r="M225" i="29"/>
  <c r="N225" i="29"/>
  <c r="O225" i="29"/>
  <c r="I226" i="29"/>
  <c r="J226" i="29"/>
  <c r="K226" i="29"/>
  <c r="L226" i="29"/>
  <c r="M226" i="29"/>
  <c r="N226" i="29"/>
  <c r="O226" i="29"/>
  <c r="I227" i="29"/>
  <c r="J227" i="29"/>
  <c r="K227" i="29"/>
  <c r="L227" i="29"/>
  <c r="M227" i="29"/>
  <c r="N227" i="29"/>
  <c r="O227" i="29"/>
  <c r="I228" i="29"/>
  <c r="J228" i="29"/>
  <c r="K228" i="29"/>
  <c r="L228" i="29"/>
  <c r="M228" i="29"/>
  <c r="N228" i="29"/>
  <c r="O228" i="29"/>
  <c r="I229" i="29"/>
  <c r="J229" i="29"/>
  <c r="K229" i="29"/>
  <c r="L229" i="29"/>
  <c r="M229" i="29"/>
  <c r="N229" i="29"/>
  <c r="O229" i="29"/>
  <c r="I230" i="29"/>
  <c r="J230" i="29"/>
  <c r="K230" i="29"/>
  <c r="L230" i="29"/>
  <c r="M230" i="29"/>
  <c r="N230" i="29"/>
  <c r="O230" i="29"/>
  <c r="I231" i="29"/>
  <c r="J231" i="29"/>
  <c r="K231" i="29"/>
  <c r="L231" i="29"/>
  <c r="M231" i="29"/>
  <c r="N231" i="29"/>
  <c r="O231" i="29"/>
  <c r="I232" i="29"/>
  <c r="J232" i="29"/>
  <c r="K232" i="29"/>
  <c r="L232" i="29"/>
  <c r="M232" i="29"/>
  <c r="N232" i="29"/>
  <c r="O232" i="29"/>
  <c r="I233" i="29"/>
  <c r="J233" i="29"/>
  <c r="K233" i="29"/>
  <c r="L233" i="29"/>
  <c r="M233" i="29"/>
  <c r="N233" i="29"/>
  <c r="O233" i="29"/>
  <c r="I234" i="29"/>
  <c r="J234" i="29"/>
  <c r="K234" i="29"/>
  <c r="L234" i="29"/>
  <c r="M234" i="29"/>
  <c r="N234" i="29"/>
  <c r="O234" i="29"/>
  <c r="I235" i="29"/>
  <c r="J235" i="29"/>
  <c r="K235" i="29"/>
  <c r="L235" i="29"/>
  <c r="M235" i="29"/>
  <c r="N235" i="29"/>
  <c r="O235" i="29"/>
  <c r="I236" i="29"/>
  <c r="J236" i="29"/>
  <c r="K236" i="29"/>
  <c r="L236" i="29"/>
  <c r="M236" i="29"/>
  <c r="N236" i="29"/>
  <c r="O236" i="29"/>
  <c r="I237" i="29"/>
  <c r="J237" i="29"/>
  <c r="K237" i="29"/>
  <c r="L237" i="29"/>
  <c r="M237" i="29"/>
  <c r="N237" i="29"/>
  <c r="O237" i="29"/>
  <c r="I238" i="29"/>
  <c r="J238" i="29"/>
  <c r="K238" i="29"/>
  <c r="L238" i="29"/>
  <c r="M238" i="29"/>
  <c r="N238" i="29"/>
  <c r="O238" i="29"/>
  <c r="I239" i="29"/>
  <c r="J239" i="29"/>
  <c r="K239" i="29"/>
  <c r="L239" i="29"/>
  <c r="M239" i="29"/>
  <c r="N239" i="29"/>
  <c r="O239" i="29"/>
  <c r="I240" i="29"/>
  <c r="J240" i="29"/>
  <c r="K240" i="29"/>
  <c r="L240" i="29"/>
  <c r="M240" i="29"/>
  <c r="N240" i="29"/>
  <c r="O240" i="29"/>
  <c r="I241" i="29"/>
  <c r="J241" i="29"/>
  <c r="K241" i="29"/>
  <c r="L241" i="29"/>
  <c r="M241" i="29"/>
  <c r="N241" i="29"/>
  <c r="O241" i="29"/>
  <c r="I242" i="29"/>
  <c r="J242" i="29"/>
  <c r="K242" i="29"/>
  <c r="L242" i="29"/>
  <c r="M242" i="29"/>
  <c r="N242" i="29"/>
  <c r="O242" i="29"/>
  <c r="I243" i="29"/>
  <c r="J243" i="29"/>
  <c r="K243" i="29"/>
  <c r="L243" i="29"/>
  <c r="M243" i="29"/>
  <c r="N243" i="29"/>
  <c r="O243" i="29"/>
  <c r="I244" i="29"/>
  <c r="J244" i="29"/>
  <c r="K244" i="29"/>
  <c r="L244" i="29"/>
  <c r="M244" i="29"/>
  <c r="N244" i="29"/>
  <c r="O244" i="29"/>
  <c r="I245" i="29"/>
  <c r="J245" i="29"/>
  <c r="K245" i="29"/>
  <c r="L245" i="29"/>
  <c r="M245" i="29"/>
  <c r="N245" i="29"/>
  <c r="O245" i="29"/>
  <c r="I246" i="29"/>
  <c r="J246" i="29"/>
  <c r="K246" i="29"/>
  <c r="L246" i="29"/>
  <c r="M246" i="29"/>
  <c r="N246" i="29"/>
  <c r="O246" i="29"/>
  <c r="I247" i="29"/>
  <c r="J247" i="29"/>
  <c r="K247" i="29"/>
  <c r="L247" i="29"/>
  <c r="M247" i="29"/>
  <c r="N247" i="29"/>
  <c r="O247" i="29"/>
  <c r="I248" i="29"/>
  <c r="J248" i="29"/>
  <c r="K248" i="29"/>
  <c r="L248" i="29"/>
  <c r="M248" i="29"/>
  <c r="N248" i="29"/>
  <c r="O248" i="29"/>
  <c r="I249" i="29"/>
  <c r="J249" i="29"/>
  <c r="K249" i="29"/>
  <c r="L249" i="29"/>
  <c r="M249" i="29"/>
  <c r="N249" i="29"/>
  <c r="O249" i="29"/>
  <c r="I250" i="29"/>
  <c r="J250" i="29"/>
  <c r="K250" i="29"/>
  <c r="L250" i="29"/>
  <c r="M250" i="29"/>
  <c r="N250" i="29"/>
  <c r="O250" i="29"/>
  <c r="I251" i="29"/>
  <c r="J251" i="29"/>
  <c r="K251" i="29"/>
  <c r="L251" i="29"/>
  <c r="M251" i="29"/>
  <c r="N251" i="29"/>
  <c r="O251" i="29"/>
  <c r="R9" i="24"/>
  <c r="Q34" i="24"/>
  <c r="I206" i="26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177" i="26"/>
  <c r="I178" i="26"/>
  <c r="I179" i="26"/>
  <c r="I180" i="26"/>
  <c r="I181" i="26"/>
  <c r="I182" i="26"/>
  <c r="I183" i="26"/>
  <c r="I184" i="26"/>
  <c r="I185" i="26"/>
  <c r="I186" i="26"/>
  <c r="I187" i="26"/>
  <c r="I188" i="26"/>
  <c r="I189" i="26"/>
  <c r="I190" i="26"/>
  <c r="I191" i="26"/>
  <c r="I192" i="26"/>
  <c r="I193" i="26"/>
  <c r="I194" i="26"/>
  <c r="I195" i="26"/>
  <c r="I196" i="26"/>
  <c r="I197" i="26"/>
  <c r="I198" i="26"/>
  <c r="I199" i="26"/>
  <c r="I200" i="26"/>
  <c r="I201" i="26"/>
  <c r="I202" i="26"/>
  <c r="I203" i="26"/>
  <c r="I204" i="26"/>
  <c r="I205" i="26"/>
  <c r="I207" i="26"/>
  <c r="I208" i="26"/>
  <c r="I209" i="26"/>
  <c r="I210" i="26"/>
  <c r="I211" i="26"/>
  <c r="I212" i="26"/>
  <c r="I213" i="26"/>
  <c r="I214" i="26"/>
  <c r="I215" i="26"/>
  <c r="I216" i="26"/>
  <c r="I217" i="26"/>
  <c r="I218" i="26"/>
  <c r="I219" i="26"/>
  <c r="I220" i="26"/>
  <c r="I221" i="26"/>
  <c r="I222" i="26"/>
  <c r="I223" i="26"/>
  <c r="I224" i="26"/>
  <c r="I225" i="26"/>
  <c r="I226" i="26"/>
  <c r="I227" i="26"/>
  <c r="I228" i="26"/>
  <c r="I229" i="26"/>
  <c r="I230" i="26"/>
  <c r="I231" i="26"/>
  <c r="I232" i="26"/>
  <c r="I233" i="26"/>
  <c r="I234" i="26"/>
  <c r="I235" i="26"/>
  <c r="I236" i="26"/>
  <c r="I237" i="26"/>
  <c r="I238" i="26"/>
  <c r="I239" i="26"/>
  <c r="I240" i="26"/>
  <c r="I241" i="26"/>
  <c r="I242" i="26"/>
  <c r="I243" i="26"/>
  <c r="I244" i="26"/>
  <c r="I245" i="26"/>
  <c r="I246" i="26"/>
  <c r="I247" i="26"/>
  <c r="I248" i="26"/>
  <c r="I249" i="26"/>
  <c r="I250" i="26"/>
  <c r="I251" i="26"/>
  <c r="I252" i="26"/>
  <c r="I2" i="26"/>
  <c r="N3" i="26"/>
  <c r="O3" i="26"/>
  <c r="N4" i="26"/>
  <c r="O4" i="26"/>
  <c r="N5" i="26"/>
  <c r="O5" i="26"/>
  <c r="N6" i="26"/>
  <c r="O6" i="26"/>
  <c r="N7" i="26"/>
  <c r="O7" i="26"/>
  <c r="N8" i="26"/>
  <c r="O8" i="26"/>
  <c r="N9" i="26"/>
  <c r="O9" i="26"/>
  <c r="N10" i="26"/>
  <c r="O10" i="26"/>
  <c r="N11" i="26"/>
  <c r="O11" i="26"/>
  <c r="N12" i="26"/>
  <c r="O12" i="26"/>
  <c r="N13" i="26"/>
  <c r="O13" i="26"/>
  <c r="N14" i="26"/>
  <c r="O14" i="26"/>
  <c r="N15" i="26"/>
  <c r="O15" i="26"/>
  <c r="N16" i="26"/>
  <c r="O16" i="26"/>
  <c r="N17" i="26"/>
  <c r="O17" i="26"/>
  <c r="N18" i="26"/>
  <c r="O18" i="26"/>
  <c r="N19" i="26"/>
  <c r="O19" i="26"/>
  <c r="N20" i="26"/>
  <c r="O20" i="26"/>
  <c r="N21" i="26"/>
  <c r="O21" i="26"/>
  <c r="N22" i="26"/>
  <c r="O22" i="26"/>
  <c r="N23" i="26"/>
  <c r="O23" i="26"/>
  <c r="N24" i="26"/>
  <c r="O24" i="26"/>
  <c r="N25" i="26"/>
  <c r="O25" i="26"/>
  <c r="N26" i="26"/>
  <c r="O26" i="26"/>
  <c r="N27" i="26"/>
  <c r="O27" i="26"/>
  <c r="N28" i="26"/>
  <c r="O28" i="26"/>
  <c r="N29" i="26"/>
  <c r="O29" i="26"/>
  <c r="N30" i="26"/>
  <c r="O30" i="26"/>
  <c r="N31" i="26"/>
  <c r="O31" i="26"/>
  <c r="N32" i="26"/>
  <c r="O32" i="26"/>
  <c r="N33" i="26"/>
  <c r="O33" i="26"/>
  <c r="N34" i="26"/>
  <c r="O34" i="26"/>
  <c r="N35" i="26"/>
  <c r="O35" i="26"/>
  <c r="N36" i="26"/>
  <c r="O36" i="26"/>
  <c r="N37" i="26"/>
  <c r="O37" i="26"/>
  <c r="N38" i="26"/>
  <c r="O38" i="26"/>
  <c r="N39" i="26"/>
  <c r="O39" i="26"/>
  <c r="N40" i="26"/>
  <c r="O40" i="26"/>
  <c r="N41" i="26"/>
  <c r="O41" i="26"/>
  <c r="N42" i="26"/>
  <c r="O42" i="26"/>
  <c r="N43" i="26"/>
  <c r="O43" i="26"/>
  <c r="N44" i="26"/>
  <c r="O44" i="26"/>
  <c r="N45" i="26"/>
  <c r="O45" i="26"/>
  <c r="N46" i="26"/>
  <c r="O46" i="26"/>
  <c r="N47" i="26"/>
  <c r="O47" i="26"/>
  <c r="N48" i="26"/>
  <c r="O48" i="26"/>
  <c r="N49" i="26"/>
  <c r="O49" i="26"/>
  <c r="N50" i="26"/>
  <c r="O50" i="26"/>
  <c r="N51" i="26"/>
  <c r="O51" i="26"/>
  <c r="N52" i="26"/>
  <c r="O52" i="26"/>
  <c r="N53" i="26"/>
  <c r="O53" i="26"/>
  <c r="N54" i="26"/>
  <c r="O54" i="26"/>
  <c r="N55" i="26"/>
  <c r="O55" i="26"/>
  <c r="N56" i="26"/>
  <c r="O56" i="26"/>
  <c r="N57" i="26"/>
  <c r="O57" i="26"/>
  <c r="N58" i="26"/>
  <c r="O58" i="26"/>
  <c r="N59" i="26"/>
  <c r="O59" i="26"/>
  <c r="N60" i="26"/>
  <c r="O60" i="26"/>
  <c r="N61" i="26"/>
  <c r="O61" i="26"/>
  <c r="N62" i="26"/>
  <c r="O62" i="26"/>
  <c r="N63" i="26"/>
  <c r="O63" i="26"/>
  <c r="N64" i="26"/>
  <c r="O64" i="26"/>
  <c r="N65" i="26"/>
  <c r="O65" i="26"/>
  <c r="N66" i="26"/>
  <c r="O66" i="26"/>
  <c r="N67" i="26"/>
  <c r="O67" i="26"/>
  <c r="N68" i="26"/>
  <c r="O68" i="26"/>
  <c r="N69" i="26"/>
  <c r="O69" i="26"/>
  <c r="N70" i="26"/>
  <c r="O70" i="26"/>
  <c r="N71" i="26"/>
  <c r="O71" i="26"/>
  <c r="N72" i="26"/>
  <c r="O72" i="26"/>
  <c r="N73" i="26"/>
  <c r="O73" i="26"/>
  <c r="N74" i="26"/>
  <c r="O74" i="26"/>
  <c r="N75" i="26"/>
  <c r="O75" i="26"/>
  <c r="N76" i="26"/>
  <c r="O76" i="26"/>
  <c r="N77" i="26"/>
  <c r="O77" i="26"/>
  <c r="N78" i="26"/>
  <c r="O78" i="26"/>
  <c r="N79" i="26"/>
  <c r="O79" i="26"/>
  <c r="N80" i="26"/>
  <c r="O80" i="26"/>
  <c r="N81" i="26"/>
  <c r="O81" i="26"/>
  <c r="N82" i="26"/>
  <c r="O82" i="26"/>
  <c r="N83" i="26"/>
  <c r="O83" i="26"/>
  <c r="N84" i="26"/>
  <c r="O84" i="26"/>
  <c r="N85" i="26"/>
  <c r="O85" i="26"/>
  <c r="N86" i="26"/>
  <c r="O86" i="26"/>
  <c r="N87" i="26"/>
  <c r="O87" i="26"/>
  <c r="N88" i="26"/>
  <c r="O88" i="26"/>
  <c r="N89" i="26"/>
  <c r="O89" i="26"/>
  <c r="N90" i="26"/>
  <c r="O90" i="26"/>
  <c r="N91" i="26"/>
  <c r="O91" i="26"/>
  <c r="N92" i="26"/>
  <c r="O92" i="26"/>
  <c r="N93" i="26"/>
  <c r="O93" i="26"/>
  <c r="N94" i="26"/>
  <c r="O94" i="26"/>
  <c r="N95" i="26"/>
  <c r="O95" i="26"/>
  <c r="N96" i="26"/>
  <c r="O96" i="26"/>
  <c r="N97" i="26"/>
  <c r="O97" i="26"/>
  <c r="N98" i="26"/>
  <c r="O98" i="26"/>
  <c r="N99" i="26"/>
  <c r="O99" i="26"/>
  <c r="N100" i="26"/>
  <c r="O100" i="26"/>
  <c r="N101" i="26"/>
  <c r="O101" i="26"/>
  <c r="N102" i="26"/>
  <c r="O102" i="26"/>
  <c r="N103" i="26"/>
  <c r="O103" i="26"/>
  <c r="N104" i="26"/>
  <c r="O104" i="26"/>
  <c r="N105" i="26"/>
  <c r="O105" i="26"/>
  <c r="N106" i="26"/>
  <c r="O106" i="26"/>
  <c r="N107" i="26"/>
  <c r="O107" i="26"/>
  <c r="N108" i="26"/>
  <c r="O108" i="26"/>
  <c r="N109" i="26"/>
  <c r="O109" i="26"/>
  <c r="N110" i="26"/>
  <c r="O110" i="26"/>
  <c r="N111" i="26"/>
  <c r="O111" i="26"/>
  <c r="N112" i="26"/>
  <c r="O112" i="26"/>
  <c r="N113" i="26"/>
  <c r="O113" i="26"/>
  <c r="N114" i="26"/>
  <c r="O114" i="26"/>
  <c r="N115" i="26"/>
  <c r="O115" i="26"/>
  <c r="N116" i="26"/>
  <c r="O116" i="26"/>
  <c r="N117" i="26"/>
  <c r="O117" i="26"/>
  <c r="N118" i="26"/>
  <c r="O118" i="26"/>
  <c r="N119" i="26"/>
  <c r="O119" i="26"/>
  <c r="N120" i="26"/>
  <c r="O120" i="26"/>
  <c r="N121" i="26"/>
  <c r="O121" i="26"/>
  <c r="N122" i="26"/>
  <c r="O122" i="26"/>
  <c r="N123" i="26"/>
  <c r="O123" i="26"/>
  <c r="N124" i="26"/>
  <c r="O124" i="26"/>
  <c r="N125" i="26"/>
  <c r="O125" i="26"/>
  <c r="N126" i="26"/>
  <c r="O126" i="26"/>
  <c r="N127" i="26"/>
  <c r="O127" i="26"/>
  <c r="N128" i="26"/>
  <c r="O128" i="26"/>
  <c r="N129" i="26"/>
  <c r="O129" i="26"/>
  <c r="N130" i="26"/>
  <c r="O130" i="26"/>
  <c r="N131" i="26"/>
  <c r="O131" i="26"/>
  <c r="N132" i="26"/>
  <c r="O132" i="26"/>
  <c r="N133" i="26"/>
  <c r="O133" i="26"/>
  <c r="N134" i="26"/>
  <c r="O134" i="26"/>
  <c r="N135" i="26"/>
  <c r="O135" i="26"/>
  <c r="N136" i="26"/>
  <c r="O136" i="26"/>
  <c r="N137" i="26"/>
  <c r="O137" i="26"/>
  <c r="N138" i="26"/>
  <c r="O138" i="26"/>
  <c r="N139" i="26"/>
  <c r="O139" i="26"/>
  <c r="N140" i="26"/>
  <c r="O140" i="26"/>
  <c r="N141" i="26"/>
  <c r="O141" i="26"/>
  <c r="N142" i="26"/>
  <c r="O142" i="26"/>
  <c r="N143" i="26"/>
  <c r="O143" i="26"/>
  <c r="N144" i="26"/>
  <c r="O144" i="26"/>
  <c r="N145" i="26"/>
  <c r="O145" i="26"/>
  <c r="N146" i="26"/>
  <c r="O146" i="26"/>
  <c r="N147" i="26"/>
  <c r="O147" i="26"/>
  <c r="N148" i="26"/>
  <c r="O148" i="26"/>
  <c r="N149" i="26"/>
  <c r="O149" i="26"/>
  <c r="N150" i="26"/>
  <c r="O150" i="26"/>
  <c r="N151" i="26"/>
  <c r="O151" i="26"/>
  <c r="N152" i="26"/>
  <c r="O152" i="26"/>
  <c r="N153" i="26"/>
  <c r="O153" i="26"/>
  <c r="N154" i="26"/>
  <c r="O154" i="26"/>
  <c r="N155" i="26"/>
  <c r="O155" i="26"/>
  <c r="N156" i="26"/>
  <c r="O156" i="26"/>
  <c r="N157" i="26"/>
  <c r="O157" i="26"/>
  <c r="N158" i="26"/>
  <c r="O158" i="26"/>
  <c r="N159" i="26"/>
  <c r="O159" i="26"/>
  <c r="N160" i="26"/>
  <c r="O160" i="26"/>
  <c r="N161" i="26"/>
  <c r="O161" i="26"/>
  <c r="N162" i="26"/>
  <c r="O162" i="26"/>
  <c r="N163" i="26"/>
  <c r="O163" i="26"/>
  <c r="N164" i="26"/>
  <c r="O164" i="26"/>
  <c r="N165" i="26"/>
  <c r="O165" i="26"/>
  <c r="N166" i="26"/>
  <c r="O166" i="26"/>
  <c r="N167" i="26"/>
  <c r="O167" i="26"/>
  <c r="N168" i="26"/>
  <c r="O168" i="26"/>
  <c r="N169" i="26"/>
  <c r="O169" i="26"/>
  <c r="N170" i="26"/>
  <c r="O170" i="26"/>
  <c r="N171" i="26"/>
  <c r="O171" i="26"/>
  <c r="N172" i="26"/>
  <c r="O172" i="26"/>
  <c r="N173" i="26"/>
  <c r="O173" i="26"/>
  <c r="N174" i="26"/>
  <c r="O174" i="26"/>
  <c r="N175" i="26"/>
  <c r="O175" i="26"/>
  <c r="N176" i="26"/>
  <c r="O176" i="26"/>
  <c r="N177" i="26"/>
  <c r="O177" i="26"/>
  <c r="N178" i="26"/>
  <c r="O178" i="26"/>
  <c r="N179" i="26"/>
  <c r="O179" i="26"/>
  <c r="N180" i="26"/>
  <c r="O180" i="26"/>
  <c r="N181" i="26"/>
  <c r="O181" i="26"/>
  <c r="N182" i="26"/>
  <c r="O182" i="26"/>
  <c r="N183" i="26"/>
  <c r="O183" i="26"/>
  <c r="N184" i="26"/>
  <c r="O184" i="26"/>
  <c r="N185" i="26"/>
  <c r="O185" i="26"/>
  <c r="N186" i="26"/>
  <c r="O186" i="26"/>
  <c r="N187" i="26"/>
  <c r="O187" i="26"/>
  <c r="N188" i="26"/>
  <c r="O188" i="26"/>
  <c r="N189" i="26"/>
  <c r="O189" i="26"/>
  <c r="N190" i="26"/>
  <c r="O190" i="26"/>
  <c r="N191" i="26"/>
  <c r="O191" i="26"/>
  <c r="N192" i="26"/>
  <c r="O192" i="26"/>
  <c r="N193" i="26"/>
  <c r="O193" i="26"/>
  <c r="N194" i="26"/>
  <c r="O194" i="26"/>
  <c r="N195" i="26"/>
  <c r="O195" i="26"/>
  <c r="N196" i="26"/>
  <c r="O196" i="26"/>
  <c r="N197" i="26"/>
  <c r="O197" i="26"/>
  <c r="N198" i="26"/>
  <c r="O198" i="26"/>
  <c r="N199" i="26"/>
  <c r="O199" i="26"/>
  <c r="N200" i="26"/>
  <c r="O200" i="26"/>
  <c r="N201" i="26"/>
  <c r="O201" i="26"/>
  <c r="N202" i="26"/>
  <c r="O202" i="26"/>
  <c r="N203" i="26"/>
  <c r="O203" i="26"/>
  <c r="N204" i="26"/>
  <c r="O204" i="26"/>
  <c r="N205" i="26"/>
  <c r="O205" i="26"/>
  <c r="N206" i="26"/>
  <c r="O206" i="26"/>
  <c r="N207" i="26"/>
  <c r="O207" i="26"/>
  <c r="N208" i="26"/>
  <c r="O208" i="26"/>
  <c r="N209" i="26"/>
  <c r="O209" i="26"/>
  <c r="N210" i="26"/>
  <c r="O210" i="26"/>
  <c r="N211" i="26"/>
  <c r="O211" i="26"/>
  <c r="N212" i="26"/>
  <c r="O212" i="26"/>
  <c r="N213" i="26"/>
  <c r="O213" i="26"/>
  <c r="N214" i="26"/>
  <c r="O214" i="26"/>
  <c r="N215" i="26"/>
  <c r="O215" i="26"/>
  <c r="N216" i="26"/>
  <c r="O216" i="26"/>
  <c r="N217" i="26"/>
  <c r="O217" i="26"/>
  <c r="N218" i="26"/>
  <c r="O218" i="26"/>
  <c r="N219" i="26"/>
  <c r="O219" i="26"/>
  <c r="N220" i="26"/>
  <c r="O220" i="26"/>
  <c r="N221" i="26"/>
  <c r="O221" i="26"/>
  <c r="N222" i="26"/>
  <c r="O222" i="26"/>
  <c r="N223" i="26"/>
  <c r="O223" i="26"/>
  <c r="N224" i="26"/>
  <c r="O224" i="26"/>
  <c r="N225" i="26"/>
  <c r="O225" i="26"/>
  <c r="N226" i="26"/>
  <c r="O226" i="26"/>
  <c r="N227" i="26"/>
  <c r="O227" i="26"/>
  <c r="N228" i="26"/>
  <c r="O228" i="26"/>
  <c r="N229" i="26"/>
  <c r="O229" i="26"/>
  <c r="N230" i="26"/>
  <c r="O230" i="26"/>
  <c r="N231" i="26"/>
  <c r="O231" i="26"/>
  <c r="N232" i="26"/>
  <c r="O232" i="26"/>
  <c r="N233" i="26"/>
  <c r="O233" i="26"/>
  <c r="N234" i="26"/>
  <c r="O234" i="26"/>
  <c r="N235" i="26"/>
  <c r="O235" i="26"/>
  <c r="N236" i="26"/>
  <c r="O236" i="26"/>
  <c r="N237" i="26"/>
  <c r="O237" i="26"/>
  <c r="N238" i="26"/>
  <c r="O238" i="26"/>
  <c r="N239" i="26"/>
  <c r="O239" i="26"/>
  <c r="N240" i="26"/>
  <c r="O240" i="26"/>
  <c r="N241" i="26"/>
  <c r="O241" i="26"/>
  <c r="N242" i="26"/>
  <c r="O242" i="26"/>
  <c r="N243" i="26"/>
  <c r="O243" i="26"/>
  <c r="N244" i="26"/>
  <c r="O244" i="26"/>
  <c r="N245" i="26"/>
  <c r="O245" i="26"/>
  <c r="N246" i="26"/>
  <c r="O246" i="26"/>
  <c r="N247" i="26"/>
  <c r="O247" i="26"/>
  <c r="N248" i="26"/>
  <c r="O248" i="26"/>
  <c r="N249" i="26"/>
  <c r="O249" i="26"/>
  <c r="N250" i="26"/>
  <c r="O250" i="26"/>
  <c r="N251" i="26"/>
  <c r="O251" i="26"/>
  <c r="N252" i="26"/>
  <c r="O252" i="26"/>
  <c r="O2" i="26"/>
  <c r="N2" i="26"/>
  <c r="M4" i="24" a="1"/>
  <c r="M4" i="24"/>
  <c r="M5" i="24" a="1"/>
  <c r="M5" i="24"/>
  <c r="M6" i="24" a="1"/>
  <c r="M6" i="24"/>
  <c r="M7" i="24" a="1"/>
  <c r="M7" i="24"/>
  <c r="M8" i="24" a="1"/>
  <c r="M8" i="24"/>
  <c r="M9" i="24" a="1"/>
  <c r="M9" i="24"/>
  <c r="M10" i="24" a="1"/>
  <c r="M10" i="24"/>
  <c r="M11" i="24" a="1"/>
  <c r="M11" i="24"/>
  <c r="M12" i="24" a="1"/>
  <c r="M12" i="24"/>
  <c r="M13" i="24" a="1"/>
  <c r="M13" i="24"/>
  <c r="M14" i="24" a="1"/>
  <c r="M14" i="24"/>
  <c r="M15" i="24" a="1"/>
  <c r="M15" i="24"/>
  <c r="M16" i="24" a="1"/>
  <c r="M16" i="24"/>
  <c r="M17" i="24" a="1"/>
  <c r="M17" i="24"/>
  <c r="M18" i="24" a="1"/>
  <c r="M18" i="24"/>
  <c r="M19" i="24" a="1"/>
  <c r="M19" i="24"/>
  <c r="M20" i="24" a="1"/>
  <c r="M20" i="24"/>
  <c r="M21" i="24" a="1"/>
  <c r="M21" i="24"/>
  <c r="M22" i="24" a="1"/>
  <c r="M22" i="24"/>
  <c r="M23" i="24" a="1"/>
  <c r="M23" i="24"/>
  <c r="M24" i="24" a="1"/>
  <c r="M24" i="24"/>
  <c r="M25" i="24" a="1"/>
  <c r="M25" i="24"/>
  <c r="M26" i="24" a="1"/>
  <c r="M26" i="24"/>
  <c r="M27" i="24" a="1"/>
  <c r="M27" i="24"/>
  <c r="M28" i="24" a="1"/>
  <c r="M28" i="24"/>
  <c r="M29" i="24" a="1"/>
  <c r="M29" i="24"/>
  <c r="M30" i="24" a="1"/>
  <c r="M30" i="24"/>
  <c r="M31" i="24" a="1"/>
  <c r="M31" i="24"/>
  <c r="M32" i="24" a="1"/>
  <c r="M32" i="24"/>
  <c r="M33" i="24" a="1"/>
  <c r="M33" i="24"/>
  <c r="M34" i="24" a="1"/>
  <c r="M34" i="24"/>
  <c r="M35" i="24" a="1"/>
  <c r="M35" i="24"/>
  <c r="M36" i="24" a="1"/>
  <c r="M36" i="24"/>
  <c r="M37" i="24" a="1"/>
  <c r="M37" i="24"/>
  <c r="M38" i="24" a="1"/>
  <c r="M38" i="24"/>
  <c r="M39" i="24" a="1"/>
  <c r="M39" i="24"/>
  <c r="M40" i="24" a="1"/>
  <c r="M40" i="24"/>
  <c r="M41" i="24" a="1"/>
  <c r="M41" i="24"/>
  <c r="M42" i="24" a="1"/>
  <c r="M42" i="24"/>
  <c r="M43" i="24" a="1"/>
  <c r="M43" i="24"/>
  <c r="M44" i="24" a="1"/>
  <c r="M44" i="24"/>
  <c r="M45" i="24" a="1"/>
  <c r="M45" i="24"/>
  <c r="M46" i="24" a="1"/>
  <c r="M46" i="24"/>
  <c r="M47" i="24" a="1"/>
  <c r="M47" i="24"/>
  <c r="M48" i="24" a="1"/>
  <c r="M48" i="24"/>
  <c r="M49" i="24" a="1"/>
  <c r="M49" i="24"/>
  <c r="M50" i="24" a="1"/>
  <c r="M50" i="24"/>
  <c r="M51" i="24" a="1"/>
  <c r="M51" i="24"/>
  <c r="M52" i="24" a="1"/>
  <c r="M52" i="24"/>
  <c r="M53" i="24" a="1"/>
  <c r="M53" i="24"/>
  <c r="M54" i="24" a="1"/>
  <c r="M54" i="24"/>
  <c r="M55" i="24" a="1"/>
  <c r="M55" i="24"/>
  <c r="M56" i="24" a="1"/>
  <c r="M56" i="24"/>
  <c r="M57" i="24" a="1"/>
  <c r="M57" i="24"/>
  <c r="M58" i="24" a="1"/>
  <c r="M58" i="24"/>
  <c r="M59" i="24" a="1"/>
  <c r="M59" i="24"/>
  <c r="M60" i="24" a="1"/>
  <c r="M60" i="24"/>
  <c r="M61" i="24" a="1"/>
  <c r="M61" i="24"/>
  <c r="M62" i="24" a="1"/>
  <c r="M62" i="24"/>
  <c r="M63" i="24" a="1"/>
  <c r="M63" i="24"/>
  <c r="M64" i="24" a="1"/>
  <c r="M64" i="24"/>
  <c r="M65" i="24" a="1"/>
  <c r="M65" i="24"/>
  <c r="M66" i="24" a="1"/>
  <c r="M66" i="24"/>
  <c r="M67" i="24" a="1"/>
  <c r="M67" i="24"/>
  <c r="M68" i="24" a="1"/>
  <c r="M68" i="24"/>
  <c r="M69" i="24" a="1"/>
  <c r="M69" i="24"/>
  <c r="M70" i="24" a="1"/>
  <c r="M70" i="24"/>
  <c r="M71" i="24" a="1"/>
  <c r="M71" i="24"/>
  <c r="M72" i="24" a="1"/>
  <c r="M72" i="24"/>
  <c r="M73" i="24" a="1"/>
  <c r="M73" i="24"/>
  <c r="M74" i="24" a="1"/>
  <c r="M74" i="24"/>
  <c r="M75" i="24" a="1"/>
  <c r="M75" i="24"/>
  <c r="M76" i="24" a="1"/>
  <c r="M76" i="24"/>
  <c r="M77" i="24" a="1"/>
  <c r="M77" i="24"/>
  <c r="M78" i="24" a="1"/>
  <c r="M78" i="24"/>
  <c r="M79" i="24" a="1"/>
  <c r="M79" i="24"/>
  <c r="M80" i="24" a="1"/>
  <c r="M80" i="24"/>
  <c r="M81" i="24" a="1"/>
  <c r="M81" i="24"/>
  <c r="M82" i="24" a="1"/>
  <c r="M82" i="24"/>
  <c r="M83" i="24" a="1"/>
  <c r="M83" i="24"/>
  <c r="M84" i="24" a="1"/>
  <c r="M84" i="24"/>
  <c r="M85" i="24" a="1"/>
  <c r="M85" i="24"/>
  <c r="M86" i="24" a="1"/>
  <c r="M86" i="24"/>
  <c r="M87" i="24" a="1"/>
  <c r="M87" i="24"/>
  <c r="M88" i="24" a="1"/>
  <c r="M88" i="24"/>
  <c r="M89" i="24" a="1"/>
  <c r="M89" i="24"/>
  <c r="M90" i="24" a="1"/>
  <c r="M90" i="24"/>
  <c r="M91" i="24" a="1"/>
  <c r="M91" i="24"/>
  <c r="M92" i="24" a="1"/>
  <c r="M92" i="24"/>
  <c r="M93" i="24" a="1"/>
  <c r="M93" i="24"/>
  <c r="M94" i="24" a="1"/>
  <c r="M94" i="24"/>
  <c r="M95" i="24" a="1"/>
  <c r="M95" i="24"/>
  <c r="M96" i="24" a="1"/>
  <c r="M96" i="24"/>
  <c r="M97" i="24" a="1"/>
  <c r="M97" i="24"/>
  <c r="M98" i="24" a="1"/>
  <c r="M98" i="24"/>
  <c r="M99" i="24" a="1"/>
  <c r="M99" i="24"/>
  <c r="M100" i="24" a="1"/>
  <c r="M100" i="24"/>
  <c r="M101" i="24" a="1"/>
  <c r="M101" i="24"/>
  <c r="M102" i="24" a="1"/>
  <c r="M102" i="24"/>
  <c r="M103" i="24" a="1"/>
  <c r="M103" i="24"/>
  <c r="M104" i="24" a="1"/>
  <c r="M104" i="24"/>
  <c r="M105" i="24" a="1"/>
  <c r="M105" i="24"/>
  <c r="M106" i="24" a="1"/>
  <c r="M106" i="24"/>
  <c r="M107" i="24" a="1"/>
  <c r="M107" i="24"/>
  <c r="M108" i="24" a="1"/>
  <c r="M108" i="24"/>
  <c r="M109" i="24" a="1"/>
  <c r="M109" i="24"/>
  <c r="M110" i="24" a="1"/>
  <c r="M110" i="24"/>
  <c r="M111" i="24" a="1"/>
  <c r="M111" i="24"/>
  <c r="M112" i="24" a="1"/>
  <c r="M112" i="24"/>
  <c r="M113" i="24" a="1"/>
  <c r="M113" i="24"/>
  <c r="M114" i="24" a="1"/>
  <c r="M114" i="24"/>
  <c r="M115" i="24" a="1"/>
  <c r="M115" i="24"/>
  <c r="M116" i="24" a="1"/>
  <c r="M116" i="24"/>
  <c r="M117" i="24" a="1"/>
  <c r="M117" i="24"/>
  <c r="M118" i="24" a="1"/>
  <c r="M118" i="24"/>
  <c r="M119" i="24" a="1"/>
  <c r="M119" i="24"/>
  <c r="M120" i="24" a="1"/>
  <c r="M120" i="24"/>
  <c r="M121" i="24" a="1"/>
  <c r="M121" i="24"/>
  <c r="M122" i="24" a="1"/>
  <c r="M122" i="24"/>
  <c r="M123" i="24" a="1"/>
  <c r="M123" i="24"/>
  <c r="M124" i="24" a="1"/>
  <c r="M124" i="24"/>
  <c r="M125" i="24" a="1"/>
  <c r="M125" i="24"/>
  <c r="M126" i="24" a="1"/>
  <c r="M126" i="24"/>
  <c r="M127" i="24" a="1"/>
  <c r="M127" i="24"/>
  <c r="M128" i="24" a="1"/>
  <c r="M128" i="24"/>
  <c r="M129" i="24" a="1"/>
  <c r="M129" i="24"/>
  <c r="M130" i="24" a="1"/>
  <c r="M130" i="24"/>
  <c r="M131" i="24" a="1"/>
  <c r="M131" i="24"/>
  <c r="M132" i="24" a="1"/>
  <c r="M132" i="24"/>
  <c r="M133" i="24" a="1"/>
  <c r="M133" i="24"/>
  <c r="M134" i="24" a="1"/>
  <c r="M134" i="24"/>
  <c r="M135" i="24" a="1"/>
  <c r="M135" i="24"/>
  <c r="M136" i="24" a="1"/>
  <c r="M136" i="24"/>
  <c r="M137" i="24" a="1"/>
  <c r="M137" i="24"/>
  <c r="M138" i="24" a="1"/>
  <c r="M138" i="24"/>
  <c r="M139" i="24" a="1"/>
  <c r="M139" i="24"/>
  <c r="M140" i="24" a="1"/>
  <c r="M140" i="24"/>
  <c r="M141" i="24" a="1"/>
  <c r="M141" i="24"/>
  <c r="M142" i="24" a="1"/>
  <c r="M142" i="24"/>
  <c r="M143" i="24" a="1"/>
  <c r="M143" i="24"/>
  <c r="M144" i="24" a="1"/>
  <c r="M144" i="24"/>
  <c r="M145" i="24" a="1"/>
  <c r="M145" i="24"/>
  <c r="M146" i="24" a="1"/>
  <c r="M146" i="24"/>
  <c r="M147" i="24" a="1"/>
  <c r="M147" i="24"/>
  <c r="M148" i="24" a="1"/>
  <c r="M148" i="24"/>
  <c r="M149" i="24" a="1"/>
  <c r="M149" i="24"/>
  <c r="M150" i="24" a="1"/>
  <c r="M150" i="24"/>
  <c r="M151" i="24" a="1"/>
  <c r="M151" i="24"/>
  <c r="M152" i="24" a="1"/>
  <c r="M152" i="24"/>
  <c r="M153" i="24" a="1"/>
  <c r="M153" i="24"/>
  <c r="M154" i="24" a="1"/>
  <c r="M154" i="24"/>
  <c r="M155" i="24" a="1"/>
  <c r="M155" i="24"/>
  <c r="M156" i="24" a="1"/>
  <c r="M156" i="24"/>
  <c r="M157" i="24" a="1"/>
  <c r="M157" i="24"/>
  <c r="M158" i="24" a="1"/>
  <c r="M158" i="24"/>
  <c r="M159" i="24" a="1"/>
  <c r="M159" i="24"/>
  <c r="M160" i="24" a="1"/>
  <c r="M160" i="24"/>
  <c r="M161" i="24" a="1"/>
  <c r="M161" i="24"/>
  <c r="M162" i="24" a="1"/>
  <c r="M162" i="24"/>
  <c r="M163" i="24" a="1"/>
  <c r="M163" i="24"/>
  <c r="M164" i="24" a="1"/>
  <c r="M164" i="24"/>
  <c r="M165" i="24" a="1"/>
  <c r="M165" i="24"/>
  <c r="M166" i="24" a="1"/>
  <c r="M166" i="24"/>
  <c r="M167" i="24" a="1"/>
  <c r="M167" i="24"/>
  <c r="M168" i="24" a="1"/>
  <c r="M168" i="24"/>
  <c r="M169" i="24" a="1"/>
  <c r="M169" i="24"/>
  <c r="M170" i="24" a="1"/>
  <c r="M170" i="24"/>
  <c r="M171" i="24" a="1"/>
  <c r="M171" i="24"/>
  <c r="M172" i="24" a="1"/>
  <c r="M172" i="24"/>
  <c r="M173" i="24" a="1"/>
  <c r="M173" i="24"/>
  <c r="M174" i="24" a="1"/>
  <c r="M174" i="24"/>
  <c r="M175" i="24" a="1"/>
  <c r="M175" i="24"/>
  <c r="M176" i="24" a="1"/>
  <c r="M176" i="24"/>
  <c r="M177" i="24" a="1"/>
  <c r="M177" i="24"/>
  <c r="M178" i="24" a="1"/>
  <c r="M178" i="24"/>
  <c r="M179" i="24" a="1"/>
  <c r="M179" i="24"/>
  <c r="M180" i="24" a="1"/>
  <c r="M180" i="24"/>
  <c r="M181" i="24" a="1"/>
  <c r="M181" i="24"/>
  <c r="M182" i="24" a="1"/>
  <c r="M182" i="24"/>
  <c r="M183" i="24" a="1"/>
  <c r="M183" i="24"/>
  <c r="M184" i="24" a="1"/>
  <c r="M184" i="24"/>
  <c r="M185" i="24" a="1"/>
  <c r="M185" i="24"/>
  <c r="M186" i="24" a="1"/>
  <c r="M186" i="24"/>
  <c r="M187" i="24" a="1"/>
  <c r="M187" i="24"/>
  <c r="M188" i="24" a="1"/>
  <c r="M188" i="24"/>
  <c r="M189" i="24" a="1"/>
  <c r="M189" i="24"/>
  <c r="M190" i="24" a="1"/>
  <c r="M190" i="24"/>
  <c r="M191" i="24" a="1"/>
  <c r="M191" i="24"/>
  <c r="M192" i="24" a="1"/>
  <c r="M192" i="24"/>
  <c r="M193" i="24" a="1"/>
  <c r="M193" i="24"/>
  <c r="M194" i="24" a="1"/>
  <c r="M194" i="24"/>
  <c r="M195" i="24" a="1"/>
  <c r="M195" i="24"/>
  <c r="M196" i="24" a="1"/>
  <c r="M196" i="24"/>
  <c r="M197" i="24" a="1"/>
  <c r="M197" i="24"/>
  <c r="M198" i="24" a="1"/>
  <c r="M198" i="24"/>
  <c r="M199" i="24" a="1"/>
  <c r="M199" i="24"/>
  <c r="M200" i="24" a="1"/>
  <c r="M200" i="24"/>
  <c r="M201" i="24" a="1"/>
  <c r="M201" i="24"/>
  <c r="M202" i="24" a="1"/>
  <c r="M202" i="24"/>
  <c r="M203" i="24" a="1"/>
  <c r="M203" i="24"/>
  <c r="M204" i="24" a="1"/>
  <c r="M204" i="24"/>
  <c r="M205" i="24" a="1"/>
  <c r="M205" i="24"/>
  <c r="M206" i="24" a="1"/>
  <c r="M206" i="24"/>
  <c r="M207" i="24" a="1"/>
  <c r="M207" i="24"/>
  <c r="M208" i="24" a="1"/>
  <c r="M208" i="24"/>
  <c r="M209" i="24" a="1"/>
  <c r="M209" i="24"/>
  <c r="M210" i="24" a="1"/>
  <c r="M210" i="24"/>
  <c r="M211" i="24" a="1"/>
  <c r="M211" i="24"/>
  <c r="M212" i="24" a="1"/>
  <c r="M212" i="24"/>
  <c r="M213" i="24" a="1"/>
  <c r="M213" i="24"/>
  <c r="M214" i="24" a="1"/>
  <c r="M214" i="24"/>
  <c r="M215" i="24" a="1"/>
  <c r="M215" i="24"/>
  <c r="M216" i="24" a="1"/>
  <c r="M216" i="24"/>
  <c r="M217" i="24" a="1"/>
  <c r="M217" i="24"/>
  <c r="M218" i="24" a="1"/>
  <c r="M218" i="24"/>
  <c r="M219" i="24" a="1"/>
  <c r="M219" i="24"/>
  <c r="M220" i="24" a="1"/>
  <c r="M220" i="24"/>
  <c r="M221" i="24" a="1"/>
  <c r="M221" i="24"/>
  <c r="M222" i="24" a="1"/>
  <c r="M222" i="24"/>
  <c r="M223" i="24" a="1"/>
  <c r="M223" i="24"/>
  <c r="M224" i="24" a="1"/>
  <c r="M224" i="24"/>
  <c r="M225" i="24" a="1"/>
  <c r="M225" i="24"/>
  <c r="M226" i="24" a="1"/>
  <c r="M226" i="24"/>
  <c r="M227" i="24" a="1"/>
  <c r="M227" i="24"/>
  <c r="M228" i="24" a="1"/>
  <c r="M228" i="24"/>
  <c r="M229" i="24" a="1"/>
  <c r="M229" i="24"/>
  <c r="M230" i="24" a="1"/>
  <c r="M230" i="24"/>
  <c r="M231" i="24" a="1"/>
  <c r="M231" i="24"/>
  <c r="M232" i="24" a="1"/>
  <c r="M232" i="24"/>
  <c r="M233" i="24" a="1"/>
  <c r="M233" i="24"/>
  <c r="M234" i="24" a="1"/>
  <c r="M234" i="24"/>
  <c r="M235" i="24" a="1"/>
  <c r="M235" i="24"/>
  <c r="M236" i="24" a="1"/>
  <c r="M236" i="24"/>
  <c r="M237" i="24" a="1"/>
  <c r="M237" i="24"/>
  <c r="M238" i="24" a="1"/>
  <c r="M238" i="24"/>
  <c r="M239" i="24" a="1"/>
  <c r="M239" i="24"/>
  <c r="M240" i="24" a="1"/>
  <c r="M240" i="24"/>
  <c r="M241" i="24" a="1"/>
  <c r="M241" i="24"/>
  <c r="M242" i="24" a="1"/>
  <c r="M242" i="24"/>
  <c r="M243" i="24" a="1"/>
  <c r="M243" i="24"/>
  <c r="M244" i="24" a="1"/>
  <c r="M244" i="24"/>
  <c r="M245" i="24" a="1"/>
  <c r="M245" i="24"/>
  <c r="M246" i="24" a="1"/>
  <c r="M246" i="24"/>
  <c r="M247" i="24" a="1"/>
  <c r="M247" i="24"/>
  <c r="M248" i="24" a="1"/>
  <c r="M248" i="24"/>
  <c r="M249" i="24" a="1"/>
  <c r="M249" i="24"/>
  <c r="M250" i="24" a="1"/>
  <c r="M250" i="24"/>
  <c r="M251" i="24" a="1"/>
  <c r="M251" i="24"/>
  <c r="M252" i="24" a="1"/>
  <c r="M252" i="24"/>
  <c r="M253" i="24" a="1"/>
  <c r="M253" i="24"/>
  <c r="M3" i="24" a="1"/>
  <c r="M3" i="24"/>
  <c r="M4" i="2" a="1"/>
  <c r="M4" i="2"/>
  <c r="N4" i="2"/>
  <c r="O4" i="2"/>
  <c r="M5" i="2" a="1"/>
  <c r="M5" i="2"/>
  <c r="N5" i="2"/>
  <c r="O5" i="2"/>
  <c r="M6" i="2" a="1"/>
  <c r="M6" i="2"/>
  <c r="N6" i="2"/>
  <c r="O6" i="2"/>
  <c r="M7" i="2" a="1"/>
  <c r="M7" i="2"/>
  <c r="N7" i="2"/>
  <c r="O7" i="2"/>
  <c r="M8" i="2" a="1"/>
  <c r="M8" i="2"/>
  <c r="N8" i="2"/>
  <c r="O8" i="2"/>
  <c r="M9" i="2" a="1"/>
  <c r="M9" i="2"/>
  <c r="N9" i="2"/>
  <c r="O9" i="2"/>
  <c r="M10" i="2" a="1"/>
  <c r="M10" i="2"/>
  <c r="N10" i="2"/>
  <c r="O10" i="2"/>
  <c r="M11" i="2" a="1"/>
  <c r="M11" i="2"/>
  <c r="N11" i="2"/>
  <c r="O11" i="2"/>
  <c r="M12" i="2" a="1"/>
  <c r="M12" i="2"/>
  <c r="N12" i="2"/>
  <c r="O12" i="2"/>
  <c r="M13" i="2" a="1"/>
  <c r="M13" i="2"/>
  <c r="N13" i="2"/>
  <c r="O13" i="2"/>
  <c r="M14" i="2" a="1"/>
  <c r="M14" i="2"/>
  <c r="N14" i="2"/>
  <c r="O14" i="2"/>
  <c r="M15" i="2" a="1"/>
  <c r="M15" i="2"/>
  <c r="N15" i="2"/>
  <c r="O15" i="2"/>
  <c r="M16" i="2" a="1"/>
  <c r="M16" i="2"/>
  <c r="N16" i="2"/>
  <c r="O16" i="2"/>
  <c r="M17" i="2" a="1"/>
  <c r="M17" i="2"/>
  <c r="N17" i="2"/>
  <c r="O17" i="2"/>
  <c r="M18" i="2" a="1"/>
  <c r="M18" i="2"/>
  <c r="N18" i="2"/>
  <c r="O18" i="2"/>
  <c r="M19" i="2" a="1"/>
  <c r="M19" i="2"/>
  <c r="N19" i="2"/>
  <c r="O19" i="2"/>
  <c r="M20" i="2" a="1"/>
  <c r="M20" i="2"/>
  <c r="N20" i="2"/>
  <c r="O20" i="2"/>
  <c r="M21" i="2" a="1"/>
  <c r="M21" i="2"/>
  <c r="N21" i="2"/>
  <c r="O21" i="2"/>
  <c r="M22" i="2" a="1"/>
  <c r="M22" i="2"/>
  <c r="N22" i="2"/>
  <c r="O22" i="2"/>
  <c r="M23" i="2" a="1"/>
  <c r="M23" i="2"/>
  <c r="N23" i="2"/>
  <c r="O23" i="2"/>
  <c r="M24" i="2" a="1"/>
  <c r="M24" i="2"/>
  <c r="N24" i="2"/>
  <c r="O24" i="2"/>
  <c r="M25" i="2" a="1"/>
  <c r="M25" i="2"/>
  <c r="N25" i="2"/>
  <c r="O25" i="2"/>
  <c r="M26" i="2" a="1"/>
  <c r="M26" i="2"/>
  <c r="N26" i="2"/>
  <c r="O26" i="2"/>
  <c r="M27" i="2" a="1"/>
  <c r="M27" i="2"/>
  <c r="N27" i="2"/>
  <c r="O27" i="2"/>
  <c r="M28" i="2" a="1"/>
  <c r="M28" i="2"/>
  <c r="N28" i="2"/>
  <c r="O28" i="2"/>
  <c r="M29" i="2" a="1"/>
  <c r="M29" i="2"/>
  <c r="N29" i="2"/>
  <c r="O29" i="2"/>
  <c r="M30" i="2" a="1"/>
  <c r="M30" i="2"/>
  <c r="N30" i="2"/>
  <c r="O30" i="2"/>
  <c r="M31" i="2" a="1"/>
  <c r="M31" i="2"/>
  <c r="N31" i="2"/>
  <c r="O31" i="2"/>
  <c r="M32" i="2" a="1"/>
  <c r="M32" i="2"/>
  <c r="N32" i="2"/>
  <c r="O32" i="2"/>
  <c r="M33" i="2" a="1"/>
  <c r="M33" i="2"/>
  <c r="N33" i="2"/>
  <c r="O33" i="2"/>
  <c r="M34" i="2" a="1"/>
  <c r="M34" i="2"/>
  <c r="N34" i="2"/>
  <c r="O34" i="2"/>
  <c r="M35" i="2" a="1"/>
  <c r="M35" i="2"/>
  <c r="N35" i="2"/>
  <c r="O35" i="2"/>
  <c r="M36" i="2" a="1"/>
  <c r="M36" i="2"/>
  <c r="N36" i="2"/>
  <c r="O36" i="2"/>
  <c r="M37" i="2" a="1"/>
  <c r="M37" i="2"/>
  <c r="N37" i="2"/>
  <c r="O37" i="2"/>
  <c r="M38" i="2" a="1"/>
  <c r="M38" i="2"/>
  <c r="N38" i="2"/>
  <c r="O38" i="2"/>
  <c r="M39" i="2" a="1"/>
  <c r="M39" i="2"/>
  <c r="N39" i="2"/>
  <c r="O39" i="2"/>
  <c r="M40" i="2" a="1"/>
  <c r="M40" i="2"/>
  <c r="N40" i="2"/>
  <c r="O40" i="2"/>
  <c r="M41" i="2" a="1"/>
  <c r="M41" i="2"/>
  <c r="N41" i="2"/>
  <c r="O41" i="2"/>
  <c r="M42" i="2" a="1"/>
  <c r="M42" i="2"/>
  <c r="N42" i="2"/>
  <c r="O42" i="2"/>
  <c r="M43" i="2" a="1"/>
  <c r="M43" i="2"/>
  <c r="N43" i="2"/>
  <c r="O43" i="2"/>
  <c r="M44" i="2" a="1"/>
  <c r="M44" i="2"/>
  <c r="N44" i="2"/>
  <c r="O44" i="2"/>
  <c r="M45" i="2" a="1"/>
  <c r="M45" i="2"/>
  <c r="N45" i="2"/>
  <c r="O45" i="2"/>
  <c r="M46" i="2" a="1"/>
  <c r="M46" i="2"/>
  <c r="N46" i="2"/>
  <c r="O46" i="2"/>
  <c r="M47" i="2" a="1"/>
  <c r="M47" i="2"/>
  <c r="N47" i="2"/>
  <c r="O47" i="2"/>
  <c r="M48" i="2" a="1"/>
  <c r="M48" i="2"/>
  <c r="N48" i="2"/>
  <c r="O48" i="2"/>
  <c r="M49" i="2" a="1"/>
  <c r="M49" i="2"/>
  <c r="N49" i="2"/>
  <c r="O49" i="2"/>
  <c r="M50" i="2" a="1"/>
  <c r="M50" i="2"/>
  <c r="N50" i="2"/>
  <c r="O50" i="2"/>
  <c r="M51" i="2" a="1"/>
  <c r="M51" i="2"/>
  <c r="N51" i="2"/>
  <c r="O51" i="2"/>
  <c r="M52" i="2" a="1"/>
  <c r="M52" i="2"/>
  <c r="N52" i="2"/>
  <c r="O52" i="2"/>
  <c r="M53" i="2" a="1"/>
  <c r="M53" i="2"/>
  <c r="N53" i="2"/>
  <c r="O53" i="2"/>
  <c r="M54" i="2" a="1"/>
  <c r="M54" i="2"/>
  <c r="N54" i="2"/>
  <c r="O54" i="2"/>
  <c r="M55" i="2" a="1"/>
  <c r="M55" i="2"/>
  <c r="N55" i="2"/>
  <c r="O55" i="2"/>
  <c r="M56" i="2" a="1"/>
  <c r="M56" i="2"/>
  <c r="N56" i="2"/>
  <c r="O56" i="2"/>
  <c r="M57" i="2" a="1"/>
  <c r="M57" i="2"/>
  <c r="N57" i="2"/>
  <c r="O57" i="2"/>
  <c r="M58" i="2" a="1"/>
  <c r="M58" i="2"/>
  <c r="N58" i="2"/>
  <c r="O58" i="2"/>
  <c r="M59" i="2" a="1"/>
  <c r="M59" i="2"/>
  <c r="N59" i="2"/>
  <c r="O59" i="2"/>
  <c r="M60" i="2" a="1"/>
  <c r="M60" i="2"/>
  <c r="N60" i="2"/>
  <c r="O60" i="2"/>
  <c r="M61" i="2" a="1"/>
  <c r="M61" i="2"/>
  <c r="N61" i="2"/>
  <c r="O61" i="2"/>
  <c r="M62" i="2" a="1"/>
  <c r="M62" i="2"/>
  <c r="N62" i="2"/>
  <c r="O62" i="2"/>
  <c r="M63" i="2" a="1"/>
  <c r="M63" i="2"/>
  <c r="N63" i="2"/>
  <c r="O63" i="2"/>
  <c r="M64" i="2" a="1"/>
  <c r="M64" i="2"/>
  <c r="N64" i="2"/>
  <c r="O64" i="2"/>
  <c r="M65" i="2" a="1"/>
  <c r="M65" i="2"/>
  <c r="N65" i="2"/>
  <c r="O65" i="2"/>
  <c r="M66" i="2" a="1"/>
  <c r="M66" i="2"/>
  <c r="N66" i="2"/>
  <c r="O66" i="2"/>
  <c r="M67" i="2" a="1"/>
  <c r="M67" i="2"/>
  <c r="N67" i="2"/>
  <c r="O67" i="2"/>
  <c r="M68" i="2" a="1"/>
  <c r="M68" i="2"/>
  <c r="N68" i="2"/>
  <c r="O68" i="2"/>
  <c r="M69" i="2" a="1"/>
  <c r="M69" i="2"/>
  <c r="N69" i="2"/>
  <c r="O69" i="2"/>
  <c r="M70" i="2" a="1"/>
  <c r="M70" i="2"/>
  <c r="N70" i="2"/>
  <c r="O70" i="2"/>
  <c r="M71" i="2" a="1"/>
  <c r="M71" i="2"/>
  <c r="N71" i="2"/>
  <c r="O71" i="2"/>
  <c r="M72" i="2" a="1"/>
  <c r="M72" i="2"/>
  <c r="N72" i="2"/>
  <c r="O72" i="2"/>
  <c r="M73" i="2" a="1"/>
  <c r="M73" i="2"/>
  <c r="N73" i="2"/>
  <c r="O73" i="2"/>
  <c r="M74" i="2" a="1"/>
  <c r="M74" i="2"/>
  <c r="N74" i="2"/>
  <c r="O74" i="2"/>
  <c r="M75" i="2" a="1"/>
  <c r="M75" i="2"/>
  <c r="N75" i="2"/>
  <c r="O75" i="2"/>
  <c r="M76" i="2" a="1"/>
  <c r="M76" i="2"/>
  <c r="N76" i="2"/>
  <c r="O76" i="2"/>
  <c r="M77" i="2" a="1"/>
  <c r="M77" i="2"/>
  <c r="N77" i="2"/>
  <c r="O77" i="2"/>
  <c r="M78" i="2" a="1"/>
  <c r="M78" i="2"/>
  <c r="N78" i="2"/>
  <c r="O78" i="2"/>
  <c r="M79" i="2" a="1"/>
  <c r="M79" i="2"/>
  <c r="N79" i="2"/>
  <c r="O79" i="2"/>
  <c r="M80" i="2" a="1"/>
  <c r="M80" i="2"/>
  <c r="N80" i="2"/>
  <c r="O80" i="2"/>
  <c r="M81" i="2" a="1"/>
  <c r="M81" i="2"/>
  <c r="N81" i="2"/>
  <c r="O81" i="2"/>
  <c r="M82" i="2" a="1"/>
  <c r="M82" i="2"/>
  <c r="N82" i="2"/>
  <c r="O82" i="2"/>
  <c r="M83" i="2" a="1"/>
  <c r="M83" i="2"/>
  <c r="N83" i="2"/>
  <c r="O83" i="2"/>
  <c r="M84" i="2" a="1"/>
  <c r="M84" i="2"/>
  <c r="N84" i="2"/>
  <c r="O84" i="2"/>
  <c r="M85" i="2" a="1"/>
  <c r="M85" i="2"/>
  <c r="N85" i="2"/>
  <c r="O85" i="2"/>
  <c r="M86" i="2" a="1"/>
  <c r="M86" i="2"/>
  <c r="N86" i="2"/>
  <c r="O86" i="2"/>
  <c r="M87" i="2" a="1"/>
  <c r="M87" i="2"/>
  <c r="N87" i="2"/>
  <c r="O87" i="2"/>
  <c r="M88" i="2" a="1"/>
  <c r="M88" i="2"/>
  <c r="N88" i="2"/>
  <c r="O88" i="2"/>
  <c r="M89" i="2" a="1"/>
  <c r="M89" i="2"/>
  <c r="N89" i="2"/>
  <c r="O89" i="2"/>
  <c r="M90" i="2" a="1"/>
  <c r="M90" i="2"/>
  <c r="N90" i="2"/>
  <c r="O90" i="2"/>
  <c r="M91" i="2" a="1"/>
  <c r="M91" i="2"/>
  <c r="N91" i="2"/>
  <c r="O91" i="2"/>
  <c r="M92" i="2" a="1"/>
  <c r="M92" i="2"/>
  <c r="N92" i="2"/>
  <c r="O92" i="2"/>
  <c r="M93" i="2" a="1"/>
  <c r="M93" i="2"/>
  <c r="N93" i="2"/>
  <c r="O93" i="2"/>
  <c r="M94" i="2" a="1"/>
  <c r="M94" i="2"/>
  <c r="N94" i="2"/>
  <c r="O94" i="2"/>
  <c r="M95" i="2" a="1"/>
  <c r="M95" i="2"/>
  <c r="N95" i="2"/>
  <c r="O95" i="2"/>
  <c r="M96" i="2" a="1"/>
  <c r="M96" i="2"/>
  <c r="N96" i="2"/>
  <c r="O96" i="2"/>
  <c r="M97" i="2" a="1"/>
  <c r="M97" i="2"/>
  <c r="N97" i="2"/>
  <c r="O97" i="2"/>
  <c r="M98" i="2" a="1"/>
  <c r="M98" i="2"/>
  <c r="N98" i="2"/>
  <c r="O98" i="2"/>
  <c r="M99" i="2" a="1"/>
  <c r="M99" i="2"/>
  <c r="N99" i="2"/>
  <c r="O99" i="2"/>
  <c r="M100" i="2" a="1"/>
  <c r="M100" i="2"/>
  <c r="N100" i="2"/>
  <c r="O100" i="2"/>
  <c r="M101" i="2" a="1"/>
  <c r="M101" i="2"/>
  <c r="N101" i="2"/>
  <c r="O101" i="2"/>
  <c r="M102" i="2" a="1"/>
  <c r="M102" i="2"/>
  <c r="N102" i="2"/>
  <c r="O102" i="2"/>
  <c r="M103" i="2" a="1"/>
  <c r="M103" i="2"/>
  <c r="N103" i="2"/>
  <c r="O103" i="2"/>
  <c r="M104" i="2" a="1"/>
  <c r="M104" i="2"/>
  <c r="N104" i="2"/>
  <c r="O104" i="2"/>
  <c r="M105" i="2" a="1"/>
  <c r="M105" i="2"/>
  <c r="N105" i="2"/>
  <c r="O105" i="2"/>
  <c r="M106" i="2" a="1"/>
  <c r="M106" i="2"/>
  <c r="N106" i="2"/>
  <c r="O106" i="2"/>
  <c r="M107" i="2" a="1"/>
  <c r="M107" i="2"/>
  <c r="N107" i="2"/>
  <c r="O107" i="2"/>
  <c r="M108" i="2" a="1"/>
  <c r="M108" i="2"/>
  <c r="N108" i="2"/>
  <c r="O108" i="2"/>
  <c r="M109" i="2" a="1"/>
  <c r="M109" i="2"/>
  <c r="N109" i="2"/>
  <c r="O109" i="2"/>
  <c r="M110" i="2" a="1"/>
  <c r="M110" i="2"/>
  <c r="N110" i="2"/>
  <c r="O110" i="2"/>
  <c r="M111" i="2" a="1"/>
  <c r="M111" i="2"/>
  <c r="N111" i="2"/>
  <c r="O111" i="2"/>
  <c r="M112" i="2" a="1"/>
  <c r="M112" i="2"/>
  <c r="N112" i="2"/>
  <c r="O112" i="2"/>
  <c r="M113" i="2" a="1"/>
  <c r="M113" i="2"/>
  <c r="N113" i="2"/>
  <c r="O113" i="2"/>
  <c r="M114" i="2" a="1"/>
  <c r="M114" i="2"/>
  <c r="N114" i="2"/>
  <c r="O114" i="2"/>
  <c r="M115" i="2" a="1"/>
  <c r="M115" i="2"/>
  <c r="N115" i="2"/>
  <c r="O115" i="2"/>
  <c r="M116" i="2" a="1"/>
  <c r="M116" i="2"/>
  <c r="N116" i="2"/>
  <c r="O116" i="2"/>
  <c r="M117" i="2" a="1"/>
  <c r="M117" i="2"/>
  <c r="N117" i="2"/>
  <c r="O117" i="2"/>
  <c r="M118" i="2" a="1"/>
  <c r="M118" i="2"/>
  <c r="N118" i="2"/>
  <c r="O118" i="2"/>
  <c r="M119" i="2" a="1"/>
  <c r="M119" i="2"/>
  <c r="N119" i="2"/>
  <c r="O119" i="2"/>
  <c r="M120" i="2" a="1"/>
  <c r="M120" i="2"/>
  <c r="N120" i="2"/>
  <c r="O120" i="2"/>
  <c r="M121" i="2" a="1"/>
  <c r="M121" i="2"/>
  <c r="N121" i="2"/>
  <c r="O121" i="2"/>
  <c r="M122" i="2" a="1"/>
  <c r="M122" i="2"/>
  <c r="N122" i="2"/>
  <c r="O122" i="2"/>
  <c r="M123" i="2" a="1"/>
  <c r="M123" i="2"/>
  <c r="N123" i="2"/>
  <c r="O123" i="2"/>
  <c r="M124" i="2" a="1"/>
  <c r="M124" i="2"/>
  <c r="N124" i="2"/>
  <c r="O124" i="2"/>
  <c r="M125" i="2" a="1"/>
  <c r="M125" i="2"/>
  <c r="N125" i="2"/>
  <c r="O125" i="2"/>
  <c r="M126" i="2" a="1"/>
  <c r="M126" i="2"/>
  <c r="N126" i="2"/>
  <c r="O126" i="2"/>
  <c r="M127" i="2" a="1"/>
  <c r="M127" i="2"/>
  <c r="N127" i="2"/>
  <c r="O127" i="2"/>
  <c r="M128" i="2" a="1"/>
  <c r="M128" i="2"/>
  <c r="N128" i="2"/>
  <c r="O128" i="2"/>
  <c r="M129" i="2" a="1"/>
  <c r="M129" i="2"/>
  <c r="N129" i="2"/>
  <c r="O129" i="2"/>
  <c r="M130" i="2" a="1"/>
  <c r="M130" i="2"/>
  <c r="N130" i="2"/>
  <c r="O130" i="2"/>
  <c r="M131" i="2" a="1"/>
  <c r="M131" i="2"/>
  <c r="N131" i="2"/>
  <c r="O131" i="2"/>
  <c r="M132" i="2" a="1"/>
  <c r="M132" i="2"/>
  <c r="N132" i="2"/>
  <c r="O132" i="2"/>
  <c r="M133" i="2" a="1"/>
  <c r="M133" i="2"/>
  <c r="N133" i="2"/>
  <c r="O133" i="2"/>
  <c r="M134" i="2" a="1"/>
  <c r="M134" i="2"/>
  <c r="N134" i="2"/>
  <c r="O134" i="2"/>
  <c r="M135" i="2" a="1"/>
  <c r="M135" i="2"/>
  <c r="N135" i="2"/>
  <c r="O135" i="2"/>
  <c r="M136" i="2" a="1"/>
  <c r="M136" i="2"/>
  <c r="N136" i="2"/>
  <c r="O136" i="2"/>
  <c r="M137" i="2" a="1"/>
  <c r="M137" i="2"/>
  <c r="N137" i="2"/>
  <c r="O137" i="2"/>
  <c r="M138" i="2" a="1"/>
  <c r="M138" i="2"/>
  <c r="N138" i="2"/>
  <c r="O138" i="2"/>
  <c r="M139" i="2" a="1"/>
  <c r="M139" i="2"/>
  <c r="N139" i="2"/>
  <c r="O139" i="2"/>
  <c r="M140" i="2" a="1"/>
  <c r="M140" i="2"/>
  <c r="N140" i="2"/>
  <c r="O140" i="2"/>
  <c r="M141" i="2" a="1"/>
  <c r="M141" i="2"/>
  <c r="N141" i="2"/>
  <c r="O141" i="2"/>
  <c r="M142" i="2" a="1"/>
  <c r="M142" i="2"/>
  <c r="N142" i="2"/>
  <c r="O142" i="2"/>
  <c r="M143" i="2" a="1"/>
  <c r="M143" i="2"/>
  <c r="N143" i="2"/>
  <c r="O143" i="2"/>
  <c r="M144" i="2" a="1"/>
  <c r="M144" i="2"/>
  <c r="N144" i="2"/>
  <c r="O144" i="2"/>
  <c r="M145" i="2" a="1"/>
  <c r="M145" i="2"/>
  <c r="N145" i="2"/>
  <c r="O145" i="2"/>
  <c r="M146" i="2" a="1"/>
  <c r="M146" i="2"/>
  <c r="N146" i="2"/>
  <c r="O146" i="2"/>
  <c r="M147" i="2" a="1"/>
  <c r="M147" i="2"/>
  <c r="N147" i="2"/>
  <c r="O147" i="2"/>
  <c r="M148" i="2" a="1"/>
  <c r="M148" i="2"/>
  <c r="N148" i="2"/>
  <c r="O148" i="2"/>
  <c r="M149" i="2" a="1"/>
  <c r="M149" i="2"/>
  <c r="N149" i="2"/>
  <c r="O149" i="2"/>
  <c r="M150" i="2" a="1"/>
  <c r="M150" i="2"/>
  <c r="N150" i="2"/>
  <c r="O150" i="2"/>
  <c r="M151" i="2" a="1"/>
  <c r="M151" i="2"/>
  <c r="N151" i="2"/>
  <c r="O151" i="2"/>
  <c r="M152" i="2" a="1"/>
  <c r="M152" i="2"/>
  <c r="N152" i="2"/>
  <c r="O152" i="2"/>
  <c r="M153" i="2" a="1"/>
  <c r="M153" i="2"/>
  <c r="N153" i="2"/>
  <c r="O153" i="2"/>
  <c r="M154" i="2" a="1"/>
  <c r="M154" i="2"/>
  <c r="N154" i="2"/>
  <c r="O154" i="2"/>
  <c r="M155" i="2" a="1"/>
  <c r="M155" i="2"/>
  <c r="N155" i="2"/>
  <c r="O155" i="2"/>
  <c r="M156" i="2" a="1"/>
  <c r="M156" i="2"/>
  <c r="N156" i="2"/>
  <c r="O156" i="2"/>
  <c r="M157" i="2" a="1"/>
  <c r="M157" i="2"/>
  <c r="N157" i="2"/>
  <c r="O157" i="2"/>
  <c r="M158" i="2" a="1"/>
  <c r="M158" i="2"/>
  <c r="N158" i="2"/>
  <c r="O158" i="2"/>
  <c r="M159" i="2" a="1"/>
  <c r="M159" i="2"/>
  <c r="N159" i="2"/>
  <c r="O159" i="2"/>
  <c r="M160" i="2" a="1"/>
  <c r="M160" i="2"/>
  <c r="N160" i="2"/>
  <c r="O160" i="2"/>
  <c r="M161" i="2" a="1"/>
  <c r="M161" i="2"/>
  <c r="N161" i="2"/>
  <c r="O161" i="2"/>
  <c r="M162" i="2" a="1"/>
  <c r="M162" i="2"/>
  <c r="N162" i="2"/>
  <c r="O162" i="2"/>
  <c r="M163" i="2" a="1"/>
  <c r="M163" i="2"/>
  <c r="N163" i="2"/>
  <c r="O163" i="2"/>
  <c r="M164" i="2" a="1"/>
  <c r="M164" i="2"/>
  <c r="N164" i="2"/>
  <c r="O164" i="2"/>
  <c r="M165" i="2" a="1"/>
  <c r="M165" i="2"/>
  <c r="N165" i="2"/>
  <c r="O165" i="2"/>
  <c r="M166" i="2" a="1"/>
  <c r="M166" i="2"/>
  <c r="N166" i="2"/>
  <c r="O166" i="2"/>
  <c r="M167" i="2" a="1"/>
  <c r="M167" i="2"/>
  <c r="N167" i="2"/>
  <c r="O167" i="2"/>
  <c r="M168" i="2" a="1"/>
  <c r="M168" i="2"/>
  <c r="N168" i="2"/>
  <c r="O168" i="2"/>
  <c r="M169" i="2" a="1"/>
  <c r="M169" i="2"/>
  <c r="N169" i="2"/>
  <c r="O169" i="2"/>
  <c r="M170" i="2" a="1"/>
  <c r="M170" i="2"/>
  <c r="N170" i="2"/>
  <c r="O170" i="2"/>
  <c r="M171" i="2" a="1"/>
  <c r="M171" i="2"/>
  <c r="N171" i="2"/>
  <c r="O171" i="2"/>
  <c r="M172" i="2" a="1"/>
  <c r="M172" i="2"/>
  <c r="N172" i="2"/>
  <c r="O172" i="2"/>
  <c r="M173" i="2" a="1"/>
  <c r="M173" i="2"/>
  <c r="N173" i="2"/>
  <c r="O173" i="2"/>
  <c r="M174" i="2" a="1"/>
  <c r="M174" i="2"/>
  <c r="N174" i="2"/>
  <c r="O174" i="2"/>
  <c r="M175" i="2" a="1"/>
  <c r="M175" i="2"/>
  <c r="N175" i="2"/>
  <c r="O175" i="2"/>
  <c r="M176" i="2" a="1"/>
  <c r="M176" i="2"/>
  <c r="N176" i="2"/>
  <c r="O176" i="2"/>
  <c r="M177" i="2" a="1"/>
  <c r="M177" i="2"/>
  <c r="N177" i="2"/>
  <c r="O177" i="2"/>
  <c r="M178" i="2" a="1"/>
  <c r="M178" i="2"/>
  <c r="N178" i="2"/>
  <c r="O178" i="2"/>
  <c r="M179" i="2" a="1"/>
  <c r="M179" i="2"/>
  <c r="N179" i="2"/>
  <c r="O179" i="2"/>
  <c r="M180" i="2" a="1"/>
  <c r="M180" i="2"/>
  <c r="N180" i="2"/>
  <c r="O180" i="2"/>
  <c r="M181" i="2" a="1"/>
  <c r="M181" i="2"/>
  <c r="N181" i="2"/>
  <c r="O181" i="2"/>
  <c r="M182" i="2" a="1"/>
  <c r="M182" i="2"/>
  <c r="N182" i="2"/>
  <c r="O182" i="2"/>
  <c r="M183" i="2" a="1"/>
  <c r="M183" i="2"/>
  <c r="N183" i="2"/>
  <c r="O183" i="2"/>
  <c r="M184" i="2" a="1"/>
  <c r="M184" i="2"/>
  <c r="N184" i="2"/>
  <c r="O184" i="2"/>
  <c r="M185" i="2" a="1"/>
  <c r="M185" i="2"/>
  <c r="N185" i="2"/>
  <c r="O185" i="2"/>
  <c r="M186" i="2" a="1"/>
  <c r="M186" i="2"/>
  <c r="N186" i="2"/>
  <c r="O186" i="2"/>
  <c r="M187" i="2" a="1"/>
  <c r="M187" i="2"/>
  <c r="N187" i="2"/>
  <c r="O187" i="2"/>
  <c r="M188" i="2" a="1"/>
  <c r="M188" i="2"/>
  <c r="N188" i="2"/>
  <c r="O188" i="2"/>
  <c r="M189" i="2" a="1"/>
  <c r="M189" i="2"/>
  <c r="N189" i="2"/>
  <c r="O189" i="2"/>
  <c r="M190" i="2" a="1"/>
  <c r="M190" i="2"/>
  <c r="N190" i="2"/>
  <c r="O190" i="2"/>
  <c r="M191" i="2" a="1"/>
  <c r="M191" i="2"/>
  <c r="N191" i="2"/>
  <c r="O191" i="2"/>
  <c r="M192" i="2" a="1"/>
  <c r="M192" i="2"/>
  <c r="N192" i="2"/>
  <c r="O192" i="2"/>
  <c r="M193" i="2" a="1"/>
  <c r="M193" i="2"/>
  <c r="N193" i="2"/>
  <c r="O193" i="2"/>
  <c r="M194" i="2" a="1"/>
  <c r="M194" i="2"/>
  <c r="N194" i="2"/>
  <c r="O194" i="2"/>
  <c r="M195" i="2" a="1"/>
  <c r="M195" i="2"/>
  <c r="N195" i="2"/>
  <c r="O195" i="2"/>
  <c r="M196" i="2" a="1"/>
  <c r="M196" i="2"/>
  <c r="N196" i="2"/>
  <c r="O196" i="2"/>
  <c r="M197" i="2" a="1"/>
  <c r="M197" i="2"/>
  <c r="N197" i="2"/>
  <c r="O197" i="2"/>
  <c r="M198" i="2" a="1"/>
  <c r="M198" i="2"/>
  <c r="N198" i="2"/>
  <c r="O198" i="2"/>
  <c r="M199" i="2" a="1"/>
  <c r="M199" i="2"/>
  <c r="N199" i="2"/>
  <c r="O199" i="2"/>
  <c r="M200" i="2" a="1"/>
  <c r="M200" i="2"/>
  <c r="N200" i="2"/>
  <c r="O200" i="2"/>
  <c r="M201" i="2" a="1"/>
  <c r="M201" i="2"/>
  <c r="N201" i="2"/>
  <c r="O201" i="2"/>
  <c r="M202" i="2" a="1"/>
  <c r="M202" i="2"/>
  <c r="N202" i="2"/>
  <c r="O202" i="2"/>
  <c r="M203" i="2" a="1"/>
  <c r="M203" i="2"/>
  <c r="N203" i="2"/>
  <c r="O203" i="2"/>
  <c r="M204" i="2" a="1"/>
  <c r="M204" i="2"/>
  <c r="N204" i="2"/>
  <c r="O204" i="2"/>
  <c r="M205" i="2" a="1"/>
  <c r="M205" i="2"/>
  <c r="N205" i="2"/>
  <c r="O205" i="2"/>
  <c r="M206" i="2" a="1"/>
  <c r="M206" i="2"/>
  <c r="N206" i="2"/>
  <c r="O206" i="2"/>
  <c r="N207" i="2"/>
  <c r="O207" i="2"/>
  <c r="N208" i="2"/>
  <c r="O208" i="2"/>
  <c r="N209" i="2"/>
  <c r="O209" i="2"/>
  <c r="N210" i="2"/>
  <c r="O210" i="2"/>
  <c r="N211" i="2"/>
  <c r="O211" i="2"/>
  <c r="N212" i="2"/>
  <c r="O212" i="2"/>
  <c r="N213" i="2"/>
  <c r="O213" i="2"/>
  <c r="N214" i="2"/>
  <c r="O214" i="2"/>
  <c r="N215" i="2"/>
  <c r="O215" i="2"/>
  <c r="N216" i="2"/>
  <c r="O216" i="2"/>
  <c r="N217" i="2"/>
  <c r="O217" i="2"/>
  <c r="N218" i="2"/>
  <c r="O218" i="2"/>
  <c r="N219" i="2"/>
  <c r="O219" i="2"/>
  <c r="N220" i="2"/>
  <c r="O220" i="2"/>
  <c r="N221" i="2"/>
  <c r="O221" i="2"/>
  <c r="N222" i="2"/>
  <c r="O222" i="2"/>
  <c r="N223" i="2"/>
  <c r="O223" i="2"/>
  <c r="N224" i="2"/>
  <c r="O224" i="2"/>
  <c r="N225" i="2"/>
  <c r="O225" i="2"/>
  <c r="N226" i="2"/>
  <c r="O226" i="2"/>
  <c r="N227" i="2"/>
  <c r="O227" i="2"/>
  <c r="N228" i="2"/>
  <c r="O228" i="2"/>
  <c r="N229" i="2"/>
  <c r="O229" i="2"/>
  <c r="N230" i="2"/>
  <c r="O230" i="2"/>
  <c r="N231" i="2"/>
  <c r="O231" i="2"/>
  <c r="N232" i="2"/>
  <c r="O232" i="2"/>
  <c r="N233" i="2"/>
  <c r="O233" i="2"/>
  <c r="N234" i="2"/>
  <c r="O234" i="2"/>
  <c r="N235" i="2"/>
  <c r="O235" i="2"/>
  <c r="N236" i="2"/>
  <c r="O236" i="2"/>
  <c r="N237" i="2"/>
  <c r="O237" i="2"/>
  <c r="N238" i="2"/>
  <c r="O238" i="2"/>
  <c r="N239" i="2"/>
  <c r="O239" i="2"/>
  <c r="N240" i="2"/>
  <c r="O240" i="2"/>
  <c r="N241" i="2"/>
  <c r="O241" i="2"/>
  <c r="N242" i="2"/>
  <c r="O242" i="2"/>
  <c r="N243" i="2"/>
  <c r="O243" i="2"/>
  <c r="N244" i="2"/>
  <c r="O244" i="2"/>
  <c r="N245" i="2"/>
  <c r="O245" i="2"/>
  <c r="N246" i="2"/>
  <c r="O246" i="2"/>
  <c r="N247" i="2"/>
  <c r="O247" i="2"/>
  <c r="N248" i="2"/>
  <c r="O248" i="2"/>
  <c r="N249" i="2"/>
  <c r="O249" i="2"/>
  <c r="N250" i="2"/>
  <c r="O250" i="2"/>
  <c r="N251" i="2"/>
  <c r="O251" i="2"/>
  <c r="N252" i="2"/>
  <c r="O252" i="2"/>
  <c r="N253" i="2"/>
  <c r="O253" i="2"/>
  <c r="M254" i="2" a="1"/>
  <c r="M254" i="2"/>
  <c r="N254" i="2"/>
  <c r="O254" i="2"/>
  <c r="O3" i="2"/>
  <c r="N3" i="2"/>
</calcChain>
</file>

<file path=xl/sharedStrings.xml><?xml version="1.0" encoding="utf-8"?>
<sst xmlns="http://schemas.openxmlformats.org/spreadsheetml/2006/main" count="517" uniqueCount="147">
  <si>
    <t>Year</t>
  </si>
  <si>
    <t>IA Exports</t>
  </si>
  <si>
    <t>Yuan/US</t>
  </si>
  <si>
    <t>Can/Us</t>
  </si>
  <si>
    <t>Lean Hogs</t>
  </si>
  <si>
    <t>John Deere Stock Price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</si>
  <si>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</si>
  <si>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</si>
  <si>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</si>
  <si>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</si>
  <si>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</si>
  <si>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</si>
  <si>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</si>
  <si>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</si>
  <si>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</si>
  <si>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</si>
  <si>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</si>
  <si>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base = January</t>
  </si>
  <si>
    <t>trade weight $</t>
  </si>
  <si>
    <t>variables have been lagged (Jan 96 values are Dec 95 values)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</si>
  <si>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</si>
  <si>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</si>
  <si>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</si>
  <si>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</si>
  <si>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</si>
  <si>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</si>
  <si>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</si>
  <si>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</si>
  <si>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</si>
  <si>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</si>
  <si>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</si>
  <si>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</si>
  <si>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</si>
  <si>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</si>
  <si>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</si>
  <si>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</si>
  <si>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</si>
  <si>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</si>
  <si>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</si>
  <si>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</si>
  <si>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</si>
  <si>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</si>
  <si>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RESIDUAL OUTPUT</t>
  </si>
  <si>
    <t>Observation</t>
  </si>
  <si>
    <t>Predicted IA Exports</t>
  </si>
  <si>
    <t>Residuals</t>
  </si>
  <si>
    <t>Row Labels</t>
  </si>
  <si>
    <t>Grand Total</t>
  </si>
  <si>
    <t>Count of Residuals</t>
  </si>
  <si>
    <t>-146863023.960482--121863023.960482</t>
  </si>
  <si>
    <t>-121863023.960482--96863023.9604819</t>
  </si>
  <si>
    <t>-96863023.9604819--71863023.9604819</t>
  </si>
  <si>
    <t>-71863023.9604819--46863023.9604819</t>
  </si>
  <si>
    <t>-46863023.9604819--21863023.9604819</t>
  </si>
  <si>
    <t>-21863023.9604819-3136976.03951812</t>
  </si>
  <si>
    <t>3136976.03951812-28136976.0395181</t>
  </si>
  <si>
    <t>28136976.0395181-53136976.0395181</t>
  </si>
  <si>
    <t>53136976.0395181-78136976.0395181</t>
  </si>
  <si>
    <t>78136976.0395181-103136976.039518</t>
  </si>
  <si>
    <t>103136976.039518-128136976.039518</t>
  </si>
  <si>
    <t>128136976.039518-153136976.039518</t>
  </si>
  <si>
    <t>153136976.039518-178136976.039518</t>
  </si>
  <si>
    <t>forecast</t>
  </si>
  <si>
    <t>LB</t>
  </si>
  <si>
    <t>UB</t>
  </si>
  <si>
    <t>Forecast</t>
  </si>
  <si>
    <t>Pound/US</t>
  </si>
  <si>
    <t>LN(TW$I)</t>
  </si>
  <si>
    <t>LN(JD)</t>
  </si>
  <si>
    <t>LN(Hog Price)</t>
  </si>
  <si>
    <t>LN(IA Exports)</t>
  </si>
  <si>
    <t>Predicted LN(IA Exports)</t>
  </si>
  <si>
    <t>-150000000--130000000</t>
  </si>
  <si>
    <t>-130000000--110000000</t>
  </si>
  <si>
    <t>-110000000--90000000</t>
  </si>
  <si>
    <t>-90000000--70000000</t>
  </si>
  <si>
    <t>-70000000--50000000</t>
  </si>
  <si>
    <t>-50000000--30000000</t>
  </si>
  <si>
    <t>-30000000--10000000</t>
  </si>
  <si>
    <t>-10000000-10000000</t>
  </si>
  <si>
    <t>10000000-30000000</t>
  </si>
  <si>
    <t>30000000-50000000</t>
  </si>
  <si>
    <t>50000000-70000000</t>
  </si>
  <si>
    <t>70000000-90000000</t>
  </si>
  <si>
    <t>90000000-110000000</t>
  </si>
  <si>
    <t>110000000-130000000</t>
  </si>
  <si>
    <t>130000000-150000000</t>
  </si>
  <si>
    <t>150000000-170000000</t>
  </si>
  <si>
    <t>170000000-190000000</t>
  </si>
  <si>
    <t>autocorrelation:</t>
  </si>
  <si>
    <t>Autocorrelation:</t>
  </si>
  <si>
    <t>SE/800M=</t>
  </si>
  <si>
    <t>Ratio(TW$I)</t>
  </si>
  <si>
    <t>Ratio(Hog Price)</t>
  </si>
  <si>
    <t>Ratio(IA Exports)</t>
  </si>
  <si>
    <t>Ratio(JD)</t>
  </si>
  <si>
    <t>Predicted Ratio(IA Exports)</t>
  </si>
  <si>
    <t>Ratio(Yuan/$)</t>
  </si>
  <si>
    <t>Ratio(Can/$)</t>
  </si>
  <si>
    <t>Ratio(Pound/$)</t>
  </si>
  <si>
    <t>PhiDiff_LN(IA Exports)</t>
  </si>
  <si>
    <t>PhiDiff_LN(TW$I)</t>
  </si>
  <si>
    <t>PhiDiff_LN(Hog Price)</t>
  </si>
  <si>
    <t>PhiDiff_LN(JD)</t>
  </si>
  <si>
    <t xml:space="preserve">Phi = </t>
  </si>
  <si>
    <t>PhiDiff_LN(Yuan/US)</t>
  </si>
  <si>
    <t>PhiDiffLN(Can/US)</t>
  </si>
  <si>
    <t>PhiDiff_LN(Pound/US)</t>
  </si>
  <si>
    <t>Predicted PhiDiff_LN(IA Exports)</t>
  </si>
  <si>
    <t>-0.17--0.15</t>
  </si>
  <si>
    <t>-0.15--0.13</t>
  </si>
  <si>
    <t>-0.13--0.11</t>
  </si>
  <si>
    <t>-0.11--0.09</t>
  </si>
  <si>
    <t>-0.09--0.07</t>
  </si>
  <si>
    <t>-0.07--0.05</t>
  </si>
  <si>
    <t>-0.05--0.03</t>
  </si>
  <si>
    <t>-0.03--0.01</t>
  </si>
  <si>
    <t>-0.01-0.00999999999999999</t>
  </si>
  <si>
    <t>0.00999999999999998-0.03</t>
  </si>
  <si>
    <t>0.03-0.05</t>
  </si>
  <si>
    <t>0.05-0.07</t>
  </si>
  <si>
    <t>0.07-0.09</t>
  </si>
  <si>
    <t>0.09-0.11</t>
  </si>
  <si>
    <t>0.11-0.13</t>
  </si>
  <si>
    <t>0.13-0.15</t>
  </si>
  <si>
    <t>0.15-0.17</t>
  </si>
  <si>
    <t>0.21-0.23</t>
  </si>
  <si>
    <t>Predicted</t>
  </si>
  <si>
    <t>phi =</t>
  </si>
  <si>
    <t>Error</t>
  </si>
  <si>
    <t>Abs(Error)</t>
  </si>
  <si>
    <t>% Error</t>
  </si>
  <si>
    <t>RMSE</t>
  </si>
  <si>
    <t>MAD</t>
  </si>
  <si>
    <t>MAPE</t>
  </si>
  <si>
    <t>Forecast:</t>
  </si>
  <si>
    <t>In-Model:</t>
  </si>
  <si>
    <t>Actual</t>
  </si>
  <si>
    <t>In-Model</t>
  </si>
  <si>
    <t>Stdev</t>
  </si>
  <si>
    <t>Sq(Error)</t>
  </si>
  <si>
    <t>autocorrelation</t>
  </si>
  <si>
    <t>stdev</t>
  </si>
  <si>
    <t>LN(Yuan/US)</t>
  </si>
  <si>
    <t>LN(Can/Us)</t>
  </si>
  <si>
    <t>LN(Pound/US)</t>
  </si>
  <si>
    <t>Autocorrelation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</si>
</sst>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#,##0.00000000"/>
    <numFmt numFmtId="166" formatCode="&quot;$&quot;#,##0.00"/>
    <numFmt numFmtId="167" formatCode="0.00000"/>
    <numFmt numFmtId="168" formatCode="0.0000"/>
    <numFmt numFmtId="169" formatCode="_(* #,##0_);_(* \(#,##0\);_(* &quot;-&quot;??_);_(@_)"/>
    <numFmt numFmtId="170" formatCode="0.000000"/>
    <numFmt numFmtId="171" formatCode="#,##0.000_);\(#,##0.000\)"/>
    <numFmt numFmtId="172" formatCode="_(&quot;$&quot;* #,##0_);_(&quot;$&quot;* \(#,##0\);_(&quot;$&quot;* &quot;-&quot;??_);_(@_)"/>
    <numFmt numFmtId="173" formatCode="0.000E+00"/>
    <numFmt numFmtId="17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17" fontId="0" fillId="0" borderId="0" xfId="0" applyNumberFormat="1"/>
    <xf numFmtId="164" fontId="0" fillId="0" borderId="0" xfId="0" applyNumberFormat="1"/>
    <xf numFmtId="17" fontId="0" fillId="0" borderId="0" xfId="0" applyNumberFormat="1" applyFill="1"/>
    <xf numFmtId="164" fontId="0" fillId="0" borderId="0" xfId="0" applyNumberFormat="1" applyFill="1"/>
    <xf numFmtId="17" fontId="0" fillId="2" borderId="0" xfId="0" applyNumberFormat="1" applyFill="1"/>
    <xf numFmtId="164" fontId="0" fillId="2" borderId="0" xfId="0" applyNumberFormat="1" applyFill="1"/>
    <xf numFmtId="0" fontId="0" fillId="0" borderId="0" xfId="0" applyFill="1"/>
    <xf numFmtId="165" fontId="0" fillId="0" borderId="0" xfId="0" applyNumberFormat="1"/>
    <xf numFmtId="0" fontId="1" fillId="3" borderId="0" xfId="0" applyFont="1" applyFill="1"/>
    <xf numFmtId="0" fontId="0" fillId="3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6" fontId="0" fillId="0" borderId="0" xfId="0" applyNumberFormat="1" applyFill="1" applyBorder="1" applyAlignment="1"/>
    <xf numFmtId="166" fontId="0" fillId="0" borderId="1" xfId="0" applyNumberFormat="1" applyFill="1" applyBorder="1" applyAlignment="1"/>
    <xf numFmtId="166" fontId="0" fillId="0" borderId="0" xfId="0" applyNumberFormat="1"/>
    <xf numFmtId="168" fontId="0" fillId="0" borderId="0" xfId="0" applyNumberFormat="1"/>
    <xf numFmtId="168" fontId="0" fillId="0" borderId="0" xfId="0" applyNumberFormat="1" applyFill="1"/>
    <xf numFmtId="1" fontId="0" fillId="0" borderId="0" xfId="0" applyNumberFormat="1"/>
    <xf numFmtId="167" fontId="0" fillId="0" borderId="0" xfId="0" applyNumberFormat="1" applyFill="1" applyBorder="1" applyAlignment="1"/>
    <xf numFmtId="167" fontId="0" fillId="0" borderId="1" xfId="0" applyNumberFormat="1" applyFill="1" applyBorder="1" applyAlignment="1"/>
    <xf numFmtId="169" fontId="0" fillId="0" borderId="0" xfId="1" applyNumberFormat="1" applyFont="1" applyFill="1" applyBorder="1" applyAlignment="1"/>
    <xf numFmtId="169" fontId="0" fillId="0" borderId="1" xfId="1" applyNumberFormat="1" applyFont="1" applyFill="1" applyBorder="1" applyAlignment="1"/>
    <xf numFmtId="168" fontId="0" fillId="0" borderId="0" xfId="0" applyNumberFormat="1" applyFill="1" applyBorder="1" applyAlignment="1"/>
    <xf numFmtId="168" fontId="0" fillId="0" borderId="1" xfId="0" applyNumberFormat="1" applyFill="1" applyBorder="1" applyAlignment="1"/>
    <xf numFmtId="170" fontId="0" fillId="0" borderId="0" xfId="0" applyNumberFormat="1" applyFill="1" applyBorder="1" applyAlignment="1"/>
    <xf numFmtId="170" fontId="0" fillId="0" borderId="1" xfId="0" applyNumberFormat="1" applyFill="1" applyBorder="1" applyAlignment="1"/>
    <xf numFmtId="171" fontId="0" fillId="0" borderId="0" xfId="2" applyNumberFormat="1" applyFont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right"/>
    </xf>
    <xf numFmtId="167" fontId="0" fillId="0" borderId="0" xfId="0" applyNumberFormat="1" applyFont="1" applyFill="1" applyBorder="1" applyAlignment="1">
      <alignment horizontal="center"/>
    </xf>
    <xf numFmtId="172" fontId="0" fillId="0" borderId="0" xfId="2" applyNumberFormat="1" applyFont="1" applyFill="1" applyBorder="1" applyAlignment="1">
      <alignment horizontal="center"/>
    </xf>
    <xf numFmtId="167" fontId="0" fillId="0" borderId="0" xfId="0" applyNumberFormat="1"/>
    <xf numFmtId="10" fontId="0" fillId="0" borderId="0" xfId="3" applyNumberFormat="1" applyFont="1"/>
    <xf numFmtId="169" fontId="0" fillId="0" borderId="0" xfId="1" applyNumberFormat="1" applyFont="1"/>
    <xf numFmtId="0" fontId="0" fillId="0" borderId="3" xfId="0" applyFill="1" applyBorder="1" applyAlignment="1"/>
    <xf numFmtId="164" fontId="0" fillId="0" borderId="3" xfId="0" applyNumberFormat="1" applyFill="1" applyBorder="1"/>
    <xf numFmtId="167" fontId="0" fillId="0" borderId="3" xfId="0" applyNumberFormat="1" applyFont="1" applyFill="1" applyBorder="1" applyAlignment="1">
      <alignment horizontal="center"/>
    </xf>
    <xf numFmtId="172" fontId="0" fillId="0" borderId="3" xfId="2" applyNumberFormat="1" applyFont="1" applyFill="1" applyBorder="1" applyAlignment="1">
      <alignment horizontal="center"/>
    </xf>
    <xf numFmtId="169" fontId="0" fillId="0" borderId="3" xfId="1" applyNumberFormat="1" applyFont="1" applyBorder="1"/>
    <xf numFmtId="10" fontId="0" fillId="0" borderId="3" xfId="3" applyNumberFormat="1" applyFont="1" applyBorder="1"/>
    <xf numFmtId="0" fontId="0" fillId="0" borderId="4" xfId="0" applyBorder="1"/>
    <xf numFmtId="167" fontId="0" fillId="0" borderId="4" xfId="0" applyNumberFormat="1" applyBorder="1"/>
    <xf numFmtId="164" fontId="0" fillId="0" borderId="4" xfId="0" applyNumberFormat="1" applyBorder="1"/>
    <xf numFmtId="167" fontId="0" fillId="0" borderId="4" xfId="0" applyNumberFormat="1" applyFont="1" applyFill="1" applyBorder="1" applyAlignment="1">
      <alignment horizontal="center"/>
    </xf>
    <xf numFmtId="172" fontId="0" fillId="0" borderId="4" xfId="2" applyNumberFormat="1" applyFont="1" applyFill="1" applyBorder="1" applyAlignment="1">
      <alignment horizontal="center"/>
    </xf>
    <xf numFmtId="169" fontId="0" fillId="0" borderId="4" xfId="1" applyNumberFormat="1" applyFont="1" applyBorder="1"/>
    <xf numFmtId="10" fontId="0" fillId="0" borderId="4" xfId="3" applyNumberFormat="1" applyFont="1" applyBorder="1"/>
    <xf numFmtId="169" fontId="0" fillId="0" borderId="0" xfId="0" applyNumberFormat="1"/>
    <xf numFmtId="164" fontId="0" fillId="0" borderId="0" xfId="0" applyNumberFormat="1" applyFill="1" applyBorder="1" applyAlignment="1"/>
    <xf numFmtId="173" fontId="0" fillId="0" borderId="0" xfId="0" applyNumberFormat="1"/>
    <xf numFmtId="174" fontId="0" fillId="0" borderId="0" xfId="0" applyNumberFormat="1"/>
    <xf numFmtId="173" fontId="0" fillId="0" borderId="0" xfId="1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Yuan/US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Holdback Model'!$C$3:$C$206</c:f>
              <c:numCache>
                <c:formatCode>General</c:formatCode>
                <c:ptCount val="204"/>
                <c:pt idx="0">
                  <c:v>8.3350000000000009</c:v>
                </c:pt>
                <c:pt idx="1">
                  <c:v>8.3384</c:v>
                </c:pt>
                <c:pt idx="2">
                  <c:v>8.3338000000000001</c:v>
                </c:pt>
                <c:pt idx="3">
                  <c:v>8.3495000000000008</c:v>
                </c:pt>
                <c:pt idx="4">
                  <c:v>8.3514999999999997</c:v>
                </c:pt>
                <c:pt idx="5">
                  <c:v>8.3478999999999992</c:v>
                </c:pt>
                <c:pt idx="6">
                  <c:v>8.3423999999999996</c:v>
                </c:pt>
                <c:pt idx="7">
                  <c:v>8.3408999999999995</c:v>
                </c:pt>
                <c:pt idx="8">
                  <c:v>8.3378999999999994</c:v>
                </c:pt>
                <c:pt idx="9">
                  <c:v>8.3340999999999994</c:v>
                </c:pt>
                <c:pt idx="10">
                  <c:v>8.3299000000000003</c:v>
                </c:pt>
                <c:pt idx="11">
                  <c:v>8.3293999999999997</c:v>
                </c:pt>
                <c:pt idx="12">
                  <c:v>8.3290000000000006</c:v>
                </c:pt>
                <c:pt idx="13">
                  <c:v>8.3260000000000005</c:v>
                </c:pt>
                <c:pt idx="14">
                  <c:v>8.3226999999999993</c:v>
                </c:pt>
                <c:pt idx="15">
                  <c:v>8.3257999999999992</c:v>
                </c:pt>
                <c:pt idx="16">
                  <c:v>8.3256999999999994</c:v>
                </c:pt>
                <c:pt idx="17">
                  <c:v>8.3229000000000006</c:v>
                </c:pt>
                <c:pt idx="18">
                  <c:v>8.3224</c:v>
                </c:pt>
                <c:pt idx="19">
                  <c:v>8.3162000000000003</c:v>
                </c:pt>
                <c:pt idx="20">
                  <c:v>8.3186999999999998</c:v>
                </c:pt>
                <c:pt idx="21">
                  <c:v>8.3170999999999999</c:v>
                </c:pt>
                <c:pt idx="22">
                  <c:v>8.3134999999999994</c:v>
                </c:pt>
                <c:pt idx="23">
                  <c:v>8.3109000000000002</c:v>
                </c:pt>
                <c:pt idx="24">
                  <c:v>8.3099000000000007</c:v>
                </c:pt>
                <c:pt idx="25">
                  <c:v>8.3094000000000001</c:v>
                </c:pt>
                <c:pt idx="26">
                  <c:v>8.3071999999999999</c:v>
                </c:pt>
                <c:pt idx="27">
                  <c:v>8.3076000000000008</c:v>
                </c:pt>
                <c:pt idx="28">
                  <c:v>8.3057999999999996</c:v>
                </c:pt>
                <c:pt idx="29">
                  <c:v>8.3084000000000007</c:v>
                </c:pt>
                <c:pt idx="30">
                  <c:v>8.31</c:v>
                </c:pt>
                <c:pt idx="31">
                  <c:v>8.31</c:v>
                </c:pt>
                <c:pt idx="32">
                  <c:v>8.31</c:v>
                </c:pt>
                <c:pt idx="33">
                  <c:v>8.3055000000000003</c:v>
                </c:pt>
                <c:pt idx="34">
                  <c:v>8.2777999999999992</c:v>
                </c:pt>
                <c:pt idx="35">
                  <c:v>8.2777999999999992</c:v>
                </c:pt>
                <c:pt idx="36">
                  <c:v>8.2780000000000005</c:v>
                </c:pt>
                <c:pt idx="37">
                  <c:v>8.2789000000000001</c:v>
                </c:pt>
                <c:pt idx="38">
                  <c:v>8.2781000000000002</c:v>
                </c:pt>
                <c:pt idx="39">
                  <c:v>8.2791999999999994</c:v>
                </c:pt>
                <c:pt idx="40">
                  <c:v>8.2791999999999994</c:v>
                </c:pt>
                <c:pt idx="41">
                  <c:v>8.2784999999999993</c:v>
                </c:pt>
                <c:pt idx="42">
                  <c:v>8.2780000000000005</c:v>
                </c:pt>
                <c:pt idx="43">
                  <c:v>8.2775999999999996</c:v>
                </c:pt>
                <c:pt idx="44">
                  <c:v>8.2772000000000006</c:v>
                </c:pt>
                <c:pt idx="45">
                  <c:v>8.2774000000000001</c:v>
                </c:pt>
                <c:pt idx="46">
                  <c:v>8.2774999999999999</c:v>
                </c:pt>
                <c:pt idx="47">
                  <c:v>8.2782</c:v>
                </c:pt>
                <c:pt idx="48">
                  <c:v>8.2794000000000008</c:v>
                </c:pt>
                <c:pt idx="49">
                  <c:v>8.2791999999999994</c:v>
                </c:pt>
                <c:pt idx="50">
                  <c:v>8.2781000000000002</c:v>
                </c:pt>
                <c:pt idx="51">
                  <c:v>8.2786000000000008</c:v>
                </c:pt>
                <c:pt idx="52">
                  <c:v>8.2792999999999992</c:v>
                </c:pt>
                <c:pt idx="53">
                  <c:v>8.2781000000000002</c:v>
                </c:pt>
                <c:pt idx="54">
                  <c:v>8.2772000000000006</c:v>
                </c:pt>
                <c:pt idx="55">
                  <c:v>8.2794000000000008</c:v>
                </c:pt>
                <c:pt idx="56">
                  <c:v>8.2796000000000003</c:v>
                </c:pt>
                <c:pt idx="57">
                  <c:v>8.2784999999999993</c:v>
                </c:pt>
                <c:pt idx="58">
                  <c:v>8.2784999999999993</c:v>
                </c:pt>
                <c:pt idx="59">
                  <c:v>8.2774000000000001</c:v>
                </c:pt>
                <c:pt idx="60">
                  <c:v>8.2771000000000008</c:v>
                </c:pt>
                <c:pt idx="61">
                  <c:v>8.2775999999999996</c:v>
                </c:pt>
                <c:pt idx="62">
                  <c:v>8.2771000000000008</c:v>
                </c:pt>
                <c:pt idx="63">
                  <c:v>8.2774999999999999</c:v>
                </c:pt>
                <c:pt idx="64">
                  <c:v>8.2771000000000008</c:v>
                </c:pt>
                <c:pt idx="65">
                  <c:v>8.2769999999999992</c:v>
                </c:pt>
                <c:pt idx="66">
                  <c:v>8.2769999999999992</c:v>
                </c:pt>
                <c:pt idx="67">
                  <c:v>8.2768999999999995</c:v>
                </c:pt>
                <c:pt idx="68">
                  <c:v>8.2769999999999992</c:v>
                </c:pt>
                <c:pt idx="69">
                  <c:v>8.2767999999999997</c:v>
                </c:pt>
                <c:pt idx="70">
                  <c:v>8.2767999999999997</c:v>
                </c:pt>
                <c:pt idx="71">
                  <c:v>8.2768999999999995</c:v>
                </c:pt>
                <c:pt idx="72">
                  <c:v>8.2764000000000006</c:v>
                </c:pt>
                <c:pt idx="73">
                  <c:v>8.2771000000000008</c:v>
                </c:pt>
                <c:pt idx="74">
                  <c:v>8.2766999999999999</c:v>
                </c:pt>
                <c:pt idx="75">
                  <c:v>8.2773000000000003</c:v>
                </c:pt>
                <c:pt idx="76">
                  <c:v>8.2772000000000006</c:v>
                </c:pt>
                <c:pt idx="77">
                  <c:v>8.2769999999999992</c:v>
                </c:pt>
                <c:pt idx="78">
                  <c:v>8.2766999999999999</c:v>
                </c:pt>
                <c:pt idx="79">
                  <c:v>8.2767999999999997</c:v>
                </c:pt>
                <c:pt idx="80">
                  <c:v>8.2766999999999999</c:v>
                </c:pt>
                <c:pt idx="81">
                  <c:v>8.2769999999999992</c:v>
                </c:pt>
                <c:pt idx="82">
                  <c:v>8.2772000000000006</c:v>
                </c:pt>
                <c:pt idx="83">
                  <c:v>8.2772000000000006</c:v>
                </c:pt>
                <c:pt idx="84">
                  <c:v>8.2776999999999994</c:v>
                </c:pt>
                <c:pt idx="85">
                  <c:v>8.2774999999999999</c:v>
                </c:pt>
                <c:pt idx="86">
                  <c:v>8.2780000000000005</c:v>
                </c:pt>
                <c:pt idx="87">
                  <c:v>8.2773000000000003</c:v>
                </c:pt>
                <c:pt idx="88">
                  <c:v>8.2772000000000006</c:v>
                </c:pt>
                <c:pt idx="89">
                  <c:v>8.2768999999999995</c:v>
                </c:pt>
                <c:pt idx="90">
                  <c:v>8.2771000000000008</c:v>
                </c:pt>
                <c:pt idx="91">
                  <c:v>8.2773000000000003</c:v>
                </c:pt>
                <c:pt idx="92">
                  <c:v>8.2769999999999992</c:v>
                </c:pt>
                <c:pt idx="93">
                  <c:v>8.2772000000000006</c:v>
                </c:pt>
                <c:pt idx="94">
                  <c:v>8.2767999999999997</c:v>
                </c:pt>
                <c:pt idx="95">
                  <c:v>8.2768999999999995</c:v>
                </c:pt>
                <c:pt idx="96">
                  <c:v>8.2769999999999992</c:v>
                </c:pt>
                <c:pt idx="97">
                  <c:v>8.2769999999999992</c:v>
                </c:pt>
                <c:pt idx="98">
                  <c:v>8.2771000000000008</c:v>
                </c:pt>
                <c:pt idx="99">
                  <c:v>8.2771000000000008</c:v>
                </c:pt>
                <c:pt idx="100">
                  <c:v>8.2768999999999995</c:v>
                </c:pt>
                <c:pt idx="101">
                  <c:v>8.2771000000000008</c:v>
                </c:pt>
                <c:pt idx="102">
                  <c:v>8.2766999999999999</c:v>
                </c:pt>
                <c:pt idx="103">
                  <c:v>8.2766999999999999</c:v>
                </c:pt>
                <c:pt idx="104">
                  <c:v>8.2767999999999997</c:v>
                </c:pt>
                <c:pt idx="105">
                  <c:v>8.2766999999999999</c:v>
                </c:pt>
                <c:pt idx="106">
                  <c:v>8.2765000000000004</c:v>
                </c:pt>
                <c:pt idx="107">
                  <c:v>8.2765000000000004</c:v>
                </c:pt>
                <c:pt idx="108">
                  <c:v>8.2765000000000004</c:v>
                </c:pt>
                <c:pt idx="109">
                  <c:v>8.2765000000000004</c:v>
                </c:pt>
                <c:pt idx="110">
                  <c:v>8.2765000000000004</c:v>
                </c:pt>
                <c:pt idx="111">
                  <c:v>8.2765000000000004</c:v>
                </c:pt>
                <c:pt idx="112">
                  <c:v>8.2765000000000004</c:v>
                </c:pt>
                <c:pt idx="113">
                  <c:v>8.2765000000000004</c:v>
                </c:pt>
                <c:pt idx="114">
                  <c:v>8.2765000000000004</c:v>
                </c:pt>
                <c:pt idx="115">
                  <c:v>8.2263999999999999</c:v>
                </c:pt>
                <c:pt idx="116">
                  <c:v>8.1016999999999992</c:v>
                </c:pt>
                <c:pt idx="117">
                  <c:v>8.0919000000000008</c:v>
                </c:pt>
                <c:pt idx="118">
                  <c:v>8.0894999999999992</c:v>
                </c:pt>
                <c:pt idx="119">
                  <c:v>8.0839999999999996</c:v>
                </c:pt>
                <c:pt idx="120">
                  <c:v>8.0754999999999999</c:v>
                </c:pt>
                <c:pt idx="121">
                  <c:v>8.0654000000000003</c:v>
                </c:pt>
                <c:pt idx="122">
                  <c:v>8.0511999999999997</c:v>
                </c:pt>
                <c:pt idx="123">
                  <c:v>8.0350000000000001</c:v>
                </c:pt>
                <c:pt idx="124">
                  <c:v>8.0143000000000004</c:v>
                </c:pt>
                <c:pt idx="125">
                  <c:v>8.0130999999999997</c:v>
                </c:pt>
                <c:pt idx="126">
                  <c:v>8.0042000000000009</c:v>
                </c:pt>
                <c:pt idx="127">
                  <c:v>7.9897</c:v>
                </c:pt>
                <c:pt idx="128">
                  <c:v>7.9722</c:v>
                </c:pt>
                <c:pt idx="129">
                  <c:v>7.9333999999999998</c:v>
                </c:pt>
                <c:pt idx="130">
                  <c:v>7.9017999999999997</c:v>
                </c:pt>
                <c:pt idx="131">
                  <c:v>7.8621999999999996</c:v>
                </c:pt>
                <c:pt idx="132">
                  <c:v>7.8219000000000003</c:v>
                </c:pt>
                <c:pt idx="133">
                  <c:v>7.7876000000000003</c:v>
                </c:pt>
                <c:pt idx="134">
                  <c:v>7.7502000000000004</c:v>
                </c:pt>
                <c:pt idx="135">
                  <c:v>7.7369000000000003</c:v>
                </c:pt>
                <c:pt idx="136">
                  <c:v>7.7247000000000003</c:v>
                </c:pt>
                <c:pt idx="137">
                  <c:v>7.6772999999999998</c:v>
                </c:pt>
                <c:pt idx="138">
                  <c:v>7.6333000000000002</c:v>
                </c:pt>
                <c:pt idx="139">
                  <c:v>7.5757000000000003</c:v>
                </c:pt>
                <c:pt idx="140">
                  <c:v>7.5734000000000004</c:v>
                </c:pt>
                <c:pt idx="141">
                  <c:v>7.5209999999999999</c:v>
                </c:pt>
                <c:pt idx="142">
                  <c:v>7.5019</c:v>
                </c:pt>
                <c:pt idx="143">
                  <c:v>7.4210000000000003</c:v>
                </c:pt>
                <c:pt idx="144">
                  <c:v>7.3681999999999999</c:v>
                </c:pt>
                <c:pt idx="145">
                  <c:v>7.2404999999999999</c:v>
                </c:pt>
                <c:pt idx="146">
                  <c:v>7.1643999999999997</c:v>
                </c:pt>
                <c:pt idx="147">
                  <c:v>7.0721999999999996</c:v>
                </c:pt>
                <c:pt idx="148">
                  <c:v>6.9996999999999998</c:v>
                </c:pt>
                <c:pt idx="149">
                  <c:v>6.9725000000000001</c:v>
                </c:pt>
                <c:pt idx="150">
                  <c:v>6.8993000000000002</c:v>
                </c:pt>
                <c:pt idx="151">
                  <c:v>6.8354999999999997</c:v>
                </c:pt>
                <c:pt idx="152">
                  <c:v>6.8461999999999996</c:v>
                </c:pt>
                <c:pt idx="153">
                  <c:v>6.8307000000000002</c:v>
                </c:pt>
                <c:pt idx="154">
                  <c:v>6.8357999999999999</c:v>
                </c:pt>
                <c:pt idx="155">
                  <c:v>6.8281000000000001</c:v>
                </c:pt>
                <c:pt idx="156">
                  <c:v>6.8539000000000003</c:v>
                </c:pt>
                <c:pt idx="157">
                  <c:v>6.8360000000000003</c:v>
                </c:pt>
                <c:pt idx="158">
                  <c:v>6.8362999999999996</c:v>
                </c:pt>
                <c:pt idx="159">
                  <c:v>6.8360000000000003</c:v>
                </c:pt>
                <c:pt idx="160">
                  <c:v>6.8305999999999996</c:v>
                </c:pt>
                <c:pt idx="161">
                  <c:v>6.8235000000000001</c:v>
                </c:pt>
                <c:pt idx="162">
                  <c:v>6.8334000000000001</c:v>
                </c:pt>
                <c:pt idx="163">
                  <c:v>6.8316999999999997</c:v>
                </c:pt>
                <c:pt idx="164">
                  <c:v>6.8323</c:v>
                </c:pt>
                <c:pt idx="165">
                  <c:v>6.8277000000000001</c:v>
                </c:pt>
                <c:pt idx="166">
                  <c:v>6.8266999999999998</c:v>
                </c:pt>
                <c:pt idx="167">
                  <c:v>6.8270999999999997</c:v>
                </c:pt>
                <c:pt idx="168">
                  <c:v>6.8274999999999997</c:v>
                </c:pt>
                <c:pt idx="169">
                  <c:v>6.8269000000000002</c:v>
                </c:pt>
                <c:pt idx="170">
                  <c:v>6.8285</c:v>
                </c:pt>
                <c:pt idx="171">
                  <c:v>6.8262</c:v>
                </c:pt>
                <c:pt idx="172">
                  <c:v>6.8255999999999997</c:v>
                </c:pt>
                <c:pt idx="173">
                  <c:v>6.8274999999999997</c:v>
                </c:pt>
                <c:pt idx="174">
                  <c:v>6.8183999999999996</c:v>
                </c:pt>
                <c:pt idx="175">
                  <c:v>6.7762000000000002</c:v>
                </c:pt>
                <c:pt idx="176">
                  <c:v>6.7873000000000001</c:v>
                </c:pt>
                <c:pt idx="177">
                  <c:v>6.7396000000000003</c:v>
                </c:pt>
                <c:pt idx="178">
                  <c:v>6.6677999999999997</c:v>
                </c:pt>
                <c:pt idx="179">
                  <c:v>6.6538000000000004</c:v>
                </c:pt>
                <c:pt idx="180">
                  <c:v>6.6497000000000002</c:v>
                </c:pt>
                <c:pt idx="181">
                  <c:v>6.5964</c:v>
                </c:pt>
                <c:pt idx="182">
                  <c:v>6.5761000000000003</c:v>
                </c:pt>
                <c:pt idx="183">
                  <c:v>6.5644999999999998</c:v>
                </c:pt>
                <c:pt idx="184">
                  <c:v>6.5266999999999999</c:v>
                </c:pt>
                <c:pt idx="185">
                  <c:v>6.4957000000000003</c:v>
                </c:pt>
                <c:pt idx="186">
                  <c:v>6.4745999999999997</c:v>
                </c:pt>
                <c:pt idx="187">
                  <c:v>6.4574999999999996</c:v>
                </c:pt>
                <c:pt idx="188">
                  <c:v>6.4036</c:v>
                </c:pt>
                <c:pt idx="189">
                  <c:v>6.3884999999999996</c:v>
                </c:pt>
                <c:pt idx="190">
                  <c:v>6.3710000000000004</c:v>
                </c:pt>
                <c:pt idx="191">
                  <c:v>6.3563999999999998</c:v>
                </c:pt>
                <c:pt idx="192">
                  <c:v>6.3482000000000003</c:v>
                </c:pt>
                <c:pt idx="193">
                  <c:v>6.3171999999999997</c:v>
                </c:pt>
                <c:pt idx="194">
                  <c:v>6.2996999999999996</c:v>
                </c:pt>
                <c:pt idx="195">
                  <c:v>6.3125</c:v>
                </c:pt>
                <c:pt idx="196">
                  <c:v>6.3042999999999996</c:v>
                </c:pt>
                <c:pt idx="197">
                  <c:v>6.3242000000000003</c:v>
                </c:pt>
                <c:pt idx="198">
                  <c:v>6.3632999999999997</c:v>
                </c:pt>
                <c:pt idx="199">
                  <c:v>6.3716999999999997</c:v>
                </c:pt>
                <c:pt idx="200">
                  <c:v>6.3593000000000002</c:v>
                </c:pt>
                <c:pt idx="201">
                  <c:v>6.32</c:v>
                </c:pt>
                <c:pt idx="202">
                  <c:v>6.2626999999999997</c:v>
                </c:pt>
                <c:pt idx="203">
                  <c:v>6.2337999999999996</c:v>
                </c:pt>
              </c:numCache>
            </c:numRef>
          </c:xVal>
          <c:yVal>
            <c:numRef>
              <c:f>'Lagged Holdback Model'!$W$36:$W$239</c:f>
              <c:numCache>
                <c:formatCode>General</c:formatCode>
                <c:ptCount val="204"/>
                <c:pt idx="0">
                  <c:v>44491355.329924881</c:v>
                </c:pt>
                <c:pt idx="1">
                  <c:v>40612751.431582749</c:v>
                </c:pt>
                <c:pt idx="2">
                  <c:v>-15156447.477918029</c:v>
                </c:pt>
                <c:pt idx="3">
                  <c:v>-14329446.630208254</c:v>
                </c:pt>
                <c:pt idx="4">
                  <c:v>-17926146.169338703</c:v>
                </c:pt>
                <c:pt idx="5">
                  <c:v>-21104425.140505075</c:v>
                </c:pt>
                <c:pt idx="6">
                  <c:v>-24065080.729389668</c:v>
                </c:pt>
                <c:pt idx="7">
                  <c:v>-63671279.405701458</c:v>
                </c:pt>
                <c:pt idx="8">
                  <c:v>-87980076.743790686</c:v>
                </c:pt>
                <c:pt idx="9">
                  <c:v>-15176205.418379307</c:v>
                </c:pt>
                <c:pt idx="10">
                  <c:v>6434215.4999265671</c:v>
                </c:pt>
                <c:pt idx="11">
                  <c:v>-751678.12843436003</c:v>
                </c:pt>
                <c:pt idx="12">
                  <c:v>-32935533.65806973</c:v>
                </c:pt>
                <c:pt idx="13">
                  <c:v>6274896.8773261905</c:v>
                </c:pt>
                <c:pt idx="14">
                  <c:v>-45467201.903002024</c:v>
                </c:pt>
                <c:pt idx="15">
                  <c:v>-41191964.756432831</c:v>
                </c:pt>
                <c:pt idx="16">
                  <c:v>-6483937.169170022</c:v>
                </c:pt>
                <c:pt idx="17">
                  <c:v>-14556405.160631537</c:v>
                </c:pt>
                <c:pt idx="18">
                  <c:v>-53673416.065545201</c:v>
                </c:pt>
                <c:pt idx="19">
                  <c:v>-59010568.931400537</c:v>
                </c:pt>
                <c:pt idx="20">
                  <c:v>-21364962.539132059</c:v>
                </c:pt>
                <c:pt idx="21">
                  <c:v>-11564927.725136399</c:v>
                </c:pt>
                <c:pt idx="22">
                  <c:v>-17681759.707903385</c:v>
                </c:pt>
                <c:pt idx="23">
                  <c:v>23319270.319310963</c:v>
                </c:pt>
                <c:pt idx="24">
                  <c:v>-14376106.620977283</c:v>
                </c:pt>
                <c:pt idx="25">
                  <c:v>17559802.460564256</c:v>
                </c:pt>
                <c:pt idx="26">
                  <c:v>-25467878.468753099</c:v>
                </c:pt>
                <c:pt idx="27">
                  <c:v>-41575871.654409587</c:v>
                </c:pt>
                <c:pt idx="28">
                  <c:v>-55818815.552474022</c:v>
                </c:pt>
                <c:pt idx="29">
                  <c:v>12963461.030631721</c:v>
                </c:pt>
                <c:pt idx="30">
                  <c:v>-33747996.825910985</c:v>
                </c:pt>
                <c:pt idx="31">
                  <c:v>-42183338.831565738</c:v>
                </c:pt>
                <c:pt idx="32">
                  <c:v>23171922.629068255</c:v>
                </c:pt>
                <c:pt idx="33">
                  <c:v>-28936778.949919283</c:v>
                </c:pt>
                <c:pt idx="34">
                  <c:v>24441070.50165993</c:v>
                </c:pt>
                <c:pt idx="35">
                  <c:v>40776051.160474181</c:v>
                </c:pt>
                <c:pt idx="36">
                  <c:v>-903535.29561388493</c:v>
                </c:pt>
                <c:pt idx="37">
                  <c:v>8049217.6114149094</c:v>
                </c:pt>
                <c:pt idx="38">
                  <c:v>-39237258.062421679</c:v>
                </c:pt>
                <c:pt idx="39">
                  <c:v>-20364180.711048007</c:v>
                </c:pt>
                <c:pt idx="40">
                  <c:v>-60539988.889633894</c:v>
                </c:pt>
                <c:pt idx="41">
                  <c:v>-57258502.949490666</c:v>
                </c:pt>
                <c:pt idx="42">
                  <c:v>-10040498.365935206</c:v>
                </c:pt>
                <c:pt idx="43">
                  <c:v>-42897856.930677652</c:v>
                </c:pt>
                <c:pt idx="44">
                  <c:v>-24852463.960300982</c:v>
                </c:pt>
                <c:pt idx="45">
                  <c:v>-37439856.024964333</c:v>
                </c:pt>
                <c:pt idx="46">
                  <c:v>-16758706.068448961</c:v>
                </c:pt>
                <c:pt idx="47">
                  <c:v>-4414602.3561398983</c:v>
                </c:pt>
                <c:pt idx="48">
                  <c:v>-49200828.161085606</c:v>
                </c:pt>
                <c:pt idx="49">
                  <c:v>-16077151.754128814</c:v>
                </c:pt>
                <c:pt idx="50">
                  <c:v>-46896563.15407002</c:v>
                </c:pt>
                <c:pt idx="51">
                  <c:v>-70528817.996493697</c:v>
                </c:pt>
                <c:pt idx="52">
                  <c:v>-66757610.256812334</c:v>
                </c:pt>
                <c:pt idx="53">
                  <c:v>-18335702.748183191</c:v>
                </c:pt>
                <c:pt idx="54">
                  <c:v>-21309429.951387465</c:v>
                </c:pt>
                <c:pt idx="55">
                  <c:v>-1001475.3149390221</c:v>
                </c:pt>
                <c:pt idx="56">
                  <c:v>-2711409.6668467522</c:v>
                </c:pt>
                <c:pt idx="57">
                  <c:v>-9229921.8247674704</c:v>
                </c:pt>
                <c:pt idx="58">
                  <c:v>9390147.2413875461</c:v>
                </c:pt>
                <c:pt idx="59">
                  <c:v>17904572.439289868</c:v>
                </c:pt>
                <c:pt idx="60">
                  <c:v>25405700.106396675</c:v>
                </c:pt>
                <c:pt idx="61">
                  <c:v>18900322.162189782</c:v>
                </c:pt>
                <c:pt idx="62">
                  <c:v>13681522.342116892</c:v>
                </c:pt>
                <c:pt idx="63">
                  <c:v>-17885789.655903339</c:v>
                </c:pt>
                <c:pt idx="64">
                  <c:v>19013778.387554526</c:v>
                </c:pt>
                <c:pt idx="65">
                  <c:v>18887058.903751016</c:v>
                </c:pt>
                <c:pt idx="66">
                  <c:v>-22514939.796755314</c:v>
                </c:pt>
                <c:pt idx="67">
                  <c:v>-34151140.401439786</c:v>
                </c:pt>
                <c:pt idx="68">
                  <c:v>-32910900.029584706</c:v>
                </c:pt>
                <c:pt idx="69">
                  <c:v>-25758000.289511025</c:v>
                </c:pt>
                <c:pt idx="70">
                  <c:v>8016277.9820078611</c:v>
                </c:pt>
                <c:pt idx="71">
                  <c:v>8094721.2431619763</c:v>
                </c:pt>
                <c:pt idx="72">
                  <c:v>19824690.273957789</c:v>
                </c:pt>
                <c:pt idx="73">
                  <c:v>23618532.154139042</c:v>
                </c:pt>
                <c:pt idx="74">
                  <c:v>-34596705.779337525</c:v>
                </c:pt>
                <c:pt idx="75">
                  <c:v>-12018213.24897927</c:v>
                </c:pt>
                <c:pt idx="76">
                  <c:v>35741277.220607638</c:v>
                </c:pt>
                <c:pt idx="77">
                  <c:v>39281560.466688693</c:v>
                </c:pt>
                <c:pt idx="78">
                  <c:v>-1877640.5471473336</c:v>
                </c:pt>
                <c:pt idx="79">
                  <c:v>35013701.884039283</c:v>
                </c:pt>
                <c:pt idx="80">
                  <c:v>58507559.344228327</c:v>
                </c:pt>
                <c:pt idx="81">
                  <c:v>10313292.089136064</c:v>
                </c:pt>
                <c:pt idx="82">
                  <c:v>21887715.643209338</c:v>
                </c:pt>
                <c:pt idx="83">
                  <c:v>24151775.557497263</c:v>
                </c:pt>
                <c:pt idx="84">
                  <c:v>20044120.910248101</c:v>
                </c:pt>
                <c:pt idx="85">
                  <c:v>42064251.321022034</c:v>
                </c:pt>
                <c:pt idx="86">
                  <c:v>7275171.507583797</c:v>
                </c:pt>
                <c:pt idx="87">
                  <c:v>30878907.940323412</c:v>
                </c:pt>
                <c:pt idx="88">
                  <c:v>34600806.327808738</c:v>
                </c:pt>
                <c:pt idx="89">
                  <c:v>64812186.447422922</c:v>
                </c:pt>
                <c:pt idx="90">
                  <c:v>-8931583.8844510317</c:v>
                </c:pt>
                <c:pt idx="91">
                  <c:v>10130063.670828223</c:v>
                </c:pt>
                <c:pt idx="92">
                  <c:v>19341539.835693538</c:v>
                </c:pt>
                <c:pt idx="93">
                  <c:v>9557036.3660289049</c:v>
                </c:pt>
                <c:pt idx="94">
                  <c:v>-3520488.3643275499</c:v>
                </c:pt>
                <c:pt idx="95">
                  <c:v>37295544.370102167</c:v>
                </c:pt>
                <c:pt idx="96">
                  <c:v>18552371.783395231</c:v>
                </c:pt>
                <c:pt idx="97">
                  <c:v>34346000.131031871</c:v>
                </c:pt>
                <c:pt idx="98">
                  <c:v>5789130.6600860357</c:v>
                </c:pt>
                <c:pt idx="99">
                  <c:v>14188723.852135777</c:v>
                </c:pt>
                <c:pt idx="100">
                  <c:v>26945684.414037108</c:v>
                </c:pt>
                <c:pt idx="101">
                  <c:v>30854981.833856702</c:v>
                </c:pt>
                <c:pt idx="102">
                  <c:v>25701324.509212315</c:v>
                </c:pt>
                <c:pt idx="103">
                  <c:v>-17884841.694134593</c:v>
                </c:pt>
                <c:pt idx="104">
                  <c:v>-10831935.761421442</c:v>
                </c:pt>
                <c:pt idx="105">
                  <c:v>17578125.935469389</c:v>
                </c:pt>
                <c:pt idx="106">
                  <c:v>53376190.193084121</c:v>
                </c:pt>
                <c:pt idx="107">
                  <c:v>12714383.630857587</c:v>
                </c:pt>
                <c:pt idx="108">
                  <c:v>-1051333.6527884007</c:v>
                </c:pt>
                <c:pt idx="109">
                  <c:v>42804453.141955853</c:v>
                </c:pt>
                <c:pt idx="110">
                  <c:v>44454098.21110034</c:v>
                </c:pt>
                <c:pt idx="111">
                  <c:v>55314350.103895664</c:v>
                </c:pt>
                <c:pt idx="112">
                  <c:v>64408780.658993959</c:v>
                </c:pt>
                <c:pt idx="113">
                  <c:v>132733132.53409117</c:v>
                </c:pt>
                <c:pt idx="114">
                  <c:v>86117543.378264487</c:v>
                </c:pt>
                <c:pt idx="115">
                  <c:v>79271158.612402737</c:v>
                </c:pt>
                <c:pt idx="116">
                  <c:v>22845112.800465107</c:v>
                </c:pt>
                <c:pt idx="117">
                  <c:v>19037331.481133103</c:v>
                </c:pt>
                <c:pt idx="118">
                  <c:v>44091815.09975028</c:v>
                </c:pt>
                <c:pt idx="119">
                  <c:v>58995792.212005258</c:v>
                </c:pt>
                <c:pt idx="120">
                  <c:v>68459397.514543295</c:v>
                </c:pt>
                <c:pt idx="121">
                  <c:v>96959253.165465236</c:v>
                </c:pt>
                <c:pt idx="122">
                  <c:v>86108026.826619506</c:v>
                </c:pt>
                <c:pt idx="123">
                  <c:v>35210973.372273803</c:v>
                </c:pt>
                <c:pt idx="124">
                  <c:v>67948507.309340835</c:v>
                </c:pt>
                <c:pt idx="125">
                  <c:v>50552601.12706399</c:v>
                </c:pt>
                <c:pt idx="126">
                  <c:v>2789836.0927144289</c:v>
                </c:pt>
                <c:pt idx="127">
                  <c:v>62269450.67022717</c:v>
                </c:pt>
                <c:pt idx="128">
                  <c:v>26549175.701165676</c:v>
                </c:pt>
                <c:pt idx="129">
                  <c:v>44652570.65774405</c:v>
                </c:pt>
                <c:pt idx="130">
                  <c:v>-18661253.017928839</c:v>
                </c:pt>
                <c:pt idx="131">
                  <c:v>1021600.4025242329</c:v>
                </c:pt>
                <c:pt idx="132">
                  <c:v>-15097578.611489773</c:v>
                </c:pt>
                <c:pt idx="133">
                  <c:v>24530974.358250856</c:v>
                </c:pt>
                <c:pt idx="134">
                  <c:v>-40408060.655790806</c:v>
                </c:pt>
                <c:pt idx="135">
                  <c:v>-74322287.951974511</c:v>
                </c:pt>
                <c:pt idx="136">
                  <c:v>13614898.605767488</c:v>
                </c:pt>
                <c:pt idx="137">
                  <c:v>-9253728.0318367481</c:v>
                </c:pt>
                <c:pt idx="138">
                  <c:v>-133735420.36604762</c:v>
                </c:pt>
                <c:pt idx="139">
                  <c:v>-57652596.89065218</c:v>
                </c:pt>
                <c:pt idx="140">
                  <c:v>-60436347.137026191</c:v>
                </c:pt>
                <c:pt idx="141">
                  <c:v>-19111003.701368928</c:v>
                </c:pt>
                <c:pt idx="142">
                  <c:v>-18374258.437351823</c:v>
                </c:pt>
                <c:pt idx="143">
                  <c:v>-108612392.08491707</c:v>
                </c:pt>
                <c:pt idx="144">
                  <c:v>8721509.8662508726</c:v>
                </c:pt>
                <c:pt idx="145">
                  <c:v>-6404719.066079855</c:v>
                </c:pt>
                <c:pt idx="146">
                  <c:v>-98019929.947053671</c:v>
                </c:pt>
                <c:pt idx="147">
                  <c:v>32524531.031477809</c:v>
                </c:pt>
                <c:pt idx="148">
                  <c:v>-19703501.23502624</c:v>
                </c:pt>
                <c:pt idx="149">
                  <c:v>-65004674.713400126</c:v>
                </c:pt>
                <c:pt idx="150">
                  <c:v>-45270297.70864439</c:v>
                </c:pt>
                <c:pt idx="151">
                  <c:v>-39673179.56185627</c:v>
                </c:pt>
                <c:pt idx="152">
                  <c:v>28821284.293695927</c:v>
                </c:pt>
                <c:pt idx="153">
                  <c:v>87761161.439727783</c:v>
                </c:pt>
                <c:pt idx="154">
                  <c:v>141786128.30170035</c:v>
                </c:pt>
                <c:pt idx="155">
                  <c:v>145207240.69858372</c:v>
                </c:pt>
                <c:pt idx="156">
                  <c:v>43172266.886560202</c:v>
                </c:pt>
                <c:pt idx="157">
                  <c:v>56931021.984159946</c:v>
                </c:pt>
                <c:pt idx="158">
                  <c:v>13292099.482884884</c:v>
                </c:pt>
                <c:pt idx="159">
                  <c:v>16959067.494349122</c:v>
                </c:pt>
                <c:pt idx="160">
                  <c:v>-86373348.585365415</c:v>
                </c:pt>
                <c:pt idx="161">
                  <c:v>-53310899.656650066</c:v>
                </c:pt>
                <c:pt idx="162">
                  <c:v>-75445651.619904637</c:v>
                </c:pt>
                <c:pt idx="163">
                  <c:v>-110669300.54940426</c:v>
                </c:pt>
                <c:pt idx="164">
                  <c:v>-105243701.89694333</c:v>
                </c:pt>
                <c:pt idx="165">
                  <c:v>-132598927.92939055</c:v>
                </c:pt>
                <c:pt idx="166">
                  <c:v>-71004301.927204609</c:v>
                </c:pt>
                <c:pt idx="167">
                  <c:v>-85548110.698789358</c:v>
                </c:pt>
                <c:pt idx="168">
                  <c:v>-146863023.96048188</c:v>
                </c:pt>
                <c:pt idx="169">
                  <c:v>-108281821.27731955</c:v>
                </c:pt>
                <c:pt idx="170">
                  <c:v>45440820.249690771</c:v>
                </c:pt>
                <c:pt idx="171">
                  <c:v>-21196756.565942407</c:v>
                </c:pt>
                <c:pt idx="172">
                  <c:v>2832225.8385065794</c:v>
                </c:pt>
                <c:pt idx="173">
                  <c:v>43710087.877822876</c:v>
                </c:pt>
                <c:pt idx="174">
                  <c:v>-96475503.058730841</c:v>
                </c:pt>
                <c:pt idx="175">
                  <c:v>-40887837.212909341</c:v>
                </c:pt>
                <c:pt idx="176">
                  <c:v>-105332992.21059132</c:v>
                </c:pt>
                <c:pt idx="177">
                  <c:v>-53410612.953079343</c:v>
                </c:pt>
                <c:pt idx="178">
                  <c:v>5569282.9485102892</c:v>
                </c:pt>
                <c:pt idx="179">
                  <c:v>40578378.698789358</c:v>
                </c:pt>
                <c:pt idx="180">
                  <c:v>-103519736.28492963</c:v>
                </c:pt>
                <c:pt idx="181">
                  <c:v>-138753463.2792418</c:v>
                </c:pt>
                <c:pt idx="182">
                  <c:v>-41986293.950721979</c:v>
                </c:pt>
                <c:pt idx="183">
                  <c:v>46926453.08590889</c:v>
                </c:pt>
                <c:pt idx="184">
                  <c:v>-118502669.22884226</c:v>
                </c:pt>
                <c:pt idx="185">
                  <c:v>-61761827.807073116</c:v>
                </c:pt>
                <c:pt idx="186">
                  <c:v>48993288.320301533</c:v>
                </c:pt>
                <c:pt idx="187">
                  <c:v>24003740.332071304</c:v>
                </c:pt>
                <c:pt idx="188">
                  <c:v>18373458.69494462</c:v>
                </c:pt>
                <c:pt idx="189">
                  <c:v>75043296.754884005</c:v>
                </c:pt>
                <c:pt idx="190">
                  <c:v>96143683.700229883</c:v>
                </c:pt>
                <c:pt idx="191">
                  <c:v>72667885.716775894</c:v>
                </c:pt>
                <c:pt idx="192">
                  <c:v>106351588.76311636</c:v>
                </c:pt>
                <c:pt idx="193">
                  <c:v>50699333.773359776</c:v>
                </c:pt>
                <c:pt idx="194">
                  <c:v>171195470.11897731</c:v>
                </c:pt>
                <c:pt idx="195">
                  <c:v>81410322.291018724</c:v>
                </c:pt>
                <c:pt idx="196">
                  <c:v>167000058.32403851</c:v>
                </c:pt>
                <c:pt idx="197">
                  <c:v>150328101.64362979</c:v>
                </c:pt>
                <c:pt idx="198">
                  <c:v>-29804609.209444761</c:v>
                </c:pt>
                <c:pt idx="199">
                  <c:v>62749541.716117382</c:v>
                </c:pt>
                <c:pt idx="200">
                  <c:v>-34345721.371204376</c:v>
                </c:pt>
                <c:pt idx="201">
                  <c:v>69283420.092385054</c:v>
                </c:pt>
                <c:pt idx="202">
                  <c:v>-15837039.672845125</c:v>
                </c:pt>
                <c:pt idx="203">
                  <c:v>-43208846.453080416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02304"/>
        <c:axId val="45610496"/>
      </c:scatterChart>
      <c:valAx>
        <c:axId val="45602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Yuan/US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610496"/>
        <c:crosses val="autoZero"/>
        <c:crossBetween val="midCat"/>
      </c:valAx>
      <c:valAx>
        <c:axId val="45610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602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Can/Us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Holdback Model'!$D$3:$D$206</c:f>
              <c:numCache>
                <c:formatCode>General</c:formatCode>
                <c:ptCount val="204"/>
                <c:pt idx="0">
                  <c:v>1.3693</c:v>
                </c:pt>
                <c:pt idx="1">
                  <c:v>1.3669</c:v>
                </c:pt>
                <c:pt idx="2">
                  <c:v>1.3752</c:v>
                </c:pt>
                <c:pt idx="3">
                  <c:v>1.3655999999999999</c:v>
                </c:pt>
                <c:pt idx="4">
                  <c:v>1.3592</c:v>
                </c:pt>
                <c:pt idx="5">
                  <c:v>1.3693</c:v>
                </c:pt>
                <c:pt idx="6">
                  <c:v>1.3657999999999999</c:v>
                </c:pt>
                <c:pt idx="7">
                  <c:v>1.3696999999999999</c:v>
                </c:pt>
                <c:pt idx="8">
                  <c:v>1.3722000000000001</c:v>
                </c:pt>
                <c:pt idx="9">
                  <c:v>1.3694</c:v>
                </c:pt>
                <c:pt idx="10">
                  <c:v>1.3508</c:v>
                </c:pt>
                <c:pt idx="11">
                  <c:v>1.3381000000000001</c:v>
                </c:pt>
                <c:pt idx="12">
                  <c:v>1.3622000000000001</c:v>
                </c:pt>
                <c:pt idx="13">
                  <c:v>1.3493999999999999</c:v>
                </c:pt>
                <c:pt idx="14">
                  <c:v>1.3555999999999999</c:v>
                </c:pt>
                <c:pt idx="15">
                  <c:v>1.3725000000000001</c:v>
                </c:pt>
                <c:pt idx="16">
                  <c:v>1.3942000000000001</c:v>
                </c:pt>
                <c:pt idx="17">
                  <c:v>1.3804000000000001</c:v>
                </c:pt>
                <c:pt idx="18">
                  <c:v>1.3843000000000001</c:v>
                </c:pt>
                <c:pt idx="19">
                  <c:v>1.3774999999999999</c:v>
                </c:pt>
                <c:pt idx="20">
                  <c:v>1.3905000000000001</c:v>
                </c:pt>
                <c:pt idx="21">
                  <c:v>1.3872</c:v>
                </c:pt>
                <c:pt idx="22">
                  <c:v>1.3869</c:v>
                </c:pt>
                <c:pt idx="23">
                  <c:v>1.4128000000000001</c:v>
                </c:pt>
                <c:pt idx="24">
                  <c:v>1.4271</c:v>
                </c:pt>
                <c:pt idx="25">
                  <c:v>1.4409000000000001</c:v>
                </c:pt>
                <c:pt idx="26">
                  <c:v>1.4334</c:v>
                </c:pt>
                <c:pt idx="27">
                  <c:v>1.4166000000000001</c:v>
                </c:pt>
                <c:pt idx="28">
                  <c:v>1.4298</c:v>
                </c:pt>
                <c:pt idx="29">
                  <c:v>1.4452</c:v>
                </c:pt>
                <c:pt idx="30">
                  <c:v>1.4655</c:v>
                </c:pt>
                <c:pt idx="31">
                  <c:v>1.4869000000000001</c:v>
                </c:pt>
                <c:pt idx="32">
                  <c:v>1.5346</c:v>
                </c:pt>
                <c:pt idx="33">
                  <c:v>1.5218</c:v>
                </c:pt>
                <c:pt idx="34">
                  <c:v>1.5451999999999999</c:v>
                </c:pt>
                <c:pt idx="35">
                  <c:v>1.5404</c:v>
                </c:pt>
                <c:pt idx="36">
                  <c:v>1.5432999999999999</c:v>
                </c:pt>
                <c:pt idx="37">
                  <c:v>1.5194000000000001</c:v>
                </c:pt>
                <c:pt idx="38">
                  <c:v>1.4977</c:v>
                </c:pt>
                <c:pt idx="39">
                  <c:v>1.5176000000000001</c:v>
                </c:pt>
                <c:pt idx="40">
                  <c:v>1.4881</c:v>
                </c:pt>
                <c:pt idx="41">
                  <c:v>1.4611000000000001</c:v>
                </c:pt>
                <c:pt idx="42">
                  <c:v>1.4695</c:v>
                </c:pt>
                <c:pt idx="43">
                  <c:v>1.4890000000000001</c:v>
                </c:pt>
                <c:pt idx="44">
                  <c:v>1.4932000000000001</c:v>
                </c:pt>
                <c:pt idx="45">
                  <c:v>1.4771000000000001</c:v>
                </c:pt>
                <c:pt idx="46">
                  <c:v>1.4776</c:v>
                </c:pt>
                <c:pt idx="47">
                  <c:v>1.4674</c:v>
                </c:pt>
                <c:pt idx="48">
                  <c:v>1.4722</c:v>
                </c:pt>
                <c:pt idx="49">
                  <c:v>1.4486000000000001</c:v>
                </c:pt>
                <c:pt idx="50">
                  <c:v>1.4512</c:v>
                </c:pt>
                <c:pt idx="51">
                  <c:v>1.4608000000000001</c:v>
                </c:pt>
                <c:pt idx="52">
                  <c:v>1.4689000000000001</c:v>
                </c:pt>
                <c:pt idx="53">
                  <c:v>1.4957</c:v>
                </c:pt>
                <c:pt idx="54">
                  <c:v>1.4770000000000001</c:v>
                </c:pt>
                <c:pt idx="55">
                  <c:v>1.4778</c:v>
                </c:pt>
                <c:pt idx="56">
                  <c:v>1.4827999999999999</c:v>
                </c:pt>
                <c:pt idx="57">
                  <c:v>1.4863999999999999</c:v>
                </c:pt>
                <c:pt idx="58">
                  <c:v>1.5125</c:v>
                </c:pt>
                <c:pt idx="59">
                  <c:v>1.5426</c:v>
                </c:pt>
                <c:pt idx="60">
                  <c:v>1.5219</c:v>
                </c:pt>
                <c:pt idx="61">
                  <c:v>1.5032000000000001</c:v>
                </c:pt>
                <c:pt idx="62">
                  <c:v>1.5216000000000001</c:v>
                </c:pt>
                <c:pt idx="63">
                  <c:v>1.5587</c:v>
                </c:pt>
                <c:pt idx="64">
                  <c:v>1.5578000000000001</c:v>
                </c:pt>
                <c:pt idx="65">
                  <c:v>1.5410999999999999</c:v>
                </c:pt>
                <c:pt idx="66">
                  <c:v>1.5245</c:v>
                </c:pt>
                <c:pt idx="67">
                  <c:v>1.5307999999999999</c:v>
                </c:pt>
                <c:pt idx="68">
                  <c:v>1.5399</c:v>
                </c:pt>
                <c:pt idx="69">
                  <c:v>1.5679000000000001</c:v>
                </c:pt>
                <c:pt idx="70">
                  <c:v>1.5717000000000001</c:v>
                </c:pt>
                <c:pt idx="71">
                  <c:v>1.5922000000000001</c:v>
                </c:pt>
                <c:pt idx="72">
                  <c:v>1.5788</c:v>
                </c:pt>
                <c:pt idx="73">
                  <c:v>1.5996999999999999</c:v>
                </c:pt>
                <c:pt idx="74">
                  <c:v>1.5964</c:v>
                </c:pt>
                <c:pt idx="75">
                  <c:v>1.5876999999999999</c:v>
                </c:pt>
                <c:pt idx="76">
                  <c:v>1.5814999999999999</c:v>
                </c:pt>
                <c:pt idx="77">
                  <c:v>1.5502</c:v>
                </c:pt>
                <c:pt idx="78">
                  <c:v>1.5318000000000001</c:v>
                </c:pt>
                <c:pt idx="79">
                  <c:v>1.5456000000000001</c:v>
                </c:pt>
                <c:pt idx="80">
                  <c:v>1.5693999999999999</c:v>
                </c:pt>
                <c:pt idx="81">
                  <c:v>1.5761000000000001</c:v>
                </c:pt>
                <c:pt idx="82">
                  <c:v>1.5780000000000001</c:v>
                </c:pt>
                <c:pt idx="83">
                  <c:v>1.5714999999999999</c:v>
                </c:pt>
                <c:pt idx="84">
                  <c:v>1.5591999999999999</c:v>
                </c:pt>
                <c:pt idx="85">
                  <c:v>1.5414000000000001</c:v>
                </c:pt>
                <c:pt idx="86">
                  <c:v>1.5121</c:v>
                </c:pt>
                <c:pt idx="87">
                  <c:v>1.4761</c:v>
                </c:pt>
                <c:pt idx="88">
                  <c:v>1.4581999999999999</c:v>
                </c:pt>
                <c:pt idx="89">
                  <c:v>1.3839999999999999</c:v>
                </c:pt>
                <c:pt idx="90">
                  <c:v>1.3525</c:v>
                </c:pt>
                <c:pt idx="91">
                  <c:v>1.3821000000000001</c:v>
                </c:pt>
                <c:pt idx="92">
                  <c:v>1.3963000000000001</c:v>
                </c:pt>
                <c:pt idx="93">
                  <c:v>1.3633999999999999</c:v>
                </c:pt>
                <c:pt idx="94">
                  <c:v>1.3221000000000001</c:v>
                </c:pt>
                <c:pt idx="95">
                  <c:v>1.3129999999999999</c:v>
                </c:pt>
                <c:pt idx="96">
                  <c:v>1.3128</c:v>
                </c:pt>
                <c:pt idx="97">
                  <c:v>1.2958000000000001</c:v>
                </c:pt>
                <c:pt idx="98">
                  <c:v>1.3299000000000001</c:v>
                </c:pt>
                <c:pt idx="99">
                  <c:v>1.3286</c:v>
                </c:pt>
                <c:pt idx="100">
                  <c:v>1.3420000000000001</c:v>
                </c:pt>
                <c:pt idx="101">
                  <c:v>1.3789</c:v>
                </c:pt>
                <c:pt idx="102">
                  <c:v>1.3577999999999999</c:v>
                </c:pt>
                <c:pt idx="103">
                  <c:v>1.3225</c:v>
                </c:pt>
                <c:pt idx="104">
                  <c:v>1.3127</c:v>
                </c:pt>
                <c:pt idx="105">
                  <c:v>1.2881</c:v>
                </c:pt>
                <c:pt idx="106">
                  <c:v>1.2468999999999999</c:v>
                </c:pt>
                <c:pt idx="107">
                  <c:v>1.1968000000000001</c:v>
                </c:pt>
                <c:pt idx="108">
                  <c:v>1.2189000000000001</c:v>
                </c:pt>
                <c:pt idx="109">
                  <c:v>1.2248000000000001</c:v>
                </c:pt>
                <c:pt idx="110">
                  <c:v>1.2401</c:v>
                </c:pt>
                <c:pt idx="111">
                  <c:v>1.216</c:v>
                </c:pt>
                <c:pt idx="112">
                  <c:v>1.2359</c:v>
                </c:pt>
                <c:pt idx="113">
                  <c:v>1.2555000000000001</c:v>
                </c:pt>
                <c:pt idx="114">
                  <c:v>1.2402</c:v>
                </c:pt>
                <c:pt idx="115">
                  <c:v>1.2229000000000001</c:v>
                </c:pt>
                <c:pt idx="116">
                  <c:v>1.2042999999999999</c:v>
                </c:pt>
                <c:pt idx="117">
                  <c:v>1.1777</c:v>
                </c:pt>
                <c:pt idx="118">
                  <c:v>1.1774</c:v>
                </c:pt>
                <c:pt idx="119">
                  <c:v>1.1815</c:v>
                </c:pt>
                <c:pt idx="120">
                  <c:v>1.1615</c:v>
                </c:pt>
                <c:pt idx="121">
                  <c:v>1.1572</c:v>
                </c:pt>
                <c:pt idx="122">
                  <c:v>1.1489</c:v>
                </c:pt>
                <c:pt idx="123">
                  <c:v>1.1573</c:v>
                </c:pt>
                <c:pt idx="124">
                  <c:v>1.1440999999999999</c:v>
                </c:pt>
                <c:pt idx="125">
                  <c:v>1.1100000000000001</c:v>
                </c:pt>
                <c:pt idx="126">
                  <c:v>1.1136999999999999</c:v>
                </c:pt>
                <c:pt idx="127">
                  <c:v>1.1294</c:v>
                </c:pt>
                <c:pt idx="128">
                  <c:v>1.1182000000000001</c:v>
                </c:pt>
                <c:pt idx="129">
                  <c:v>1.1161000000000001</c:v>
                </c:pt>
                <c:pt idx="130">
                  <c:v>1.1285000000000001</c:v>
                </c:pt>
                <c:pt idx="131">
                  <c:v>1.1358999999999999</c:v>
                </c:pt>
                <c:pt idx="132">
                  <c:v>1.1532</c:v>
                </c:pt>
                <c:pt idx="133">
                  <c:v>1.1762999999999999</c:v>
                </c:pt>
                <c:pt idx="134">
                  <c:v>1.171</c:v>
                </c:pt>
                <c:pt idx="135">
                  <c:v>1.1681999999999999</c:v>
                </c:pt>
                <c:pt idx="136">
                  <c:v>1.135</c:v>
                </c:pt>
                <c:pt idx="137">
                  <c:v>1.0951</c:v>
                </c:pt>
                <c:pt idx="138">
                  <c:v>1.0650999999999999</c:v>
                </c:pt>
                <c:pt idx="139">
                  <c:v>1.0502</c:v>
                </c:pt>
                <c:pt idx="140">
                  <c:v>1.0579000000000001</c:v>
                </c:pt>
                <c:pt idx="141">
                  <c:v>1.0266999999999999</c:v>
                </c:pt>
                <c:pt idx="142">
                  <c:v>0.97540000000000004</c:v>
                </c:pt>
                <c:pt idx="143">
                  <c:v>0.96719999999999995</c:v>
                </c:pt>
                <c:pt idx="144">
                  <c:v>1.0021</c:v>
                </c:pt>
                <c:pt idx="145">
                  <c:v>1.0099</c:v>
                </c:pt>
                <c:pt idx="146">
                  <c:v>0.99860000000000004</c:v>
                </c:pt>
                <c:pt idx="147">
                  <c:v>1.0028999999999999</c:v>
                </c:pt>
                <c:pt idx="148">
                  <c:v>1.0137</c:v>
                </c:pt>
                <c:pt idx="149">
                  <c:v>0.99929999999999997</c:v>
                </c:pt>
                <c:pt idx="150">
                  <c:v>1.0165999999999999</c:v>
                </c:pt>
                <c:pt idx="151">
                  <c:v>1.0129999999999999</c:v>
                </c:pt>
                <c:pt idx="152">
                  <c:v>1.0535000000000001</c:v>
                </c:pt>
                <c:pt idx="153">
                  <c:v>1.0582</c:v>
                </c:pt>
                <c:pt idx="154">
                  <c:v>1.1847000000000001</c:v>
                </c:pt>
                <c:pt idx="155">
                  <c:v>1.2171000000000001</c:v>
                </c:pt>
                <c:pt idx="156">
                  <c:v>1.2337</c:v>
                </c:pt>
                <c:pt idx="157">
                  <c:v>1.2248000000000001</c:v>
                </c:pt>
                <c:pt idx="158">
                  <c:v>1.2452000000000001</c:v>
                </c:pt>
                <c:pt idx="159">
                  <c:v>1.2645</c:v>
                </c:pt>
                <c:pt idx="160">
                  <c:v>1.2242</c:v>
                </c:pt>
                <c:pt idx="161">
                  <c:v>1.1528</c:v>
                </c:pt>
                <c:pt idx="162">
                  <c:v>1.1264000000000001</c:v>
                </c:pt>
                <c:pt idx="163">
                  <c:v>1.1229</c:v>
                </c:pt>
                <c:pt idx="164">
                  <c:v>1.0871999999999999</c:v>
                </c:pt>
                <c:pt idx="165">
                  <c:v>1.0815999999999999</c:v>
                </c:pt>
                <c:pt idx="166">
                  <c:v>1.0547</c:v>
                </c:pt>
                <c:pt idx="167">
                  <c:v>1.0592999999999999</c:v>
                </c:pt>
                <c:pt idx="168">
                  <c:v>1.0537000000000001</c:v>
                </c:pt>
                <c:pt idx="169">
                  <c:v>1.0438000000000001</c:v>
                </c:pt>
                <c:pt idx="170">
                  <c:v>1.0571999999999999</c:v>
                </c:pt>
                <c:pt idx="171">
                  <c:v>1.0228999999999999</c:v>
                </c:pt>
                <c:pt idx="172">
                  <c:v>1.0052000000000001</c:v>
                </c:pt>
                <c:pt idx="173">
                  <c:v>1.0403</c:v>
                </c:pt>
                <c:pt idx="174">
                  <c:v>1.0376000000000001</c:v>
                </c:pt>
                <c:pt idx="175">
                  <c:v>1.0422</c:v>
                </c:pt>
                <c:pt idx="176">
                  <c:v>1.0404</c:v>
                </c:pt>
                <c:pt idx="177">
                  <c:v>1.0329999999999999</c:v>
                </c:pt>
                <c:pt idx="178">
                  <c:v>1.0179</c:v>
                </c:pt>
                <c:pt idx="179">
                  <c:v>1.0128999999999999</c:v>
                </c:pt>
                <c:pt idx="180">
                  <c:v>1.0081</c:v>
                </c:pt>
                <c:pt idx="181">
                  <c:v>0.99390000000000001</c:v>
                </c:pt>
                <c:pt idx="182">
                  <c:v>0.98760000000000003</c:v>
                </c:pt>
                <c:pt idx="183">
                  <c:v>0.97660000000000002</c:v>
                </c:pt>
                <c:pt idx="184">
                  <c:v>0.95799999999999996</c:v>
                </c:pt>
                <c:pt idx="185">
                  <c:v>0.96799999999999997</c:v>
                </c:pt>
                <c:pt idx="186">
                  <c:v>0.97660000000000002</c:v>
                </c:pt>
                <c:pt idx="187">
                  <c:v>0.95530000000000004</c:v>
                </c:pt>
                <c:pt idx="188">
                  <c:v>0.98170000000000002</c:v>
                </c:pt>
                <c:pt idx="189">
                  <c:v>1.0024999999999999</c:v>
                </c:pt>
                <c:pt idx="190">
                  <c:v>1.0198</c:v>
                </c:pt>
                <c:pt idx="191">
                  <c:v>1.0247999999999999</c:v>
                </c:pt>
                <c:pt idx="192">
                  <c:v>1.0235000000000001</c:v>
                </c:pt>
                <c:pt idx="193">
                  <c:v>1.0129999999999999</c:v>
                </c:pt>
                <c:pt idx="194">
                  <c:v>0.99670000000000003</c:v>
                </c:pt>
                <c:pt idx="195">
                  <c:v>0.99380000000000002</c:v>
                </c:pt>
                <c:pt idx="196">
                  <c:v>0.99280000000000002</c:v>
                </c:pt>
                <c:pt idx="197">
                  <c:v>1.0097</c:v>
                </c:pt>
                <c:pt idx="198">
                  <c:v>1.028</c:v>
                </c:pt>
                <c:pt idx="199">
                  <c:v>1.0142</c:v>
                </c:pt>
                <c:pt idx="200">
                  <c:v>0.99239999999999995</c:v>
                </c:pt>
                <c:pt idx="201">
                  <c:v>0.97829999999999995</c:v>
                </c:pt>
                <c:pt idx="202">
                  <c:v>0.98719999999999997</c:v>
                </c:pt>
                <c:pt idx="203">
                  <c:v>0.997</c:v>
                </c:pt>
              </c:numCache>
            </c:numRef>
          </c:xVal>
          <c:yVal>
            <c:numRef>
              <c:f>'Lagged Holdback Model'!$W$36:$W$239</c:f>
              <c:numCache>
                <c:formatCode>General</c:formatCode>
                <c:ptCount val="204"/>
                <c:pt idx="0">
                  <c:v>44491355.329924881</c:v>
                </c:pt>
                <c:pt idx="1">
                  <c:v>40612751.431582749</c:v>
                </c:pt>
                <c:pt idx="2">
                  <c:v>-15156447.477918029</c:v>
                </c:pt>
                <c:pt idx="3">
                  <c:v>-14329446.630208254</c:v>
                </c:pt>
                <c:pt idx="4">
                  <c:v>-17926146.169338703</c:v>
                </c:pt>
                <c:pt idx="5">
                  <c:v>-21104425.140505075</c:v>
                </c:pt>
                <c:pt idx="6">
                  <c:v>-24065080.729389668</c:v>
                </c:pt>
                <c:pt idx="7">
                  <c:v>-63671279.405701458</c:v>
                </c:pt>
                <c:pt idx="8">
                  <c:v>-87980076.743790686</c:v>
                </c:pt>
                <c:pt idx="9">
                  <c:v>-15176205.418379307</c:v>
                </c:pt>
                <c:pt idx="10">
                  <c:v>6434215.4999265671</c:v>
                </c:pt>
                <c:pt idx="11">
                  <c:v>-751678.12843436003</c:v>
                </c:pt>
                <c:pt idx="12">
                  <c:v>-32935533.65806973</c:v>
                </c:pt>
                <c:pt idx="13">
                  <c:v>6274896.8773261905</c:v>
                </c:pt>
                <c:pt idx="14">
                  <c:v>-45467201.903002024</c:v>
                </c:pt>
                <c:pt idx="15">
                  <c:v>-41191964.756432831</c:v>
                </c:pt>
                <c:pt idx="16">
                  <c:v>-6483937.169170022</c:v>
                </c:pt>
                <c:pt idx="17">
                  <c:v>-14556405.160631537</c:v>
                </c:pt>
                <c:pt idx="18">
                  <c:v>-53673416.065545201</c:v>
                </c:pt>
                <c:pt idx="19">
                  <c:v>-59010568.931400537</c:v>
                </c:pt>
                <c:pt idx="20">
                  <c:v>-21364962.539132059</c:v>
                </c:pt>
                <c:pt idx="21">
                  <c:v>-11564927.725136399</c:v>
                </c:pt>
                <c:pt idx="22">
                  <c:v>-17681759.707903385</c:v>
                </c:pt>
                <c:pt idx="23">
                  <c:v>23319270.319310963</c:v>
                </c:pt>
                <c:pt idx="24">
                  <c:v>-14376106.620977283</c:v>
                </c:pt>
                <c:pt idx="25">
                  <c:v>17559802.460564256</c:v>
                </c:pt>
                <c:pt idx="26">
                  <c:v>-25467878.468753099</c:v>
                </c:pt>
                <c:pt idx="27">
                  <c:v>-41575871.654409587</c:v>
                </c:pt>
                <c:pt idx="28">
                  <c:v>-55818815.552474022</c:v>
                </c:pt>
                <c:pt idx="29">
                  <c:v>12963461.030631721</c:v>
                </c:pt>
                <c:pt idx="30">
                  <c:v>-33747996.825910985</c:v>
                </c:pt>
                <c:pt idx="31">
                  <c:v>-42183338.831565738</c:v>
                </c:pt>
                <c:pt idx="32">
                  <c:v>23171922.629068255</c:v>
                </c:pt>
                <c:pt idx="33">
                  <c:v>-28936778.949919283</c:v>
                </c:pt>
                <c:pt idx="34">
                  <c:v>24441070.50165993</c:v>
                </c:pt>
                <c:pt idx="35">
                  <c:v>40776051.160474181</c:v>
                </c:pt>
                <c:pt idx="36">
                  <c:v>-903535.29561388493</c:v>
                </c:pt>
                <c:pt idx="37">
                  <c:v>8049217.6114149094</c:v>
                </c:pt>
                <c:pt idx="38">
                  <c:v>-39237258.062421679</c:v>
                </c:pt>
                <c:pt idx="39">
                  <c:v>-20364180.711048007</c:v>
                </c:pt>
                <c:pt idx="40">
                  <c:v>-60539988.889633894</c:v>
                </c:pt>
                <c:pt idx="41">
                  <c:v>-57258502.949490666</c:v>
                </c:pt>
                <c:pt idx="42">
                  <c:v>-10040498.365935206</c:v>
                </c:pt>
                <c:pt idx="43">
                  <c:v>-42897856.930677652</c:v>
                </c:pt>
                <c:pt idx="44">
                  <c:v>-24852463.960300982</c:v>
                </c:pt>
                <c:pt idx="45">
                  <c:v>-37439856.024964333</c:v>
                </c:pt>
                <c:pt idx="46">
                  <c:v>-16758706.068448961</c:v>
                </c:pt>
                <c:pt idx="47">
                  <c:v>-4414602.3561398983</c:v>
                </c:pt>
                <c:pt idx="48">
                  <c:v>-49200828.161085606</c:v>
                </c:pt>
                <c:pt idx="49">
                  <c:v>-16077151.754128814</c:v>
                </c:pt>
                <c:pt idx="50">
                  <c:v>-46896563.15407002</c:v>
                </c:pt>
                <c:pt idx="51">
                  <c:v>-70528817.996493697</c:v>
                </c:pt>
                <c:pt idx="52">
                  <c:v>-66757610.256812334</c:v>
                </c:pt>
                <c:pt idx="53">
                  <c:v>-18335702.748183191</c:v>
                </c:pt>
                <c:pt idx="54">
                  <c:v>-21309429.951387465</c:v>
                </c:pt>
                <c:pt idx="55">
                  <c:v>-1001475.3149390221</c:v>
                </c:pt>
                <c:pt idx="56">
                  <c:v>-2711409.6668467522</c:v>
                </c:pt>
                <c:pt idx="57">
                  <c:v>-9229921.8247674704</c:v>
                </c:pt>
                <c:pt idx="58">
                  <c:v>9390147.2413875461</c:v>
                </c:pt>
                <c:pt idx="59">
                  <c:v>17904572.439289868</c:v>
                </c:pt>
                <c:pt idx="60">
                  <c:v>25405700.106396675</c:v>
                </c:pt>
                <c:pt idx="61">
                  <c:v>18900322.162189782</c:v>
                </c:pt>
                <c:pt idx="62">
                  <c:v>13681522.342116892</c:v>
                </c:pt>
                <c:pt idx="63">
                  <c:v>-17885789.655903339</c:v>
                </c:pt>
                <c:pt idx="64">
                  <c:v>19013778.387554526</c:v>
                </c:pt>
                <c:pt idx="65">
                  <c:v>18887058.903751016</c:v>
                </c:pt>
                <c:pt idx="66">
                  <c:v>-22514939.796755314</c:v>
                </c:pt>
                <c:pt idx="67">
                  <c:v>-34151140.401439786</c:v>
                </c:pt>
                <c:pt idx="68">
                  <c:v>-32910900.029584706</c:v>
                </c:pt>
                <c:pt idx="69">
                  <c:v>-25758000.289511025</c:v>
                </c:pt>
                <c:pt idx="70">
                  <c:v>8016277.9820078611</c:v>
                </c:pt>
                <c:pt idx="71">
                  <c:v>8094721.2431619763</c:v>
                </c:pt>
                <c:pt idx="72">
                  <c:v>19824690.273957789</c:v>
                </c:pt>
                <c:pt idx="73">
                  <c:v>23618532.154139042</c:v>
                </c:pt>
                <c:pt idx="74">
                  <c:v>-34596705.779337525</c:v>
                </c:pt>
                <c:pt idx="75">
                  <c:v>-12018213.24897927</c:v>
                </c:pt>
                <c:pt idx="76">
                  <c:v>35741277.220607638</c:v>
                </c:pt>
                <c:pt idx="77">
                  <c:v>39281560.466688693</c:v>
                </c:pt>
                <c:pt idx="78">
                  <c:v>-1877640.5471473336</c:v>
                </c:pt>
                <c:pt idx="79">
                  <c:v>35013701.884039283</c:v>
                </c:pt>
                <c:pt idx="80">
                  <c:v>58507559.344228327</c:v>
                </c:pt>
                <c:pt idx="81">
                  <c:v>10313292.089136064</c:v>
                </c:pt>
                <c:pt idx="82">
                  <c:v>21887715.643209338</c:v>
                </c:pt>
                <c:pt idx="83">
                  <c:v>24151775.557497263</c:v>
                </c:pt>
                <c:pt idx="84">
                  <c:v>20044120.910248101</c:v>
                </c:pt>
                <c:pt idx="85">
                  <c:v>42064251.321022034</c:v>
                </c:pt>
                <c:pt idx="86">
                  <c:v>7275171.507583797</c:v>
                </c:pt>
                <c:pt idx="87">
                  <c:v>30878907.940323412</c:v>
                </c:pt>
                <c:pt idx="88">
                  <c:v>34600806.327808738</c:v>
                </c:pt>
                <c:pt idx="89">
                  <c:v>64812186.447422922</c:v>
                </c:pt>
                <c:pt idx="90">
                  <c:v>-8931583.8844510317</c:v>
                </c:pt>
                <c:pt idx="91">
                  <c:v>10130063.670828223</c:v>
                </c:pt>
                <c:pt idx="92">
                  <c:v>19341539.835693538</c:v>
                </c:pt>
                <c:pt idx="93">
                  <c:v>9557036.3660289049</c:v>
                </c:pt>
                <c:pt idx="94">
                  <c:v>-3520488.3643275499</c:v>
                </c:pt>
                <c:pt idx="95">
                  <c:v>37295544.370102167</c:v>
                </c:pt>
                <c:pt idx="96">
                  <c:v>18552371.783395231</c:v>
                </c:pt>
                <c:pt idx="97">
                  <c:v>34346000.131031871</c:v>
                </c:pt>
                <c:pt idx="98">
                  <c:v>5789130.6600860357</c:v>
                </c:pt>
                <c:pt idx="99">
                  <c:v>14188723.852135777</c:v>
                </c:pt>
                <c:pt idx="100">
                  <c:v>26945684.414037108</c:v>
                </c:pt>
                <c:pt idx="101">
                  <c:v>30854981.833856702</c:v>
                </c:pt>
                <c:pt idx="102">
                  <c:v>25701324.509212315</c:v>
                </c:pt>
                <c:pt idx="103">
                  <c:v>-17884841.694134593</c:v>
                </c:pt>
                <c:pt idx="104">
                  <c:v>-10831935.761421442</c:v>
                </c:pt>
                <c:pt idx="105">
                  <c:v>17578125.935469389</c:v>
                </c:pt>
                <c:pt idx="106">
                  <c:v>53376190.193084121</c:v>
                </c:pt>
                <c:pt idx="107">
                  <c:v>12714383.630857587</c:v>
                </c:pt>
                <c:pt idx="108">
                  <c:v>-1051333.6527884007</c:v>
                </c:pt>
                <c:pt idx="109">
                  <c:v>42804453.141955853</c:v>
                </c:pt>
                <c:pt idx="110">
                  <c:v>44454098.21110034</c:v>
                </c:pt>
                <c:pt idx="111">
                  <c:v>55314350.103895664</c:v>
                </c:pt>
                <c:pt idx="112">
                  <c:v>64408780.658993959</c:v>
                </c:pt>
                <c:pt idx="113">
                  <c:v>132733132.53409117</c:v>
                </c:pt>
                <c:pt idx="114">
                  <c:v>86117543.378264487</c:v>
                </c:pt>
                <c:pt idx="115">
                  <c:v>79271158.612402737</c:v>
                </c:pt>
                <c:pt idx="116">
                  <c:v>22845112.800465107</c:v>
                </c:pt>
                <c:pt idx="117">
                  <c:v>19037331.481133103</c:v>
                </c:pt>
                <c:pt idx="118">
                  <c:v>44091815.09975028</c:v>
                </c:pt>
                <c:pt idx="119">
                  <c:v>58995792.212005258</c:v>
                </c:pt>
                <c:pt idx="120">
                  <c:v>68459397.514543295</c:v>
                </c:pt>
                <c:pt idx="121">
                  <c:v>96959253.165465236</c:v>
                </c:pt>
                <c:pt idx="122">
                  <c:v>86108026.826619506</c:v>
                </c:pt>
                <c:pt idx="123">
                  <c:v>35210973.372273803</c:v>
                </c:pt>
                <c:pt idx="124">
                  <c:v>67948507.309340835</c:v>
                </c:pt>
                <c:pt idx="125">
                  <c:v>50552601.12706399</c:v>
                </c:pt>
                <c:pt idx="126">
                  <c:v>2789836.0927144289</c:v>
                </c:pt>
                <c:pt idx="127">
                  <c:v>62269450.67022717</c:v>
                </c:pt>
                <c:pt idx="128">
                  <c:v>26549175.701165676</c:v>
                </c:pt>
                <c:pt idx="129">
                  <c:v>44652570.65774405</c:v>
                </c:pt>
                <c:pt idx="130">
                  <c:v>-18661253.017928839</c:v>
                </c:pt>
                <c:pt idx="131">
                  <c:v>1021600.4025242329</c:v>
                </c:pt>
                <c:pt idx="132">
                  <c:v>-15097578.611489773</c:v>
                </c:pt>
                <c:pt idx="133">
                  <c:v>24530974.358250856</c:v>
                </c:pt>
                <c:pt idx="134">
                  <c:v>-40408060.655790806</c:v>
                </c:pt>
                <c:pt idx="135">
                  <c:v>-74322287.951974511</c:v>
                </c:pt>
                <c:pt idx="136">
                  <c:v>13614898.605767488</c:v>
                </c:pt>
                <c:pt idx="137">
                  <c:v>-9253728.0318367481</c:v>
                </c:pt>
                <c:pt idx="138">
                  <c:v>-133735420.36604762</c:v>
                </c:pt>
                <c:pt idx="139">
                  <c:v>-57652596.89065218</c:v>
                </c:pt>
                <c:pt idx="140">
                  <c:v>-60436347.137026191</c:v>
                </c:pt>
                <c:pt idx="141">
                  <c:v>-19111003.701368928</c:v>
                </c:pt>
                <c:pt idx="142">
                  <c:v>-18374258.437351823</c:v>
                </c:pt>
                <c:pt idx="143">
                  <c:v>-108612392.08491707</c:v>
                </c:pt>
                <c:pt idx="144">
                  <c:v>8721509.8662508726</c:v>
                </c:pt>
                <c:pt idx="145">
                  <c:v>-6404719.066079855</c:v>
                </c:pt>
                <c:pt idx="146">
                  <c:v>-98019929.947053671</c:v>
                </c:pt>
                <c:pt idx="147">
                  <c:v>32524531.031477809</c:v>
                </c:pt>
                <c:pt idx="148">
                  <c:v>-19703501.23502624</c:v>
                </c:pt>
                <c:pt idx="149">
                  <c:v>-65004674.713400126</c:v>
                </c:pt>
                <c:pt idx="150">
                  <c:v>-45270297.70864439</c:v>
                </c:pt>
                <c:pt idx="151">
                  <c:v>-39673179.56185627</c:v>
                </c:pt>
                <c:pt idx="152">
                  <c:v>28821284.293695927</c:v>
                </c:pt>
                <c:pt idx="153">
                  <c:v>87761161.439727783</c:v>
                </c:pt>
                <c:pt idx="154">
                  <c:v>141786128.30170035</c:v>
                </c:pt>
                <c:pt idx="155">
                  <c:v>145207240.69858372</c:v>
                </c:pt>
                <c:pt idx="156">
                  <c:v>43172266.886560202</c:v>
                </c:pt>
                <c:pt idx="157">
                  <c:v>56931021.984159946</c:v>
                </c:pt>
                <c:pt idx="158">
                  <c:v>13292099.482884884</c:v>
                </c:pt>
                <c:pt idx="159">
                  <c:v>16959067.494349122</c:v>
                </c:pt>
                <c:pt idx="160">
                  <c:v>-86373348.585365415</c:v>
                </c:pt>
                <c:pt idx="161">
                  <c:v>-53310899.656650066</c:v>
                </c:pt>
                <c:pt idx="162">
                  <c:v>-75445651.619904637</c:v>
                </c:pt>
                <c:pt idx="163">
                  <c:v>-110669300.54940426</c:v>
                </c:pt>
                <c:pt idx="164">
                  <c:v>-105243701.89694333</c:v>
                </c:pt>
                <c:pt idx="165">
                  <c:v>-132598927.92939055</c:v>
                </c:pt>
                <c:pt idx="166">
                  <c:v>-71004301.927204609</c:v>
                </c:pt>
                <c:pt idx="167">
                  <c:v>-85548110.698789358</c:v>
                </c:pt>
                <c:pt idx="168">
                  <c:v>-146863023.96048188</c:v>
                </c:pt>
                <c:pt idx="169">
                  <c:v>-108281821.27731955</c:v>
                </c:pt>
                <c:pt idx="170">
                  <c:v>45440820.249690771</c:v>
                </c:pt>
                <c:pt idx="171">
                  <c:v>-21196756.565942407</c:v>
                </c:pt>
                <c:pt idx="172">
                  <c:v>2832225.8385065794</c:v>
                </c:pt>
                <c:pt idx="173">
                  <c:v>43710087.877822876</c:v>
                </c:pt>
                <c:pt idx="174">
                  <c:v>-96475503.058730841</c:v>
                </c:pt>
                <c:pt idx="175">
                  <c:v>-40887837.212909341</c:v>
                </c:pt>
                <c:pt idx="176">
                  <c:v>-105332992.21059132</c:v>
                </c:pt>
                <c:pt idx="177">
                  <c:v>-53410612.953079343</c:v>
                </c:pt>
                <c:pt idx="178">
                  <c:v>5569282.9485102892</c:v>
                </c:pt>
                <c:pt idx="179">
                  <c:v>40578378.698789358</c:v>
                </c:pt>
                <c:pt idx="180">
                  <c:v>-103519736.28492963</c:v>
                </c:pt>
                <c:pt idx="181">
                  <c:v>-138753463.2792418</c:v>
                </c:pt>
                <c:pt idx="182">
                  <c:v>-41986293.950721979</c:v>
                </c:pt>
                <c:pt idx="183">
                  <c:v>46926453.08590889</c:v>
                </c:pt>
                <c:pt idx="184">
                  <c:v>-118502669.22884226</c:v>
                </c:pt>
                <c:pt idx="185">
                  <c:v>-61761827.807073116</c:v>
                </c:pt>
                <c:pt idx="186">
                  <c:v>48993288.320301533</c:v>
                </c:pt>
                <c:pt idx="187">
                  <c:v>24003740.332071304</c:v>
                </c:pt>
                <c:pt idx="188">
                  <c:v>18373458.69494462</c:v>
                </c:pt>
                <c:pt idx="189">
                  <c:v>75043296.754884005</c:v>
                </c:pt>
                <c:pt idx="190">
                  <c:v>96143683.700229883</c:v>
                </c:pt>
                <c:pt idx="191">
                  <c:v>72667885.716775894</c:v>
                </c:pt>
                <c:pt idx="192">
                  <c:v>106351588.76311636</c:v>
                </c:pt>
                <c:pt idx="193">
                  <c:v>50699333.773359776</c:v>
                </c:pt>
                <c:pt idx="194">
                  <c:v>171195470.11897731</c:v>
                </c:pt>
                <c:pt idx="195">
                  <c:v>81410322.291018724</c:v>
                </c:pt>
                <c:pt idx="196">
                  <c:v>167000058.32403851</c:v>
                </c:pt>
                <c:pt idx="197">
                  <c:v>150328101.64362979</c:v>
                </c:pt>
                <c:pt idx="198">
                  <c:v>-29804609.209444761</c:v>
                </c:pt>
                <c:pt idx="199">
                  <c:v>62749541.716117382</c:v>
                </c:pt>
                <c:pt idx="200">
                  <c:v>-34345721.371204376</c:v>
                </c:pt>
                <c:pt idx="201">
                  <c:v>69283420.092385054</c:v>
                </c:pt>
                <c:pt idx="202">
                  <c:v>-15837039.672845125</c:v>
                </c:pt>
                <c:pt idx="203">
                  <c:v>-43208846.453080416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99360"/>
        <c:axId val="52868224"/>
      </c:scatterChart>
      <c:valAx>
        <c:axId val="52799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Can/Us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868224"/>
        <c:crosses val="autoZero"/>
        <c:crossBetween val="midCat"/>
      </c:valAx>
      <c:valAx>
        <c:axId val="52868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799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Pound/US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Holdback Model'!$E$3:$E$206</c:f>
              <c:numCache>
                <c:formatCode>General</c:formatCode>
                <c:ptCount val="204"/>
                <c:pt idx="0">
                  <c:v>0.64913988964621872</c:v>
                </c:pt>
                <c:pt idx="1">
                  <c:v>0.65410779696493981</c:v>
                </c:pt>
                <c:pt idx="2">
                  <c:v>0.65104166666666663</c:v>
                </c:pt>
                <c:pt idx="3">
                  <c:v>0.65483596359112051</c:v>
                </c:pt>
                <c:pt idx="4">
                  <c:v>0.65963060686015829</c:v>
                </c:pt>
                <c:pt idx="5">
                  <c:v>0.65997888067581834</c:v>
                </c:pt>
                <c:pt idx="6">
                  <c:v>0.64867669953295271</c:v>
                </c:pt>
                <c:pt idx="7">
                  <c:v>0.64391500321957507</c:v>
                </c:pt>
                <c:pt idx="8">
                  <c:v>0.64520291631718174</c:v>
                </c:pt>
                <c:pt idx="9">
                  <c:v>0.64131340986340024</c:v>
                </c:pt>
                <c:pt idx="10">
                  <c:v>0.63039778099981081</c:v>
                </c:pt>
                <c:pt idx="11">
                  <c:v>0.60157612945918304</c:v>
                </c:pt>
                <c:pt idx="12">
                  <c:v>0.60099765610914124</c:v>
                </c:pt>
                <c:pt idx="13">
                  <c:v>0.60295447693699122</c:v>
                </c:pt>
                <c:pt idx="14">
                  <c:v>0.61515748031496065</c:v>
                </c:pt>
                <c:pt idx="15">
                  <c:v>0.62127236580516898</c:v>
                </c:pt>
                <c:pt idx="16">
                  <c:v>0.61376051064874482</c:v>
                </c:pt>
                <c:pt idx="17">
                  <c:v>0.61267001592942039</c:v>
                </c:pt>
                <c:pt idx="18">
                  <c:v>0.60793969238251566</c:v>
                </c:pt>
                <c:pt idx="19">
                  <c:v>0.59901761111776686</c:v>
                </c:pt>
                <c:pt idx="20">
                  <c:v>0.62363579669473035</c:v>
                </c:pt>
                <c:pt idx="21">
                  <c:v>0.62449259976269278</c:v>
                </c:pt>
                <c:pt idx="22">
                  <c:v>0.61236987140232702</c:v>
                </c:pt>
                <c:pt idx="23">
                  <c:v>0.59210136775415945</c:v>
                </c:pt>
                <c:pt idx="24">
                  <c:v>0.6025185274447189</c:v>
                </c:pt>
                <c:pt idx="25">
                  <c:v>0.6116207951070336</c:v>
                </c:pt>
                <c:pt idx="26">
                  <c:v>0.6094588005850804</c:v>
                </c:pt>
                <c:pt idx="27">
                  <c:v>0.60172092183645232</c:v>
                </c:pt>
                <c:pt idx="28">
                  <c:v>0.59797883154936315</c:v>
                </c:pt>
                <c:pt idx="29">
                  <c:v>0.61042607740202659</c:v>
                </c:pt>
                <c:pt idx="30">
                  <c:v>0.60591371788657289</c:v>
                </c:pt>
                <c:pt idx="31">
                  <c:v>0.60838352497414372</c:v>
                </c:pt>
                <c:pt idx="32">
                  <c:v>0.611920205605189</c:v>
                </c:pt>
                <c:pt idx="33">
                  <c:v>0.59442430006538671</c:v>
                </c:pt>
                <c:pt idx="34">
                  <c:v>0.59017941454202083</c:v>
                </c:pt>
                <c:pt idx="35">
                  <c:v>0.60201071579074106</c:v>
                </c:pt>
                <c:pt idx="36">
                  <c:v>0.59851568111084508</c:v>
                </c:pt>
                <c:pt idx="37">
                  <c:v>0.60613407685780096</c:v>
                </c:pt>
                <c:pt idx="38">
                  <c:v>0.61440157286802655</c:v>
                </c:pt>
                <c:pt idx="39">
                  <c:v>0.61678899648430274</c:v>
                </c:pt>
                <c:pt idx="40">
                  <c:v>0.62154266890422027</c:v>
                </c:pt>
                <c:pt idx="41">
                  <c:v>0.61904172341215802</c:v>
                </c:pt>
                <c:pt idx="42">
                  <c:v>0.62695924764890287</c:v>
                </c:pt>
                <c:pt idx="43">
                  <c:v>0.63488032505872649</c:v>
                </c:pt>
                <c:pt idx="44">
                  <c:v>0.62274255822642921</c:v>
                </c:pt>
                <c:pt idx="45">
                  <c:v>0.61549824582999935</c:v>
                </c:pt>
                <c:pt idx="46">
                  <c:v>0.60342746801834424</c:v>
                </c:pt>
                <c:pt idx="47">
                  <c:v>0.61709348966368405</c:v>
                </c:pt>
                <c:pt idx="48">
                  <c:v>0.61988594098685845</c:v>
                </c:pt>
                <c:pt idx="49">
                  <c:v>0.60960741282613995</c:v>
                </c:pt>
                <c:pt idx="50">
                  <c:v>0.625</c:v>
                </c:pt>
                <c:pt idx="51">
                  <c:v>0.63295145262358377</c:v>
                </c:pt>
                <c:pt idx="52">
                  <c:v>0.6319914049168931</c:v>
                </c:pt>
                <c:pt idx="53">
                  <c:v>0.66269052352551361</c:v>
                </c:pt>
                <c:pt idx="54">
                  <c:v>0.66260270341902994</c:v>
                </c:pt>
                <c:pt idx="55">
                  <c:v>0.66330591668877681</c:v>
                </c:pt>
                <c:pt idx="56">
                  <c:v>0.67163677883000883</c:v>
                </c:pt>
                <c:pt idx="57">
                  <c:v>0.6975446428571429</c:v>
                </c:pt>
                <c:pt idx="58">
                  <c:v>0.68936991589687036</c:v>
                </c:pt>
                <c:pt idx="59">
                  <c:v>0.70136063964090334</c:v>
                </c:pt>
                <c:pt idx="60">
                  <c:v>0.68357372342607148</c:v>
                </c:pt>
                <c:pt idx="61">
                  <c:v>0.67681895093062605</c:v>
                </c:pt>
                <c:pt idx="62">
                  <c:v>0.6884681583476765</c:v>
                </c:pt>
                <c:pt idx="63">
                  <c:v>0.6922810661128419</c:v>
                </c:pt>
                <c:pt idx="64">
                  <c:v>0.69696124895455813</c:v>
                </c:pt>
                <c:pt idx="65">
                  <c:v>0.70101647388713628</c:v>
                </c:pt>
                <c:pt idx="66">
                  <c:v>0.71326676176890158</c:v>
                </c:pt>
                <c:pt idx="67">
                  <c:v>0.70681368391292054</c:v>
                </c:pt>
                <c:pt idx="68">
                  <c:v>0.69579738380183687</c:v>
                </c:pt>
                <c:pt idx="69">
                  <c:v>0.68315343626178437</c:v>
                </c:pt>
                <c:pt idx="70">
                  <c:v>0.68960761326805053</c:v>
                </c:pt>
                <c:pt idx="71">
                  <c:v>0.69657286152131515</c:v>
                </c:pt>
                <c:pt idx="72">
                  <c:v>0.69381808089918817</c:v>
                </c:pt>
                <c:pt idx="73">
                  <c:v>0.69822650467811764</c:v>
                </c:pt>
                <c:pt idx="74">
                  <c:v>0.70288887326913607</c:v>
                </c:pt>
                <c:pt idx="75">
                  <c:v>0.70274068868587491</c:v>
                </c:pt>
                <c:pt idx="76">
                  <c:v>0.69304872132510909</c:v>
                </c:pt>
                <c:pt idx="77">
                  <c:v>0.68502534593779973</c:v>
                </c:pt>
                <c:pt idx="78">
                  <c:v>0.67399069892835473</c:v>
                </c:pt>
                <c:pt idx="79">
                  <c:v>0.6424670735624799</c:v>
                </c:pt>
                <c:pt idx="80">
                  <c:v>0.65070275897969809</c:v>
                </c:pt>
                <c:pt idx="81">
                  <c:v>0.64254963695945511</c:v>
                </c:pt>
                <c:pt idx="82">
                  <c:v>0.6420545746388443</c:v>
                </c:pt>
                <c:pt idx="83">
                  <c:v>0.63649672204188146</c:v>
                </c:pt>
                <c:pt idx="84">
                  <c:v>0.63039778099981081</c:v>
                </c:pt>
                <c:pt idx="85">
                  <c:v>0.61823802163833075</c:v>
                </c:pt>
                <c:pt idx="86">
                  <c:v>0.62192922445425702</c:v>
                </c:pt>
                <c:pt idx="87">
                  <c:v>0.63191153238546605</c:v>
                </c:pt>
                <c:pt idx="88">
                  <c:v>0.63536438147277463</c:v>
                </c:pt>
                <c:pt idx="89">
                  <c:v>0.61637080867850091</c:v>
                </c:pt>
                <c:pt idx="90">
                  <c:v>0.60208320789933167</c:v>
                </c:pt>
                <c:pt idx="91">
                  <c:v>0.61648480364959002</c:v>
                </c:pt>
                <c:pt idx="92">
                  <c:v>0.62739193173975782</c:v>
                </c:pt>
                <c:pt idx="93">
                  <c:v>0.61900340451872493</c:v>
                </c:pt>
                <c:pt idx="94">
                  <c:v>0.59552167698904235</c:v>
                </c:pt>
                <c:pt idx="95">
                  <c:v>0.59182103331952418</c:v>
                </c:pt>
                <c:pt idx="96">
                  <c:v>0.57090659968029234</c:v>
                </c:pt>
                <c:pt idx="97">
                  <c:v>0.54779512462339086</c:v>
                </c:pt>
                <c:pt idx="98">
                  <c:v>0.53553258715792862</c:v>
                </c:pt>
                <c:pt idx="99">
                  <c:v>0.54761513608236134</c:v>
                </c:pt>
                <c:pt idx="100">
                  <c:v>0.55460041040430375</c:v>
                </c:pt>
                <c:pt idx="101">
                  <c:v>0.55991041433370659</c:v>
                </c:pt>
                <c:pt idx="102">
                  <c:v>0.54707587942447611</c:v>
                </c:pt>
                <c:pt idx="103">
                  <c:v>0.54235817333767222</c:v>
                </c:pt>
                <c:pt idx="104">
                  <c:v>0.54935999560512006</c:v>
                </c:pt>
                <c:pt idx="105">
                  <c:v>0.55750682945866081</c:v>
                </c:pt>
                <c:pt idx="106">
                  <c:v>0.55318913536538139</c:v>
                </c:pt>
                <c:pt idx="107">
                  <c:v>0.53743214919116455</c:v>
                </c:pt>
                <c:pt idx="108">
                  <c:v>0.51851083687649069</c:v>
                </c:pt>
                <c:pt idx="109">
                  <c:v>0.53199978720008512</c:v>
                </c:pt>
                <c:pt idx="110">
                  <c:v>0.52991362407927511</c:v>
                </c:pt>
                <c:pt idx="111">
                  <c:v>0.52512734338076983</c:v>
                </c:pt>
                <c:pt idx="112">
                  <c:v>0.52739834396919993</c:v>
                </c:pt>
                <c:pt idx="113">
                  <c:v>0.5388221348132981</c:v>
                </c:pt>
                <c:pt idx="114">
                  <c:v>0.550145788633988</c:v>
                </c:pt>
                <c:pt idx="115">
                  <c:v>0.57120009139201466</c:v>
                </c:pt>
                <c:pt idx="116">
                  <c:v>0.55728934462773072</c:v>
                </c:pt>
                <c:pt idx="117">
                  <c:v>0.55358724534986714</c:v>
                </c:pt>
                <c:pt idx="118">
                  <c:v>0.56654013936887437</c:v>
                </c:pt>
                <c:pt idx="119">
                  <c:v>0.57640209810363707</c:v>
                </c:pt>
                <c:pt idx="120">
                  <c:v>0.57280329934700425</c:v>
                </c:pt>
                <c:pt idx="121">
                  <c:v>0.56541897546081643</c:v>
                </c:pt>
                <c:pt idx="122">
                  <c:v>0.57208237986270027</c:v>
                </c:pt>
                <c:pt idx="123">
                  <c:v>0.57332874670335976</c:v>
                </c:pt>
                <c:pt idx="124">
                  <c:v>0.56561085972850678</c:v>
                </c:pt>
                <c:pt idx="125">
                  <c:v>0.53513137475250172</c:v>
                </c:pt>
                <c:pt idx="126">
                  <c:v>0.54244643341470034</c:v>
                </c:pt>
                <c:pt idx="127">
                  <c:v>0.54221113701675427</c:v>
                </c:pt>
                <c:pt idx="128">
                  <c:v>0.52795522939654715</c:v>
                </c:pt>
                <c:pt idx="129">
                  <c:v>0.53081373745952543</c:v>
                </c:pt>
                <c:pt idx="130">
                  <c:v>0.5329070077271516</c:v>
                </c:pt>
                <c:pt idx="131">
                  <c:v>0.52287581699346408</c:v>
                </c:pt>
                <c:pt idx="132">
                  <c:v>0.50945030312293038</c:v>
                </c:pt>
                <c:pt idx="133">
                  <c:v>0.51054270689743197</c:v>
                </c:pt>
                <c:pt idx="134">
                  <c:v>0.51049058144877224</c:v>
                </c:pt>
                <c:pt idx="135">
                  <c:v>0.51350518640238263</c:v>
                </c:pt>
                <c:pt idx="136">
                  <c:v>0.50304341264651142</c:v>
                </c:pt>
                <c:pt idx="137">
                  <c:v>0.50398145348251189</c:v>
                </c:pt>
                <c:pt idx="138">
                  <c:v>0.50334725927417323</c:v>
                </c:pt>
                <c:pt idx="139">
                  <c:v>0.49127978383689513</c:v>
                </c:pt>
                <c:pt idx="140">
                  <c:v>0.49726504226752855</c:v>
                </c:pt>
                <c:pt idx="141">
                  <c:v>0.49544193420531107</c:v>
                </c:pt>
                <c:pt idx="142">
                  <c:v>0.48902146804244701</c:v>
                </c:pt>
                <c:pt idx="143">
                  <c:v>0.4830684507994783</c:v>
                </c:pt>
                <c:pt idx="144">
                  <c:v>0.49600714250285211</c:v>
                </c:pt>
                <c:pt idx="145">
                  <c:v>0.50756268399147297</c:v>
                </c:pt>
                <c:pt idx="146">
                  <c:v>0.50900946757609689</c:v>
                </c:pt>
                <c:pt idx="147">
                  <c:v>0.49962528103922055</c:v>
                </c:pt>
                <c:pt idx="148">
                  <c:v>0.50464271295922492</c:v>
                </c:pt>
                <c:pt idx="149">
                  <c:v>0.5089058524173028</c:v>
                </c:pt>
                <c:pt idx="150">
                  <c:v>0.50854353132628149</c:v>
                </c:pt>
                <c:pt idx="151">
                  <c:v>0.50281576830249397</c:v>
                </c:pt>
                <c:pt idx="152">
                  <c:v>0.53008216273522391</c:v>
                </c:pt>
                <c:pt idx="153">
                  <c:v>0.55639014076670568</c:v>
                </c:pt>
                <c:pt idx="154">
                  <c:v>0.59304946032499117</c:v>
                </c:pt>
                <c:pt idx="155">
                  <c:v>0.6524434005350036</c:v>
                </c:pt>
                <c:pt idx="156">
                  <c:v>0.67321933485929708</c:v>
                </c:pt>
                <c:pt idx="157">
                  <c:v>0.69146729359701287</c:v>
                </c:pt>
                <c:pt idx="158">
                  <c:v>0.69338510608792125</c:v>
                </c:pt>
                <c:pt idx="159">
                  <c:v>0.7057163020465772</c:v>
                </c:pt>
                <c:pt idx="160">
                  <c:v>0.67971723762914626</c:v>
                </c:pt>
                <c:pt idx="161">
                  <c:v>0.6485925541574783</c:v>
                </c:pt>
                <c:pt idx="162">
                  <c:v>0.61091086810434359</c:v>
                </c:pt>
                <c:pt idx="163">
                  <c:v>0.61057516180241789</c:v>
                </c:pt>
                <c:pt idx="164">
                  <c:v>0.60488749092668759</c:v>
                </c:pt>
                <c:pt idx="165">
                  <c:v>0.61263248177418361</c:v>
                </c:pt>
                <c:pt idx="166">
                  <c:v>0.61682704169750802</c:v>
                </c:pt>
                <c:pt idx="167">
                  <c:v>0.60244593047773964</c:v>
                </c:pt>
                <c:pt idx="168">
                  <c:v>0.61629483544927888</c:v>
                </c:pt>
                <c:pt idx="169">
                  <c:v>0.6188884762965714</c:v>
                </c:pt>
                <c:pt idx="170">
                  <c:v>0.64028684850813156</c:v>
                </c:pt>
                <c:pt idx="171">
                  <c:v>0.66409881790410408</c:v>
                </c:pt>
                <c:pt idx="172">
                  <c:v>0.65223062875032611</c:v>
                </c:pt>
                <c:pt idx="173">
                  <c:v>0.68170972799781848</c:v>
                </c:pt>
                <c:pt idx="174">
                  <c:v>0.67713976164680401</c:v>
                </c:pt>
                <c:pt idx="175">
                  <c:v>0.65342394145321481</c:v>
                </c:pt>
                <c:pt idx="176">
                  <c:v>0.63852882957665535</c:v>
                </c:pt>
                <c:pt idx="177">
                  <c:v>0.64139567699313704</c:v>
                </c:pt>
                <c:pt idx="178">
                  <c:v>0.63023886052814015</c:v>
                </c:pt>
                <c:pt idx="179">
                  <c:v>0.62652715995238395</c:v>
                </c:pt>
                <c:pt idx="180">
                  <c:v>0.64123116383456236</c:v>
                </c:pt>
                <c:pt idx="181">
                  <c:v>0.63363325307312124</c:v>
                </c:pt>
                <c:pt idx="182">
                  <c:v>0.62019350037211607</c:v>
                </c:pt>
                <c:pt idx="183">
                  <c:v>0.61885017637230033</c:v>
                </c:pt>
                <c:pt idx="184">
                  <c:v>0.61053788387569452</c:v>
                </c:pt>
                <c:pt idx="185">
                  <c:v>0.61229488121479303</c:v>
                </c:pt>
                <c:pt idx="186">
                  <c:v>0.61656082372526055</c:v>
                </c:pt>
                <c:pt idx="187">
                  <c:v>0.6188884762965714</c:v>
                </c:pt>
                <c:pt idx="188">
                  <c:v>0.61139642944485206</c:v>
                </c:pt>
                <c:pt idx="189">
                  <c:v>0.6340752013188764</c:v>
                </c:pt>
                <c:pt idx="190">
                  <c:v>0.63419583967529169</c:v>
                </c:pt>
                <c:pt idx="191">
                  <c:v>0.63267113754270532</c:v>
                </c:pt>
                <c:pt idx="192">
                  <c:v>0.64156027458779752</c:v>
                </c:pt>
                <c:pt idx="193">
                  <c:v>0.64416387528987373</c:v>
                </c:pt>
                <c:pt idx="194">
                  <c:v>0.6327512022272842</c:v>
                </c:pt>
                <c:pt idx="195">
                  <c:v>0.63195146612740138</c:v>
                </c:pt>
                <c:pt idx="196">
                  <c:v>0.625</c:v>
                </c:pt>
                <c:pt idx="197">
                  <c:v>0.62798291886460689</c:v>
                </c:pt>
                <c:pt idx="198">
                  <c:v>0.64283877603497042</c:v>
                </c:pt>
                <c:pt idx="199">
                  <c:v>0.64131340986340024</c:v>
                </c:pt>
                <c:pt idx="200">
                  <c:v>0.63605139295255053</c:v>
                </c:pt>
                <c:pt idx="201">
                  <c:v>0.62011658191740049</c:v>
                </c:pt>
                <c:pt idx="202">
                  <c:v>0.62189054726368154</c:v>
                </c:pt>
                <c:pt idx="203">
                  <c:v>0.62625250501002006</c:v>
                </c:pt>
              </c:numCache>
            </c:numRef>
          </c:xVal>
          <c:yVal>
            <c:numRef>
              <c:f>'Lagged Holdback Model'!$W$36:$W$239</c:f>
              <c:numCache>
                <c:formatCode>General</c:formatCode>
                <c:ptCount val="204"/>
                <c:pt idx="0">
                  <c:v>44491355.329924881</c:v>
                </c:pt>
                <c:pt idx="1">
                  <c:v>40612751.431582749</c:v>
                </c:pt>
                <c:pt idx="2">
                  <c:v>-15156447.477918029</c:v>
                </c:pt>
                <c:pt idx="3">
                  <c:v>-14329446.630208254</c:v>
                </c:pt>
                <c:pt idx="4">
                  <c:v>-17926146.169338703</c:v>
                </c:pt>
                <c:pt idx="5">
                  <c:v>-21104425.140505075</c:v>
                </c:pt>
                <c:pt idx="6">
                  <c:v>-24065080.729389668</c:v>
                </c:pt>
                <c:pt idx="7">
                  <c:v>-63671279.405701458</c:v>
                </c:pt>
                <c:pt idx="8">
                  <c:v>-87980076.743790686</c:v>
                </c:pt>
                <c:pt idx="9">
                  <c:v>-15176205.418379307</c:v>
                </c:pt>
                <c:pt idx="10">
                  <c:v>6434215.4999265671</c:v>
                </c:pt>
                <c:pt idx="11">
                  <c:v>-751678.12843436003</c:v>
                </c:pt>
                <c:pt idx="12">
                  <c:v>-32935533.65806973</c:v>
                </c:pt>
                <c:pt idx="13">
                  <c:v>6274896.8773261905</c:v>
                </c:pt>
                <c:pt idx="14">
                  <c:v>-45467201.903002024</c:v>
                </c:pt>
                <c:pt idx="15">
                  <c:v>-41191964.756432831</c:v>
                </c:pt>
                <c:pt idx="16">
                  <c:v>-6483937.169170022</c:v>
                </c:pt>
                <c:pt idx="17">
                  <c:v>-14556405.160631537</c:v>
                </c:pt>
                <c:pt idx="18">
                  <c:v>-53673416.065545201</c:v>
                </c:pt>
                <c:pt idx="19">
                  <c:v>-59010568.931400537</c:v>
                </c:pt>
                <c:pt idx="20">
                  <c:v>-21364962.539132059</c:v>
                </c:pt>
                <c:pt idx="21">
                  <c:v>-11564927.725136399</c:v>
                </c:pt>
                <c:pt idx="22">
                  <c:v>-17681759.707903385</c:v>
                </c:pt>
                <c:pt idx="23">
                  <c:v>23319270.319310963</c:v>
                </c:pt>
                <c:pt idx="24">
                  <c:v>-14376106.620977283</c:v>
                </c:pt>
                <c:pt idx="25">
                  <c:v>17559802.460564256</c:v>
                </c:pt>
                <c:pt idx="26">
                  <c:v>-25467878.468753099</c:v>
                </c:pt>
                <c:pt idx="27">
                  <c:v>-41575871.654409587</c:v>
                </c:pt>
                <c:pt idx="28">
                  <c:v>-55818815.552474022</c:v>
                </c:pt>
                <c:pt idx="29">
                  <c:v>12963461.030631721</c:v>
                </c:pt>
                <c:pt idx="30">
                  <c:v>-33747996.825910985</c:v>
                </c:pt>
                <c:pt idx="31">
                  <c:v>-42183338.831565738</c:v>
                </c:pt>
                <c:pt idx="32">
                  <c:v>23171922.629068255</c:v>
                </c:pt>
                <c:pt idx="33">
                  <c:v>-28936778.949919283</c:v>
                </c:pt>
                <c:pt idx="34">
                  <c:v>24441070.50165993</c:v>
                </c:pt>
                <c:pt idx="35">
                  <c:v>40776051.160474181</c:v>
                </c:pt>
                <c:pt idx="36">
                  <c:v>-903535.29561388493</c:v>
                </c:pt>
                <c:pt idx="37">
                  <c:v>8049217.6114149094</c:v>
                </c:pt>
                <c:pt idx="38">
                  <c:v>-39237258.062421679</c:v>
                </c:pt>
                <c:pt idx="39">
                  <c:v>-20364180.711048007</c:v>
                </c:pt>
                <c:pt idx="40">
                  <c:v>-60539988.889633894</c:v>
                </c:pt>
                <c:pt idx="41">
                  <c:v>-57258502.949490666</c:v>
                </c:pt>
                <c:pt idx="42">
                  <c:v>-10040498.365935206</c:v>
                </c:pt>
                <c:pt idx="43">
                  <c:v>-42897856.930677652</c:v>
                </c:pt>
                <c:pt idx="44">
                  <c:v>-24852463.960300982</c:v>
                </c:pt>
                <c:pt idx="45">
                  <c:v>-37439856.024964333</c:v>
                </c:pt>
                <c:pt idx="46">
                  <c:v>-16758706.068448961</c:v>
                </c:pt>
                <c:pt idx="47">
                  <c:v>-4414602.3561398983</c:v>
                </c:pt>
                <c:pt idx="48">
                  <c:v>-49200828.161085606</c:v>
                </c:pt>
                <c:pt idx="49">
                  <c:v>-16077151.754128814</c:v>
                </c:pt>
                <c:pt idx="50">
                  <c:v>-46896563.15407002</c:v>
                </c:pt>
                <c:pt idx="51">
                  <c:v>-70528817.996493697</c:v>
                </c:pt>
                <c:pt idx="52">
                  <c:v>-66757610.256812334</c:v>
                </c:pt>
                <c:pt idx="53">
                  <c:v>-18335702.748183191</c:v>
                </c:pt>
                <c:pt idx="54">
                  <c:v>-21309429.951387465</c:v>
                </c:pt>
                <c:pt idx="55">
                  <c:v>-1001475.3149390221</c:v>
                </c:pt>
                <c:pt idx="56">
                  <c:v>-2711409.6668467522</c:v>
                </c:pt>
                <c:pt idx="57">
                  <c:v>-9229921.8247674704</c:v>
                </c:pt>
                <c:pt idx="58">
                  <c:v>9390147.2413875461</c:v>
                </c:pt>
                <c:pt idx="59">
                  <c:v>17904572.439289868</c:v>
                </c:pt>
                <c:pt idx="60">
                  <c:v>25405700.106396675</c:v>
                </c:pt>
                <c:pt idx="61">
                  <c:v>18900322.162189782</c:v>
                </c:pt>
                <c:pt idx="62">
                  <c:v>13681522.342116892</c:v>
                </c:pt>
                <c:pt idx="63">
                  <c:v>-17885789.655903339</c:v>
                </c:pt>
                <c:pt idx="64">
                  <c:v>19013778.387554526</c:v>
                </c:pt>
                <c:pt idx="65">
                  <c:v>18887058.903751016</c:v>
                </c:pt>
                <c:pt idx="66">
                  <c:v>-22514939.796755314</c:v>
                </c:pt>
                <c:pt idx="67">
                  <c:v>-34151140.401439786</c:v>
                </c:pt>
                <c:pt idx="68">
                  <c:v>-32910900.029584706</c:v>
                </c:pt>
                <c:pt idx="69">
                  <c:v>-25758000.289511025</c:v>
                </c:pt>
                <c:pt idx="70">
                  <c:v>8016277.9820078611</c:v>
                </c:pt>
                <c:pt idx="71">
                  <c:v>8094721.2431619763</c:v>
                </c:pt>
                <c:pt idx="72">
                  <c:v>19824690.273957789</c:v>
                </c:pt>
                <c:pt idx="73">
                  <c:v>23618532.154139042</c:v>
                </c:pt>
                <c:pt idx="74">
                  <c:v>-34596705.779337525</c:v>
                </c:pt>
                <c:pt idx="75">
                  <c:v>-12018213.24897927</c:v>
                </c:pt>
                <c:pt idx="76">
                  <c:v>35741277.220607638</c:v>
                </c:pt>
                <c:pt idx="77">
                  <c:v>39281560.466688693</c:v>
                </c:pt>
                <c:pt idx="78">
                  <c:v>-1877640.5471473336</c:v>
                </c:pt>
                <c:pt idx="79">
                  <c:v>35013701.884039283</c:v>
                </c:pt>
                <c:pt idx="80">
                  <c:v>58507559.344228327</c:v>
                </c:pt>
                <c:pt idx="81">
                  <c:v>10313292.089136064</c:v>
                </c:pt>
                <c:pt idx="82">
                  <c:v>21887715.643209338</c:v>
                </c:pt>
                <c:pt idx="83">
                  <c:v>24151775.557497263</c:v>
                </c:pt>
                <c:pt idx="84">
                  <c:v>20044120.910248101</c:v>
                </c:pt>
                <c:pt idx="85">
                  <c:v>42064251.321022034</c:v>
                </c:pt>
                <c:pt idx="86">
                  <c:v>7275171.507583797</c:v>
                </c:pt>
                <c:pt idx="87">
                  <c:v>30878907.940323412</c:v>
                </c:pt>
                <c:pt idx="88">
                  <c:v>34600806.327808738</c:v>
                </c:pt>
                <c:pt idx="89">
                  <c:v>64812186.447422922</c:v>
                </c:pt>
                <c:pt idx="90">
                  <c:v>-8931583.8844510317</c:v>
                </c:pt>
                <c:pt idx="91">
                  <c:v>10130063.670828223</c:v>
                </c:pt>
                <c:pt idx="92">
                  <c:v>19341539.835693538</c:v>
                </c:pt>
                <c:pt idx="93">
                  <c:v>9557036.3660289049</c:v>
                </c:pt>
                <c:pt idx="94">
                  <c:v>-3520488.3643275499</c:v>
                </c:pt>
                <c:pt idx="95">
                  <c:v>37295544.370102167</c:v>
                </c:pt>
                <c:pt idx="96">
                  <c:v>18552371.783395231</c:v>
                </c:pt>
                <c:pt idx="97">
                  <c:v>34346000.131031871</c:v>
                </c:pt>
                <c:pt idx="98">
                  <c:v>5789130.6600860357</c:v>
                </c:pt>
                <c:pt idx="99">
                  <c:v>14188723.852135777</c:v>
                </c:pt>
                <c:pt idx="100">
                  <c:v>26945684.414037108</c:v>
                </c:pt>
                <c:pt idx="101">
                  <c:v>30854981.833856702</c:v>
                </c:pt>
                <c:pt idx="102">
                  <c:v>25701324.509212315</c:v>
                </c:pt>
                <c:pt idx="103">
                  <c:v>-17884841.694134593</c:v>
                </c:pt>
                <c:pt idx="104">
                  <c:v>-10831935.761421442</c:v>
                </c:pt>
                <c:pt idx="105">
                  <c:v>17578125.935469389</c:v>
                </c:pt>
                <c:pt idx="106">
                  <c:v>53376190.193084121</c:v>
                </c:pt>
                <c:pt idx="107">
                  <c:v>12714383.630857587</c:v>
                </c:pt>
                <c:pt idx="108">
                  <c:v>-1051333.6527884007</c:v>
                </c:pt>
                <c:pt idx="109">
                  <c:v>42804453.141955853</c:v>
                </c:pt>
                <c:pt idx="110">
                  <c:v>44454098.21110034</c:v>
                </c:pt>
                <c:pt idx="111">
                  <c:v>55314350.103895664</c:v>
                </c:pt>
                <c:pt idx="112">
                  <c:v>64408780.658993959</c:v>
                </c:pt>
                <c:pt idx="113">
                  <c:v>132733132.53409117</c:v>
                </c:pt>
                <c:pt idx="114">
                  <c:v>86117543.378264487</c:v>
                </c:pt>
                <c:pt idx="115">
                  <c:v>79271158.612402737</c:v>
                </c:pt>
                <c:pt idx="116">
                  <c:v>22845112.800465107</c:v>
                </c:pt>
                <c:pt idx="117">
                  <c:v>19037331.481133103</c:v>
                </c:pt>
                <c:pt idx="118">
                  <c:v>44091815.09975028</c:v>
                </c:pt>
                <c:pt idx="119">
                  <c:v>58995792.212005258</c:v>
                </c:pt>
                <c:pt idx="120">
                  <c:v>68459397.514543295</c:v>
                </c:pt>
                <c:pt idx="121">
                  <c:v>96959253.165465236</c:v>
                </c:pt>
                <c:pt idx="122">
                  <c:v>86108026.826619506</c:v>
                </c:pt>
                <c:pt idx="123">
                  <c:v>35210973.372273803</c:v>
                </c:pt>
                <c:pt idx="124">
                  <c:v>67948507.309340835</c:v>
                </c:pt>
                <c:pt idx="125">
                  <c:v>50552601.12706399</c:v>
                </c:pt>
                <c:pt idx="126">
                  <c:v>2789836.0927144289</c:v>
                </c:pt>
                <c:pt idx="127">
                  <c:v>62269450.67022717</c:v>
                </c:pt>
                <c:pt idx="128">
                  <c:v>26549175.701165676</c:v>
                </c:pt>
                <c:pt idx="129">
                  <c:v>44652570.65774405</c:v>
                </c:pt>
                <c:pt idx="130">
                  <c:v>-18661253.017928839</c:v>
                </c:pt>
                <c:pt idx="131">
                  <c:v>1021600.4025242329</c:v>
                </c:pt>
                <c:pt idx="132">
                  <c:v>-15097578.611489773</c:v>
                </c:pt>
                <c:pt idx="133">
                  <c:v>24530974.358250856</c:v>
                </c:pt>
                <c:pt idx="134">
                  <c:v>-40408060.655790806</c:v>
                </c:pt>
                <c:pt idx="135">
                  <c:v>-74322287.951974511</c:v>
                </c:pt>
                <c:pt idx="136">
                  <c:v>13614898.605767488</c:v>
                </c:pt>
                <c:pt idx="137">
                  <c:v>-9253728.0318367481</c:v>
                </c:pt>
                <c:pt idx="138">
                  <c:v>-133735420.36604762</c:v>
                </c:pt>
                <c:pt idx="139">
                  <c:v>-57652596.89065218</c:v>
                </c:pt>
                <c:pt idx="140">
                  <c:v>-60436347.137026191</c:v>
                </c:pt>
                <c:pt idx="141">
                  <c:v>-19111003.701368928</c:v>
                </c:pt>
                <c:pt idx="142">
                  <c:v>-18374258.437351823</c:v>
                </c:pt>
                <c:pt idx="143">
                  <c:v>-108612392.08491707</c:v>
                </c:pt>
                <c:pt idx="144">
                  <c:v>8721509.8662508726</c:v>
                </c:pt>
                <c:pt idx="145">
                  <c:v>-6404719.066079855</c:v>
                </c:pt>
                <c:pt idx="146">
                  <c:v>-98019929.947053671</c:v>
                </c:pt>
                <c:pt idx="147">
                  <c:v>32524531.031477809</c:v>
                </c:pt>
                <c:pt idx="148">
                  <c:v>-19703501.23502624</c:v>
                </c:pt>
                <c:pt idx="149">
                  <c:v>-65004674.713400126</c:v>
                </c:pt>
                <c:pt idx="150">
                  <c:v>-45270297.70864439</c:v>
                </c:pt>
                <c:pt idx="151">
                  <c:v>-39673179.56185627</c:v>
                </c:pt>
                <c:pt idx="152">
                  <c:v>28821284.293695927</c:v>
                </c:pt>
                <c:pt idx="153">
                  <c:v>87761161.439727783</c:v>
                </c:pt>
                <c:pt idx="154">
                  <c:v>141786128.30170035</c:v>
                </c:pt>
                <c:pt idx="155">
                  <c:v>145207240.69858372</c:v>
                </c:pt>
                <c:pt idx="156">
                  <c:v>43172266.886560202</c:v>
                </c:pt>
                <c:pt idx="157">
                  <c:v>56931021.984159946</c:v>
                </c:pt>
                <c:pt idx="158">
                  <c:v>13292099.482884884</c:v>
                </c:pt>
                <c:pt idx="159">
                  <c:v>16959067.494349122</c:v>
                </c:pt>
                <c:pt idx="160">
                  <c:v>-86373348.585365415</c:v>
                </c:pt>
                <c:pt idx="161">
                  <c:v>-53310899.656650066</c:v>
                </c:pt>
                <c:pt idx="162">
                  <c:v>-75445651.619904637</c:v>
                </c:pt>
                <c:pt idx="163">
                  <c:v>-110669300.54940426</c:v>
                </c:pt>
                <c:pt idx="164">
                  <c:v>-105243701.89694333</c:v>
                </c:pt>
                <c:pt idx="165">
                  <c:v>-132598927.92939055</c:v>
                </c:pt>
                <c:pt idx="166">
                  <c:v>-71004301.927204609</c:v>
                </c:pt>
                <c:pt idx="167">
                  <c:v>-85548110.698789358</c:v>
                </c:pt>
                <c:pt idx="168">
                  <c:v>-146863023.96048188</c:v>
                </c:pt>
                <c:pt idx="169">
                  <c:v>-108281821.27731955</c:v>
                </c:pt>
                <c:pt idx="170">
                  <c:v>45440820.249690771</c:v>
                </c:pt>
                <c:pt idx="171">
                  <c:v>-21196756.565942407</c:v>
                </c:pt>
                <c:pt idx="172">
                  <c:v>2832225.8385065794</c:v>
                </c:pt>
                <c:pt idx="173">
                  <c:v>43710087.877822876</c:v>
                </c:pt>
                <c:pt idx="174">
                  <c:v>-96475503.058730841</c:v>
                </c:pt>
                <c:pt idx="175">
                  <c:v>-40887837.212909341</c:v>
                </c:pt>
                <c:pt idx="176">
                  <c:v>-105332992.21059132</c:v>
                </c:pt>
                <c:pt idx="177">
                  <c:v>-53410612.953079343</c:v>
                </c:pt>
                <c:pt idx="178">
                  <c:v>5569282.9485102892</c:v>
                </c:pt>
                <c:pt idx="179">
                  <c:v>40578378.698789358</c:v>
                </c:pt>
                <c:pt idx="180">
                  <c:v>-103519736.28492963</c:v>
                </c:pt>
                <c:pt idx="181">
                  <c:v>-138753463.2792418</c:v>
                </c:pt>
                <c:pt idx="182">
                  <c:v>-41986293.950721979</c:v>
                </c:pt>
                <c:pt idx="183">
                  <c:v>46926453.08590889</c:v>
                </c:pt>
                <c:pt idx="184">
                  <c:v>-118502669.22884226</c:v>
                </c:pt>
                <c:pt idx="185">
                  <c:v>-61761827.807073116</c:v>
                </c:pt>
                <c:pt idx="186">
                  <c:v>48993288.320301533</c:v>
                </c:pt>
                <c:pt idx="187">
                  <c:v>24003740.332071304</c:v>
                </c:pt>
                <c:pt idx="188">
                  <c:v>18373458.69494462</c:v>
                </c:pt>
                <c:pt idx="189">
                  <c:v>75043296.754884005</c:v>
                </c:pt>
                <c:pt idx="190">
                  <c:v>96143683.700229883</c:v>
                </c:pt>
                <c:pt idx="191">
                  <c:v>72667885.716775894</c:v>
                </c:pt>
                <c:pt idx="192">
                  <c:v>106351588.76311636</c:v>
                </c:pt>
                <c:pt idx="193">
                  <c:v>50699333.773359776</c:v>
                </c:pt>
                <c:pt idx="194">
                  <c:v>171195470.11897731</c:v>
                </c:pt>
                <c:pt idx="195">
                  <c:v>81410322.291018724</c:v>
                </c:pt>
                <c:pt idx="196">
                  <c:v>167000058.32403851</c:v>
                </c:pt>
                <c:pt idx="197">
                  <c:v>150328101.64362979</c:v>
                </c:pt>
                <c:pt idx="198">
                  <c:v>-29804609.209444761</c:v>
                </c:pt>
                <c:pt idx="199">
                  <c:v>62749541.716117382</c:v>
                </c:pt>
                <c:pt idx="200">
                  <c:v>-34345721.371204376</c:v>
                </c:pt>
                <c:pt idx="201">
                  <c:v>69283420.092385054</c:v>
                </c:pt>
                <c:pt idx="202">
                  <c:v>-15837039.672845125</c:v>
                </c:pt>
                <c:pt idx="203">
                  <c:v>-43208846.453080416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65216"/>
        <c:axId val="53085696"/>
      </c:scatterChart>
      <c:valAx>
        <c:axId val="53065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Pound/US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085696"/>
        <c:crosses val="autoZero"/>
        <c:crossBetween val="midCat"/>
      </c:valAx>
      <c:valAx>
        <c:axId val="53085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065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trade weight $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Holdback Model'!$F$3:$F$206</c:f>
              <c:numCache>
                <c:formatCode>General</c:formatCode>
                <c:ptCount val="204"/>
                <c:pt idx="0">
                  <c:v>85.232799999999997</c:v>
                </c:pt>
                <c:pt idx="1">
                  <c:v>86.292100000000005</c:v>
                </c:pt>
                <c:pt idx="2">
                  <c:v>86.650800000000004</c:v>
                </c:pt>
                <c:pt idx="3">
                  <c:v>86.559600000000003</c:v>
                </c:pt>
                <c:pt idx="4">
                  <c:v>87.039400000000001</c:v>
                </c:pt>
                <c:pt idx="5">
                  <c:v>87.471999999999994</c:v>
                </c:pt>
                <c:pt idx="6">
                  <c:v>87.745599999999996</c:v>
                </c:pt>
                <c:pt idx="7">
                  <c:v>87.403499999999994</c:v>
                </c:pt>
                <c:pt idx="8">
                  <c:v>86.840299999999999</c:v>
                </c:pt>
                <c:pt idx="9">
                  <c:v>87.365099999999998</c:v>
                </c:pt>
                <c:pt idx="10">
                  <c:v>87.840100000000007</c:v>
                </c:pt>
                <c:pt idx="11">
                  <c:v>86.904300000000006</c:v>
                </c:pt>
                <c:pt idx="12">
                  <c:v>88.328500000000005</c:v>
                </c:pt>
                <c:pt idx="13">
                  <c:v>89.650899999999993</c:v>
                </c:pt>
                <c:pt idx="14">
                  <c:v>92.613200000000006</c:v>
                </c:pt>
                <c:pt idx="15">
                  <c:v>93.453999999999994</c:v>
                </c:pt>
                <c:pt idx="16">
                  <c:v>94.454800000000006</c:v>
                </c:pt>
                <c:pt idx="17">
                  <c:v>93.008600000000001</c:v>
                </c:pt>
                <c:pt idx="18">
                  <c:v>92.48</c:v>
                </c:pt>
                <c:pt idx="19">
                  <c:v>93.254000000000005</c:v>
                </c:pt>
                <c:pt idx="20">
                  <c:v>95.502799999999993</c:v>
                </c:pt>
                <c:pt idx="21">
                  <c:v>95.175399999999996</c:v>
                </c:pt>
                <c:pt idx="22">
                  <c:v>94.479399999999998</c:v>
                </c:pt>
                <c:pt idx="23">
                  <c:v>94.807299999999998</c:v>
                </c:pt>
                <c:pt idx="24">
                  <c:v>97.217799999999997</c:v>
                </c:pt>
                <c:pt idx="25">
                  <c:v>98.525800000000004</c:v>
                </c:pt>
                <c:pt idx="26">
                  <c:v>97.656400000000005</c:v>
                </c:pt>
                <c:pt idx="27">
                  <c:v>97.808999999999997</c:v>
                </c:pt>
                <c:pt idx="28">
                  <c:v>98.396100000000004</c:v>
                </c:pt>
                <c:pt idx="29">
                  <c:v>98.6464</c:v>
                </c:pt>
                <c:pt idx="30">
                  <c:v>100.32989999999999</c:v>
                </c:pt>
                <c:pt idx="31">
                  <c:v>101.0223</c:v>
                </c:pt>
                <c:pt idx="32">
                  <c:v>102.55200000000001</c:v>
                </c:pt>
                <c:pt idx="33">
                  <c:v>99.147000000000006</c:v>
                </c:pt>
                <c:pt idx="34">
                  <c:v>95.325999999999993</c:v>
                </c:pt>
                <c:pt idx="35">
                  <c:v>95.980900000000005</c:v>
                </c:pt>
                <c:pt idx="36">
                  <c:v>95.627600000000001</c:v>
                </c:pt>
                <c:pt idx="37">
                  <c:v>94.510599999999997</c:v>
                </c:pt>
                <c:pt idx="38">
                  <c:v>95.900700000000001</c:v>
                </c:pt>
                <c:pt idx="39">
                  <c:v>97.990499999999997</c:v>
                </c:pt>
                <c:pt idx="40">
                  <c:v>98.191699999999997</c:v>
                </c:pt>
                <c:pt idx="41">
                  <c:v>98.069699999999997</c:v>
                </c:pt>
                <c:pt idx="42">
                  <c:v>99.070800000000006</c:v>
                </c:pt>
                <c:pt idx="43">
                  <c:v>99.553899999999999</c:v>
                </c:pt>
                <c:pt idx="44">
                  <c:v>97.321100000000001</c:v>
                </c:pt>
                <c:pt idx="45">
                  <c:v>96.263099999999994</c:v>
                </c:pt>
                <c:pt idx="46">
                  <c:v>94.931600000000003</c:v>
                </c:pt>
                <c:pt idx="47">
                  <c:v>95.830500000000001</c:v>
                </c:pt>
                <c:pt idx="48">
                  <c:v>96.395300000000006</c:v>
                </c:pt>
                <c:pt idx="49">
                  <c:v>95.996099999999998</c:v>
                </c:pt>
                <c:pt idx="50">
                  <c:v>98.21</c:v>
                </c:pt>
                <c:pt idx="51">
                  <c:v>98.905699999999996</c:v>
                </c:pt>
                <c:pt idx="52">
                  <c:v>99.199200000000005</c:v>
                </c:pt>
                <c:pt idx="53">
                  <c:v>102.54430000000001</c:v>
                </c:pt>
                <c:pt idx="54">
                  <c:v>100.0607</c:v>
                </c:pt>
                <c:pt idx="55">
                  <c:v>100.7257</c:v>
                </c:pt>
                <c:pt idx="56">
                  <c:v>102.43640000000001</c:v>
                </c:pt>
                <c:pt idx="57">
                  <c:v>104.1617</c:v>
                </c:pt>
                <c:pt idx="58">
                  <c:v>105.4525</c:v>
                </c:pt>
                <c:pt idx="59">
                  <c:v>106.83159999999999</c:v>
                </c:pt>
                <c:pt idx="60">
                  <c:v>105.00320000000001</c:v>
                </c:pt>
                <c:pt idx="61">
                  <c:v>103.6383</c:v>
                </c:pt>
                <c:pt idx="62">
                  <c:v>105.0421</c:v>
                </c:pt>
                <c:pt idx="63">
                  <c:v>107.2745</c:v>
                </c:pt>
                <c:pt idx="64">
                  <c:v>108.8514</c:v>
                </c:pt>
                <c:pt idx="65">
                  <c:v>108.64709999999999</c:v>
                </c:pt>
                <c:pt idx="66">
                  <c:v>109.6938</c:v>
                </c:pt>
                <c:pt idx="67">
                  <c:v>110.03700000000001</c:v>
                </c:pt>
                <c:pt idx="68">
                  <c:v>107.7062</c:v>
                </c:pt>
                <c:pt idx="69">
                  <c:v>106.8968</c:v>
                </c:pt>
                <c:pt idx="70">
                  <c:v>107.76909999999999</c:v>
                </c:pt>
                <c:pt idx="71">
                  <c:v>109.2496</c:v>
                </c:pt>
                <c:pt idx="72">
                  <c:v>109.518</c:v>
                </c:pt>
                <c:pt idx="73">
                  <c:v>111.28</c:v>
                </c:pt>
                <c:pt idx="74">
                  <c:v>112.18510000000001</c:v>
                </c:pt>
                <c:pt idx="75">
                  <c:v>111.18210000000001</c:v>
                </c:pt>
                <c:pt idx="76">
                  <c:v>110.80670000000001</c:v>
                </c:pt>
                <c:pt idx="77">
                  <c:v>107.6936</c:v>
                </c:pt>
                <c:pt idx="78">
                  <c:v>104.87439999999999</c:v>
                </c:pt>
                <c:pt idx="79">
                  <c:v>101.95699999999999</c:v>
                </c:pt>
                <c:pt idx="80">
                  <c:v>103.456</c:v>
                </c:pt>
                <c:pt idx="81">
                  <c:v>103.44459999999999</c:v>
                </c:pt>
                <c:pt idx="82">
                  <c:v>104.1088</c:v>
                </c:pt>
                <c:pt idx="83">
                  <c:v>102.5968</c:v>
                </c:pt>
                <c:pt idx="84">
                  <c:v>102.011</c:v>
                </c:pt>
                <c:pt idx="85">
                  <c:v>99.280900000000003</c:v>
                </c:pt>
                <c:pt idx="86">
                  <c:v>97.960099999999997</c:v>
                </c:pt>
                <c:pt idx="87">
                  <c:v>97.190600000000003</c:v>
                </c:pt>
                <c:pt idx="88">
                  <c:v>96.873000000000005</c:v>
                </c:pt>
                <c:pt idx="89">
                  <c:v>92.340500000000006</c:v>
                </c:pt>
                <c:pt idx="90">
                  <c:v>91.101200000000006</c:v>
                </c:pt>
                <c:pt idx="91">
                  <c:v>92.891199999999998</c:v>
                </c:pt>
                <c:pt idx="92">
                  <c:v>94.193899999999999</c:v>
                </c:pt>
                <c:pt idx="93">
                  <c:v>93.162300000000002</c:v>
                </c:pt>
                <c:pt idx="94">
                  <c:v>89.208699999999993</c:v>
                </c:pt>
                <c:pt idx="95">
                  <c:v>88.744900000000001</c:v>
                </c:pt>
                <c:pt idx="96">
                  <c:v>86.394199999999998</c:v>
                </c:pt>
                <c:pt idx="97">
                  <c:v>84.401600000000002</c:v>
                </c:pt>
                <c:pt idx="98">
                  <c:v>84.998000000000005</c:v>
                </c:pt>
                <c:pt idx="99">
                  <c:v>86.584500000000006</c:v>
                </c:pt>
                <c:pt idx="100">
                  <c:v>87.473299999999995</c:v>
                </c:pt>
                <c:pt idx="101">
                  <c:v>89.270099999999999</c:v>
                </c:pt>
                <c:pt idx="102">
                  <c:v>87.694100000000006</c:v>
                </c:pt>
                <c:pt idx="103">
                  <c:v>86.444999999999993</c:v>
                </c:pt>
                <c:pt idx="104">
                  <c:v>86.844700000000003</c:v>
                </c:pt>
                <c:pt idx="105">
                  <c:v>86.519300000000001</c:v>
                </c:pt>
                <c:pt idx="106">
                  <c:v>84.637500000000003</c:v>
                </c:pt>
                <c:pt idx="107">
                  <c:v>81.498999999999995</c:v>
                </c:pt>
                <c:pt idx="108">
                  <c:v>80.204700000000003</c:v>
                </c:pt>
                <c:pt idx="109">
                  <c:v>80.929500000000004</c:v>
                </c:pt>
                <c:pt idx="110">
                  <c:v>81.987399999999994</c:v>
                </c:pt>
                <c:pt idx="111">
                  <c:v>81.003100000000003</c:v>
                </c:pt>
                <c:pt idx="112">
                  <c:v>82.310599999999994</c:v>
                </c:pt>
                <c:pt idx="113">
                  <c:v>83.226399999999998</c:v>
                </c:pt>
                <c:pt idx="114">
                  <c:v>84.933400000000006</c:v>
                </c:pt>
                <c:pt idx="115">
                  <c:v>85.798699999999997</c:v>
                </c:pt>
                <c:pt idx="116">
                  <c:v>84.389399999999995</c:v>
                </c:pt>
                <c:pt idx="117">
                  <c:v>83.756500000000003</c:v>
                </c:pt>
                <c:pt idx="118">
                  <c:v>85.090999999999994</c:v>
                </c:pt>
                <c:pt idx="119">
                  <c:v>86.412000000000006</c:v>
                </c:pt>
                <c:pt idx="120">
                  <c:v>85.801000000000002</c:v>
                </c:pt>
                <c:pt idx="121">
                  <c:v>84.6858</c:v>
                </c:pt>
                <c:pt idx="122">
                  <c:v>85.063299999999998</c:v>
                </c:pt>
                <c:pt idx="123">
                  <c:v>85.159000000000006</c:v>
                </c:pt>
                <c:pt idx="124">
                  <c:v>84.344099999999997</c:v>
                </c:pt>
                <c:pt idx="125">
                  <c:v>80.868200000000002</c:v>
                </c:pt>
                <c:pt idx="126">
                  <c:v>81.636600000000001</c:v>
                </c:pt>
                <c:pt idx="127">
                  <c:v>82.091399999999993</c:v>
                </c:pt>
                <c:pt idx="128">
                  <c:v>81.367900000000006</c:v>
                </c:pt>
                <c:pt idx="129">
                  <c:v>81.67</c:v>
                </c:pt>
                <c:pt idx="130">
                  <c:v>82.582700000000003</c:v>
                </c:pt>
                <c:pt idx="131">
                  <c:v>81.673599999999993</c:v>
                </c:pt>
                <c:pt idx="132">
                  <c:v>80.926400000000001</c:v>
                </c:pt>
                <c:pt idx="133">
                  <c:v>82.3553</c:v>
                </c:pt>
                <c:pt idx="134">
                  <c:v>82.147800000000004</c:v>
                </c:pt>
                <c:pt idx="135">
                  <c:v>81.373099999999994</c:v>
                </c:pt>
                <c:pt idx="136">
                  <c:v>80.132900000000006</c:v>
                </c:pt>
                <c:pt idx="137">
                  <c:v>79.307100000000005</c:v>
                </c:pt>
                <c:pt idx="138">
                  <c:v>79.087599999999995</c:v>
                </c:pt>
                <c:pt idx="139">
                  <c:v>77.779600000000002</c:v>
                </c:pt>
                <c:pt idx="140">
                  <c:v>77.6678</c:v>
                </c:pt>
                <c:pt idx="141">
                  <c:v>76.323099999999997</c:v>
                </c:pt>
                <c:pt idx="142">
                  <c:v>74.142499999999998</c:v>
                </c:pt>
                <c:pt idx="143">
                  <c:v>72.254800000000003</c:v>
                </c:pt>
                <c:pt idx="144">
                  <c:v>73.799099999999996</c:v>
                </c:pt>
                <c:pt idx="145">
                  <c:v>73.210499999999996</c:v>
                </c:pt>
                <c:pt idx="146">
                  <c:v>72.857500000000002</c:v>
                </c:pt>
                <c:pt idx="147">
                  <c:v>70.435500000000005</c:v>
                </c:pt>
                <c:pt idx="148">
                  <c:v>70.390500000000003</c:v>
                </c:pt>
                <c:pt idx="149">
                  <c:v>70.720100000000002</c:v>
                </c:pt>
                <c:pt idx="150">
                  <c:v>71.379199999999997</c:v>
                </c:pt>
                <c:pt idx="151">
                  <c:v>70.827200000000005</c:v>
                </c:pt>
                <c:pt idx="152">
                  <c:v>73.855999999999995</c:v>
                </c:pt>
                <c:pt idx="153">
                  <c:v>75.6434</c:v>
                </c:pt>
                <c:pt idx="154">
                  <c:v>79.516800000000003</c:v>
                </c:pt>
                <c:pt idx="155">
                  <c:v>82.945499999999996</c:v>
                </c:pt>
                <c:pt idx="156">
                  <c:v>81.017399999999995</c:v>
                </c:pt>
                <c:pt idx="157">
                  <c:v>81.216200000000001</c:v>
                </c:pt>
                <c:pt idx="158">
                  <c:v>83.263999999999996</c:v>
                </c:pt>
                <c:pt idx="159">
                  <c:v>84.336399999999998</c:v>
                </c:pt>
                <c:pt idx="160">
                  <c:v>82.558199999999999</c:v>
                </c:pt>
                <c:pt idx="161">
                  <c:v>79.355800000000002</c:v>
                </c:pt>
                <c:pt idx="162">
                  <c:v>77.025700000000001</c:v>
                </c:pt>
                <c:pt idx="163">
                  <c:v>76.868300000000005</c:v>
                </c:pt>
                <c:pt idx="164">
                  <c:v>75.392099999999999</c:v>
                </c:pt>
                <c:pt idx="165">
                  <c:v>74.240099999999998</c:v>
                </c:pt>
                <c:pt idx="166">
                  <c:v>72.793999999999997</c:v>
                </c:pt>
                <c:pt idx="167">
                  <c:v>72.554299999999998</c:v>
                </c:pt>
                <c:pt idx="168">
                  <c:v>73.1327</c:v>
                </c:pt>
                <c:pt idx="169">
                  <c:v>73.725300000000004</c:v>
                </c:pt>
                <c:pt idx="170">
                  <c:v>75.421000000000006</c:v>
                </c:pt>
                <c:pt idx="171">
                  <c:v>75.2483</c:v>
                </c:pt>
                <c:pt idx="172">
                  <c:v>75.335999999999999</c:v>
                </c:pt>
                <c:pt idx="173">
                  <c:v>78.144800000000004</c:v>
                </c:pt>
                <c:pt idx="174">
                  <c:v>79.045900000000003</c:v>
                </c:pt>
                <c:pt idx="175">
                  <c:v>76.904899999999998</c:v>
                </c:pt>
                <c:pt idx="176">
                  <c:v>75.742800000000003</c:v>
                </c:pt>
                <c:pt idx="177">
                  <c:v>75.319299999999998</c:v>
                </c:pt>
                <c:pt idx="178">
                  <c:v>72.342799999999997</c:v>
                </c:pt>
                <c:pt idx="179">
                  <c:v>72.478399999999993</c:v>
                </c:pt>
                <c:pt idx="180">
                  <c:v>73.9054</c:v>
                </c:pt>
                <c:pt idx="181">
                  <c:v>73.007999999999996</c:v>
                </c:pt>
                <c:pt idx="182">
                  <c:v>72.075199999999995</c:v>
                </c:pt>
                <c:pt idx="183">
                  <c:v>70.834299999999999</c:v>
                </c:pt>
                <c:pt idx="184">
                  <c:v>69.671599999999998</c:v>
                </c:pt>
                <c:pt idx="185">
                  <c:v>69.415599999999998</c:v>
                </c:pt>
                <c:pt idx="186">
                  <c:v>69.564700000000002</c:v>
                </c:pt>
                <c:pt idx="187">
                  <c:v>69.135300000000001</c:v>
                </c:pt>
                <c:pt idx="188">
                  <c:v>68.971900000000005</c:v>
                </c:pt>
                <c:pt idx="189">
                  <c:v>70.945300000000003</c:v>
                </c:pt>
                <c:pt idx="190">
                  <c:v>71.958600000000004</c:v>
                </c:pt>
                <c:pt idx="191">
                  <c:v>71.979500000000002</c:v>
                </c:pt>
                <c:pt idx="192">
                  <c:v>73.220699999999994</c:v>
                </c:pt>
                <c:pt idx="193">
                  <c:v>73.586399999999998</c:v>
                </c:pt>
                <c:pt idx="194">
                  <c:v>72.333699999999993</c:v>
                </c:pt>
                <c:pt idx="195">
                  <c:v>72.995099999999994</c:v>
                </c:pt>
                <c:pt idx="196">
                  <c:v>72.938900000000004</c:v>
                </c:pt>
                <c:pt idx="197">
                  <c:v>73.733900000000006</c:v>
                </c:pt>
                <c:pt idx="198">
                  <c:v>75.091399999999993</c:v>
                </c:pt>
                <c:pt idx="199">
                  <c:v>75.284300000000002</c:v>
                </c:pt>
                <c:pt idx="200">
                  <c:v>74.386300000000006</c:v>
                </c:pt>
                <c:pt idx="201">
                  <c:v>72.789900000000003</c:v>
                </c:pt>
                <c:pt idx="202">
                  <c:v>72.767200000000003</c:v>
                </c:pt>
                <c:pt idx="203">
                  <c:v>73.673299999999998</c:v>
                </c:pt>
              </c:numCache>
            </c:numRef>
          </c:xVal>
          <c:yVal>
            <c:numRef>
              <c:f>'Lagged Holdback Model'!$W$36:$W$239</c:f>
              <c:numCache>
                <c:formatCode>General</c:formatCode>
                <c:ptCount val="204"/>
                <c:pt idx="0">
                  <c:v>44491355.329924881</c:v>
                </c:pt>
                <c:pt idx="1">
                  <c:v>40612751.431582749</c:v>
                </c:pt>
                <c:pt idx="2">
                  <c:v>-15156447.477918029</c:v>
                </c:pt>
                <c:pt idx="3">
                  <c:v>-14329446.630208254</c:v>
                </c:pt>
                <c:pt idx="4">
                  <c:v>-17926146.169338703</c:v>
                </c:pt>
                <c:pt idx="5">
                  <c:v>-21104425.140505075</c:v>
                </c:pt>
                <c:pt idx="6">
                  <c:v>-24065080.729389668</c:v>
                </c:pt>
                <c:pt idx="7">
                  <c:v>-63671279.405701458</c:v>
                </c:pt>
                <c:pt idx="8">
                  <c:v>-87980076.743790686</c:v>
                </c:pt>
                <c:pt idx="9">
                  <c:v>-15176205.418379307</c:v>
                </c:pt>
                <c:pt idx="10">
                  <c:v>6434215.4999265671</c:v>
                </c:pt>
                <c:pt idx="11">
                  <c:v>-751678.12843436003</c:v>
                </c:pt>
                <c:pt idx="12">
                  <c:v>-32935533.65806973</c:v>
                </c:pt>
                <c:pt idx="13">
                  <c:v>6274896.8773261905</c:v>
                </c:pt>
                <c:pt idx="14">
                  <c:v>-45467201.903002024</c:v>
                </c:pt>
                <c:pt idx="15">
                  <c:v>-41191964.756432831</c:v>
                </c:pt>
                <c:pt idx="16">
                  <c:v>-6483937.169170022</c:v>
                </c:pt>
                <c:pt idx="17">
                  <c:v>-14556405.160631537</c:v>
                </c:pt>
                <c:pt idx="18">
                  <c:v>-53673416.065545201</c:v>
                </c:pt>
                <c:pt idx="19">
                  <c:v>-59010568.931400537</c:v>
                </c:pt>
                <c:pt idx="20">
                  <c:v>-21364962.539132059</c:v>
                </c:pt>
                <c:pt idx="21">
                  <c:v>-11564927.725136399</c:v>
                </c:pt>
                <c:pt idx="22">
                  <c:v>-17681759.707903385</c:v>
                </c:pt>
                <c:pt idx="23">
                  <c:v>23319270.319310963</c:v>
                </c:pt>
                <c:pt idx="24">
                  <c:v>-14376106.620977283</c:v>
                </c:pt>
                <c:pt idx="25">
                  <c:v>17559802.460564256</c:v>
                </c:pt>
                <c:pt idx="26">
                  <c:v>-25467878.468753099</c:v>
                </c:pt>
                <c:pt idx="27">
                  <c:v>-41575871.654409587</c:v>
                </c:pt>
                <c:pt idx="28">
                  <c:v>-55818815.552474022</c:v>
                </c:pt>
                <c:pt idx="29">
                  <c:v>12963461.030631721</c:v>
                </c:pt>
                <c:pt idx="30">
                  <c:v>-33747996.825910985</c:v>
                </c:pt>
                <c:pt idx="31">
                  <c:v>-42183338.831565738</c:v>
                </c:pt>
                <c:pt idx="32">
                  <c:v>23171922.629068255</c:v>
                </c:pt>
                <c:pt idx="33">
                  <c:v>-28936778.949919283</c:v>
                </c:pt>
                <c:pt idx="34">
                  <c:v>24441070.50165993</c:v>
                </c:pt>
                <c:pt idx="35">
                  <c:v>40776051.160474181</c:v>
                </c:pt>
                <c:pt idx="36">
                  <c:v>-903535.29561388493</c:v>
                </c:pt>
                <c:pt idx="37">
                  <c:v>8049217.6114149094</c:v>
                </c:pt>
                <c:pt idx="38">
                  <c:v>-39237258.062421679</c:v>
                </c:pt>
                <c:pt idx="39">
                  <c:v>-20364180.711048007</c:v>
                </c:pt>
                <c:pt idx="40">
                  <c:v>-60539988.889633894</c:v>
                </c:pt>
                <c:pt idx="41">
                  <c:v>-57258502.949490666</c:v>
                </c:pt>
                <c:pt idx="42">
                  <c:v>-10040498.365935206</c:v>
                </c:pt>
                <c:pt idx="43">
                  <c:v>-42897856.930677652</c:v>
                </c:pt>
                <c:pt idx="44">
                  <c:v>-24852463.960300982</c:v>
                </c:pt>
                <c:pt idx="45">
                  <c:v>-37439856.024964333</c:v>
                </c:pt>
                <c:pt idx="46">
                  <c:v>-16758706.068448961</c:v>
                </c:pt>
                <c:pt idx="47">
                  <c:v>-4414602.3561398983</c:v>
                </c:pt>
                <c:pt idx="48">
                  <c:v>-49200828.161085606</c:v>
                </c:pt>
                <c:pt idx="49">
                  <c:v>-16077151.754128814</c:v>
                </c:pt>
                <c:pt idx="50">
                  <c:v>-46896563.15407002</c:v>
                </c:pt>
                <c:pt idx="51">
                  <c:v>-70528817.996493697</c:v>
                </c:pt>
                <c:pt idx="52">
                  <c:v>-66757610.256812334</c:v>
                </c:pt>
                <c:pt idx="53">
                  <c:v>-18335702.748183191</c:v>
                </c:pt>
                <c:pt idx="54">
                  <c:v>-21309429.951387465</c:v>
                </c:pt>
                <c:pt idx="55">
                  <c:v>-1001475.3149390221</c:v>
                </c:pt>
                <c:pt idx="56">
                  <c:v>-2711409.6668467522</c:v>
                </c:pt>
                <c:pt idx="57">
                  <c:v>-9229921.8247674704</c:v>
                </c:pt>
                <c:pt idx="58">
                  <c:v>9390147.2413875461</c:v>
                </c:pt>
                <c:pt idx="59">
                  <c:v>17904572.439289868</c:v>
                </c:pt>
                <c:pt idx="60">
                  <c:v>25405700.106396675</c:v>
                </c:pt>
                <c:pt idx="61">
                  <c:v>18900322.162189782</c:v>
                </c:pt>
                <c:pt idx="62">
                  <c:v>13681522.342116892</c:v>
                </c:pt>
                <c:pt idx="63">
                  <c:v>-17885789.655903339</c:v>
                </c:pt>
                <c:pt idx="64">
                  <c:v>19013778.387554526</c:v>
                </c:pt>
                <c:pt idx="65">
                  <c:v>18887058.903751016</c:v>
                </c:pt>
                <c:pt idx="66">
                  <c:v>-22514939.796755314</c:v>
                </c:pt>
                <c:pt idx="67">
                  <c:v>-34151140.401439786</c:v>
                </c:pt>
                <c:pt idx="68">
                  <c:v>-32910900.029584706</c:v>
                </c:pt>
                <c:pt idx="69">
                  <c:v>-25758000.289511025</c:v>
                </c:pt>
                <c:pt idx="70">
                  <c:v>8016277.9820078611</c:v>
                </c:pt>
                <c:pt idx="71">
                  <c:v>8094721.2431619763</c:v>
                </c:pt>
                <c:pt idx="72">
                  <c:v>19824690.273957789</c:v>
                </c:pt>
                <c:pt idx="73">
                  <c:v>23618532.154139042</c:v>
                </c:pt>
                <c:pt idx="74">
                  <c:v>-34596705.779337525</c:v>
                </c:pt>
                <c:pt idx="75">
                  <c:v>-12018213.24897927</c:v>
                </c:pt>
                <c:pt idx="76">
                  <c:v>35741277.220607638</c:v>
                </c:pt>
                <c:pt idx="77">
                  <c:v>39281560.466688693</c:v>
                </c:pt>
                <c:pt idx="78">
                  <c:v>-1877640.5471473336</c:v>
                </c:pt>
                <c:pt idx="79">
                  <c:v>35013701.884039283</c:v>
                </c:pt>
                <c:pt idx="80">
                  <c:v>58507559.344228327</c:v>
                </c:pt>
                <c:pt idx="81">
                  <c:v>10313292.089136064</c:v>
                </c:pt>
                <c:pt idx="82">
                  <c:v>21887715.643209338</c:v>
                </c:pt>
                <c:pt idx="83">
                  <c:v>24151775.557497263</c:v>
                </c:pt>
                <c:pt idx="84">
                  <c:v>20044120.910248101</c:v>
                </c:pt>
                <c:pt idx="85">
                  <c:v>42064251.321022034</c:v>
                </c:pt>
                <c:pt idx="86">
                  <c:v>7275171.507583797</c:v>
                </c:pt>
                <c:pt idx="87">
                  <c:v>30878907.940323412</c:v>
                </c:pt>
                <c:pt idx="88">
                  <c:v>34600806.327808738</c:v>
                </c:pt>
                <c:pt idx="89">
                  <c:v>64812186.447422922</c:v>
                </c:pt>
                <c:pt idx="90">
                  <c:v>-8931583.8844510317</c:v>
                </c:pt>
                <c:pt idx="91">
                  <c:v>10130063.670828223</c:v>
                </c:pt>
                <c:pt idx="92">
                  <c:v>19341539.835693538</c:v>
                </c:pt>
                <c:pt idx="93">
                  <c:v>9557036.3660289049</c:v>
                </c:pt>
                <c:pt idx="94">
                  <c:v>-3520488.3643275499</c:v>
                </c:pt>
                <c:pt idx="95">
                  <c:v>37295544.370102167</c:v>
                </c:pt>
                <c:pt idx="96">
                  <c:v>18552371.783395231</c:v>
                </c:pt>
                <c:pt idx="97">
                  <c:v>34346000.131031871</c:v>
                </c:pt>
                <c:pt idx="98">
                  <c:v>5789130.6600860357</c:v>
                </c:pt>
                <c:pt idx="99">
                  <c:v>14188723.852135777</c:v>
                </c:pt>
                <c:pt idx="100">
                  <c:v>26945684.414037108</c:v>
                </c:pt>
                <c:pt idx="101">
                  <c:v>30854981.833856702</c:v>
                </c:pt>
                <c:pt idx="102">
                  <c:v>25701324.509212315</c:v>
                </c:pt>
                <c:pt idx="103">
                  <c:v>-17884841.694134593</c:v>
                </c:pt>
                <c:pt idx="104">
                  <c:v>-10831935.761421442</c:v>
                </c:pt>
                <c:pt idx="105">
                  <c:v>17578125.935469389</c:v>
                </c:pt>
                <c:pt idx="106">
                  <c:v>53376190.193084121</c:v>
                </c:pt>
                <c:pt idx="107">
                  <c:v>12714383.630857587</c:v>
                </c:pt>
                <c:pt idx="108">
                  <c:v>-1051333.6527884007</c:v>
                </c:pt>
                <c:pt idx="109">
                  <c:v>42804453.141955853</c:v>
                </c:pt>
                <c:pt idx="110">
                  <c:v>44454098.21110034</c:v>
                </c:pt>
                <c:pt idx="111">
                  <c:v>55314350.103895664</c:v>
                </c:pt>
                <c:pt idx="112">
                  <c:v>64408780.658993959</c:v>
                </c:pt>
                <c:pt idx="113">
                  <c:v>132733132.53409117</c:v>
                </c:pt>
                <c:pt idx="114">
                  <c:v>86117543.378264487</c:v>
                </c:pt>
                <c:pt idx="115">
                  <c:v>79271158.612402737</c:v>
                </c:pt>
                <c:pt idx="116">
                  <c:v>22845112.800465107</c:v>
                </c:pt>
                <c:pt idx="117">
                  <c:v>19037331.481133103</c:v>
                </c:pt>
                <c:pt idx="118">
                  <c:v>44091815.09975028</c:v>
                </c:pt>
                <c:pt idx="119">
                  <c:v>58995792.212005258</c:v>
                </c:pt>
                <c:pt idx="120">
                  <c:v>68459397.514543295</c:v>
                </c:pt>
                <c:pt idx="121">
                  <c:v>96959253.165465236</c:v>
                </c:pt>
                <c:pt idx="122">
                  <c:v>86108026.826619506</c:v>
                </c:pt>
                <c:pt idx="123">
                  <c:v>35210973.372273803</c:v>
                </c:pt>
                <c:pt idx="124">
                  <c:v>67948507.309340835</c:v>
                </c:pt>
                <c:pt idx="125">
                  <c:v>50552601.12706399</c:v>
                </c:pt>
                <c:pt idx="126">
                  <c:v>2789836.0927144289</c:v>
                </c:pt>
                <c:pt idx="127">
                  <c:v>62269450.67022717</c:v>
                </c:pt>
                <c:pt idx="128">
                  <c:v>26549175.701165676</c:v>
                </c:pt>
                <c:pt idx="129">
                  <c:v>44652570.65774405</c:v>
                </c:pt>
                <c:pt idx="130">
                  <c:v>-18661253.017928839</c:v>
                </c:pt>
                <c:pt idx="131">
                  <c:v>1021600.4025242329</c:v>
                </c:pt>
                <c:pt idx="132">
                  <c:v>-15097578.611489773</c:v>
                </c:pt>
                <c:pt idx="133">
                  <c:v>24530974.358250856</c:v>
                </c:pt>
                <c:pt idx="134">
                  <c:v>-40408060.655790806</c:v>
                </c:pt>
                <c:pt idx="135">
                  <c:v>-74322287.951974511</c:v>
                </c:pt>
                <c:pt idx="136">
                  <c:v>13614898.605767488</c:v>
                </c:pt>
                <c:pt idx="137">
                  <c:v>-9253728.0318367481</c:v>
                </c:pt>
                <c:pt idx="138">
                  <c:v>-133735420.36604762</c:v>
                </c:pt>
                <c:pt idx="139">
                  <c:v>-57652596.89065218</c:v>
                </c:pt>
                <c:pt idx="140">
                  <c:v>-60436347.137026191</c:v>
                </c:pt>
                <c:pt idx="141">
                  <c:v>-19111003.701368928</c:v>
                </c:pt>
                <c:pt idx="142">
                  <c:v>-18374258.437351823</c:v>
                </c:pt>
                <c:pt idx="143">
                  <c:v>-108612392.08491707</c:v>
                </c:pt>
                <c:pt idx="144">
                  <c:v>8721509.8662508726</c:v>
                </c:pt>
                <c:pt idx="145">
                  <c:v>-6404719.066079855</c:v>
                </c:pt>
                <c:pt idx="146">
                  <c:v>-98019929.947053671</c:v>
                </c:pt>
                <c:pt idx="147">
                  <c:v>32524531.031477809</c:v>
                </c:pt>
                <c:pt idx="148">
                  <c:v>-19703501.23502624</c:v>
                </c:pt>
                <c:pt idx="149">
                  <c:v>-65004674.713400126</c:v>
                </c:pt>
                <c:pt idx="150">
                  <c:v>-45270297.70864439</c:v>
                </c:pt>
                <c:pt idx="151">
                  <c:v>-39673179.56185627</c:v>
                </c:pt>
                <c:pt idx="152">
                  <c:v>28821284.293695927</c:v>
                </c:pt>
                <c:pt idx="153">
                  <c:v>87761161.439727783</c:v>
                </c:pt>
                <c:pt idx="154">
                  <c:v>141786128.30170035</c:v>
                </c:pt>
                <c:pt idx="155">
                  <c:v>145207240.69858372</c:v>
                </c:pt>
                <c:pt idx="156">
                  <c:v>43172266.886560202</c:v>
                </c:pt>
                <c:pt idx="157">
                  <c:v>56931021.984159946</c:v>
                </c:pt>
                <c:pt idx="158">
                  <c:v>13292099.482884884</c:v>
                </c:pt>
                <c:pt idx="159">
                  <c:v>16959067.494349122</c:v>
                </c:pt>
                <c:pt idx="160">
                  <c:v>-86373348.585365415</c:v>
                </c:pt>
                <c:pt idx="161">
                  <c:v>-53310899.656650066</c:v>
                </c:pt>
                <c:pt idx="162">
                  <c:v>-75445651.619904637</c:v>
                </c:pt>
                <c:pt idx="163">
                  <c:v>-110669300.54940426</c:v>
                </c:pt>
                <c:pt idx="164">
                  <c:v>-105243701.89694333</c:v>
                </c:pt>
                <c:pt idx="165">
                  <c:v>-132598927.92939055</c:v>
                </c:pt>
                <c:pt idx="166">
                  <c:v>-71004301.927204609</c:v>
                </c:pt>
                <c:pt idx="167">
                  <c:v>-85548110.698789358</c:v>
                </c:pt>
                <c:pt idx="168">
                  <c:v>-146863023.96048188</c:v>
                </c:pt>
                <c:pt idx="169">
                  <c:v>-108281821.27731955</c:v>
                </c:pt>
                <c:pt idx="170">
                  <c:v>45440820.249690771</c:v>
                </c:pt>
                <c:pt idx="171">
                  <c:v>-21196756.565942407</c:v>
                </c:pt>
                <c:pt idx="172">
                  <c:v>2832225.8385065794</c:v>
                </c:pt>
                <c:pt idx="173">
                  <c:v>43710087.877822876</c:v>
                </c:pt>
                <c:pt idx="174">
                  <c:v>-96475503.058730841</c:v>
                </c:pt>
                <c:pt idx="175">
                  <c:v>-40887837.212909341</c:v>
                </c:pt>
                <c:pt idx="176">
                  <c:v>-105332992.21059132</c:v>
                </c:pt>
                <c:pt idx="177">
                  <c:v>-53410612.953079343</c:v>
                </c:pt>
                <c:pt idx="178">
                  <c:v>5569282.9485102892</c:v>
                </c:pt>
                <c:pt idx="179">
                  <c:v>40578378.698789358</c:v>
                </c:pt>
                <c:pt idx="180">
                  <c:v>-103519736.28492963</c:v>
                </c:pt>
                <c:pt idx="181">
                  <c:v>-138753463.2792418</c:v>
                </c:pt>
                <c:pt idx="182">
                  <c:v>-41986293.950721979</c:v>
                </c:pt>
                <c:pt idx="183">
                  <c:v>46926453.08590889</c:v>
                </c:pt>
                <c:pt idx="184">
                  <c:v>-118502669.22884226</c:v>
                </c:pt>
                <c:pt idx="185">
                  <c:v>-61761827.807073116</c:v>
                </c:pt>
                <c:pt idx="186">
                  <c:v>48993288.320301533</c:v>
                </c:pt>
                <c:pt idx="187">
                  <c:v>24003740.332071304</c:v>
                </c:pt>
                <c:pt idx="188">
                  <c:v>18373458.69494462</c:v>
                </c:pt>
                <c:pt idx="189">
                  <c:v>75043296.754884005</c:v>
                </c:pt>
                <c:pt idx="190">
                  <c:v>96143683.700229883</c:v>
                </c:pt>
                <c:pt idx="191">
                  <c:v>72667885.716775894</c:v>
                </c:pt>
                <c:pt idx="192">
                  <c:v>106351588.76311636</c:v>
                </c:pt>
                <c:pt idx="193">
                  <c:v>50699333.773359776</c:v>
                </c:pt>
                <c:pt idx="194">
                  <c:v>171195470.11897731</c:v>
                </c:pt>
                <c:pt idx="195">
                  <c:v>81410322.291018724</c:v>
                </c:pt>
                <c:pt idx="196">
                  <c:v>167000058.32403851</c:v>
                </c:pt>
                <c:pt idx="197">
                  <c:v>150328101.64362979</c:v>
                </c:pt>
                <c:pt idx="198">
                  <c:v>-29804609.209444761</c:v>
                </c:pt>
                <c:pt idx="199">
                  <c:v>62749541.716117382</c:v>
                </c:pt>
                <c:pt idx="200">
                  <c:v>-34345721.371204376</c:v>
                </c:pt>
                <c:pt idx="201">
                  <c:v>69283420.092385054</c:v>
                </c:pt>
                <c:pt idx="202">
                  <c:v>-15837039.672845125</c:v>
                </c:pt>
                <c:pt idx="203">
                  <c:v>-43208846.453080416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44064"/>
        <c:axId val="53597696"/>
      </c:scatterChart>
      <c:valAx>
        <c:axId val="53544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trade weight $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597696"/>
        <c:crosses val="autoZero"/>
        <c:crossBetween val="midCat"/>
      </c:valAx>
      <c:valAx>
        <c:axId val="53597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544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Lean Hogs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Holdback Model'!$G$3:$G$206</c:f>
              <c:numCache>
                <c:formatCode>General</c:formatCode>
                <c:ptCount val="204"/>
                <c:pt idx="0">
                  <c:v>71.5</c:v>
                </c:pt>
                <c:pt idx="1">
                  <c:v>72.900000000000006</c:v>
                </c:pt>
                <c:pt idx="2">
                  <c:v>78.510000000000005</c:v>
                </c:pt>
                <c:pt idx="3">
                  <c:v>89.72</c:v>
                </c:pt>
                <c:pt idx="4">
                  <c:v>99.53</c:v>
                </c:pt>
                <c:pt idx="5">
                  <c:v>112.15</c:v>
                </c:pt>
                <c:pt idx="6">
                  <c:v>102.34</c:v>
                </c:pt>
                <c:pt idx="7">
                  <c:v>124.77</c:v>
                </c:pt>
                <c:pt idx="8">
                  <c:v>124.77</c:v>
                </c:pt>
                <c:pt idx="9">
                  <c:v>76.3</c:v>
                </c:pt>
                <c:pt idx="10">
                  <c:v>76.59</c:v>
                </c:pt>
                <c:pt idx="11">
                  <c:v>75.739999999999995</c:v>
                </c:pt>
                <c:pt idx="12">
                  <c:v>76.510000000000005</c:v>
                </c:pt>
                <c:pt idx="13">
                  <c:v>74.599999999999994</c:v>
                </c:pt>
                <c:pt idx="14">
                  <c:v>72.48</c:v>
                </c:pt>
                <c:pt idx="15">
                  <c:v>68.959999999999994</c:v>
                </c:pt>
                <c:pt idx="16">
                  <c:v>76.86</c:v>
                </c:pt>
                <c:pt idx="17">
                  <c:v>81.52</c:v>
                </c:pt>
                <c:pt idx="18">
                  <c:v>83.17</c:v>
                </c:pt>
                <c:pt idx="19">
                  <c:v>83.14</c:v>
                </c:pt>
                <c:pt idx="20">
                  <c:v>77.41</c:v>
                </c:pt>
                <c:pt idx="21">
                  <c:v>70.66</c:v>
                </c:pt>
                <c:pt idx="22">
                  <c:v>65.95</c:v>
                </c:pt>
                <c:pt idx="23">
                  <c:v>63.03</c:v>
                </c:pt>
                <c:pt idx="24">
                  <c:v>56.52</c:v>
                </c:pt>
                <c:pt idx="25">
                  <c:v>50.56</c:v>
                </c:pt>
                <c:pt idx="26">
                  <c:v>50.38</c:v>
                </c:pt>
                <c:pt idx="27">
                  <c:v>50.25</c:v>
                </c:pt>
                <c:pt idx="28">
                  <c:v>50.75</c:v>
                </c:pt>
                <c:pt idx="29">
                  <c:v>61.33</c:v>
                </c:pt>
                <c:pt idx="30">
                  <c:v>60.45</c:v>
                </c:pt>
                <c:pt idx="31">
                  <c:v>52.34</c:v>
                </c:pt>
                <c:pt idx="32">
                  <c:v>49.06</c:v>
                </c:pt>
                <c:pt idx="33">
                  <c:v>40.93</c:v>
                </c:pt>
                <c:pt idx="34">
                  <c:v>38.590000000000003</c:v>
                </c:pt>
                <c:pt idx="35">
                  <c:v>23.68</c:v>
                </c:pt>
                <c:pt idx="36">
                  <c:v>19.100000000000001</c:v>
                </c:pt>
                <c:pt idx="37">
                  <c:v>34.86</c:v>
                </c:pt>
                <c:pt idx="38">
                  <c:v>37.340000000000003</c:v>
                </c:pt>
                <c:pt idx="39">
                  <c:v>35.08</c:v>
                </c:pt>
                <c:pt idx="40">
                  <c:v>39.450000000000003</c:v>
                </c:pt>
                <c:pt idx="41">
                  <c:v>48.75</c:v>
                </c:pt>
                <c:pt idx="42">
                  <c:v>45.92</c:v>
                </c:pt>
                <c:pt idx="43">
                  <c:v>44.33</c:v>
                </c:pt>
                <c:pt idx="44">
                  <c:v>53.25</c:v>
                </c:pt>
                <c:pt idx="45">
                  <c:v>48.7</c:v>
                </c:pt>
                <c:pt idx="46">
                  <c:v>46.59</c:v>
                </c:pt>
                <c:pt idx="47">
                  <c:v>47.66</c:v>
                </c:pt>
                <c:pt idx="48">
                  <c:v>50.94</c:v>
                </c:pt>
                <c:pt idx="49">
                  <c:v>51.61</c:v>
                </c:pt>
                <c:pt idx="50">
                  <c:v>54.91</c:v>
                </c:pt>
                <c:pt idx="51">
                  <c:v>57.76</c:v>
                </c:pt>
                <c:pt idx="52">
                  <c:v>66.95</c:v>
                </c:pt>
                <c:pt idx="53">
                  <c:v>69.16</c:v>
                </c:pt>
                <c:pt idx="54">
                  <c:v>69.5</c:v>
                </c:pt>
                <c:pt idx="55">
                  <c:v>66.59</c:v>
                </c:pt>
                <c:pt idx="56">
                  <c:v>59.49</c:v>
                </c:pt>
                <c:pt idx="57">
                  <c:v>57.16</c:v>
                </c:pt>
                <c:pt idx="58">
                  <c:v>54.89</c:v>
                </c:pt>
                <c:pt idx="59">
                  <c:v>48.68</c:v>
                </c:pt>
                <c:pt idx="60">
                  <c:v>54.76</c:v>
                </c:pt>
                <c:pt idx="61">
                  <c:v>50.38</c:v>
                </c:pt>
                <c:pt idx="62">
                  <c:v>53.8</c:v>
                </c:pt>
                <c:pt idx="63">
                  <c:v>63.11</c:v>
                </c:pt>
                <c:pt idx="64">
                  <c:v>64.63</c:v>
                </c:pt>
                <c:pt idx="65">
                  <c:v>70.61</c:v>
                </c:pt>
                <c:pt idx="66">
                  <c:v>72.92</c:v>
                </c:pt>
                <c:pt idx="67">
                  <c:v>72.97</c:v>
                </c:pt>
                <c:pt idx="68">
                  <c:v>71.540000000000006</c:v>
                </c:pt>
                <c:pt idx="69">
                  <c:v>63.93</c:v>
                </c:pt>
                <c:pt idx="70">
                  <c:v>57.29</c:v>
                </c:pt>
                <c:pt idx="71">
                  <c:v>48.6</c:v>
                </c:pt>
                <c:pt idx="72">
                  <c:v>47.41</c:v>
                </c:pt>
                <c:pt idx="73">
                  <c:v>54.26</c:v>
                </c:pt>
                <c:pt idx="74">
                  <c:v>55.14</c:v>
                </c:pt>
                <c:pt idx="75">
                  <c:v>50.8</c:v>
                </c:pt>
                <c:pt idx="76">
                  <c:v>44.78</c:v>
                </c:pt>
                <c:pt idx="77">
                  <c:v>46.98</c:v>
                </c:pt>
                <c:pt idx="78">
                  <c:v>50.41</c:v>
                </c:pt>
                <c:pt idx="79">
                  <c:v>54.87</c:v>
                </c:pt>
                <c:pt idx="80">
                  <c:v>46.11</c:v>
                </c:pt>
                <c:pt idx="81">
                  <c:v>36.659999999999997</c:v>
                </c:pt>
                <c:pt idx="82">
                  <c:v>42.81</c:v>
                </c:pt>
                <c:pt idx="83">
                  <c:v>40.6</c:v>
                </c:pt>
                <c:pt idx="84">
                  <c:v>43.67</c:v>
                </c:pt>
                <c:pt idx="85">
                  <c:v>46.58</c:v>
                </c:pt>
                <c:pt idx="86">
                  <c:v>48.16</c:v>
                </c:pt>
                <c:pt idx="87">
                  <c:v>48.84</c:v>
                </c:pt>
                <c:pt idx="88">
                  <c:v>49.26</c:v>
                </c:pt>
                <c:pt idx="89">
                  <c:v>58.99</c:v>
                </c:pt>
                <c:pt idx="90">
                  <c:v>64.81</c:v>
                </c:pt>
                <c:pt idx="91">
                  <c:v>60.9</c:v>
                </c:pt>
                <c:pt idx="92">
                  <c:v>56.69</c:v>
                </c:pt>
                <c:pt idx="93">
                  <c:v>56.65</c:v>
                </c:pt>
                <c:pt idx="94">
                  <c:v>52.54</c:v>
                </c:pt>
                <c:pt idx="95">
                  <c:v>48.69</c:v>
                </c:pt>
                <c:pt idx="96">
                  <c:v>48.68</c:v>
                </c:pt>
                <c:pt idx="97">
                  <c:v>52.94</c:v>
                </c:pt>
                <c:pt idx="98">
                  <c:v>61.03</c:v>
                </c:pt>
                <c:pt idx="99">
                  <c:v>65.349999999999994</c:v>
                </c:pt>
                <c:pt idx="100">
                  <c:v>65.28</c:v>
                </c:pt>
                <c:pt idx="101">
                  <c:v>78.87</c:v>
                </c:pt>
                <c:pt idx="102">
                  <c:v>78.36</c:v>
                </c:pt>
                <c:pt idx="103">
                  <c:v>78.66</c:v>
                </c:pt>
                <c:pt idx="104">
                  <c:v>76.03</c:v>
                </c:pt>
                <c:pt idx="105">
                  <c:v>74.88</c:v>
                </c:pt>
                <c:pt idx="106">
                  <c:v>72.7</c:v>
                </c:pt>
                <c:pt idx="107">
                  <c:v>75.81</c:v>
                </c:pt>
                <c:pt idx="108">
                  <c:v>72.180000000000007</c:v>
                </c:pt>
                <c:pt idx="109">
                  <c:v>72.08</c:v>
                </c:pt>
                <c:pt idx="110">
                  <c:v>69.23</c:v>
                </c:pt>
                <c:pt idx="111">
                  <c:v>69.45</c:v>
                </c:pt>
                <c:pt idx="112">
                  <c:v>69</c:v>
                </c:pt>
                <c:pt idx="113">
                  <c:v>74.92</c:v>
                </c:pt>
                <c:pt idx="114">
                  <c:v>67.47</c:v>
                </c:pt>
                <c:pt idx="115">
                  <c:v>67.52</c:v>
                </c:pt>
                <c:pt idx="116">
                  <c:v>69.66</c:v>
                </c:pt>
                <c:pt idx="117">
                  <c:v>67.45</c:v>
                </c:pt>
                <c:pt idx="118">
                  <c:v>64.88</c:v>
                </c:pt>
                <c:pt idx="119">
                  <c:v>59.88</c:v>
                </c:pt>
                <c:pt idx="120">
                  <c:v>60.7</c:v>
                </c:pt>
                <c:pt idx="121">
                  <c:v>55.84</c:v>
                </c:pt>
                <c:pt idx="122">
                  <c:v>58.43</c:v>
                </c:pt>
                <c:pt idx="123">
                  <c:v>58.68</c:v>
                </c:pt>
                <c:pt idx="124">
                  <c:v>55.96</c:v>
                </c:pt>
                <c:pt idx="125">
                  <c:v>66.23</c:v>
                </c:pt>
                <c:pt idx="126">
                  <c:v>74.38</c:v>
                </c:pt>
                <c:pt idx="127">
                  <c:v>70.099999999999994</c:v>
                </c:pt>
                <c:pt idx="128">
                  <c:v>71.930000000000007</c:v>
                </c:pt>
                <c:pt idx="129">
                  <c:v>67.91</c:v>
                </c:pt>
                <c:pt idx="130">
                  <c:v>64.319999999999993</c:v>
                </c:pt>
                <c:pt idx="131">
                  <c:v>62.12</c:v>
                </c:pt>
                <c:pt idx="132">
                  <c:v>60.59</c:v>
                </c:pt>
                <c:pt idx="133">
                  <c:v>59.54</c:v>
                </c:pt>
                <c:pt idx="134">
                  <c:v>65.680000000000007</c:v>
                </c:pt>
                <c:pt idx="135">
                  <c:v>61.53</c:v>
                </c:pt>
                <c:pt idx="136">
                  <c:v>65.42</c:v>
                </c:pt>
                <c:pt idx="137">
                  <c:v>73.510000000000005</c:v>
                </c:pt>
                <c:pt idx="138">
                  <c:v>74.06</c:v>
                </c:pt>
                <c:pt idx="139">
                  <c:v>70.81</c:v>
                </c:pt>
                <c:pt idx="140">
                  <c:v>70.36</c:v>
                </c:pt>
                <c:pt idx="141">
                  <c:v>63.15</c:v>
                </c:pt>
                <c:pt idx="142">
                  <c:v>56.69</c:v>
                </c:pt>
                <c:pt idx="143">
                  <c:v>49.95</c:v>
                </c:pt>
                <c:pt idx="144">
                  <c:v>53.28</c:v>
                </c:pt>
                <c:pt idx="145">
                  <c:v>49.76</c:v>
                </c:pt>
                <c:pt idx="146">
                  <c:v>57.86</c:v>
                </c:pt>
                <c:pt idx="147">
                  <c:v>53.24</c:v>
                </c:pt>
                <c:pt idx="148">
                  <c:v>61.15</c:v>
                </c:pt>
                <c:pt idx="149">
                  <c:v>78.11</c:v>
                </c:pt>
                <c:pt idx="150">
                  <c:v>73.900000000000006</c:v>
                </c:pt>
                <c:pt idx="151">
                  <c:v>76.08</c:v>
                </c:pt>
                <c:pt idx="152">
                  <c:v>84.56</c:v>
                </c:pt>
                <c:pt idx="153">
                  <c:v>71.16</c:v>
                </c:pt>
                <c:pt idx="154">
                  <c:v>63.67</c:v>
                </c:pt>
                <c:pt idx="155">
                  <c:v>52.6</c:v>
                </c:pt>
                <c:pt idx="156">
                  <c:v>53.7</c:v>
                </c:pt>
                <c:pt idx="157">
                  <c:v>55.99</c:v>
                </c:pt>
                <c:pt idx="158">
                  <c:v>57.37</c:v>
                </c:pt>
                <c:pt idx="159">
                  <c:v>57.35</c:v>
                </c:pt>
                <c:pt idx="160">
                  <c:v>57.89</c:v>
                </c:pt>
                <c:pt idx="161">
                  <c:v>58.72</c:v>
                </c:pt>
                <c:pt idx="162">
                  <c:v>56.96</c:v>
                </c:pt>
                <c:pt idx="163">
                  <c:v>57.88</c:v>
                </c:pt>
                <c:pt idx="164">
                  <c:v>49.56</c:v>
                </c:pt>
                <c:pt idx="165">
                  <c:v>50.62</c:v>
                </c:pt>
                <c:pt idx="166">
                  <c:v>50.95</c:v>
                </c:pt>
                <c:pt idx="167">
                  <c:v>54.18</c:v>
                </c:pt>
                <c:pt idx="168">
                  <c:v>61.85</c:v>
                </c:pt>
                <c:pt idx="169">
                  <c:v>67.34</c:v>
                </c:pt>
                <c:pt idx="170">
                  <c:v>66.19</c:v>
                </c:pt>
                <c:pt idx="171">
                  <c:v>70.930000000000007</c:v>
                </c:pt>
                <c:pt idx="172">
                  <c:v>77.58</c:v>
                </c:pt>
                <c:pt idx="173">
                  <c:v>85.29</c:v>
                </c:pt>
                <c:pt idx="174">
                  <c:v>78.72</c:v>
                </c:pt>
                <c:pt idx="175">
                  <c:v>78.8</c:v>
                </c:pt>
                <c:pt idx="176">
                  <c:v>83.15</c:v>
                </c:pt>
                <c:pt idx="177">
                  <c:v>81.93</c:v>
                </c:pt>
                <c:pt idx="178">
                  <c:v>71.150000000000006</c:v>
                </c:pt>
                <c:pt idx="179">
                  <c:v>63.48</c:v>
                </c:pt>
                <c:pt idx="180">
                  <c:v>68.81</c:v>
                </c:pt>
                <c:pt idx="181">
                  <c:v>75.040000000000006</c:v>
                </c:pt>
                <c:pt idx="182">
                  <c:v>83.22</c:v>
                </c:pt>
                <c:pt idx="183">
                  <c:v>80.83</c:v>
                </c:pt>
                <c:pt idx="184">
                  <c:v>92.06</c:v>
                </c:pt>
                <c:pt idx="185">
                  <c:v>92.45</c:v>
                </c:pt>
                <c:pt idx="186">
                  <c:v>94.55</c:v>
                </c:pt>
                <c:pt idx="187">
                  <c:v>96.92</c:v>
                </c:pt>
                <c:pt idx="188">
                  <c:v>103.02</c:v>
                </c:pt>
                <c:pt idx="189">
                  <c:v>88.55</c:v>
                </c:pt>
                <c:pt idx="190">
                  <c:v>92.48</c:v>
                </c:pt>
                <c:pt idx="191">
                  <c:v>85.7</c:v>
                </c:pt>
                <c:pt idx="192">
                  <c:v>83.93</c:v>
                </c:pt>
                <c:pt idx="193">
                  <c:v>84.13</c:v>
                </c:pt>
                <c:pt idx="194">
                  <c:v>86.41</c:v>
                </c:pt>
                <c:pt idx="195">
                  <c:v>84.69</c:v>
                </c:pt>
                <c:pt idx="196">
                  <c:v>79.849999999999994</c:v>
                </c:pt>
                <c:pt idx="197">
                  <c:v>79.150000000000006</c:v>
                </c:pt>
                <c:pt idx="198">
                  <c:v>91.87</c:v>
                </c:pt>
                <c:pt idx="199">
                  <c:v>94.47</c:v>
                </c:pt>
                <c:pt idx="200">
                  <c:v>86.38</c:v>
                </c:pt>
                <c:pt idx="201">
                  <c:v>68.77</c:v>
                </c:pt>
                <c:pt idx="202">
                  <c:v>79.72</c:v>
                </c:pt>
                <c:pt idx="203">
                  <c:v>77.900000000000006</c:v>
                </c:pt>
              </c:numCache>
            </c:numRef>
          </c:xVal>
          <c:yVal>
            <c:numRef>
              <c:f>'Lagged Holdback Model'!$W$36:$W$239</c:f>
              <c:numCache>
                <c:formatCode>General</c:formatCode>
                <c:ptCount val="204"/>
                <c:pt idx="0">
                  <c:v>44491355.329924881</c:v>
                </c:pt>
                <c:pt idx="1">
                  <c:v>40612751.431582749</c:v>
                </c:pt>
                <c:pt idx="2">
                  <c:v>-15156447.477918029</c:v>
                </c:pt>
                <c:pt idx="3">
                  <c:v>-14329446.630208254</c:v>
                </c:pt>
                <c:pt idx="4">
                  <c:v>-17926146.169338703</c:v>
                </c:pt>
                <c:pt idx="5">
                  <c:v>-21104425.140505075</c:v>
                </c:pt>
                <c:pt idx="6">
                  <c:v>-24065080.729389668</c:v>
                </c:pt>
                <c:pt idx="7">
                  <c:v>-63671279.405701458</c:v>
                </c:pt>
                <c:pt idx="8">
                  <c:v>-87980076.743790686</c:v>
                </c:pt>
                <c:pt idx="9">
                  <c:v>-15176205.418379307</c:v>
                </c:pt>
                <c:pt idx="10">
                  <c:v>6434215.4999265671</c:v>
                </c:pt>
                <c:pt idx="11">
                  <c:v>-751678.12843436003</c:v>
                </c:pt>
                <c:pt idx="12">
                  <c:v>-32935533.65806973</c:v>
                </c:pt>
                <c:pt idx="13">
                  <c:v>6274896.8773261905</c:v>
                </c:pt>
                <c:pt idx="14">
                  <c:v>-45467201.903002024</c:v>
                </c:pt>
                <c:pt idx="15">
                  <c:v>-41191964.756432831</c:v>
                </c:pt>
                <c:pt idx="16">
                  <c:v>-6483937.169170022</c:v>
                </c:pt>
                <c:pt idx="17">
                  <c:v>-14556405.160631537</c:v>
                </c:pt>
                <c:pt idx="18">
                  <c:v>-53673416.065545201</c:v>
                </c:pt>
                <c:pt idx="19">
                  <c:v>-59010568.931400537</c:v>
                </c:pt>
                <c:pt idx="20">
                  <c:v>-21364962.539132059</c:v>
                </c:pt>
                <c:pt idx="21">
                  <c:v>-11564927.725136399</c:v>
                </c:pt>
                <c:pt idx="22">
                  <c:v>-17681759.707903385</c:v>
                </c:pt>
                <c:pt idx="23">
                  <c:v>23319270.319310963</c:v>
                </c:pt>
                <c:pt idx="24">
                  <c:v>-14376106.620977283</c:v>
                </c:pt>
                <c:pt idx="25">
                  <c:v>17559802.460564256</c:v>
                </c:pt>
                <c:pt idx="26">
                  <c:v>-25467878.468753099</c:v>
                </c:pt>
                <c:pt idx="27">
                  <c:v>-41575871.654409587</c:v>
                </c:pt>
                <c:pt idx="28">
                  <c:v>-55818815.552474022</c:v>
                </c:pt>
                <c:pt idx="29">
                  <c:v>12963461.030631721</c:v>
                </c:pt>
                <c:pt idx="30">
                  <c:v>-33747996.825910985</c:v>
                </c:pt>
                <c:pt idx="31">
                  <c:v>-42183338.831565738</c:v>
                </c:pt>
                <c:pt idx="32">
                  <c:v>23171922.629068255</c:v>
                </c:pt>
                <c:pt idx="33">
                  <c:v>-28936778.949919283</c:v>
                </c:pt>
                <c:pt idx="34">
                  <c:v>24441070.50165993</c:v>
                </c:pt>
                <c:pt idx="35">
                  <c:v>40776051.160474181</c:v>
                </c:pt>
                <c:pt idx="36">
                  <c:v>-903535.29561388493</c:v>
                </c:pt>
                <c:pt idx="37">
                  <c:v>8049217.6114149094</c:v>
                </c:pt>
                <c:pt idx="38">
                  <c:v>-39237258.062421679</c:v>
                </c:pt>
                <c:pt idx="39">
                  <c:v>-20364180.711048007</c:v>
                </c:pt>
                <c:pt idx="40">
                  <c:v>-60539988.889633894</c:v>
                </c:pt>
                <c:pt idx="41">
                  <c:v>-57258502.949490666</c:v>
                </c:pt>
                <c:pt idx="42">
                  <c:v>-10040498.365935206</c:v>
                </c:pt>
                <c:pt idx="43">
                  <c:v>-42897856.930677652</c:v>
                </c:pt>
                <c:pt idx="44">
                  <c:v>-24852463.960300982</c:v>
                </c:pt>
                <c:pt idx="45">
                  <c:v>-37439856.024964333</c:v>
                </c:pt>
                <c:pt idx="46">
                  <c:v>-16758706.068448961</c:v>
                </c:pt>
                <c:pt idx="47">
                  <c:v>-4414602.3561398983</c:v>
                </c:pt>
                <c:pt idx="48">
                  <c:v>-49200828.161085606</c:v>
                </c:pt>
                <c:pt idx="49">
                  <c:v>-16077151.754128814</c:v>
                </c:pt>
                <c:pt idx="50">
                  <c:v>-46896563.15407002</c:v>
                </c:pt>
                <c:pt idx="51">
                  <c:v>-70528817.996493697</c:v>
                </c:pt>
                <c:pt idx="52">
                  <c:v>-66757610.256812334</c:v>
                </c:pt>
                <c:pt idx="53">
                  <c:v>-18335702.748183191</c:v>
                </c:pt>
                <c:pt idx="54">
                  <c:v>-21309429.951387465</c:v>
                </c:pt>
                <c:pt idx="55">
                  <c:v>-1001475.3149390221</c:v>
                </c:pt>
                <c:pt idx="56">
                  <c:v>-2711409.6668467522</c:v>
                </c:pt>
                <c:pt idx="57">
                  <c:v>-9229921.8247674704</c:v>
                </c:pt>
                <c:pt idx="58">
                  <c:v>9390147.2413875461</c:v>
                </c:pt>
                <c:pt idx="59">
                  <c:v>17904572.439289868</c:v>
                </c:pt>
                <c:pt idx="60">
                  <c:v>25405700.106396675</c:v>
                </c:pt>
                <c:pt idx="61">
                  <c:v>18900322.162189782</c:v>
                </c:pt>
                <c:pt idx="62">
                  <c:v>13681522.342116892</c:v>
                </c:pt>
                <c:pt idx="63">
                  <c:v>-17885789.655903339</c:v>
                </c:pt>
                <c:pt idx="64">
                  <c:v>19013778.387554526</c:v>
                </c:pt>
                <c:pt idx="65">
                  <c:v>18887058.903751016</c:v>
                </c:pt>
                <c:pt idx="66">
                  <c:v>-22514939.796755314</c:v>
                </c:pt>
                <c:pt idx="67">
                  <c:v>-34151140.401439786</c:v>
                </c:pt>
                <c:pt idx="68">
                  <c:v>-32910900.029584706</c:v>
                </c:pt>
                <c:pt idx="69">
                  <c:v>-25758000.289511025</c:v>
                </c:pt>
                <c:pt idx="70">
                  <c:v>8016277.9820078611</c:v>
                </c:pt>
                <c:pt idx="71">
                  <c:v>8094721.2431619763</c:v>
                </c:pt>
                <c:pt idx="72">
                  <c:v>19824690.273957789</c:v>
                </c:pt>
                <c:pt idx="73">
                  <c:v>23618532.154139042</c:v>
                </c:pt>
                <c:pt idx="74">
                  <c:v>-34596705.779337525</c:v>
                </c:pt>
                <c:pt idx="75">
                  <c:v>-12018213.24897927</c:v>
                </c:pt>
                <c:pt idx="76">
                  <c:v>35741277.220607638</c:v>
                </c:pt>
                <c:pt idx="77">
                  <c:v>39281560.466688693</c:v>
                </c:pt>
                <c:pt idx="78">
                  <c:v>-1877640.5471473336</c:v>
                </c:pt>
                <c:pt idx="79">
                  <c:v>35013701.884039283</c:v>
                </c:pt>
                <c:pt idx="80">
                  <c:v>58507559.344228327</c:v>
                </c:pt>
                <c:pt idx="81">
                  <c:v>10313292.089136064</c:v>
                </c:pt>
                <c:pt idx="82">
                  <c:v>21887715.643209338</c:v>
                </c:pt>
                <c:pt idx="83">
                  <c:v>24151775.557497263</c:v>
                </c:pt>
                <c:pt idx="84">
                  <c:v>20044120.910248101</c:v>
                </c:pt>
                <c:pt idx="85">
                  <c:v>42064251.321022034</c:v>
                </c:pt>
                <c:pt idx="86">
                  <c:v>7275171.507583797</c:v>
                </c:pt>
                <c:pt idx="87">
                  <c:v>30878907.940323412</c:v>
                </c:pt>
                <c:pt idx="88">
                  <c:v>34600806.327808738</c:v>
                </c:pt>
                <c:pt idx="89">
                  <c:v>64812186.447422922</c:v>
                </c:pt>
                <c:pt idx="90">
                  <c:v>-8931583.8844510317</c:v>
                </c:pt>
                <c:pt idx="91">
                  <c:v>10130063.670828223</c:v>
                </c:pt>
                <c:pt idx="92">
                  <c:v>19341539.835693538</c:v>
                </c:pt>
                <c:pt idx="93">
                  <c:v>9557036.3660289049</c:v>
                </c:pt>
                <c:pt idx="94">
                  <c:v>-3520488.3643275499</c:v>
                </c:pt>
                <c:pt idx="95">
                  <c:v>37295544.370102167</c:v>
                </c:pt>
                <c:pt idx="96">
                  <c:v>18552371.783395231</c:v>
                </c:pt>
                <c:pt idx="97">
                  <c:v>34346000.131031871</c:v>
                </c:pt>
                <c:pt idx="98">
                  <c:v>5789130.6600860357</c:v>
                </c:pt>
                <c:pt idx="99">
                  <c:v>14188723.852135777</c:v>
                </c:pt>
                <c:pt idx="100">
                  <c:v>26945684.414037108</c:v>
                </c:pt>
                <c:pt idx="101">
                  <c:v>30854981.833856702</c:v>
                </c:pt>
                <c:pt idx="102">
                  <c:v>25701324.509212315</c:v>
                </c:pt>
                <c:pt idx="103">
                  <c:v>-17884841.694134593</c:v>
                </c:pt>
                <c:pt idx="104">
                  <c:v>-10831935.761421442</c:v>
                </c:pt>
                <c:pt idx="105">
                  <c:v>17578125.935469389</c:v>
                </c:pt>
                <c:pt idx="106">
                  <c:v>53376190.193084121</c:v>
                </c:pt>
                <c:pt idx="107">
                  <c:v>12714383.630857587</c:v>
                </c:pt>
                <c:pt idx="108">
                  <c:v>-1051333.6527884007</c:v>
                </c:pt>
                <c:pt idx="109">
                  <c:v>42804453.141955853</c:v>
                </c:pt>
                <c:pt idx="110">
                  <c:v>44454098.21110034</c:v>
                </c:pt>
                <c:pt idx="111">
                  <c:v>55314350.103895664</c:v>
                </c:pt>
                <c:pt idx="112">
                  <c:v>64408780.658993959</c:v>
                </c:pt>
                <c:pt idx="113">
                  <c:v>132733132.53409117</c:v>
                </c:pt>
                <c:pt idx="114">
                  <c:v>86117543.378264487</c:v>
                </c:pt>
                <c:pt idx="115">
                  <c:v>79271158.612402737</c:v>
                </c:pt>
                <c:pt idx="116">
                  <c:v>22845112.800465107</c:v>
                </c:pt>
                <c:pt idx="117">
                  <c:v>19037331.481133103</c:v>
                </c:pt>
                <c:pt idx="118">
                  <c:v>44091815.09975028</c:v>
                </c:pt>
                <c:pt idx="119">
                  <c:v>58995792.212005258</c:v>
                </c:pt>
                <c:pt idx="120">
                  <c:v>68459397.514543295</c:v>
                </c:pt>
                <c:pt idx="121">
                  <c:v>96959253.165465236</c:v>
                </c:pt>
                <c:pt idx="122">
                  <c:v>86108026.826619506</c:v>
                </c:pt>
                <c:pt idx="123">
                  <c:v>35210973.372273803</c:v>
                </c:pt>
                <c:pt idx="124">
                  <c:v>67948507.309340835</c:v>
                </c:pt>
                <c:pt idx="125">
                  <c:v>50552601.12706399</c:v>
                </c:pt>
                <c:pt idx="126">
                  <c:v>2789836.0927144289</c:v>
                </c:pt>
                <c:pt idx="127">
                  <c:v>62269450.67022717</c:v>
                </c:pt>
                <c:pt idx="128">
                  <c:v>26549175.701165676</c:v>
                </c:pt>
                <c:pt idx="129">
                  <c:v>44652570.65774405</c:v>
                </c:pt>
                <c:pt idx="130">
                  <c:v>-18661253.017928839</c:v>
                </c:pt>
                <c:pt idx="131">
                  <c:v>1021600.4025242329</c:v>
                </c:pt>
                <c:pt idx="132">
                  <c:v>-15097578.611489773</c:v>
                </c:pt>
                <c:pt idx="133">
                  <c:v>24530974.358250856</c:v>
                </c:pt>
                <c:pt idx="134">
                  <c:v>-40408060.655790806</c:v>
                </c:pt>
                <c:pt idx="135">
                  <c:v>-74322287.951974511</c:v>
                </c:pt>
                <c:pt idx="136">
                  <c:v>13614898.605767488</c:v>
                </c:pt>
                <c:pt idx="137">
                  <c:v>-9253728.0318367481</c:v>
                </c:pt>
                <c:pt idx="138">
                  <c:v>-133735420.36604762</c:v>
                </c:pt>
                <c:pt idx="139">
                  <c:v>-57652596.89065218</c:v>
                </c:pt>
                <c:pt idx="140">
                  <c:v>-60436347.137026191</c:v>
                </c:pt>
                <c:pt idx="141">
                  <c:v>-19111003.701368928</c:v>
                </c:pt>
                <c:pt idx="142">
                  <c:v>-18374258.437351823</c:v>
                </c:pt>
                <c:pt idx="143">
                  <c:v>-108612392.08491707</c:v>
                </c:pt>
                <c:pt idx="144">
                  <c:v>8721509.8662508726</c:v>
                </c:pt>
                <c:pt idx="145">
                  <c:v>-6404719.066079855</c:v>
                </c:pt>
                <c:pt idx="146">
                  <c:v>-98019929.947053671</c:v>
                </c:pt>
                <c:pt idx="147">
                  <c:v>32524531.031477809</c:v>
                </c:pt>
                <c:pt idx="148">
                  <c:v>-19703501.23502624</c:v>
                </c:pt>
                <c:pt idx="149">
                  <c:v>-65004674.713400126</c:v>
                </c:pt>
                <c:pt idx="150">
                  <c:v>-45270297.70864439</c:v>
                </c:pt>
                <c:pt idx="151">
                  <c:v>-39673179.56185627</c:v>
                </c:pt>
                <c:pt idx="152">
                  <c:v>28821284.293695927</c:v>
                </c:pt>
                <c:pt idx="153">
                  <c:v>87761161.439727783</c:v>
                </c:pt>
                <c:pt idx="154">
                  <c:v>141786128.30170035</c:v>
                </c:pt>
                <c:pt idx="155">
                  <c:v>145207240.69858372</c:v>
                </c:pt>
                <c:pt idx="156">
                  <c:v>43172266.886560202</c:v>
                </c:pt>
                <c:pt idx="157">
                  <c:v>56931021.984159946</c:v>
                </c:pt>
                <c:pt idx="158">
                  <c:v>13292099.482884884</c:v>
                </c:pt>
                <c:pt idx="159">
                  <c:v>16959067.494349122</c:v>
                </c:pt>
                <c:pt idx="160">
                  <c:v>-86373348.585365415</c:v>
                </c:pt>
                <c:pt idx="161">
                  <c:v>-53310899.656650066</c:v>
                </c:pt>
                <c:pt idx="162">
                  <c:v>-75445651.619904637</c:v>
                </c:pt>
                <c:pt idx="163">
                  <c:v>-110669300.54940426</c:v>
                </c:pt>
                <c:pt idx="164">
                  <c:v>-105243701.89694333</c:v>
                </c:pt>
                <c:pt idx="165">
                  <c:v>-132598927.92939055</c:v>
                </c:pt>
                <c:pt idx="166">
                  <c:v>-71004301.927204609</c:v>
                </c:pt>
                <c:pt idx="167">
                  <c:v>-85548110.698789358</c:v>
                </c:pt>
                <c:pt idx="168">
                  <c:v>-146863023.96048188</c:v>
                </c:pt>
                <c:pt idx="169">
                  <c:v>-108281821.27731955</c:v>
                </c:pt>
                <c:pt idx="170">
                  <c:v>45440820.249690771</c:v>
                </c:pt>
                <c:pt idx="171">
                  <c:v>-21196756.565942407</c:v>
                </c:pt>
                <c:pt idx="172">
                  <c:v>2832225.8385065794</c:v>
                </c:pt>
                <c:pt idx="173">
                  <c:v>43710087.877822876</c:v>
                </c:pt>
                <c:pt idx="174">
                  <c:v>-96475503.058730841</c:v>
                </c:pt>
                <c:pt idx="175">
                  <c:v>-40887837.212909341</c:v>
                </c:pt>
                <c:pt idx="176">
                  <c:v>-105332992.21059132</c:v>
                </c:pt>
                <c:pt idx="177">
                  <c:v>-53410612.953079343</c:v>
                </c:pt>
                <c:pt idx="178">
                  <c:v>5569282.9485102892</c:v>
                </c:pt>
                <c:pt idx="179">
                  <c:v>40578378.698789358</c:v>
                </c:pt>
                <c:pt idx="180">
                  <c:v>-103519736.28492963</c:v>
                </c:pt>
                <c:pt idx="181">
                  <c:v>-138753463.2792418</c:v>
                </c:pt>
                <c:pt idx="182">
                  <c:v>-41986293.950721979</c:v>
                </c:pt>
                <c:pt idx="183">
                  <c:v>46926453.08590889</c:v>
                </c:pt>
                <c:pt idx="184">
                  <c:v>-118502669.22884226</c:v>
                </c:pt>
                <c:pt idx="185">
                  <c:v>-61761827.807073116</c:v>
                </c:pt>
                <c:pt idx="186">
                  <c:v>48993288.320301533</c:v>
                </c:pt>
                <c:pt idx="187">
                  <c:v>24003740.332071304</c:v>
                </c:pt>
                <c:pt idx="188">
                  <c:v>18373458.69494462</c:v>
                </c:pt>
                <c:pt idx="189">
                  <c:v>75043296.754884005</c:v>
                </c:pt>
                <c:pt idx="190">
                  <c:v>96143683.700229883</c:v>
                </c:pt>
                <c:pt idx="191">
                  <c:v>72667885.716775894</c:v>
                </c:pt>
                <c:pt idx="192">
                  <c:v>106351588.76311636</c:v>
                </c:pt>
                <c:pt idx="193">
                  <c:v>50699333.773359776</c:v>
                </c:pt>
                <c:pt idx="194">
                  <c:v>171195470.11897731</c:v>
                </c:pt>
                <c:pt idx="195">
                  <c:v>81410322.291018724</c:v>
                </c:pt>
                <c:pt idx="196">
                  <c:v>167000058.32403851</c:v>
                </c:pt>
                <c:pt idx="197">
                  <c:v>150328101.64362979</c:v>
                </c:pt>
                <c:pt idx="198">
                  <c:v>-29804609.209444761</c:v>
                </c:pt>
                <c:pt idx="199">
                  <c:v>62749541.716117382</c:v>
                </c:pt>
                <c:pt idx="200">
                  <c:v>-34345721.371204376</c:v>
                </c:pt>
                <c:pt idx="201">
                  <c:v>69283420.092385054</c:v>
                </c:pt>
                <c:pt idx="202">
                  <c:v>-15837039.672845125</c:v>
                </c:pt>
                <c:pt idx="203">
                  <c:v>-43208846.453080416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9104"/>
        <c:axId val="54072448"/>
      </c:scatterChart>
      <c:valAx>
        <c:axId val="5399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Lean Hogs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072448"/>
        <c:crosses val="autoZero"/>
        <c:crossBetween val="midCat"/>
      </c:valAx>
      <c:valAx>
        <c:axId val="54072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999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John Deere Stock Price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Holdback Model'!$H$3:$H$206</c:f>
              <c:numCache>
                <c:formatCode>General</c:formatCode>
                <c:ptCount val="204"/>
                <c:pt idx="0">
                  <c:v>11.00495825</c:v>
                </c:pt>
                <c:pt idx="1">
                  <c:v>11.565387545454545</c:v>
                </c:pt>
                <c:pt idx="2">
                  <c:v>12.492672649999999</c:v>
                </c:pt>
                <c:pt idx="3">
                  <c:v>13.67315961904762</c:v>
                </c:pt>
                <c:pt idx="4">
                  <c:v>13.794695714285714</c:v>
                </c:pt>
                <c:pt idx="5">
                  <c:v>13.399232590909088</c:v>
                </c:pt>
                <c:pt idx="6">
                  <c:v>13.448609450000001</c:v>
                </c:pt>
                <c:pt idx="7">
                  <c:v>12.180907136363635</c:v>
                </c:pt>
                <c:pt idx="8">
                  <c:v>12.790891136363637</c:v>
                </c:pt>
                <c:pt idx="9">
                  <c:v>13.925125250000002</c:v>
                </c:pt>
                <c:pt idx="10">
                  <c:v>14.119013043478262</c:v>
                </c:pt>
                <c:pt idx="11">
                  <c:v>14.089790050000001</c:v>
                </c:pt>
                <c:pt idx="12">
                  <c:v>13.916209619047617</c:v>
                </c:pt>
                <c:pt idx="13">
                  <c:v>14.063975863636363</c:v>
                </c:pt>
                <c:pt idx="14">
                  <c:v>14.075145894736842</c:v>
                </c:pt>
                <c:pt idx="15">
                  <c:v>14.657050649999997</c:v>
                </c:pt>
                <c:pt idx="16">
                  <c:v>14.867357863636364</c:v>
                </c:pt>
                <c:pt idx="17">
                  <c:v>16.827735142857144</c:v>
                </c:pt>
                <c:pt idx="18">
                  <c:v>18.229476285714288</c:v>
                </c:pt>
                <c:pt idx="19">
                  <c:v>19.157464181818181</c:v>
                </c:pt>
                <c:pt idx="20">
                  <c:v>19.00283533333333</c:v>
                </c:pt>
                <c:pt idx="21">
                  <c:v>18.437930142857144</c:v>
                </c:pt>
                <c:pt idx="22">
                  <c:v>18.615815043478257</c:v>
                </c:pt>
                <c:pt idx="23">
                  <c:v>18.036163052631583</c:v>
                </c:pt>
                <c:pt idx="24">
                  <c:v>19.156958045454548</c:v>
                </c:pt>
                <c:pt idx="25">
                  <c:v>17.87008295</c:v>
                </c:pt>
                <c:pt idx="26">
                  <c:v>18.842940052631576</c:v>
                </c:pt>
                <c:pt idx="27">
                  <c:v>20.142977954545458</c:v>
                </c:pt>
                <c:pt idx="28">
                  <c:v>20.492494190476197</c:v>
                </c:pt>
                <c:pt idx="29">
                  <c:v>18.739276700000001</c:v>
                </c:pt>
                <c:pt idx="30">
                  <c:v>17.151955409090906</c:v>
                </c:pt>
                <c:pt idx="31">
                  <c:v>16.136889545454547</c:v>
                </c:pt>
                <c:pt idx="32">
                  <c:v>13.357961857142858</c:v>
                </c:pt>
                <c:pt idx="33">
                  <c:v>10.999160238095239</c:v>
                </c:pt>
                <c:pt idx="34">
                  <c:v>11.217928181818182</c:v>
                </c:pt>
                <c:pt idx="35">
                  <c:v>13.0329034</c:v>
                </c:pt>
                <c:pt idx="36">
                  <c:v>10.924532363636361</c:v>
                </c:pt>
                <c:pt idx="37">
                  <c:v>11.770431736842108</c:v>
                </c:pt>
                <c:pt idx="38">
                  <c:v>11.514107000000001</c:v>
                </c:pt>
                <c:pt idx="39">
                  <c:v>12.361316782608695</c:v>
                </c:pt>
                <c:pt idx="40">
                  <c:v>14.539746142857146</c:v>
                </c:pt>
                <c:pt idx="41">
                  <c:v>14.382778200000001</c:v>
                </c:pt>
                <c:pt idx="42">
                  <c:v>13.716069636363637</c:v>
                </c:pt>
                <c:pt idx="43">
                  <c:v>13.182764142857144</c:v>
                </c:pt>
                <c:pt idx="44">
                  <c:v>14.262349000000002</c:v>
                </c:pt>
                <c:pt idx="45">
                  <c:v>13.880849619047618</c:v>
                </c:pt>
                <c:pt idx="46">
                  <c:v>13.241823285714284</c:v>
                </c:pt>
                <c:pt idx="47">
                  <c:v>13.982023380952382</c:v>
                </c:pt>
                <c:pt idx="48">
                  <c:v>14.795052227272727</c:v>
                </c:pt>
                <c:pt idx="49">
                  <c:v>16.084464149999999</c:v>
                </c:pt>
                <c:pt idx="50">
                  <c:v>13.895454249999997</c:v>
                </c:pt>
                <c:pt idx="51">
                  <c:v>12.999119260869564</c:v>
                </c:pt>
                <c:pt idx="52">
                  <c:v>14.246988052631579</c:v>
                </c:pt>
                <c:pt idx="53">
                  <c:v>15.598633772727275</c:v>
                </c:pt>
                <c:pt idx="54">
                  <c:v>14.399478954545456</c:v>
                </c:pt>
                <c:pt idx="55">
                  <c:v>13.988484249999996</c:v>
                </c:pt>
                <c:pt idx="56">
                  <c:v>12.527044391304349</c:v>
                </c:pt>
                <c:pt idx="57">
                  <c:v>11.8130177</c:v>
                </c:pt>
                <c:pt idx="58">
                  <c:v>12.207664636363637</c:v>
                </c:pt>
                <c:pt idx="59">
                  <c:v>13.56634942857143</c:v>
                </c:pt>
                <c:pt idx="60">
                  <c:v>15.616324650000001</c:v>
                </c:pt>
                <c:pt idx="61">
                  <c:v>15.434568904761901</c:v>
                </c:pt>
                <c:pt idx="62">
                  <c:v>15.03138063157895</c:v>
                </c:pt>
                <c:pt idx="63">
                  <c:v>14.714034954545451</c:v>
                </c:pt>
                <c:pt idx="64">
                  <c:v>13.949420549999999</c:v>
                </c:pt>
                <c:pt idx="65">
                  <c:v>14.315454090909089</c:v>
                </c:pt>
                <c:pt idx="66">
                  <c:v>13.937850761904761</c:v>
                </c:pt>
                <c:pt idx="67">
                  <c:v>14.651824238095235</c:v>
                </c:pt>
                <c:pt idx="68">
                  <c:v>15.71557834782609</c:v>
                </c:pt>
                <c:pt idx="69">
                  <c:v>14.413938466666668</c:v>
                </c:pt>
                <c:pt idx="70">
                  <c:v>14.384090869565217</c:v>
                </c:pt>
                <c:pt idx="71">
                  <c:v>14.721352285714287</c:v>
                </c:pt>
                <c:pt idx="72">
                  <c:v>15.705219</c:v>
                </c:pt>
                <c:pt idx="73">
                  <c:v>16.02963738095238</c:v>
                </c:pt>
                <c:pt idx="74">
                  <c:v>16.789415421052627</c:v>
                </c:pt>
                <c:pt idx="75">
                  <c:v>17.450910799999996</c:v>
                </c:pt>
                <c:pt idx="76">
                  <c:v>16.563479681818187</c:v>
                </c:pt>
                <c:pt idx="77">
                  <c:v>17.054362727272732</c:v>
                </c:pt>
                <c:pt idx="78">
                  <c:v>17.006989949999998</c:v>
                </c:pt>
                <c:pt idx="79">
                  <c:v>16.217149727272727</c:v>
                </c:pt>
                <c:pt idx="80">
                  <c:v>16.728105681818182</c:v>
                </c:pt>
                <c:pt idx="81">
                  <c:v>17.283128550000001</c:v>
                </c:pt>
                <c:pt idx="82">
                  <c:v>17.257782478260868</c:v>
                </c:pt>
                <c:pt idx="83">
                  <c:v>18.392696749999999</c:v>
                </c:pt>
                <c:pt idx="84">
                  <c:v>17.794103666666668</c:v>
                </c:pt>
                <c:pt idx="85">
                  <c:v>16.677393380952378</c:v>
                </c:pt>
                <c:pt idx="86">
                  <c:v>15.791251210526315</c:v>
                </c:pt>
                <c:pt idx="87">
                  <c:v>15.195796714285715</c:v>
                </c:pt>
                <c:pt idx="88">
                  <c:v>15.888056142857138</c:v>
                </c:pt>
                <c:pt idx="89">
                  <c:v>16.694459904761906</c:v>
                </c:pt>
                <c:pt idx="90">
                  <c:v>17.537040047619044</c:v>
                </c:pt>
                <c:pt idx="91">
                  <c:v>17.978378818181813</c:v>
                </c:pt>
                <c:pt idx="92">
                  <c:v>20.636550333333329</c:v>
                </c:pt>
                <c:pt idx="93">
                  <c:v>20.905794714285715</c:v>
                </c:pt>
                <c:pt idx="94">
                  <c:v>22.001228434782607</c:v>
                </c:pt>
                <c:pt idx="95">
                  <c:v>23.357575368421053</c:v>
                </c:pt>
                <c:pt idx="96">
                  <c:v>24.413287409090913</c:v>
                </c:pt>
                <c:pt idx="97">
                  <c:v>24.89488665</c:v>
                </c:pt>
                <c:pt idx="98">
                  <c:v>24.594489105263158</c:v>
                </c:pt>
                <c:pt idx="99">
                  <c:v>25.405295695652175</c:v>
                </c:pt>
                <c:pt idx="100">
                  <c:v>27.675049190476187</c:v>
                </c:pt>
                <c:pt idx="101">
                  <c:v>25.417515399999999</c:v>
                </c:pt>
                <c:pt idx="102">
                  <c:v>26.383171809523816</c:v>
                </c:pt>
                <c:pt idx="103">
                  <c:v>25.006589571428567</c:v>
                </c:pt>
                <c:pt idx="104">
                  <c:v>23.748593727272716</c:v>
                </c:pt>
                <c:pt idx="105">
                  <c:v>24.748950952380955</c:v>
                </c:pt>
                <c:pt idx="106">
                  <c:v>23.75924357142857</c:v>
                </c:pt>
                <c:pt idx="107">
                  <c:v>26.506619952380952</c:v>
                </c:pt>
                <c:pt idx="108">
                  <c:v>28.195698545454547</c:v>
                </c:pt>
                <c:pt idx="109">
                  <c:v>27.256332699999994</c:v>
                </c:pt>
                <c:pt idx="110">
                  <c:v>26.76255694736842</c:v>
                </c:pt>
                <c:pt idx="111">
                  <c:v>26.957114954545453</c:v>
                </c:pt>
                <c:pt idx="112">
                  <c:v>25.375514571428578</c:v>
                </c:pt>
                <c:pt idx="113">
                  <c:v>24.842888619047617</c:v>
                </c:pt>
                <c:pt idx="114">
                  <c:v>26.078257727272725</c:v>
                </c:pt>
                <c:pt idx="115">
                  <c:v>27.664298649999999</c:v>
                </c:pt>
                <c:pt idx="116">
                  <c:v>26.891705173913046</c:v>
                </c:pt>
                <c:pt idx="117">
                  <c:v>24.832479428571435</c:v>
                </c:pt>
                <c:pt idx="118">
                  <c:v>23.607490142857142</c:v>
                </c:pt>
                <c:pt idx="119">
                  <c:v>25.616248142857142</c:v>
                </c:pt>
                <c:pt idx="120">
                  <c:v>27.515952095238099</c:v>
                </c:pt>
                <c:pt idx="121">
                  <c:v>27.895134649999999</c:v>
                </c:pt>
                <c:pt idx="122">
                  <c:v>30.164504736842105</c:v>
                </c:pt>
                <c:pt idx="123">
                  <c:v>30.929839782608699</c:v>
                </c:pt>
                <c:pt idx="124">
                  <c:v>33.74831326315789</c:v>
                </c:pt>
                <c:pt idx="125">
                  <c:v>35.16590822727273</c:v>
                </c:pt>
                <c:pt idx="126">
                  <c:v>32.395478545454544</c:v>
                </c:pt>
                <c:pt idx="127">
                  <c:v>30.643352300000004</c:v>
                </c:pt>
                <c:pt idx="128">
                  <c:v>29.248905173913048</c:v>
                </c:pt>
                <c:pt idx="129">
                  <c:v>32.645946550000005</c:v>
                </c:pt>
                <c:pt idx="130">
                  <c:v>35.216070318181814</c:v>
                </c:pt>
                <c:pt idx="131">
                  <c:v>36.591212047619052</c:v>
                </c:pt>
                <c:pt idx="132">
                  <c:v>38.888275400000005</c:v>
                </c:pt>
                <c:pt idx="133">
                  <c:v>39.365165850000004</c:v>
                </c:pt>
                <c:pt idx="134">
                  <c:v>44.029359736842103</c:v>
                </c:pt>
                <c:pt idx="135">
                  <c:v>44.781865454545454</c:v>
                </c:pt>
                <c:pt idx="136">
                  <c:v>44.885184450000004</c:v>
                </c:pt>
                <c:pt idx="137">
                  <c:v>47.614473636363641</c:v>
                </c:pt>
                <c:pt idx="138">
                  <c:v>49.09621109523809</c:v>
                </c:pt>
                <c:pt idx="139">
                  <c:v>51.61710585714286</c:v>
                </c:pt>
                <c:pt idx="140">
                  <c:v>51.107910956521742</c:v>
                </c:pt>
                <c:pt idx="141">
                  <c:v>58.079609842105263</c:v>
                </c:pt>
                <c:pt idx="142">
                  <c:v>61.674214913043471</c:v>
                </c:pt>
                <c:pt idx="143">
                  <c:v>63.300523952380956</c:v>
                </c:pt>
                <c:pt idx="144">
                  <c:v>72.867470999999981</c:v>
                </c:pt>
                <c:pt idx="145">
                  <c:v>71.742237285714296</c:v>
                </c:pt>
                <c:pt idx="146">
                  <c:v>70.682557150000008</c:v>
                </c:pt>
                <c:pt idx="147">
                  <c:v>68.513390750000013</c:v>
                </c:pt>
                <c:pt idx="148">
                  <c:v>72.377746636363639</c:v>
                </c:pt>
                <c:pt idx="149">
                  <c:v>69.261802904761893</c:v>
                </c:pt>
                <c:pt idx="150">
                  <c:v>64.59479985714286</c:v>
                </c:pt>
                <c:pt idx="151">
                  <c:v>57.039310909090908</c:v>
                </c:pt>
                <c:pt idx="152">
                  <c:v>56.207672285714288</c:v>
                </c:pt>
                <c:pt idx="153">
                  <c:v>50.369190285714282</c:v>
                </c:pt>
                <c:pt idx="154">
                  <c:v>31.290366521739134</c:v>
                </c:pt>
                <c:pt idx="155">
                  <c:v>29.113860210526312</c:v>
                </c:pt>
                <c:pt idx="156">
                  <c:v>30.513594999999995</c:v>
                </c:pt>
                <c:pt idx="157">
                  <c:v>33.4155637</c:v>
                </c:pt>
                <c:pt idx="158">
                  <c:v>28.457067210526318</c:v>
                </c:pt>
                <c:pt idx="159">
                  <c:v>25.432054681818183</c:v>
                </c:pt>
                <c:pt idx="160">
                  <c:v>32.175680952380944</c:v>
                </c:pt>
                <c:pt idx="161">
                  <c:v>36.804189800000003</c:v>
                </c:pt>
                <c:pt idx="162">
                  <c:v>36.582270090909098</c:v>
                </c:pt>
                <c:pt idx="163">
                  <c:v>33.622585454545451</c:v>
                </c:pt>
                <c:pt idx="164">
                  <c:v>38.38133609523809</c:v>
                </c:pt>
                <c:pt idx="165">
                  <c:v>37.297434190476189</c:v>
                </c:pt>
                <c:pt idx="166">
                  <c:v>38.396818409090912</c:v>
                </c:pt>
                <c:pt idx="167">
                  <c:v>42.523764799999995</c:v>
                </c:pt>
                <c:pt idx="168">
                  <c:v>46.664378090909096</c:v>
                </c:pt>
                <c:pt idx="169">
                  <c:v>47.899840210526314</c:v>
                </c:pt>
                <c:pt idx="170">
                  <c:v>46.24993805263157</c:v>
                </c:pt>
                <c:pt idx="171">
                  <c:v>51.314287304347822</c:v>
                </c:pt>
                <c:pt idx="172">
                  <c:v>52.722451619047618</c:v>
                </c:pt>
                <c:pt idx="173">
                  <c:v>50.429439100000003</c:v>
                </c:pt>
                <c:pt idx="174">
                  <c:v>50.368390000000005</c:v>
                </c:pt>
                <c:pt idx="175">
                  <c:v>52.625426285714283</c:v>
                </c:pt>
                <c:pt idx="176">
                  <c:v>57.122132090909084</c:v>
                </c:pt>
                <c:pt idx="177">
                  <c:v>61.188501095238109</c:v>
                </c:pt>
                <c:pt idx="178">
                  <c:v>65.331417809523799</c:v>
                </c:pt>
                <c:pt idx="179">
                  <c:v>67.49925433333334</c:v>
                </c:pt>
                <c:pt idx="180">
                  <c:v>71.55154845454544</c:v>
                </c:pt>
                <c:pt idx="181">
                  <c:v>77.15627379999998</c:v>
                </c:pt>
                <c:pt idx="182">
                  <c:v>81.802700947368422</c:v>
                </c:pt>
                <c:pt idx="183">
                  <c:v>79.993624739130425</c:v>
                </c:pt>
                <c:pt idx="184">
                  <c:v>84.262121500000006</c:v>
                </c:pt>
                <c:pt idx="185">
                  <c:v>78.361886952380942</c:v>
                </c:pt>
                <c:pt idx="186">
                  <c:v>71.78593813636364</c:v>
                </c:pt>
                <c:pt idx="187">
                  <c:v>72.769471199999998</c:v>
                </c:pt>
                <c:pt idx="188">
                  <c:v>65.682888869565204</c:v>
                </c:pt>
                <c:pt idx="189">
                  <c:v>65.596757142857157</c:v>
                </c:pt>
                <c:pt idx="190">
                  <c:v>62.905388095238081</c:v>
                </c:pt>
                <c:pt idx="191">
                  <c:v>66.812314000000001</c:v>
                </c:pt>
                <c:pt idx="192">
                  <c:v>68.613445714285731</c:v>
                </c:pt>
                <c:pt idx="193">
                  <c:v>76.173593350000004</c:v>
                </c:pt>
                <c:pt idx="194">
                  <c:v>76.973791799999987</c:v>
                </c:pt>
                <c:pt idx="195">
                  <c:v>72.9828674090909</c:v>
                </c:pt>
                <c:pt idx="196">
                  <c:v>72.668828900000008</c:v>
                </c:pt>
                <c:pt idx="197">
                  <c:v>69.877222863636362</c:v>
                </c:pt>
                <c:pt idx="198">
                  <c:v>67.553916047619055</c:v>
                </c:pt>
                <c:pt idx="199">
                  <c:v>70.315795714285713</c:v>
                </c:pt>
                <c:pt idx="200">
                  <c:v>69.883013869565232</c:v>
                </c:pt>
                <c:pt idx="201">
                  <c:v>72.667442105263163</c:v>
                </c:pt>
                <c:pt idx="202">
                  <c:v>76.416584999999984</c:v>
                </c:pt>
                <c:pt idx="203">
                  <c:v>77.510409428571421</c:v>
                </c:pt>
              </c:numCache>
            </c:numRef>
          </c:xVal>
          <c:yVal>
            <c:numRef>
              <c:f>'Lagged Holdback Model'!$W$36:$W$239</c:f>
              <c:numCache>
                <c:formatCode>General</c:formatCode>
                <c:ptCount val="204"/>
                <c:pt idx="0">
                  <c:v>44491355.329924881</c:v>
                </c:pt>
                <c:pt idx="1">
                  <c:v>40612751.431582749</c:v>
                </c:pt>
                <c:pt idx="2">
                  <c:v>-15156447.477918029</c:v>
                </c:pt>
                <c:pt idx="3">
                  <c:v>-14329446.630208254</c:v>
                </c:pt>
                <c:pt idx="4">
                  <c:v>-17926146.169338703</c:v>
                </c:pt>
                <c:pt idx="5">
                  <c:v>-21104425.140505075</c:v>
                </c:pt>
                <c:pt idx="6">
                  <c:v>-24065080.729389668</c:v>
                </c:pt>
                <c:pt idx="7">
                  <c:v>-63671279.405701458</c:v>
                </c:pt>
                <c:pt idx="8">
                  <c:v>-87980076.743790686</c:v>
                </c:pt>
                <c:pt idx="9">
                  <c:v>-15176205.418379307</c:v>
                </c:pt>
                <c:pt idx="10">
                  <c:v>6434215.4999265671</c:v>
                </c:pt>
                <c:pt idx="11">
                  <c:v>-751678.12843436003</c:v>
                </c:pt>
                <c:pt idx="12">
                  <c:v>-32935533.65806973</c:v>
                </c:pt>
                <c:pt idx="13">
                  <c:v>6274896.8773261905</c:v>
                </c:pt>
                <c:pt idx="14">
                  <c:v>-45467201.903002024</c:v>
                </c:pt>
                <c:pt idx="15">
                  <c:v>-41191964.756432831</c:v>
                </c:pt>
                <c:pt idx="16">
                  <c:v>-6483937.169170022</c:v>
                </c:pt>
                <c:pt idx="17">
                  <c:v>-14556405.160631537</c:v>
                </c:pt>
                <c:pt idx="18">
                  <c:v>-53673416.065545201</c:v>
                </c:pt>
                <c:pt idx="19">
                  <c:v>-59010568.931400537</c:v>
                </c:pt>
                <c:pt idx="20">
                  <c:v>-21364962.539132059</c:v>
                </c:pt>
                <c:pt idx="21">
                  <c:v>-11564927.725136399</c:v>
                </c:pt>
                <c:pt idx="22">
                  <c:v>-17681759.707903385</c:v>
                </c:pt>
                <c:pt idx="23">
                  <c:v>23319270.319310963</c:v>
                </c:pt>
                <c:pt idx="24">
                  <c:v>-14376106.620977283</c:v>
                </c:pt>
                <c:pt idx="25">
                  <c:v>17559802.460564256</c:v>
                </c:pt>
                <c:pt idx="26">
                  <c:v>-25467878.468753099</c:v>
                </c:pt>
                <c:pt idx="27">
                  <c:v>-41575871.654409587</c:v>
                </c:pt>
                <c:pt idx="28">
                  <c:v>-55818815.552474022</c:v>
                </c:pt>
                <c:pt idx="29">
                  <c:v>12963461.030631721</c:v>
                </c:pt>
                <c:pt idx="30">
                  <c:v>-33747996.825910985</c:v>
                </c:pt>
                <c:pt idx="31">
                  <c:v>-42183338.831565738</c:v>
                </c:pt>
                <c:pt idx="32">
                  <c:v>23171922.629068255</c:v>
                </c:pt>
                <c:pt idx="33">
                  <c:v>-28936778.949919283</c:v>
                </c:pt>
                <c:pt idx="34">
                  <c:v>24441070.50165993</c:v>
                </c:pt>
                <c:pt idx="35">
                  <c:v>40776051.160474181</c:v>
                </c:pt>
                <c:pt idx="36">
                  <c:v>-903535.29561388493</c:v>
                </c:pt>
                <c:pt idx="37">
                  <c:v>8049217.6114149094</c:v>
                </c:pt>
                <c:pt idx="38">
                  <c:v>-39237258.062421679</c:v>
                </c:pt>
                <c:pt idx="39">
                  <c:v>-20364180.711048007</c:v>
                </c:pt>
                <c:pt idx="40">
                  <c:v>-60539988.889633894</c:v>
                </c:pt>
                <c:pt idx="41">
                  <c:v>-57258502.949490666</c:v>
                </c:pt>
                <c:pt idx="42">
                  <c:v>-10040498.365935206</c:v>
                </c:pt>
                <c:pt idx="43">
                  <c:v>-42897856.930677652</c:v>
                </c:pt>
                <c:pt idx="44">
                  <c:v>-24852463.960300982</c:v>
                </c:pt>
                <c:pt idx="45">
                  <c:v>-37439856.024964333</c:v>
                </c:pt>
                <c:pt idx="46">
                  <c:v>-16758706.068448961</c:v>
                </c:pt>
                <c:pt idx="47">
                  <c:v>-4414602.3561398983</c:v>
                </c:pt>
                <c:pt idx="48">
                  <c:v>-49200828.161085606</c:v>
                </c:pt>
                <c:pt idx="49">
                  <c:v>-16077151.754128814</c:v>
                </c:pt>
                <c:pt idx="50">
                  <c:v>-46896563.15407002</c:v>
                </c:pt>
                <c:pt idx="51">
                  <c:v>-70528817.996493697</c:v>
                </c:pt>
                <c:pt idx="52">
                  <c:v>-66757610.256812334</c:v>
                </c:pt>
                <c:pt idx="53">
                  <c:v>-18335702.748183191</c:v>
                </c:pt>
                <c:pt idx="54">
                  <c:v>-21309429.951387465</c:v>
                </c:pt>
                <c:pt idx="55">
                  <c:v>-1001475.3149390221</c:v>
                </c:pt>
                <c:pt idx="56">
                  <c:v>-2711409.6668467522</c:v>
                </c:pt>
                <c:pt idx="57">
                  <c:v>-9229921.8247674704</c:v>
                </c:pt>
                <c:pt idx="58">
                  <c:v>9390147.2413875461</c:v>
                </c:pt>
                <c:pt idx="59">
                  <c:v>17904572.439289868</c:v>
                </c:pt>
                <c:pt idx="60">
                  <c:v>25405700.106396675</c:v>
                </c:pt>
                <c:pt idx="61">
                  <c:v>18900322.162189782</c:v>
                </c:pt>
                <c:pt idx="62">
                  <c:v>13681522.342116892</c:v>
                </c:pt>
                <c:pt idx="63">
                  <c:v>-17885789.655903339</c:v>
                </c:pt>
                <c:pt idx="64">
                  <c:v>19013778.387554526</c:v>
                </c:pt>
                <c:pt idx="65">
                  <c:v>18887058.903751016</c:v>
                </c:pt>
                <c:pt idx="66">
                  <c:v>-22514939.796755314</c:v>
                </c:pt>
                <c:pt idx="67">
                  <c:v>-34151140.401439786</c:v>
                </c:pt>
                <c:pt idx="68">
                  <c:v>-32910900.029584706</c:v>
                </c:pt>
                <c:pt idx="69">
                  <c:v>-25758000.289511025</c:v>
                </c:pt>
                <c:pt idx="70">
                  <c:v>8016277.9820078611</c:v>
                </c:pt>
                <c:pt idx="71">
                  <c:v>8094721.2431619763</c:v>
                </c:pt>
                <c:pt idx="72">
                  <c:v>19824690.273957789</c:v>
                </c:pt>
                <c:pt idx="73">
                  <c:v>23618532.154139042</c:v>
                </c:pt>
                <c:pt idx="74">
                  <c:v>-34596705.779337525</c:v>
                </c:pt>
                <c:pt idx="75">
                  <c:v>-12018213.24897927</c:v>
                </c:pt>
                <c:pt idx="76">
                  <c:v>35741277.220607638</c:v>
                </c:pt>
                <c:pt idx="77">
                  <c:v>39281560.466688693</c:v>
                </c:pt>
                <c:pt idx="78">
                  <c:v>-1877640.5471473336</c:v>
                </c:pt>
                <c:pt idx="79">
                  <c:v>35013701.884039283</c:v>
                </c:pt>
                <c:pt idx="80">
                  <c:v>58507559.344228327</c:v>
                </c:pt>
                <c:pt idx="81">
                  <c:v>10313292.089136064</c:v>
                </c:pt>
                <c:pt idx="82">
                  <c:v>21887715.643209338</c:v>
                </c:pt>
                <c:pt idx="83">
                  <c:v>24151775.557497263</c:v>
                </c:pt>
                <c:pt idx="84">
                  <c:v>20044120.910248101</c:v>
                </c:pt>
                <c:pt idx="85">
                  <c:v>42064251.321022034</c:v>
                </c:pt>
                <c:pt idx="86">
                  <c:v>7275171.507583797</c:v>
                </c:pt>
                <c:pt idx="87">
                  <c:v>30878907.940323412</c:v>
                </c:pt>
                <c:pt idx="88">
                  <c:v>34600806.327808738</c:v>
                </c:pt>
                <c:pt idx="89">
                  <c:v>64812186.447422922</c:v>
                </c:pt>
                <c:pt idx="90">
                  <c:v>-8931583.8844510317</c:v>
                </c:pt>
                <c:pt idx="91">
                  <c:v>10130063.670828223</c:v>
                </c:pt>
                <c:pt idx="92">
                  <c:v>19341539.835693538</c:v>
                </c:pt>
                <c:pt idx="93">
                  <c:v>9557036.3660289049</c:v>
                </c:pt>
                <c:pt idx="94">
                  <c:v>-3520488.3643275499</c:v>
                </c:pt>
                <c:pt idx="95">
                  <c:v>37295544.370102167</c:v>
                </c:pt>
                <c:pt idx="96">
                  <c:v>18552371.783395231</c:v>
                </c:pt>
                <c:pt idx="97">
                  <c:v>34346000.131031871</c:v>
                </c:pt>
                <c:pt idx="98">
                  <c:v>5789130.6600860357</c:v>
                </c:pt>
                <c:pt idx="99">
                  <c:v>14188723.852135777</c:v>
                </c:pt>
                <c:pt idx="100">
                  <c:v>26945684.414037108</c:v>
                </c:pt>
                <c:pt idx="101">
                  <c:v>30854981.833856702</c:v>
                </c:pt>
                <c:pt idx="102">
                  <c:v>25701324.509212315</c:v>
                </c:pt>
                <c:pt idx="103">
                  <c:v>-17884841.694134593</c:v>
                </c:pt>
                <c:pt idx="104">
                  <c:v>-10831935.761421442</c:v>
                </c:pt>
                <c:pt idx="105">
                  <c:v>17578125.935469389</c:v>
                </c:pt>
                <c:pt idx="106">
                  <c:v>53376190.193084121</c:v>
                </c:pt>
                <c:pt idx="107">
                  <c:v>12714383.630857587</c:v>
                </c:pt>
                <c:pt idx="108">
                  <c:v>-1051333.6527884007</c:v>
                </c:pt>
                <c:pt idx="109">
                  <c:v>42804453.141955853</c:v>
                </c:pt>
                <c:pt idx="110">
                  <c:v>44454098.21110034</c:v>
                </c:pt>
                <c:pt idx="111">
                  <c:v>55314350.103895664</c:v>
                </c:pt>
                <c:pt idx="112">
                  <c:v>64408780.658993959</c:v>
                </c:pt>
                <c:pt idx="113">
                  <c:v>132733132.53409117</c:v>
                </c:pt>
                <c:pt idx="114">
                  <c:v>86117543.378264487</c:v>
                </c:pt>
                <c:pt idx="115">
                  <c:v>79271158.612402737</c:v>
                </c:pt>
                <c:pt idx="116">
                  <c:v>22845112.800465107</c:v>
                </c:pt>
                <c:pt idx="117">
                  <c:v>19037331.481133103</c:v>
                </c:pt>
                <c:pt idx="118">
                  <c:v>44091815.09975028</c:v>
                </c:pt>
                <c:pt idx="119">
                  <c:v>58995792.212005258</c:v>
                </c:pt>
                <c:pt idx="120">
                  <c:v>68459397.514543295</c:v>
                </c:pt>
                <c:pt idx="121">
                  <c:v>96959253.165465236</c:v>
                </c:pt>
                <c:pt idx="122">
                  <c:v>86108026.826619506</c:v>
                </c:pt>
                <c:pt idx="123">
                  <c:v>35210973.372273803</c:v>
                </c:pt>
                <c:pt idx="124">
                  <c:v>67948507.309340835</c:v>
                </c:pt>
                <c:pt idx="125">
                  <c:v>50552601.12706399</c:v>
                </c:pt>
                <c:pt idx="126">
                  <c:v>2789836.0927144289</c:v>
                </c:pt>
                <c:pt idx="127">
                  <c:v>62269450.67022717</c:v>
                </c:pt>
                <c:pt idx="128">
                  <c:v>26549175.701165676</c:v>
                </c:pt>
                <c:pt idx="129">
                  <c:v>44652570.65774405</c:v>
                </c:pt>
                <c:pt idx="130">
                  <c:v>-18661253.017928839</c:v>
                </c:pt>
                <c:pt idx="131">
                  <c:v>1021600.4025242329</c:v>
                </c:pt>
                <c:pt idx="132">
                  <c:v>-15097578.611489773</c:v>
                </c:pt>
                <c:pt idx="133">
                  <c:v>24530974.358250856</c:v>
                </c:pt>
                <c:pt idx="134">
                  <c:v>-40408060.655790806</c:v>
                </c:pt>
                <c:pt idx="135">
                  <c:v>-74322287.951974511</c:v>
                </c:pt>
                <c:pt idx="136">
                  <c:v>13614898.605767488</c:v>
                </c:pt>
                <c:pt idx="137">
                  <c:v>-9253728.0318367481</c:v>
                </c:pt>
                <c:pt idx="138">
                  <c:v>-133735420.36604762</c:v>
                </c:pt>
                <c:pt idx="139">
                  <c:v>-57652596.89065218</c:v>
                </c:pt>
                <c:pt idx="140">
                  <c:v>-60436347.137026191</c:v>
                </c:pt>
                <c:pt idx="141">
                  <c:v>-19111003.701368928</c:v>
                </c:pt>
                <c:pt idx="142">
                  <c:v>-18374258.437351823</c:v>
                </c:pt>
                <c:pt idx="143">
                  <c:v>-108612392.08491707</c:v>
                </c:pt>
                <c:pt idx="144">
                  <c:v>8721509.8662508726</c:v>
                </c:pt>
                <c:pt idx="145">
                  <c:v>-6404719.066079855</c:v>
                </c:pt>
                <c:pt idx="146">
                  <c:v>-98019929.947053671</c:v>
                </c:pt>
                <c:pt idx="147">
                  <c:v>32524531.031477809</c:v>
                </c:pt>
                <c:pt idx="148">
                  <c:v>-19703501.23502624</c:v>
                </c:pt>
                <c:pt idx="149">
                  <c:v>-65004674.713400126</c:v>
                </c:pt>
                <c:pt idx="150">
                  <c:v>-45270297.70864439</c:v>
                </c:pt>
                <c:pt idx="151">
                  <c:v>-39673179.56185627</c:v>
                </c:pt>
                <c:pt idx="152">
                  <c:v>28821284.293695927</c:v>
                </c:pt>
                <c:pt idx="153">
                  <c:v>87761161.439727783</c:v>
                </c:pt>
                <c:pt idx="154">
                  <c:v>141786128.30170035</c:v>
                </c:pt>
                <c:pt idx="155">
                  <c:v>145207240.69858372</c:v>
                </c:pt>
                <c:pt idx="156">
                  <c:v>43172266.886560202</c:v>
                </c:pt>
                <c:pt idx="157">
                  <c:v>56931021.984159946</c:v>
                </c:pt>
                <c:pt idx="158">
                  <c:v>13292099.482884884</c:v>
                </c:pt>
                <c:pt idx="159">
                  <c:v>16959067.494349122</c:v>
                </c:pt>
                <c:pt idx="160">
                  <c:v>-86373348.585365415</c:v>
                </c:pt>
                <c:pt idx="161">
                  <c:v>-53310899.656650066</c:v>
                </c:pt>
                <c:pt idx="162">
                  <c:v>-75445651.619904637</c:v>
                </c:pt>
                <c:pt idx="163">
                  <c:v>-110669300.54940426</c:v>
                </c:pt>
                <c:pt idx="164">
                  <c:v>-105243701.89694333</c:v>
                </c:pt>
                <c:pt idx="165">
                  <c:v>-132598927.92939055</c:v>
                </c:pt>
                <c:pt idx="166">
                  <c:v>-71004301.927204609</c:v>
                </c:pt>
                <c:pt idx="167">
                  <c:v>-85548110.698789358</c:v>
                </c:pt>
                <c:pt idx="168">
                  <c:v>-146863023.96048188</c:v>
                </c:pt>
                <c:pt idx="169">
                  <c:v>-108281821.27731955</c:v>
                </c:pt>
                <c:pt idx="170">
                  <c:v>45440820.249690771</c:v>
                </c:pt>
                <c:pt idx="171">
                  <c:v>-21196756.565942407</c:v>
                </c:pt>
                <c:pt idx="172">
                  <c:v>2832225.8385065794</c:v>
                </c:pt>
                <c:pt idx="173">
                  <c:v>43710087.877822876</c:v>
                </c:pt>
                <c:pt idx="174">
                  <c:v>-96475503.058730841</c:v>
                </c:pt>
                <c:pt idx="175">
                  <c:v>-40887837.212909341</c:v>
                </c:pt>
                <c:pt idx="176">
                  <c:v>-105332992.21059132</c:v>
                </c:pt>
                <c:pt idx="177">
                  <c:v>-53410612.953079343</c:v>
                </c:pt>
                <c:pt idx="178">
                  <c:v>5569282.9485102892</c:v>
                </c:pt>
                <c:pt idx="179">
                  <c:v>40578378.698789358</c:v>
                </c:pt>
                <c:pt idx="180">
                  <c:v>-103519736.28492963</c:v>
                </c:pt>
                <c:pt idx="181">
                  <c:v>-138753463.2792418</c:v>
                </c:pt>
                <c:pt idx="182">
                  <c:v>-41986293.950721979</c:v>
                </c:pt>
                <c:pt idx="183">
                  <c:v>46926453.08590889</c:v>
                </c:pt>
                <c:pt idx="184">
                  <c:v>-118502669.22884226</c:v>
                </c:pt>
                <c:pt idx="185">
                  <c:v>-61761827.807073116</c:v>
                </c:pt>
                <c:pt idx="186">
                  <c:v>48993288.320301533</c:v>
                </c:pt>
                <c:pt idx="187">
                  <c:v>24003740.332071304</c:v>
                </c:pt>
                <c:pt idx="188">
                  <c:v>18373458.69494462</c:v>
                </c:pt>
                <c:pt idx="189">
                  <c:v>75043296.754884005</c:v>
                </c:pt>
                <c:pt idx="190">
                  <c:v>96143683.700229883</c:v>
                </c:pt>
                <c:pt idx="191">
                  <c:v>72667885.716775894</c:v>
                </c:pt>
                <c:pt idx="192">
                  <c:v>106351588.76311636</c:v>
                </c:pt>
                <c:pt idx="193">
                  <c:v>50699333.773359776</c:v>
                </c:pt>
                <c:pt idx="194">
                  <c:v>171195470.11897731</c:v>
                </c:pt>
                <c:pt idx="195">
                  <c:v>81410322.291018724</c:v>
                </c:pt>
                <c:pt idx="196">
                  <c:v>167000058.32403851</c:v>
                </c:pt>
                <c:pt idx="197">
                  <c:v>150328101.64362979</c:v>
                </c:pt>
                <c:pt idx="198">
                  <c:v>-29804609.209444761</c:v>
                </c:pt>
                <c:pt idx="199">
                  <c:v>62749541.716117382</c:v>
                </c:pt>
                <c:pt idx="200">
                  <c:v>-34345721.371204376</c:v>
                </c:pt>
                <c:pt idx="201">
                  <c:v>69283420.092385054</c:v>
                </c:pt>
                <c:pt idx="202">
                  <c:v>-15837039.672845125</c:v>
                </c:pt>
                <c:pt idx="203">
                  <c:v>-43208846.453080416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45568"/>
        <c:axId val="54817152"/>
      </c:scatterChart>
      <c:valAx>
        <c:axId val="54445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John Deere Stock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817152"/>
        <c:crosses val="autoZero"/>
        <c:crossBetween val="midCat"/>
      </c:valAx>
      <c:valAx>
        <c:axId val="54817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445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[Iowa Export Model.xlsx]Lagged Holdback Data Model!PivotTable1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'Lagged Holdback Data Model'!$V$36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'Lagged Holdback Data Model'!$U$37:$U$50</c:f>
              <c:strCache>
                <c:ptCount val="13"/>
                <c:pt idx="0">
                  <c:v>-146863023.960482--121863023.960482</c:v>
                </c:pt>
                <c:pt idx="1">
                  <c:v>-121863023.960482--96863023.9604819</c:v>
                </c:pt>
                <c:pt idx="2">
                  <c:v>-96863023.9604819--71863023.9604819</c:v>
                </c:pt>
                <c:pt idx="3">
                  <c:v>-71863023.9604819--46863023.9604819</c:v>
                </c:pt>
                <c:pt idx="4">
                  <c:v>-46863023.9604819--21863023.9604819</c:v>
                </c:pt>
                <c:pt idx="5">
                  <c:v>-21863023.9604819-3136976.03951812</c:v>
                </c:pt>
                <c:pt idx="6">
                  <c:v>3136976.03951812-28136976.0395181</c:v>
                </c:pt>
                <c:pt idx="7">
                  <c:v>28136976.0395181-53136976.0395181</c:v>
                </c:pt>
                <c:pt idx="8">
                  <c:v>53136976.0395181-78136976.0395181</c:v>
                </c:pt>
                <c:pt idx="9">
                  <c:v>78136976.0395181-103136976.039518</c:v>
                </c:pt>
                <c:pt idx="10">
                  <c:v>103136976.039518-128136976.039518</c:v>
                </c:pt>
                <c:pt idx="11">
                  <c:v>128136976.039518-153136976.039518</c:v>
                </c:pt>
                <c:pt idx="12">
                  <c:v>153136976.039518-178136976.039518</c:v>
                </c:pt>
              </c:strCache>
            </c:strRef>
          </c:cat>
          <c:val>
            <c:numRef>
              <c:f>'Lagged Holdback Data Model'!$V$37:$V$50</c:f>
              <c:numCache>
                <c:formatCode>General</c:formatCode>
                <c:ptCount val="13"/>
                <c:pt idx="0">
                  <c:v>4</c:v>
                </c:pt>
                <c:pt idx="1">
                  <c:v>8</c:v>
                </c:pt>
                <c:pt idx="2">
                  <c:v>6</c:v>
                </c:pt>
                <c:pt idx="3">
                  <c:v>17</c:v>
                </c:pt>
                <c:pt idx="4">
                  <c:v>26</c:v>
                </c:pt>
                <c:pt idx="5">
                  <c:v>43</c:v>
                </c:pt>
                <c:pt idx="6">
                  <c:v>45</c:v>
                </c:pt>
                <c:pt idx="7">
                  <c:v>27</c:v>
                </c:pt>
                <c:pt idx="8">
                  <c:v>14</c:v>
                </c:pt>
                <c:pt idx="9">
                  <c:v>7</c:v>
                </c:pt>
                <c:pt idx="10">
                  <c:v>1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05472"/>
        <c:axId val="55249152"/>
      </c:barChart>
      <c:catAx>
        <c:axId val="5490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9152"/>
        <c:crosses val="autoZero"/>
        <c:auto val="1"/>
        <c:lblAlgn val="ctr"/>
        <c:lblOffset val="100"/>
        <c:noMultiLvlLbl val="0"/>
      </c:catAx>
      <c:valAx>
        <c:axId val="5524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0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'Lagged Holdback Model'!$B$2</c:f>
              <c:strCache>
                <c:ptCount val="1"/>
                <c:pt idx="0">
                  <c:v>IA Exports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'Lagged Holdback Model'!$A$3:$A$253</c:f>
              <c:numCache>
                <c:formatCode>mmm\-yy</c:formatCode>
                <c:ptCount val="251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  <c:pt idx="192">
                  <c:v>40909</c:v>
                </c:pt>
                <c:pt idx="193">
                  <c:v>40940</c:v>
                </c:pt>
                <c:pt idx="194">
                  <c:v>40969</c:v>
                </c:pt>
                <c:pt idx="195">
                  <c:v>41000</c:v>
                </c:pt>
                <c:pt idx="196">
                  <c:v>41030</c:v>
                </c:pt>
                <c:pt idx="197">
                  <c:v>41061</c:v>
                </c:pt>
                <c:pt idx="198">
                  <c:v>41091</c:v>
                </c:pt>
                <c:pt idx="199">
                  <c:v>41122</c:v>
                </c:pt>
                <c:pt idx="200">
                  <c:v>41153</c:v>
                </c:pt>
                <c:pt idx="201">
                  <c:v>41183</c:v>
                </c:pt>
                <c:pt idx="202">
                  <c:v>41214</c:v>
                </c:pt>
                <c:pt idx="203">
                  <c:v>41244</c:v>
                </c:pt>
                <c:pt idx="204">
                  <c:v>41275</c:v>
                </c:pt>
                <c:pt idx="205">
                  <c:v>41306</c:v>
                </c:pt>
                <c:pt idx="206">
                  <c:v>41334</c:v>
                </c:pt>
                <c:pt idx="207">
                  <c:v>41365</c:v>
                </c:pt>
                <c:pt idx="208">
                  <c:v>41395</c:v>
                </c:pt>
                <c:pt idx="209">
                  <c:v>41426</c:v>
                </c:pt>
                <c:pt idx="210">
                  <c:v>41456</c:v>
                </c:pt>
                <c:pt idx="211">
                  <c:v>41487</c:v>
                </c:pt>
                <c:pt idx="212">
                  <c:v>41518</c:v>
                </c:pt>
                <c:pt idx="213">
                  <c:v>41548</c:v>
                </c:pt>
                <c:pt idx="214">
                  <c:v>41579</c:v>
                </c:pt>
                <c:pt idx="215">
                  <c:v>41609</c:v>
                </c:pt>
                <c:pt idx="216">
                  <c:v>41640</c:v>
                </c:pt>
                <c:pt idx="217">
                  <c:v>41671</c:v>
                </c:pt>
                <c:pt idx="218">
                  <c:v>41699</c:v>
                </c:pt>
                <c:pt idx="219">
                  <c:v>41730</c:v>
                </c:pt>
                <c:pt idx="220">
                  <c:v>41760</c:v>
                </c:pt>
                <c:pt idx="221">
                  <c:v>41791</c:v>
                </c:pt>
                <c:pt idx="222">
                  <c:v>41821</c:v>
                </c:pt>
                <c:pt idx="223">
                  <c:v>41852</c:v>
                </c:pt>
                <c:pt idx="224">
                  <c:v>41883</c:v>
                </c:pt>
                <c:pt idx="225">
                  <c:v>41913</c:v>
                </c:pt>
                <c:pt idx="226">
                  <c:v>41944</c:v>
                </c:pt>
                <c:pt idx="227">
                  <c:v>41974</c:v>
                </c:pt>
                <c:pt idx="228">
                  <c:v>42005</c:v>
                </c:pt>
                <c:pt idx="229">
                  <c:v>42036</c:v>
                </c:pt>
                <c:pt idx="230">
                  <c:v>42064</c:v>
                </c:pt>
                <c:pt idx="231">
                  <c:v>42095</c:v>
                </c:pt>
                <c:pt idx="232">
                  <c:v>42125</c:v>
                </c:pt>
                <c:pt idx="233">
                  <c:v>42156</c:v>
                </c:pt>
                <c:pt idx="234">
                  <c:v>42186</c:v>
                </c:pt>
                <c:pt idx="235">
                  <c:v>42217</c:v>
                </c:pt>
                <c:pt idx="236">
                  <c:v>42248</c:v>
                </c:pt>
                <c:pt idx="237">
                  <c:v>42278</c:v>
                </c:pt>
                <c:pt idx="238">
                  <c:v>42309</c:v>
                </c:pt>
                <c:pt idx="239">
                  <c:v>42339</c:v>
                </c:pt>
                <c:pt idx="240">
                  <c:v>42370</c:v>
                </c:pt>
                <c:pt idx="241">
                  <c:v>42401</c:v>
                </c:pt>
                <c:pt idx="242">
                  <c:v>42430</c:v>
                </c:pt>
                <c:pt idx="243">
                  <c:v>42461</c:v>
                </c:pt>
                <c:pt idx="244">
                  <c:v>42491</c:v>
                </c:pt>
                <c:pt idx="245">
                  <c:v>42522</c:v>
                </c:pt>
                <c:pt idx="246">
                  <c:v>42552</c:v>
                </c:pt>
                <c:pt idx="247">
                  <c:v>42583</c:v>
                </c:pt>
                <c:pt idx="248">
                  <c:v>42614</c:v>
                </c:pt>
                <c:pt idx="249">
                  <c:v>42644</c:v>
                </c:pt>
                <c:pt idx="250">
                  <c:v>42675</c:v>
                </c:pt>
              </c:numCache>
            </c:numRef>
          </c:cat>
          <c:val>
            <c:numRef>
              <c:f>'Lagged Holdback Model'!$B$3:$B$253</c:f>
              <c:numCache>
                <c:formatCode>"$"#,##0</c:formatCode>
                <c:ptCount val="251"/>
                <c:pt idx="0">
                  <c:v>340402255</c:v>
                </c:pt>
                <c:pt idx="1">
                  <c:v>344599866</c:v>
                </c:pt>
                <c:pt idx="2">
                  <c:v>400773724</c:v>
                </c:pt>
                <c:pt idx="3">
                  <c:v>395770820</c:v>
                </c:pt>
                <c:pt idx="4">
                  <c:v>385201564</c:v>
                </c:pt>
                <c:pt idx="5">
                  <c:v>359069011</c:v>
                </c:pt>
                <c:pt idx="6">
                  <c:v>356448190</c:v>
                </c:pt>
                <c:pt idx="7">
                  <c:v>353687312</c:v>
                </c:pt>
                <c:pt idx="8">
                  <c:v>324887002</c:v>
                </c:pt>
                <c:pt idx="9">
                  <c:v>371051995</c:v>
                </c:pt>
                <c:pt idx="10">
                  <c:v>373948674</c:v>
                </c:pt>
                <c:pt idx="11">
                  <c:v>394528316</c:v>
                </c:pt>
                <c:pt idx="12">
                  <c:v>365245645</c:v>
                </c:pt>
                <c:pt idx="13">
                  <c:v>417103032</c:v>
                </c:pt>
                <c:pt idx="14">
                  <c:v>466444042</c:v>
                </c:pt>
                <c:pt idx="15">
                  <c:v>433505013</c:v>
                </c:pt>
                <c:pt idx="16">
                  <c:v>464059468</c:v>
                </c:pt>
                <c:pt idx="17">
                  <c:v>422657016</c:v>
                </c:pt>
                <c:pt idx="18">
                  <c:v>390208621</c:v>
                </c:pt>
                <c:pt idx="19">
                  <c:v>408882396</c:v>
                </c:pt>
                <c:pt idx="20">
                  <c:v>421480073</c:v>
                </c:pt>
                <c:pt idx="21">
                  <c:v>460766219</c:v>
                </c:pt>
                <c:pt idx="22">
                  <c:v>410031810</c:v>
                </c:pt>
                <c:pt idx="23">
                  <c:v>458022694</c:v>
                </c:pt>
                <c:pt idx="24">
                  <c:v>415360985</c:v>
                </c:pt>
                <c:pt idx="25">
                  <c:v>427526327</c:v>
                </c:pt>
                <c:pt idx="26">
                  <c:v>481235065</c:v>
                </c:pt>
                <c:pt idx="27">
                  <c:v>461372146</c:v>
                </c:pt>
                <c:pt idx="28">
                  <c:v>426813197</c:v>
                </c:pt>
                <c:pt idx="29">
                  <c:v>445724201</c:v>
                </c:pt>
                <c:pt idx="30">
                  <c:v>401959987</c:v>
                </c:pt>
                <c:pt idx="31">
                  <c:v>369331027</c:v>
                </c:pt>
                <c:pt idx="32">
                  <c:v>407523190</c:v>
                </c:pt>
                <c:pt idx="33">
                  <c:v>375464437</c:v>
                </c:pt>
                <c:pt idx="34">
                  <c:v>349278269</c:v>
                </c:pt>
                <c:pt idx="35">
                  <c:v>339726395</c:v>
                </c:pt>
                <c:pt idx="36">
                  <c:v>282377688</c:v>
                </c:pt>
                <c:pt idx="37">
                  <c:v>314862932</c:v>
                </c:pt>
                <c:pt idx="38">
                  <c:v>378712289</c:v>
                </c:pt>
                <c:pt idx="39">
                  <c:v>377370673</c:v>
                </c:pt>
                <c:pt idx="40">
                  <c:v>335794183</c:v>
                </c:pt>
                <c:pt idx="41">
                  <c:v>325134338</c:v>
                </c:pt>
                <c:pt idx="42">
                  <c:v>361318535</c:v>
                </c:pt>
                <c:pt idx="43">
                  <c:v>310717506</c:v>
                </c:pt>
                <c:pt idx="44">
                  <c:v>340836758</c:v>
                </c:pt>
                <c:pt idx="45">
                  <c:v>370156899</c:v>
                </c:pt>
                <c:pt idx="46">
                  <c:v>341380243</c:v>
                </c:pt>
                <c:pt idx="47">
                  <c:v>355111412</c:v>
                </c:pt>
                <c:pt idx="48">
                  <c:v>318156348</c:v>
                </c:pt>
                <c:pt idx="49">
                  <c:v>375154819</c:v>
                </c:pt>
                <c:pt idx="50">
                  <c:v>439005959</c:v>
                </c:pt>
                <c:pt idx="51">
                  <c:v>385346545</c:v>
                </c:pt>
                <c:pt idx="52">
                  <c:v>383368172</c:v>
                </c:pt>
                <c:pt idx="53">
                  <c:v>379454113</c:v>
                </c:pt>
                <c:pt idx="54">
                  <c:v>360703105</c:v>
                </c:pt>
                <c:pt idx="55">
                  <c:v>378390147</c:v>
                </c:pt>
                <c:pt idx="56">
                  <c:v>362288754</c:v>
                </c:pt>
                <c:pt idx="57">
                  <c:v>379463837</c:v>
                </c:pt>
                <c:pt idx="58">
                  <c:v>358381419</c:v>
                </c:pt>
                <c:pt idx="59">
                  <c:v>345772369</c:v>
                </c:pt>
                <c:pt idx="60">
                  <c:v>384150373</c:v>
                </c:pt>
                <c:pt idx="61">
                  <c:v>373218264</c:v>
                </c:pt>
                <c:pt idx="62">
                  <c:v>458819807</c:v>
                </c:pt>
                <c:pt idx="63">
                  <c:v>416036816</c:v>
                </c:pt>
                <c:pt idx="64">
                  <c:v>435847502</c:v>
                </c:pt>
                <c:pt idx="65">
                  <c:v>404962916</c:v>
                </c:pt>
                <c:pt idx="66">
                  <c:v>369304229</c:v>
                </c:pt>
                <c:pt idx="67">
                  <c:v>367314212</c:v>
                </c:pt>
                <c:pt idx="68">
                  <c:v>357715485</c:v>
                </c:pt>
                <c:pt idx="69">
                  <c:v>386765757</c:v>
                </c:pt>
                <c:pt idx="70">
                  <c:v>361992870</c:v>
                </c:pt>
                <c:pt idx="71">
                  <c:v>343455401</c:v>
                </c:pt>
                <c:pt idx="72">
                  <c:v>367699970</c:v>
                </c:pt>
                <c:pt idx="73">
                  <c:v>385445526</c:v>
                </c:pt>
                <c:pt idx="74">
                  <c:v>430402018</c:v>
                </c:pt>
                <c:pt idx="75">
                  <c:v>417824748</c:v>
                </c:pt>
                <c:pt idx="76">
                  <c:v>436058532</c:v>
                </c:pt>
                <c:pt idx="77">
                  <c:v>397557440</c:v>
                </c:pt>
                <c:pt idx="78">
                  <c:v>358787043</c:v>
                </c:pt>
                <c:pt idx="79">
                  <c:v>404603381</c:v>
                </c:pt>
                <c:pt idx="80">
                  <c:v>407281630</c:v>
                </c:pt>
                <c:pt idx="81">
                  <c:v>395040887</c:v>
                </c:pt>
                <c:pt idx="82">
                  <c:v>377561466</c:v>
                </c:pt>
                <c:pt idx="83">
                  <c:v>375772966</c:v>
                </c:pt>
                <c:pt idx="84">
                  <c:v>382214657</c:v>
                </c:pt>
                <c:pt idx="85">
                  <c:v>403853215</c:v>
                </c:pt>
                <c:pt idx="86">
                  <c:v>461550966</c:v>
                </c:pt>
                <c:pt idx="87">
                  <c:v>458200250</c:v>
                </c:pt>
                <c:pt idx="88">
                  <c:v>440436877</c:v>
                </c:pt>
                <c:pt idx="89">
                  <c:v>462178282</c:v>
                </c:pt>
                <c:pt idx="90">
                  <c:v>420699469</c:v>
                </c:pt>
                <c:pt idx="91">
                  <c:v>420441208</c:v>
                </c:pt>
                <c:pt idx="92">
                  <c:v>423799929</c:v>
                </c:pt>
                <c:pt idx="93">
                  <c:v>475083416</c:v>
                </c:pt>
                <c:pt idx="94">
                  <c:v>423678705</c:v>
                </c:pt>
                <c:pt idx="95">
                  <c:v>466238221</c:v>
                </c:pt>
                <c:pt idx="96">
                  <c:v>453966979</c:v>
                </c:pt>
                <c:pt idx="97">
                  <c:v>494908189</c:v>
                </c:pt>
                <c:pt idx="98">
                  <c:v>578021720</c:v>
                </c:pt>
                <c:pt idx="99">
                  <c:v>572686065</c:v>
                </c:pt>
                <c:pt idx="100">
                  <c:v>560767119</c:v>
                </c:pt>
                <c:pt idx="101">
                  <c:v>530514923</c:v>
                </c:pt>
                <c:pt idx="102">
                  <c:v>537808462</c:v>
                </c:pt>
                <c:pt idx="103">
                  <c:v>500478924</c:v>
                </c:pt>
                <c:pt idx="104">
                  <c:v>498739792</c:v>
                </c:pt>
                <c:pt idx="105">
                  <c:v>572936894</c:v>
                </c:pt>
                <c:pt idx="106">
                  <c:v>563476078</c:v>
                </c:pt>
                <c:pt idx="107">
                  <c:v>550356859</c:v>
                </c:pt>
                <c:pt idx="108">
                  <c:v>535576502</c:v>
                </c:pt>
                <c:pt idx="109">
                  <c:v>564913001</c:v>
                </c:pt>
                <c:pt idx="110">
                  <c:v>659224860</c:v>
                </c:pt>
                <c:pt idx="111">
                  <c:v>653777416</c:v>
                </c:pt>
                <c:pt idx="112">
                  <c:v>630550533</c:v>
                </c:pt>
                <c:pt idx="113">
                  <c:v>650300204</c:v>
                </c:pt>
                <c:pt idx="114">
                  <c:v>603364427</c:v>
                </c:pt>
                <c:pt idx="115">
                  <c:v>607099744</c:v>
                </c:pt>
                <c:pt idx="116">
                  <c:v>596449759</c:v>
                </c:pt>
                <c:pt idx="117">
                  <c:v>640230973</c:v>
                </c:pt>
                <c:pt idx="118">
                  <c:v>609327864</c:v>
                </c:pt>
                <c:pt idx="119">
                  <c:v>621989389</c:v>
                </c:pt>
                <c:pt idx="120">
                  <c:v>649099004</c:v>
                </c:pt>
                <c:pt idx="121">
                  <c:v>673371013</c:v>
                </c:pt>
                <c:pt idx="122">
                  <c:v>772943594</c:v>
                </c:pt>
                <c:pt idx="123">
                  <c:v>700062797</c:v>
                </c:pt>
                <c:pt idx="124">
                  <c:v>724093071</c:v>
                </c:pt>
                <c:pt idx="125">
                  <c:v>705139580</c:v>
                </c:pt>
                <c:pt idx="126">
                  <c:v>661999191</c:v>
                </c:pt>
                <c:pt idx="127">
                  <c:v>709004055</c:v>
                </c:pt>
                <c:pt idx="128">
                  <c:v>691013305</c:v>
                </c:pt>
                <c:pt idx="129">
                  <c:v>769030425</c:v>
                </c:pt>
                <c:pt idx="130">
                  <c:v>670855242</c:v>
                </c:pt>
                <c:pt idx="131">
                  <c:v>701592243</c:v>
                </c:pt>
                <c:pt idx="132">
                  <c:v>701639385</c:v>
                </c:pt>
                <c:pt idx="133">
                  <c:v>750687367</c:v>
                </c:pt>
                <c:pt idx="134">
                  <c:v>817613572</c:v>
                </c:pt>
                <c:pt idx="135">
                  <c:v>748709576</c:v>
                </c:pt>
                <c:pt idx="136">
                  <c:v>836817631</c:v>
                </c:pt>
                <c:pt idx="137">
                  <c:v>815739879</c:v>
                </c:pt>
                <c:pt idx="138">
                  <c:v>720954071</c:v>
                </c:pt>
                <c:pt idx="139">
                  <c:v>823529254</c:v>
                </c:pt>
                <c:pt idx="140">
                  <c:v>807941486</c:v>
                </c:pt>
                <c:pt idx="141">
                  <c:v>922993687</c:v>
                </c:pt>
                <c:pt idx="142">
                  <c:v>895238640</c:v>
                </c:pt>
                <c:pt idx="143">
                  <c:v>813869068</c:v>
                </c:pt>
                <c:pt idx="144">
                  <c:v>966155012</c:v>
                </c:pt>
                <c:pt idx="145">
                  <c:v>953670868</c:v>
                </c:pt>
                <c:pt idx="146">
                  <c:v>988525439</c:v>
                </c:pt>
                <c:pt idx="147">
                  <c:v>1090868980</c:v>
                </c:pt>
                <c:pt idx="148">
                  <c:v>1047992457</c:v>
                </c:pt>
                <c:pt idx="149">
                  <c:v>990480417</c:v>
                </c:pt>
                <c:pt idx="150">
                  <c:v>1004907967</c:v>
                </c:pt>
                <c:pt idx="151">
                  <c:v>1009473111</c:v>
                </c:pt>
                <c:pt idx="152">
                  <c:v>1065380884</c:v>
                </c:pt>
                <c:pt idx="153">
                  <c:v>1114704310</c:v>
                </c:pt>
                <c:pt idx="154">
                  <c:v>982149690</c:v>
                </c:pt>
                <c:pt idx="155">
                  <c:v>910322105</c:v>
                </c:pt>
                <c:pt idx="156">
                  <c:v>761575214</c:v>
                </c:pt>
                <c:pt idx="157">
                  <c:v>779431246</c:v>
                </c:pt>
                <c:pt idx="158">
                  <c:v>822920479</c:v>
                </c:pt>
                <c:pt idx="159">
                  <c:v>778694888</c:v>
                </c:pt>
                <c:pt idx="160">
                  <c:v>705300106</c:v>
                </c:pt>
                <c:pt idx="161">
                  <c:v>751743508</c:v>
                </c:pt>
                <c:pt idx="162">
                  <c:v>756321766</c:v>
                </c:pt>
                <c:pt idx="163">
                  <c:v>713995388</c:v>
                </c:pt>
                <c:pt idx="164">
                  <c:v>729716393</c:v>
                </c:pt>
                <c:pt idx="165">
                  <c:v>731364599</c:v>
                </c:pt>
                <c:pt idx="166">
                  <c:v>747321288</c:v>
                </c:pt>
                <c:pt idx="167">
                  <c:v>763740689</c:v>
                </c:pt>
                <c:pt idx="168">
                  <c:v>721956990</c:v>
                </c:pt>
                <c:pt idx="169">
                  <c:v>781185069</c:v>
                </c:pt>
                <c:pt idx="170">
                  <c:v>1006921809</c:v>
                </c:pt>
                <c:pt idx="171">
                  <c:v>928891976</c:v>
                </c:pt>
                <c:pt idx="172">
                  <c:v>965179094</c:v>
                </c:pt>
                <c:pt idx="173">
                  <c:v>943767138</c:v>
                </c:pt>
                <c:pt idx="174">
                  <c:v>807898261</c:v>
                </c:pt>
                <c:pt idx="175">
                  <c:v>887982200</c:v>
                </c:pt>
                <c:pt idx="176">
                  <c:v>850477570</c:v>
                </c:pt>
                <c:pt idx="177">
                  <c:v>968073229</c:v>
                </c:pt>
                <c:pt idx="178">
                  <c:v>988908147</c:v>
                </c:pt>
                <c:pt idx="179">
                  <c:v>1028521444</c:v>
                </c:pt>
                <c:pt idx="180">
                  <c:v>906581823</c:v>
                </c:pt>
                <c:pt idx="181">
                  <c:v>922115752</c:v>
                </c:pt>
                <c:pt idx="182">
                  <c:v>1158752072</c:v>
                </c:pt>
                <c:pt idx="183">
                  <c:v>1211362521</c:v>
                </c:pt>
                <c:pt idx="184">
                  <c:v>1071562672</c:v>
                </c:pt>
                <c:pt idx="185">
                  <c:v>1065206367</c:v>
                </c:pt>
                <c:pt idx="186">
                  <c:v>1156320887</c:v>
                </c:pt>
                <c:pt idx="187">
                  <c:v>1146625606</c:v>
                </c:pt>
                <c:pt idx="188">
                  <c:v>1137776195</c:v>
                </c:pt>
                <c:pt idx="189">
                  <c:v>1200214630</c:v>
                </c:pt>
                <c:pt idx="190">
                  <c:v>1179596276</c:v>
                </c:pt>
                <c:pt idx="191">
                  <c:v>1160405911</c:v>
                </c:pt>
                <c:pt idx="192">
                  <c:v>1200434973</c:v>
                </c:pt>
                <c:pt idx="193">
                  <c:v>1183257075</c:v>
                </c:pt>
                <c:pt idx="194">
                  <c:v>1419144216</c:v>
                </c:pt>
                <c:pt idx="195">
                  <c:v>1292533258</c:v>
                </c:pt>
                <c:pt idx="196">
                  <c:v>1352138172</c:v>
                </c:pt>
                <c:pt idx="197">
                  <c:v>1271749235</c:v>
                </c:pt>
                <c:pt idx="198">
                  <c:v>1083441027</c:v>
                </c:pt>
                <c:pt idx="199">
                  <c:v>1196997357</c:v>
                </c:pt>
                <c:pt idx="200">
                  <c:v>1095136863</c:v>
                </c:pt>
                <c:pt idx="201">
                  <c:v>1242303703</c:v>
                </c:pt>
                <c:pt idx="202">
                  <c:v>1152957000</c:v>
                </c:pt>
                <c:pt idx="203">
                  <c:v>1132145731</c:v>
                </c:pt>
                <c:pt idx="204">
                  <c:v>1160005902</c:v>
                </c:pt>
                <c:pt idx="205">
                  <c:v>1078768871</c:v>
                </c:pt>
                <c:pt idx="206">
                  <c:v>1249987968</c:v>
                </c:pt>
                <c:pt idx="207">
                  <c:v>1276791084</c:v>
                </c:pt>
                <c:pt idx="208">
                  <c:v>1174872264</c:v>
                </c:pt>
                <c:pt idx="209">
                  <c:v>1110752296</c:v>
                </c:pt>
                <c:pt idx="210">
                  <c:v>1108440767</c:v>
                </c:pt>
                <c:pt idx="211">
                  <c:v>1124331812</c:v>
                </c:pt>
                <c:pt idx="212">
                  <c:v>1097406810</c:v>
                </c:pt>
                <c:pt idx="213">
                  <c:v>1195787161</c:v>
                </c:pt>
                <c:pt idx="214">
                  <c:v>1170940094</c:v>
                </c:pt>
                <c:pt idx="215">
                  <c:v>1155287860</c:v>
                </c:pt>
                <c:pt idx="216">
                  <c:v>1204428606</c:v>
                </c:pt>
                <c:pt idx="217">
                  <c:v>1192409089</c:v>
                </c:pt>
                <c:pt idx="218">
                  <c:v>1355161974</c:v>
                </c:pt>
                <c:pt idx="219">
                  <c:v>1383174740</c:v>
                </c:pt>
                <c:pt idx="220">
                  <c:v>1444800838</c:v>
                </c:pt>
                <c:pt idx="221">
                  <c:v>1398805987</c:v>
                </c:pt>
                <c:pt idx="222">
                  <c:v>1220945148</c:v>
                </c:pt>
                <c:pt idx="223">
                  <c:v>1221114572</c:v>
                </c:pt>
                <c:pt idx="224">
                  <c:v>1072619907</c:v>
                </c:pt>
                <c:pt idx="225">
                  <c:v>1269337219</c:v>
                </c:pt>
                <c:pt idx="226">
                  <c:v>1179557272</c:v>
                </c:pt>
                <c:pt idx="227">
                  <c:v>1163338398</c:v>
                </c:pt>
                <c:pt idx="228">
                  <c:v>1060920074</c:v>
                </c:pt>
                <c:pt idx="229">
                  <c:v>1081589497</c:v>
                </c:pt>
                <c:pt idx="230">
                  <c:v>1190277870</c:v>
                </c:pt>
                <c:pt idx="231">
                  <c:v>1177074248</c:v>
                </c:pt>
                <c:pt idx="232">
                  <c:v>1192036201</c:v>
                </c:pt>
                <c:pt idx="233">
                  <c:v>1146102957</c:v>
                </c:pt>
                <c:pt idx="234">
                  <c:v>1170636699</c:v>
                </c:pt>
                <c:pt idx="235">
                  <c:v>1133726352</c:v>
                </c:pt>
                <c:pt idx="236">
                  <c:v>1073289709</c:v>
                </c:pt>
                <c:pt idx="237">
                  <c:v>1012093811</c:v>
                </c:pt>
                <c:pt idx="238">
                  <c:v>931303884</c:v>
                </c:pt>
                <c:pt idx="239">
                  <c:v>1048155228</c:v>
                </c:pt>
                <c:pt idx="240">
                  <c:v>887641094</c:v>
                </c:pt>
                <c:pt idx="241">
                  <c:v>920136308</c:v>
                </c:pt>
                <c:pt idx="242">
                  <c:v>1019500178</c:v>
                </c:pt>
                <c:pt idx="243">
                  <c:v>1082853770</c:v>
                </c:pt>
                <c:pt idx="244">
                  <c:v>1069089249</c:v>
                </c:pt>
                <c:pt idx="245">
                  <c:v>1087903959</c:v>
                </c:pt>
                <c:pt idx="246">
                  <c:v>1038876850</c:v>
                </c:pt>
                <c:pt idx="247">
                  <c:v>995030042</c:v>
                </c:pt>
                <c:pt idx="248">
                  <c:v>1050644633</c:v>
                </c:pt>
                <c:pt idx="249">
                  <c:v>997115275</c:v>
                </c:pt>
                <c:pt idx="250">
                  <c:v>974116358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'Lagged Holdback Model'!$M$2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'Lagged Holdback Model'!$A$3:$A$253</c:f>
              <c:numCache>
                <c:formatCode>mmm\-yy</c:formatCode>
                <c:ptCount val="251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  <c:pt idx="156">
                  <c:v>39814</c:v>
                </c:pt>
                <c:pt idx="157">
                  <c:v>39845</c:v>
                </c:pt>
                <c:pt idx="158">
                  <c:v>39873</c:v>
                </c:pt>
                <c:pt idx="159">
                  <c:v>39904</c:v>
                </c:pt>
                <c:pt idx="160">
                  <c:v>39934</c:v>
                </c:pt>
                <c:pt idx="161">
                  <c:v>39965</c:v>
                </c:pt>
                <c:pt idx="162">
                  <c:v>39995</c:v>
                </c:pt>
                <c:pt idx="163">
                  <c:v>40026</c:v>
                </c:pt>
                <c:pt idx="164">
                  <c:v>40057</c:v>
                </c:pt>
                <c:pt idx="165">
                  <c:v>40087</c:v>
                </c:pt>
                <c:pt idx="166">
                  <c:v>40118</c:v>
                </c:pt>
                <c:pt idx="167">
                  <c:v>40148</c:v>
                </c:pt>
                <c:pt idx="168">
                  <c:v>40179</c:v>
                </c:pt>
                <c:pt idx="169">
                  <c:v>40210</c:v>
                </c:pt>
                <c:pt idx="170">
                  <c:v>40238</c:v>
                </c:pt>
                <c:pt idx="171">
                  <c:v>40269</c:v>
                </c:pt>
                <c:pt idx="172">
                  <c:v>40299</c:v>
                </c:pt>
                <c:pt idx="173">
                  <c:v>40330</c:v>
                </c:pt>
                <c:pt idx="174">
                  <c:v>40360</c:v>
                </c:pt>
                <c:pt idx="175">
                  <c:v>40391</c:v>
                </c:pt>
                <c:pt idx="176">
                  <c:v>40422</c:v>
                </c:pt>
                <c:pt idx="177">
                  <c:v>40452</c:v>
                </c:pt>
                <c:pt idx="178">
                  <c:v>40483</c:v>
                </c:pt>
                <c:pt idx="179">
                  <c:v>40513</c:v>
                </c:pt>
                <c:pt idx="180">
                  <c:v>40544</c:v>
                </c:pt>
                <c:pt idx="181">
                  <c:v>40575</c:v>
                </c:pt>
                <c:pt idx="182">
                  <c:v>40603</c:v>
                </c:pt>
                <c:pt idx="183">
                  <c:v>40634</c:v>
                </c:pt>
                <c:pt idx="184">
                  <c:v>40664</c:v>
                </c:pt>
                <c:pt idx="185">
                  <c:v>40695</c:v>
                </c:pt>
                <c:pt idx="186">
                  <c:v>40725</c:v>
                </c:pt>
                <c:pt idx="187">
                  <c:v>40756</c:v>
                </c:pt>
                <c:pt idx="188">
                  <c:v>40787</c:v>
                </c:pt>
                <c:pt idx="189">
                  <c:v>40817</c:v>
                </c:pt>
                <c:pt idx="190">
                  <c:v>40848</c:v>
                </c:pt>
                <c:pt idx="191">
                  <c:v>40878</c:v>
                </c:pt>
                <c:pt idx="192">
                  <c:v>40909</c:v>
                </c:pt>
                <c:pt idx="193">
                  <c:v>40940</c:v>
                </c:pt>
                <c:pt idx="194">
                  <c:v>40969</c:v>
                </c:pt>
                <c:pt idx="195">
                  <c:v>41000</c:v>
                </c:pt>
                <c:pt idx="196">
                  <c:v>41030</c:v>
                </c:pt>
                <c:pt idx="197">
                  <c:v>41061</c:v>
                </c:pt>
                <c:pt idx="198">
                  <c:v>41091</c:v>
                </c:pt>
                <c:pt idx="199">
                  <c:v>41122</c:v>
                </c:pt>
                <c:pt idx="200">
                  <c:v>41153</c:v>
                </c:pt>
                <c:pt idx="201">
                  <c:v>41183</c:v>
                </c:pt>
                <c:pt idx="202">
                  <c:v>41214</c:v>
                </c:pt>
                <c:pt idx="203">
                  <c:v>41244</c:v>
                </c:pt>
                <c:pt idx="204">
                  <c:v>41275</c:v>
                </c:pt>
                <c:pt idx="205">
                  <c:v>41306</c:v>
                </c:pt>
                <c:pt idx="206">
                  <c:v>41334</c:v>
                </c:pt>
                <c:pt idx="207">
                  <c:v>41365</c:v>
                </c:pt>
                <c:pt idx="208">
                  <c:v>41395</c:v>
                </c:pt>
                <c:pt idx="209">
                  <c:v>41426</c:v>
                </c:pt>
                <c:pt idx="210">
                  <c:v>41456</c:v>
                </c:pt>
                <c:pt idx="211">
                  <c:v>41487</c:v>
                </c:pt>
                <c:pt idx="212">
                  <c:v>41518</c:v>
                </c:pt>
                <c:pt idx="213">
                  <c:v>41548</c:v>
                </c:pt>
                <c:pt idx="214">
                  <c:v>41579</c:v>
                </c:pt>
                <c:pt idx="215">
                  <c:v>41609</c:v>
                </c:pt>
                <c:pt idx="216">
                  <c:v>41640</c:v>
                </c:pt>
                <c:pt idx="217">
                  <c:v>41671</c:v>
                </c:pt>
                <c:pt idx="218">
                  <c:v>41699</c:v>
                </c:pt>
                <c:pt idx="219">
                  <c:v>41730</c:v>
                </c:pt>
                <c:pt idx="220">
                  <c:v>41760</c:v>
                </c:pt>
                <c:pt idx="221">
                  <c:v>41791</c:v>
                </c:pt>
                <c:pt idx="222">
                  <c:v>41821</c:v>
                </c:pt>
                <c:pt idx="223">
                  <c:v>41852</c:v>
                </c:pt>
                <c:pt idx="224">
                  <c:v>41883</c:v>
                </c:pt>
                <c:pt idx="225">
                  <c:v>41913</c:v>
                </c:pt>
                <c:pt idx="226">
                  <c:v>41944</c:v>
                </c:pt>
                <c:pt idx="227">
                  <c:v>41974</c:v>
                </c:pt>
                <c:pt idx="228">
                  <c:v>42005</c:v>
                </c:pt>
                <c:pt idx="229">
                  <c:v>42036</c:v>
                </c:pt>
                <c:pt idx="230">
                  <c:v>42064</c:v>
                </c:pt>
                <c:pt idx="231">
                  <c:v>42095</c:v>
                </c:pt>
                <c:pt idx="232">
                  <c:v>42125</c:v>
                </c:pt>
                <c:pt idx="233">
                  <c:v>42156</c:v>
                </c:pt>
                <c:pt idx="234">
                  <c:v>42186</c:v>
                </c:pt>
                <c:pt idx="235">
                  <c:v>42217</c:v>
                </c:pt>
                <c:pt idx="236">
                  <c:v>42248</c:v>
                </c:pt>
                <c:pt idx="237">
                  <c:v>42278</c:v>
                </c:pt>
                <c:pt idx="238">
                  <c:v>42309</c:v>
                </c:pt>
                <c:pt idx="239">
                  <c:v>42339</c:v>
                </c:pt>
                <c:pt idx="240">
                  <c:v>42370</c:v>
                </c:pt>
                <c:pt idx="241">
                  <c:v>42401</c:v>
                </c:pt>
                <c:pt idx="242">
                  <c:v>42430</c:v>
                </c:pt>
                <c:pt idx="243">
                  <c:v>42461</c:v>
                </c:pt>
                <c:pt idx="244">
                  <c:v>42491</c:v>
                </c:pt>
                <c:pt idx="245">
                  <c:v>42522</c:v>
                </c:pt>
                <c:pt idx="246">
                  <c:v>42552</c:v>
                </c:pt>
                <c:pt idx="247">
                  <c:v>42583</c:v>
                </c:pt>
                <c:pt idx="248">
                  <c:v>42614</c:v>
                </c:pt>
                <c:pt idx="249">
                  <c:v>42644</c:v>
                </c:pt>
                <c:pt idx="250">
                  <c:v>42675</c:v>
                </c:pt>
              </c:numCache>
            </c:numRef>
          </c:cat>
          <c:val>
            <c:numRef>
              <c:f>'Lagged Holdback Model'!$M$3:$M$253</c:f>
              <c:numCache>
                <c:formatCode>"$"#,##0.00</c:formatCode>
                <c:ptCount val="251"/>
                <c:pt idx="0">
                  <c:v>295910899.67007589</c:v>
                </c:pt>
                <c:pt idx="1">
                  <c:v>303987114.56841755</c:v>
                </c:pt>
                <c:pt idx="2">
                  <c:v>415930171.47791815</c:v>
                </c:pt>
                <c:pt idx="3">
                  <c:v>410100266.63020802</c:v>
                </c:pt>
                <c:pt idx="4">
                  <c:v>403127710.16933918</c:v>
                </c:pt>
                <c:pt idx="5">
                  <c:v>380173436.14050484</c:v>
                </c:pt>
                <c:pt idx="6">
                  <c:v>380513270.72938967</c:v>
                </c:pt>
                <c:pt idx="7">
                  <c:v>417358591.40570116</c:v>
                </c:pt>
                <c:pt idx="8">
                  <c:v>412867078.7437911</c:v>
                </c:pt>
                <c:pt idx="9">
                  <c:v>386228200.41837978</c:v>
                </c:pt>
                <c:pt idx="10">
                  <c:v>367514458.50007343</c:v>
                </c:pt>
                <c:pt idx="11">
                  <c:v>395279994.1284337</c:v>
                </c:pt>
                <c:pt idx="12">
                  <c:v>398181178.65806961</c:v>
                </c:pt>
                <c:pt idx="13">
                  <c:v>410828135.12267399</c:v>
                </c:pt>
                <c:pt idx="14">
                  <c:v>511911243.90300226</c:v>
                </c:pt>
                <c:pt idx="15">
                  <c:v>474696977.75643301</c:v>
                </c:pt>
                <c:pt idx="16">
                  <c:v>470543405.16917038</c:v>
                </c:pt>
                <c:pt idx="17">
                  <c:v>437213421.16063166</c:v>
                </c:pt>
                <c:pt idx="18">
                  <c:v>443882037.06554508</c:v>
                </c:pt>
                <c:pt idx="19">
                  <c:v>467892964.9314003</c:v>
                </c:pt>
                <c:pt idx="20">
                  <c:v>442845035.53913212</c:v>
                </c:pt>
                <c:pt idx="21">
                  <c:v>472331146.72513628</c:v>
                </c:pt>
                <c:pt idx="22">
                  <c:v>427713569.70790339</c:v>
                </c:pt>
                <c:pt idx="23">
                  <c:v>434703423.68068886</c:v>
                </c:pt>
                <c:pt idx="24">
                  <c:v>429737091.62097692</c:v>
                </c:pt>
                <c:pt idx="25">
                  <c:v>409966524.53943586</c:v>
                </c:pt>
                <c:pt idx="26">
                  <c:v>506702943.46875334</c:v>
                </c:pt>
                <c:pt idx="27">
                  <c:v>502948017.65440893</c:v>
                </c:pt>
                <c:pt idx="28">
                  <c:v>482632012.55247355</c:v>
                </c:pt>
                <c:pt idx="29">
                  <c:v>432760739.96936846</c:v>
                </c:pt>
                <c:pt idx="30">
                  <c:v>435707983.82591057</c:v>
                </c:pt>
                <c:pt idx="31">
                  <c:v>411514365.83156586</c:v>
                </c:pt>
                <c:pt idx="32">
                  <c:v>384351267.37093163</c:v>
                </c:pt>
                <c:pt idx="33">
                  <c:v>404401215.94991922</c:v>
                </c:pt>
                <c:pt idx="34">
                  <c:v>324837198.49833965</c:v>
                </c:pt>
                <c:pt idx="35">
                  <c:v>298950343.8395257</c:v>
                </c:pt>
                <c:pt idx="36">
                  <c:v>283281223.29561424</c:v>
                </c:pt>
                <c:pt idx="37">
                  <c:v>306813714.38858509</c:v>
                </c:pt>
                <c:pt idx="38">
                  <c:v>417949547.06242132</c:v>
                </c:pt>
                <c:pt idx="39">
                  <c:v>397734853.71104813</c:v>
                </c:pt>
                <c:pt idx="40">
                  <c:v>396334171.88963413</c:v>
                </c:pt>
                <c:pt idx="41">
                  <c:v>382392840.94949102</c:v>
                </c:pt>
                <c:pt idx="42">
                  <c:v>371359033.36593533</c:v>
                </c:pt>
                <c:pt idx="43">
                  <c:v>353615362.93067741</c:v>
                </c:pt>
                <c:pt idx="44">
                  <c:v>365689221.96030092</c:v>
                </c:pt>
                <c:pt idx="45">
                  <c:v>407596755.02496433</c:v>
                </c:pt>
                <c:pt idx="46">
                  <c:v>358138949.06844902</c:v>
                </c:pt>
                <c:pt idx="47">
                  <c:v>359526014.35614014</c:v>
                </c:pt>
                <c:pt idx="48">
                  <c:v>367357176.16108561</c:v>
                </c:pt>
                <c:pt idx="49">
                  <c:v>391231970.75412846</c:v>
                </c:pt>
                <c:pt idx="50">
                  <c:v>485902522.15407038</c:v>
                </c:pt>
                <c:pt idx="51">
                  <c:v>455875362.99649382</c:v>
                </c:pt>
                <c:pt idx="52">
                  <c:v>450125782.25681257</c:v>
                </c:pt>
                <c:pt idx="53">
                  <c:v>397789815.74818325</c:v>
                </c:pt>
                <c:pt idx="54">
                  <c:v>382012534.95138788</c:v>
                </c:pt>
                <c:pt idx="55">
                  <c:v>379391622.31493902</c:v>
                </c:pt>
                <c:pt idx="56">
                  <c:v>365000163.66684675</c:v>
                </c:pt>
                <c:pt idx="57">
                  <c:v>388693758.82476759</c:v>
                </c:pt>
                <c:pt idx="58">
                  <c:v>348991271.75861263</c:v>
                </c:pt>
                <c:pt idx="59">
                  <c:v>327867796.56070995</c:v>
                </c:pt>
                <c:pt idx="60">
                  <c:v>358744672.89360332</c:v>
                </c:pt>
                <c:pt idx="61">
                  <c:v>354317941.83781004</c:v>
                </c:pt>
                <c:pt idx="62">
                  <c:v>445138284.65788317</c:v>
                </c:pt>
                <c:pt idx="63">
                  <c:v>433922605.65590382</c:v>
                </c:pt>
                <c:pt idx="64">
                  <c:v>416833723.61244583</c:v>
                </c:pt>
                <c:pt idx="65">
                  <c:v>386075857.09624958</c:v>
                </c:pt>
                <c:pt idx="66">
                  <c:v>391819168.79675579</c:v>
                </c:pt>
                <c:pt idx="67">
                  <c:v>401465352.40144062</c:v>
                </c:pt>
                <c:pt idx="68">
                  <c:v>390626385.02958488</c:v>
                </c:pt>
                <c:pt idx="69">
                  <c:v>412523757.2895112</c:v>
                </c:pt>
                <c:pt idx="70">
                  <c:v>353976592.01799202</c:v>
                </c:pt>
                <c:pt idx="71">
                  <c:v>335360679.75683832</c:v>
                </c:pt>
                <c:pt idx="72">
                  <c:v>347875279.72604179</c:v>
                </c:pt>
                <c:pt idx="73">
                  <c:v>361826993.84586096</c:v>
                </c:pt>
                <c:pt idx="74">
                  <c:v>464998723.77933741</c:v>
                </c:pt>
                <c:pt idx="75">
                  <c:v>429842961.24897957</c:v>
                </c:pt>
                <c:pt idx="76">
                  <c:v>400317254.77939224</c:v>
                </c:pt>
                <c:pt idx="77">
                  <c:v>358275879.53331184</c:v>
                </c:pt>
                <c:pt idx="78">
                  <c:v>360664683.54714727</c:v>
                </c:pt>
                <c:pt idx="79">
                  <c:v>369589679.1159606</c:v>
                </c:pt>
                <c:pt idx="80">
                  <c:v>348774070.65577126</c:v>
                </c:pt>
                <c:pt idx="81">
                  <c:v>384727594.91086435</c:v>
                </c:pt>
                <c:pt idx="82">
                  <c:v>355673750.35679102</c:v>
                </c:pt>
                <c:pt idx="83">
                  <c:v>351621190.44250298</c:v>
                </c:pt>
                <c:pt idx="84">
                  <c:v>362170536.08975172</c:v>
                </c:pt>
                <c:pt idx="85">
                  <c:v>361788963.67897797</c:v>
                </c:pt>
                <c:pt idx="86">
                  <c:v>454275794.4924159</c:v>
                </c:pt>
                <c:pt idx="87">
                  <c:v>427321342.05967617</c:v>
                </c:pt>
                <c:pt idx="88">
                  <c:v>405836070.67219114</c:v>
                </c:pt>
                <c:pt idx="89">
                  <c:v>397366095.55257702</c:v>
                </c:pt>
                <c:pt idx="90">
                  <c:v>429631052.88445139</c:v>
                </c:pt>
                <c:pt idx="91">
                  <c:v>410311144.32917213</c:v>
                </c:pt>
                <c:pt idx="92">
                  <c:v>404458389.16430664</c:v>
                </c:pt>
                <c:pt idx="93">
                  <c:v>465526379.63397121</c:v>
                </c:pt>
                <c:pt idx="94">
                  <c:v>427199193.36432791</c:v>
                </c:pt>
                <c:pt idx="95">
                  <c:v>428942676.62989807</c:v>
                </c:pt>
                <c:pt idx="96">
                  <c:v>435414607.21660519</c:v>
                </c:pt>
                <c:pt idx="97">
                  <c:v>460562188.86896801</c:v>
                </c:pt>
                <c:pt idx="98">
                  <c:v>572232589.33991385</c:v>
                </c:pt>
                <c:pt idx="99">
                  <c:v>558497341.14786482</c:v>
                </c:pt>
                <c:pt idx="100">
                  <c:v>533821434.58596277</c:v>
                </c:pt>
                <c:pt idx="101">
                  <c:v>499659941.16614342</c:v>
                </c:pt>
                <c:pt idx="102">
                  <c:v>512107137.49078751</c:v>
                </c:pt>
                <c:pt idx="103">
                  <c:v>518363765.69413471</c:v>
                </c:pt>
                <c:pt idx="104">
                  <c:v>509571727.76142168</c:v>
                </c:pt>
                <c:pt idx="105">
                  <c:v>555358768.06453085</c:v>
                </c:pt>
                <c:pt idx="106">
                  <c:v>510099887.80691576</c:v>
                </c:pt>
                <c:pt idx="107">
                  <c:v>537642475.36914253</c:v>
                </c:pt>
                <c:pt idx="108">
                  <c:v>536627835.65278816</c:v>
                </c:pt>
                <c:pt idx="109">
                  <c:v>522108547.85804367</c:v>
                </c:pt>
                <c:pt idx="110">
                  <c:v>614770761.78889894</c:v>
                </c:pt>
                <c:pt idx="111">
                  <c:v>598463065.89610386</c:v>
                </c:pt>
                <c:pt idx="112">
                  <c:v>566141752.34100628</c:v>
                </c:pt>
                <c:pt idx="113">
                  <c:v>517567071.465909</c:v>
                </c:pt>
                <c:pt idx="114">
                  <c:v>517246883.62173557</c:v>
                </c:pt>
                <c:pt idx="115">
                  <c:v>527828585.38759756</c:v>
                </c:pt>
                <c:pt idx="116">
                  <c:v>573604646.19953489</c:v>
                </c:pt>
                <c:pt idx="117">
                  <c:v>621193641.51886749</c:v>
                </c:pt>
                <c:pt idx="118">
                  <c:v>565236048.90024996</c:v>
                </c:pt>
                <c:pt idx="119">
                  <c:v>562993596.78799486</c:v>
                </c:pt>
                <c:pt idx="120">
                  <c:v>580639606.48545647</c:v>
                </c:pt>
                <c:pt idx="121">
                  <c:v>576411759.83453512</c:v>
                </c:pt>
                <c:pt idx="122">
                  <c:v>686835567.17338037</c:v>
                </c:pt>
                <c:pt idx="123">
                  <c:v>664851823.62772608</c:v>
                </c:pt>
                <c:pt idx="124">
                  <c:v>656144563.69065952</c:v>
                </c:pt>
                <c:pt idx="125">
                  <c:v>654586978.87293577</c:v>
                </c:pt>
                <c:pt idx="126">
                  <c:v>659209354.90728569</c:v>
                </c:pt>
                <c:pt idx="127">
                  <c:v>646734604.32977295</c:v>
                </c:pt>
                <c:pt idx="128">
                  <c:v>664464129.2988348</c:v>
                </c:pt>
                <c:pt idx="129">
                  <c:v>724377854.34225559</c:v>
                </c:pt>
                <c:pt idx="130">
                  <c:v>689516495.0179286</c:v>
                </c:pt>
                <c:pt idx="131">
                  <c:v>700570642.59747601</c:v>
                </c:pt>
                <c:pt idx="132">
                  <c:v>716736963.61148977</c:v>
                </c:pt>
                <c:pt idx="133">
                  <c:v>726156392.64174938</c:v>
                </c:pt>
                <c:pt idx="134">
                  <c:v>858021632.65579104</c:v>
                </c:pt>
                <c:pt idx="135">
                  <c:v>823031863.95197487</c:v>
                </c:pt>
                <c:pt idx="136">
                  <c:v>823202732.39423275</c:v>
                </c:pt>
                <c:pt idx="137">
                  <c:v>824993607.03183675</c:v>
                </c:pt>
                <c:pt idx="138">
                  <c:v>854689491.36604738</c:v>
                </c:pt>
                <c:pt idx="139">
                  <c:v>881181850.8906517</c:v>
                </c:pt>
                <c:pt idx="140">
                  <c:v>868377833.13702583</c:v>
                </c:pt>
                <c:pt idx="141">
                  <c:v>942104690.70136881</c:v>
                </c:pt>
                <c:pt idx="142">
                  <c:v>913612898.43735242</c:v>
                </c:pt>
                <c:pt idx="143">
                  <c:v>922481460.08491659</c:v>
                </c:pt>
                <c:pt idx="144">
                  <c:v>957433502.13374877</c:v>
                </c:pt>
                <c:pt idx="145">
                  <c:v>960075587.06607985</c:v>
                </c:pt>
                <c:pt idx="146">
                  <c:v>1086545368.9470534</c:v>
                </c:pt>
                <c:pt idx="147">
                  <c:v>1058344448.9685218</c:v>
                </c:pt>
                <c:pt idx="148">
                  <c:v>1067695958.2350268</c:v>
                </c:pt>
                <c:pt idx="149">
                  <c:v>1055485091.7134004</c:v>
                </c:pt>
                <c:pt idx="150">
                  <c:v>1050178264.7086442</c:v>
                </c:pt>
                <c:pt idx="151">
                  <c:v>1049146290.5618567</c:v>
                </c:pt>
                <c:pt idx="152">
                  <c:v>1036559599.7063043</c:v>
                </c:pt>
                <c:pt idx="153">
                  <c:v>1026943148.5602725</c:v>
                </c:pt>
                <c:pt idx="154">
                  <c:v>840363561.69829965</c:v>
                </c:pt>
                <c:pt idx="155">
                  <c:v>765114864.3014164</c:v>
                </c:pt>
                <c:pt idx="156">
                  <c:v>718402947.11343908</c:v>
                </c:pt>
                <c:pt idx="157">
                  <c:v>722500224.01584005</c:v>
                </c:pt>
                <c:pt idx="158">
                  <c:v>809628379.51711488</c:v>
                </c:pt>
                <c:pt idx="159">
                  <c:v>761735820.505651</c:v>
                </c:pt>
                <c:pt idx="160">
                  <c:v>791673454.5853653</c:v>
                </c:pt>
                <c:pt idx="161">
                  <c:v>805054407.65665054</c:v>
                </c:pt>
                <c:pt idx="162">
                  <c:v>831767417.61990404</c:v>
                </c:pt>
                <c:pt idx="163">
                  <c:v>824664688.54940414</c:v>
                </c:pt>
                <c:pt idx="164">
                  <c:v>834960094.89694309</c:v>
                </c:pt>
                <c:pt idx="165">
                  <c:v>863963526.92939043</c:v>
                </c:pt>
                <c:pt idx="166">
                  <c:v>818325589.92720461</c:v>
                </c:pt>
                <c:pt idx="167">
                  <c:v>849288799.6987896</c:v>
                </c:pt>
                <c:pt idx="168">
                  <c:v>868820013.96048093</c:v>
                </c:pt>
                <c:pt idx="169">
                  <c:v>889466890.27731919</c:v>
                </c:pt>
                <c:pt idx="170">
                  <c:v>961480988.75030875</c:v>
                </c:pt>
                <c:pt idx="171">
                  <c:v>950088732.56594229</c:v>
                </c:pt>
                <c:pt idx="172">
                  <c:v>962346868.1614933</c:v>
                </c:pt>
                <c:pt idx="173">
                  <c:v>900057050.12217712</c:v>
                </c:pt>
                <c:pt idx="174">
                  <c:v>904373764.05873108</c:v>
                </c:pt>
                <c:pt idx="175">
                  <c:v>928870037.21290922</c:v>
                </c:pt>
                <c:pt idx="176">
                  <c:v>955810562.21059132</c:v>
                </c:pt>
                <c:pt idx="177">
                  <c:v>1021483841.9530795</c:v>
                </c:pt>
                <c:pt idx="178">
                  <c:v>983338864.05148959</c:v>
                </c:pt>
                <c:pt idx="179">
                  <c:v>987943065.3012104</c:v>
                </c:pt>
                <c:pt idx="180">
                  <c:v>1010101559.28493</c:v>
                </c:pt>
                <c:pt idx="181">
                  <c:v>1060869215.279242</c:v>
                </c:pt>
                <c:pt idx="182">
                  <c:v>1200738365.9507215</c:v>
                </c:pt>
                <c:pt idx="183" formatCode="&quot;$&quot;#,##0">
                  <c:v>1164436067.9140909</c:v>
                </c:pt>
                <c:pt idx="184" formatCode="&quot;$&quot;#,##0">
                  <c:v>1190065341.228842</c:v>
                </c:pt>
                <c:pt idx="185" formatCode="&quot;$&quot;#,##0">
                  <c:v>1126968194.8070734</c:v>
                </c:pt>
                <c:pt idx="186" formatCode="&quot;$&quot;#,##0">
                  <c:v>1107327598.6796982</c:v>
                </c:pt>
                <c:pt idx="187" formatCode="&quot;$&quot;#,##0">
                  <c:v>1122621865.6679287</c:v>
                </c:pt>
                <c:pt idx="188" formatCode="&quot;$&quot;#,##0">
                  <c:v>1119402736.3050556</c:v>
                </c:pt>
                <c:pt idx="189" formatCode="&quot;$&quot;#,##0">
                  <c:v>1125171333.245116</c:v>
                </c:pt>
                <c:pt idx="190" formatCode="&quot;$&quot;#,##0">
                  <c:v>1083452592.2997699</c:v>
                </c:pt>
                <c:pt idx="191" formatCode="&quot;$&quot;#,##0">
                  <c:v>1087738025.2832241</c:v>
                </c:pt>
                <c:pt idx="192" formatCode="&quot;$&quot;#,##0">
                  <c:v>1094083384.2368834</c:v>
                </c:pt>
                <c:pt idx="193" formatCode="&quot;$&quot;#,##0">
                  <c:v>1132557741.2266402</c:v>
                </c:pt>
                <c:pt idx="194" formatCode="&quot;$&quot;#,##0">
                  <c:v>1247948745.8810227</c:v>
                </c:pt>
                <c:pt idx="195" formatCode="&quot;$&quot;#,##0">
                  <c:v>1211122935.7089808</c:v>
                </c:pt>
                <c:pt idx="196" formatCode="&quot;$&quot;#,##0">
                  <c:v>1185138113.6759615</c:v>
                </c:pt>
                <c:pt idx="197" formatCode="&quot;$&quot;#,##0">
                  <c:v>1121421133.35637</c:v>
                </c:pt>
                <c:pt idx="198" formatCode="&quot;$&quot;#,##0">
                  <c:v>1113245636.2094448</c:v>
                </c:pt>
                <c:pt idx="199" formatCode="&quot;$&quot;#,##0">
                  <c:v>1134247815.2838826</c:v>
                </c:pt>
                <c:pt idx="200" formatCode="&quot;$&quot;#,##0">
                  <c:v>1129482584.3712041</c:v>
                </c:pt>
                <c:pt idx="201" formatCode="&quot;$&quot;#,##0">
                  <c:v>1173020282.9076149</c:v>
                </c:pt>
                <c:pt idx="202" formatCode="&quot;$&quot;#,##0">
                  <c:v>1168794039.6728446</c:v>
                </c:pt>
                <c:pt idx="203" formatCode="&quot;$&quot;#,##0">
                  <c:v>1175354577.4530804</c:v>
                </c:pt>
                <c:pt idx="204" formatCode="&quot;$&quot;#,##0">
                  <c:v>1188214603.0577972</c:v>
                </c:pt>
                <c:pt idx="205" formatCode="&quot;$&quot;#,##0">
                  <c:v>1208345564.3211539</c:v>
                </c:pt>
                <c:pt idx="206" formatCode="&quot;$&quot;#,##0">
                  <c:v>1277510552.0904419</c:v>
                </c:pt>
                <c:pt idx="207" formatCode="&quot;$&quot;#,##0">
                  <c:v>1226325665.8943727</c:v>
                </c:pt>
                <c:pt idx="208" formatCode="&quot;$&quot;#,##0">
                  <c:v>1219192012.3727815</c:v>
                </c:pt>
                <c:pt idx="209" formatCode="&quot;$&quot;#,##0">
                  <c:v>1222494718.6386161</c:v>
                </c:pt>
                <c:pt idx="210" formatCode="&quot;$&quot;#,##0">
                  <c:v>1224894447.2747476</c:v>
                </c:pt>
                <c:pt idx="211" formatCode="&quot;$&quot;#,##0">
                  <c:v>1212809369.4427783</c:v>
                </c:pt>
                <c:pt idx="212" formatCode="&quot;$&quot;#,##0">
                  <c:v>1218746116.5381217</c:v>
                </c:pt>
                <c:pt idx="213" formatCode="&quot;$&quot;#,##0">
                  <c:v>1277862279.6651006</c:v>
                </c:pt>
                <c:pt idx="214" formatCode="&quot;$&quot;#,##0">
                  <c:v>1227716256.2986286</c:v>
                </c:pt>
                <c:pt idx="215" formatCode="&quot;$&quot;#,##0">
                  <c:v>1221429924.423192</c:v>
                </c:pt>
                <c:pt idx="216" formatCode="&quot;$&quot;#,##0">
                  <c:v>1244219160.8165553</c:v>
                </c:pt>
                <c:pt idx="217" formatCode="&quot;$&quot;#,##0">
                  <c:v>1249554939.884954</c:v>
                </c:pt>
                <c:pt idx="218" formatCode="&quot;$&quot;#,##0">
                  <c:v>1339586913.2672591</c:v>
                </c:pt>
                <c:pt idx="219" formatCode="&quot;$&quot;#,##0">
                  <c:v>1344125452.3316152</c:v>
                </c:pt>
                <c:pt idx="220" formatCode="&quot;$&quot;#,##0">
                  <c:v>1340779026.1869683</c:v>
                </c:pt>
                <c:pt idx="221" formatCode="&quot;$&quot;#,##0">
                  <c:v>1279751400.6241562</c:v>
                </c:pt>
                <c:pt idx="222" formatCode="&quot;$&quot;#,##0">
                  <c:v>1296176555.3650959</c:v>
                </c:pt>
                <c:pt idx="223" formatCode="&quot;$&quot;#,##0">
                  <c:v>1328157539.5245318</c:v>
                </c:pt>
                <c:pt idx="224" formatCode="&quot;$&quot;#,##0">
                  <c:v>1284490473.5140846</c:v>
                </c:pt>
                <c:pt idx="225" formatCode="&quot;$&quot;#,##0">
                  <c:v>1304904729.5541134</c:v>
                </c:pt>
                <c:pt idx="226" formatCode="&quot;$&quot;#,##0">
                  <c:v>1264235924.129813</c:v>
                </c:pt>
                <c:pt idx="227" formatCode="&quot;$&quot;#,##0">
                  <c:v>1245138086.4480634</c:v>
                </c:pt>
                <c:pt idx="228" formatCode="&quot;$&quot;#,##0">
                  <c:v>1227655988.8201337</c:v>
                </c:pt>
                <c:pt idx="229" formatCode="&quot;$&quot;#,##0">
                  <c:v>1172730631.402915</c:v>
                </c:pt>
                <c:pt idx="230" formatCode="&quot;$&quot;#,##0">
                  <c:v>1258111988.6644981</c:v>
                </c:pt>
                <c:pt idx="231" formatCode="&quot;$&quot;#,##0">
                  <c:v>1232274170.8230662</c:v>
                </c:pt>
                <c:pt idx="232" formatCode="&quot;$&quot;#,##0">
                  <c:v>1222555820.9906859</c:v>
                </c:pt>
                <c:pt idx="233" formatCode="&quot;$&quot;#,##0">
                  <c:v>1228054363.2003679</c:v>
                </c:pt>
                <c:pt idx="234" formatCode="&quot;$&quot;#,##0">
                  <c:v>1238553396.2524741</c:v>
                </c:pt>
                <c:pt idx="235" formatCode="&quot;$&quot;#,##0">
                  <c:v>1232442149.8659997</c:v>
                </c:pt>
                <c:pt idx="236" formatCode="&quot;$&quot;#,##0">
                  <c:v>1174960425.7495937</c:v>
                </c:pt>
                <c:pt idx="237" formatCode="&quot;$&quot;#,##0">
                  <c:v>1147397569.9666378</c:v>
                </c:pt>
                <c:pt idx="238" formatCode="&quot;$&quot;#,##0">
                  <c:v>1110602351.2560654</c:v>
                </c:pt>
                <c:pt idx="239" formatCode="&quot;$&quot;#,##0">
                  <c:v>1084487683.7966752</c:v>
                </c:pt>
                <c:pt idx="240" formatCode="&quot;$&quot;#,##0">
                  <c:v>1034769686.6294365</c:v>
                </c:pt>
                <c:pt idx="241" formatCode="&quot;$&quot;#,##0">
                  <c:v>950081788.27561283</c:v>
                </c:pt>
                <c:pt idx="242" formatCode="&quot;$&quot;#,##0">
                  <c:v>1076284423.9271522</c:v>
                </c:pt>
                <c:pt idx="243" formatCode="&quot;$&quot;#,##0">
                  <c:v>1087255959.4793746</c:v>
                </c:pt>
                <c:pt idx="244" formatCode="&quot;$&quot;#,##0">
                  <c:v>1067713908.3773546</c:v>
                </c:pt>
                <c:pt idx="245" formatCode="&quot;$&quot;#,##0">
                  <c:v>1038953094.1925242</c:v>
                </c:pt>
                <c:pt idx="246" formatCode="&quot;$&quot;#,##0">
                  <c:v>1024880380.229811</c:v>
                </c:pt>
                <c:pt idx="247" formatCode="&quot;$&quot;#,##0">
                  <c:v>926754356.65082574</c:v>
                </c:pt>
                <c:pt idx="248" formatCode="&quot;$&quot;#,##0">
                  <c:v>909539666.6602931</c:v>
                </c:pt>
                <c:pt idx="249" formatCode="&quot;$&quot;#,##0">
                  <c:v>939985974.17621827</c:v>
                </c:pt>
                <c:pt idx="250" formatCode="&quot;$&quot;#,##0">
                  <c:v>828062926.32005048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367936"/>
        <c:axId val="121447552"/>
      </c:lineChart>
      <c:dateAx>
        <c:axId val="121367936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47552"/>
        <c:crosses val="autoZero"/>
        <c:auto val="1"/>
        <c:lblOffset val="100"/>
        <c:baseTimeUnit val="months"/>
      </c:dateAx>
      <c:valAx>
        <c:axId val="12144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6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 on Fits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'Lagged Holdback Model'!$W$35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>
              <a:noFill/>
            </a:ln>
          </c:spPr>
          <c:xVal>
            <c:numRef>
              <c:f>'Lagged Holdback Model'!$V$36:$V$239</c:f>
              <c:numCache>
                <c:formatCode>General</c:formatCode>
                <c:ptCount val="204"/>
                <c:pt idx="0">
                  <c:v>295910899.67007512</c:v>
                </c:pt>
                <c:pt idx="1">
                  <c:v>303987114.56841725</c:v>
                </c:pt>
                <c:pt idx="2">
                  <c:v>415930171.47791803</c:v>
                </c:pt>
                <c:pt idx="3">
                  <c:v>410100266.63020825</c:v>
                </c:pt>
                <c:pt idx="4">
                  <c:v>403127710.1693387</c:v>
                </c:pt>
                <c:pt idx="5">
                  <c:v>380173436.14050508</c:v>
                </c:pt>
                <c:pt idx="6">
                  <c:v>380513270.72938967</c:v>
                </c:pt>
                <c:pt idx="7">
                  <c:v>417358591.40570146</c:v>
                </c:pt>
                <c:pt idx="8">
                  <c:v>412867078.74379069</c:v>
                </c:pt>
                <c:pt idx="9">
                  <c:v>386228200.41837931</c:v>
                </c:pt>
                <c:pt idx="10">
                  <c:v>367514458.50007343</c:v>
                </c:pt>
                <c:pt idx="11">
                  <c:v>395279994.12843436</c:v>
                </c:pt>
                <c:pt idx="12">
                  <c:v>398181178.65806973</c:v>
                </c:pt>
                <c:pt idx="13">
                  <c:v>410828135.12267381</c:v>
                </c:pt>
                <c:pt idx="14">
                  <c:v>511911243.90300202</c:v>
                </c:pt>
                <c:pt idx="15">
                  <c:v>474696977.75643283</c:v>
                </c:pt>
                <c:pt idx="16">
                  <c:v>470543405.16917002</c:v>
                </c:pt>
                <c:pt idx="17">
                  <c:v>437213421.16063154</c:v>
                </c:pt>
                <c:pt idx="18">
                  <c:v>443882037.0655452</c:v>
                </c:pt>
                <c:pt idx="19">
                  <c:v>467892964.93140054</c:v>
                </c:pt>
                <c:pt idx="20">
                  <c:v>442845035.53913206</c:v>
                </c:pt>
                <c:pt idx="21">
                  <c:v>472331146.7251364</c:v>
                </c:pt>
                <c:pt idx="22">
                  <c:v>427713569.70790339</c:v>
                </c:pt>
                <c:pt idx="23">
                  <c:v>434703423.68068904</c:v>
                </c:pt>
                <c:pt idx="24">
                  <c:v>429737091.62097728</c:v>
                </c:pt>
                <c:pt idx="25">
                  <c:v>409966524.53943574</c:v>
                </c:pt>
                <c:pt idx="26">
                  <c:v>506702943.4687531</c:v>
                </c:pt>
                <c:pt idx="27">
                  <c:v>502948017.65440959</c:v>
                </c:pt>
                <c:pt idx="28">
                  <c:v>482632012.55247402</c:v>
                </c:pt>
                <c:pt idx="29">
                  <c:v>432760739.96936828</c:v>
                </c:pt>
                <c:pt idx="30">
                  <c:v>435707983.82591099</c:v>
                </c:pt>
                <c:pt idx="31">
                  <c:v>411514365.83156574</c:v>
                </c:pt>
                <c:pt idx="32">
                  <c:v>384351267.37093174</c:v>
                </c:pt>
                <c:pt idx="33">
                  <c:v>404401215.94991928</c:v>
                </c:pt>
                <c:pt idx="34">
                  <c:v>324837198.49834007</c:v>
                </c:pt>
                <c:pt idx="35">
                  <c:v>298950343.83952582</c:v>
                </c:pt>
                <c:pt idx="36">
                  <c:v>283281223.29561388</c:v>
                </c:pt>
                <c:pt idx="37">
                  <c:v>306813714.38858509</c:v>
                </c:pt>
                <c:pt idx="38">
                  <c:v>417949547.06242168</c:v>
                </c:pt>
                <c:pt idx="39">
                  <c:v>397734853.71104801</c:v>
                </c:pt>
                <c:pt idx="40">
                  <c:v>396334171.88963389</c:v>
                </c:pt>
                <c:pt idx="41">
                  <c:v>382392840.94949067</c:v>
                </c:pt>
                <c:pt idx="42">
                  <c:v>371359033.36593521</c:v>
                </c:pt>
                <c:pt idx="43">
                  <c:v>353615362.93067765</c:v>
                </c:pt>
                <c:pt idx="44">
                  <c:v>365689221.96030098</c:v>
                </c:pt>
                <c:pt idx="45">
                  <c:v>407596755.02496433</c:v>
                </c:pt>
                <c:pt idx="46">
                  <c:v>358138949.06844896</c:v>
                </c:pt>
                <c:pt idx="47">
                  <c:v>359526014.3561399</c:v>
                </c:pt>
                <c:pt idx="48">
                  <c:v>367357176.16108561</c:v>
                </c:pt>
                <c:pt idx="49">
                  <c:v>391231970.75412881</c:v>
                </c:pt>
                <c:pt idx="50">
                  <c:v>485902522.15407002</c:v>
                </c:pt>
                <c:pt idx="51">
                  <c:v>455875362.9964937</c:v>
                </c:pt>
                <c:pt idx="52">
                  <c:v>450125782.25681233</c:v>
                </c:pt>
                <c:pt idx="53">
                  <c:v>397789815.74818319</c:v>
                </c:pt>
                <c:pt idx="54">
                  <c:v>382012534.95138747</c:v>
                </c:pt>
                <c:pt idx="55">
                  <c:v>379391622.31493902</c:v>
                </c:pt>
                <c:pt idx="56">
                  <c:v>365000163.66684675</c:v>
                </c:pt>
                <c:pt idx="57">
                  <c:v>388693758.82476747</c:v>
                </c:pt>
                <c:pt idx="58">
                  <c:v>348991271.75861245</c:v>
                </c:pt>
                <c:pt idx="59">
                  <c:v>327867796.56071013</c:v>
                </c:pt>
                <c:pt idx="60">
                  <c:v>358744672.89360332</c:v>
                </c:pt>
                <c:pt idx="61">
                  <c:v>354317941.83781022</c:v>
                </c:pt>
                <c:pt idx="62">
                  <c:v>445138284.65788311</c:v>
                </c:pt>
                <c:pt idx="63">
                  <c:v>433922605.65590334</c:v>
                </c:pt>
                <c:pt idx="64">
                  <c:v>416833723.61244547</c:v>
                </c:pt>
                <c:pt idx="65">
                  <c:v>386075857.09624898</c:v>
                </c:pt>
                <c:pt idx="66">
                  <c:v>391819168.79675531</c:v>
                </c:pt>
                <c:pt idx="67">
                  <c:v>401465352.40143979</c:v>
                </c:pt>
                <c:pt idx="68">
                  <c:v>390626385.02958471</c:v>
                </c:pt>
                <c:pt idx="69">
                  <c:v>412523757.28951102</c:v>
                </c:pt>
                <c:pt idx="70">
                  <c:v>353976592.01799214</c:v>
                </c:pt>
                <c:pt idx="71">
                  <c:v>335360679.75683802</c:v>
                </c:pt>
                <c:pt idx="72">
                  <c:v>347875279.72604221</c:v>
                </c:pt>
                <c:pt idx="73">
                  <c:v>361826993.84586096</c:v>
                </c:pt>
                <c:pt idx="74">
                  <c:v>464998723.77933753</c:v>
                </c:pt>
                <c:pt idx="75">
                  <c:v>429842961.24897927</c:v>
                </c:pt>
                <c:pt idx="76">
                  <c:v>400317254.77939236</c:v>
                </c:pt>
                <c:pt idx="77">
                  <c:v>358275879.53331131</c:v>
                </c:pt>
                <c:pt idx="78">
                  <c:v>360664683.54714733</c:v>
                </c:pt>
                <c:pt idx="79">
                  <c:v>369589679.11596072</c:v>
                </c:pt>
                <c:pt idx="80">
                  <c:v>348774070.65577167</c:v>
                </c:pt>
                <c:pt idx="81">
                  <c:v>384727594.91086394</c:v>
                </c:pt>
                <c:pt idx="82">
                  <c:v>355673750.35679066</c:v>
                </c:pt>
                <c:pt idx="83">
                  <c:v>351621190.44250274</c:v>
                </c:pt>
                <c:pt idx="84">
                  <c:v>362170536.0897519</c:v>
                </c:pt>
                <c:pt idx="85">
                  <c:v>361788963.67897797</c:v>
                </c:pt>
                <c:pt idx="86">
                  <c:v>454275794.4924162</c:v>
                </c:pt>
                <c:pt idx="87">
                  <c:v>427321342.05967659</c:v>
                </c:pt>
                <c:pt idx="88">
                  <c:v>405836070.67219126</c:v>
                </c:pt>
                <c:pt idx="89">
                  <c:v>397366095.55257708</c:v>
                </c:pt>
                <c:pt idx="90">
                  <c:v>429631052.88445103</c:v>
                </c:pt>
                <c:pt idx="91">
                  <c:v>410311144.32917178</c:v>
                </c:pt>
                <c:pt idx="92">
                  <c:v>404458389.16430646</c:v>
                </c:pt>
                <c:pt idx="93">
                  <c:v>465526379.6339711</c:v>
                </c:pt>
                <c:pt idx="94">
                  <c:v>427199193.36432755</c:v>
                </c:pt>
                <c:pt idx="95">
                  <c:v>428942676.62989783</c:v>
                </c:pt>
                <c:pt idx="96">
                  <c:v>435414607.21660477</c:v>
                </c:pt>
                <c:pt idx="97">
                  <c:v>460562188.86896813</c:v>
                </c:pt>
                <c:pt idx="98">
                  <c:v>572232589.33991396</c:v>
                </c:pt>
                <c:pt idx="99">
                  <c:v>558497341.14786422</c:v>
                </c:pt>
                <c:pt idx="100">
                  <c:v>533821434.58596289</c:v>
                </c:pt>
                <c:pt idx="101">
                  <c:v>499659941.1661433</c:v>
                </c:pt>
                <c:pt idx="102">
                  <c:v>512107137.49078768</c:v>
                </c:pt>
                <c:pt idx="103">
                  <c:v>518363765.69413459</c:v>
                </c:pt>
                <c:pt idx="104">
                  <c:v>509571727.76142144</c:v>
                </c:pt>
                <c:pt idx="105">
                  <c:v>555358768.06453061</c:v>
                </c:pt>
                <c:pt idx="106">
                  <c:v>510099887.80691588</c:v>
                </c:pt>
                <c:pt idx="107">
                  <c:v>537642475.36914241</c:v>
                </c:pt>
                <c:pt idx="108">
                  <c:v>536627835.6527884</c:v>
                </c:pt>
                <c:pt idx="109">
                  <c:v>522108547.85804415</c:v>
                </c:pt>
                <c:pt idx="110">
                  <c:v>614770761.78889966</c:v>
                </c:pt>
                <c:pt idx="111">
                  <c:v>598463065.89610434</c:v>
                </c:pt>
                <c:pt idx="112">
                  <c:v>566141752.34100604</c:v>
                </c:pt>
                <c:pt idx="113">
                  <c:v>517567071.46590883</c:v>
                </c:pt>
                <c:pt idx="114">
                  <c:v>517246883.62173551</c:v>
                </c:pt>
                <c:pt idx="115">
                  <c:v>527828585.38759726</c:v>
                </c:pt>
                <c:pt idx="116">
                  <c:v>573604646.19953489</c:v>
                </c:pt>
                <c:pt idx="117">
                  <c:v>621193641.5188669</c:v>
                </c:pt>
                <c:pt idx="118">
                  <c:v>565236048.90024972</c:v>
                </c:pt>
                <c:pt idx="119">
                  <c:v>562993596.78799474</c:v>
                </c:pt>
                <c:pt idx="120">
                  <c:v>580639606.48545671</c:v>
                </c:pt>
                <c:pt idx="121">
                  <c:v>576411759.83453476</c:v>
                </c:pt>
                <c:pt idx="122">
                  <c:v>686835567.17338049</c:v>
                </c:pt>
                <c:pt idx="123">
                  <c:v>664851823.6277262</c:v>
                </c:pt>
                <c:pt idx="124">
                  <c:v>656144563.69065917</c:v>
                </c:pt>
                <c:pt idx="125">
                  <c:v>654586978.87293601</c:v>
                </c:pt>
                <c:pt idx="126">
                  <c:v>659209354.90728557</c:v>
                </c:pt>
                <c:pt idx="127">
                  <c:v>646734604.32977283</c:v>
                </c:pt>
                <c:pt idx="128">
                  <c:v>664464129.29883432</c:v>
                </c:pt>
                <c:pt idx="129">
                  <c:v>724377854.34225595</c:v>
                </c:pt>
                <c:pt idx="130">
                  <c:v>689516495.01792884</c:v>
                </c:pt>
                <c:pt idx="131">
                  <c:v>700570642.59747577</c:v>
                </c:pt>
                <c:pt idx="132">
                  <c:v>716736963.61148977</c:v>
                </c:pt>
                <c:pt idx="133">
                  <c:v>726156392.64174914</c:v>
                </c:pt>
                <c:pt idx="134">
                  <c:v>858021632.65579081</c:v>
                </c:pt>
                <c:pt idx="135">
                  <c:v>823031863.95197451</c:v>
                </c:pt>
                <c:pt idx="136">
                  <c:v>823202732.39423251</c:v>
                </c:pt>
                <c:pt idx="137">
                  <c:v>824993607.03183675</c:v>
                </c:pt>
                <c:pt idx="138">
                  <c:v>854689491.36604762</c:v>
                </c:pt>
                <c:pt idx="139">
                  <c:v>881181850.89065218</c:v>
                </c:pt>
                <c:pt idx="140">
                  <c:v>868377833.13702619</c:v>
                </c:pt>
                <c:pt idx="141">
                  <c:v>942104690.70136893</c:v>
                </c:pt>
                <c:pt idx="142">
                  <c:v>913612898.43735182</c:v>
                </c:pt>
                <c:pt idx="143">
                  <c:v>922481460.08491707</c:v>
                </c:pt>
                <c:pt idx="144">
                  <c:v>957433502.13374913</c:v>
                </c:pt>
                <c:pt idx="145">
                  <c:v>960075587.06607985</c:v>
                </c:pt>
                <c:pt idx="146">
                  <c:v>1086545368.9470537</c:v>
                </c:pt>
                <c:pt idx="147">
                  <c:v>1058344448.9685222</c:v>
                </c:pt>
                <c:pt idx="148">
                  <c:v>1067695958.2350262</c:v>
                </c:pt>
                <c:pt idx="149">
                  <c:v>1055485091.7134001</c:v>
                </c:pt>
                <c:pt idx="150">
                  <c:v>1050178264.7086444</c:v>
                </c:pt>
                <c:pt idx="151">
                  <c:v>1049146290.5618563</c:v>
                </c:pt>
                <c:pt idx="152">
                  <c:v>1036559599.7063041</c:v>
                </c:pt>
                <c:pt idx="153">
                  <c:v>1026943148.5602722</c:v>
                </c:pt>
                <c:pt idx="154">
                  <c:v>840363561.69829965</c:v>
                </c:pt>
                <c:pt idx="155">
                  <c:v>765114864.30141628</c:v>
                </c:pt>
                <c:pt idx="156">
                  <c:v>718402947.1134398</c:v>
                </c:pt>
                <c:pt idx="157">
                  <c:v>722500224.01584005</c:v>
                </c:pt>
                <c:pt idx="158">
                  <c:v>809628379.51711512</c:v>
                </c:pt>
                <c:pt idx="159">
                  <c:v>761735820.50565088</c:v>
                </c:pt>
                <c:pt idx="160">
                  <c:v>791673454.58536541</c:v>
                </c:pt>
                <c:pt idx="161">
                  <c:v>805054407.65665007</c:v>
                </c:pt>
                <c:pt idx="162">
                  <c:v>831767417.61990464</c:v>
                </c:pt>
                <c:pt idx="163">
                  <c:v>824664688.54940426</c:v>
                </c:pt>
                <c:pt idx="164">
                  <c:v>834960094.89694333</c:v>
                </c:pt>
                <c:pt idx="165">
                  <c:v>863963526.92939055</c:v>
                </c:pt>
                <c:pt idx="166">
                  <c:v>818325589.92720461</c:v>
                </c:pt>
                <c:pt idx="167">
                  <c:v>849288799.69878936</c:v>
                </c:pt>
                <c:pt idx="168">
                  <c:v>868820013.96048188</c:v>
                </c:pt>
                <c:pt idx="169">
                  <c:v>889466890.27731955</c:v>
                </c:pt>
                <c:pt idx="170">
                  <c:v>961480988.75030923</c:v>
                </c:pt>
                <c:pt idx="171">
                  <c:v>950088732.56594241</c:v>
                </c:pt>
                <c:pt idx="172">
                  <c:v>962346868.16149342</c:v>
                </c:pt>
                <c:pt idx="173">
                  <c:v>900057050.12217712</c:v>
                </c:pt>
                <c:pt idx="174">
                  <c:v>904373764.05873084</c:v>
                </c:pt>
                <c:pt idx="175">
                  <c:v>928870037.21290934</c:v>
                </c:pt>
                <c:pt idx="176">
                  <c:v>955810562.21059132</c:v>
                </c:pt>
                <c:pt idx="177">
                  <c:v>1021483841.9530793</c:v>
                </c:pt>
                <c:pt idx="178">
                  <c:v>983338864.05148971</c:v>
                </c:pt>
                <c:pt idx="179">
                  <c:v>987943065.30121064</c:v>
                </c:pt>
                <c:pt idx="180">
                  <c:v>1010101559.2849296</c:v>
                </c:pt>
                <c:pt idx="181">
                  <c:v>1060869215.2792418</c:v>
                </c:pt>
                <c:pt idx="182">
                  <c:v>1200738365.950722</c:v>
                </c:pt>
                <c:pt idx="183">
                  <c:v>1164436067.9140911</c:v>
                </c:pt>
                <c:pt idx="184">
                  <c:v>1190065341.2288423</c:v>
                </c:pt>
                <c:pt idx="185">
                  <c:v>1126968194.8070731</c:v>
                </c:pt>
                <c:pt idx="186">
                  <c:v>1107327598.6796985</c:v>
                </c:pt>
                <c:pt idx="187">
                  <c:v>1122621865.6679287</c:v>
                </c:pt>
                <c:pt idx="188">
                  <c:v>1119402736.3050554</c:v>
                </c:pt>
                <c:pt idx="189">
                  <c:v>1125171333.245116</c:v>
                </c:pt>
                <c:pt idx="190">
                  <c:v>1083452592.2997701</c:v>
                </c:pt>
                <c:pt idx="191">
                  <c:v>1087738025.2832241</c:v>
                </c:pt>
                <c:pt idx="192">
                  <c:v>1094083384.2368836</c:v>
                </c:pt>
                <c:pt idx="193">
                  <c:v>1132557741.2266402</c:v>
                </c:pt>
                <c:pt idx="194">
                  <c:v>1247948745.8810227</c:v>
                </c:pt>
                <c:pt idx="195">
                  <c:v>1211122935.7089813</c:v>
                </c:pt>
                <c:pt idx="196">
                  <c:v>1185138113.6759615</c:v>
                </c:pt>
                <c:pt idx="197">
                  <c:v>1121421133.3563702</c:v>
                </c:pt>
                <c:pt idx="198">
                  <c:v>1113245636.2094448</c:v>
                </c:pt>
                <c:pt idx="199">
                  <c:v>1134247815.2838826</c:v>
                </c:pt>
                <c:pt idx="200">
                  <c:v>1129482584.3712044</c:v>
                </c:pt>
                <c:pt idx="201">
                  <c:v>1173020282.9076149</c:v>
                </c:pt>
                <c:pt idx="202">
                  <c:v>1168794039.6728451</c:v>
                </c:pt>
                <c:pt idx="203">
                  <c:v>1175354577.4530804</c:v>
                </c:pt>
              </c:numCache>
            </c:numRef>
          </c:xVal>
          <c:yVal>
            <c:numRef>
              <c:f>'Lagged Holdback Model'!$W$36:$W$239</c:f>
              <c:numCache>
                <c:formatCode>General</c:formatCode>
                <c:ptCount val="204"/>
                <c:pt idx="0">
                  <c:v>44491355.329924881</c:v>
                </c:pt>
                <c:pt idx="1">
                  <c:v>40612751.431582749</c:v>
                </c:pt>
                <c:pt idx="2">
                  <c:v>-15156447.477918029</c:v>
                </c:pt>
                <c:pt idx="3">
                  <c:v>-14329446.630208254</c:v>
                </c:pt>
                <c:pt idx="4">
                  <c:v>-17926146.169338703</c:v>
                </c:pt>
                <c:pt idx="5">
                  <c:v>-21104425.140505075</c:v>
                </c:pt>
                <c:pt idx="6">
                  <c:v>-24065080.729389668</c:v>
                </c:pt>
                <c:pt idx="7">
                  <c:v>-63671279.405701458</c:v>
                </c:pt>
                <c:pt idx="8">
                  <c:v>-87980076.743790686</c:v>
                </c:pt>
                <c:pt idx="9">
                  <c:v>-15176205.418379307</c:v>
                </c:pt>
                <c:pt idx="10">
                  <c:v>6434215.4999265671</c:v>
                </c:pt>
                <c:pt idx="11">
                  <c:v>-751678.12843436003</c:v>
                </c:pt>
                <c:pt idx="12">
                  <c:v>-32935533.65806973</c:v>
                </c:pt>
                <c:pt idx="13">
                  <c:v>6274896.8773261905</c:v>
                </c:pt>
                <c:pt idx="14">
                  <c:v>-45467201.903002024</c:v>
                </c:pt>
                <c:pt idx="15">
                  <c:v>-41191964.756432831</c:v>
                </c:pt>
                <c:pt idx="16">
                  <c:v>-6483937.169170022</c:v>
                </c:pt>
                <c:pt idx="17">
                  <c:v>-14556405.160631537</c:v>
                </c:pt>
                <c:pt idx="18">
                  <c:v>-53673416.065545201</c:v>
                </c:pt>
                <c:pt idx="19">
                  <c:v>-59010568.931400537</c:v>
                </c:pt>
                <c:pt idx="20">
                  <c:v>-21364962.539132059</c:v>
                </c:pt>
                <c:pt idx="21">
                  <c:v>-11564927.725136399</c:v>
                </c:pt>
                <c:pt idx="22">
                  <c:v>-17681759.707903385</c:v>
                </c:pt>
                <c:pt idx="23">
                  <c:v>23319270.319310963</c:v>
                </c:pt>
                <c:pt idx="24">
                  <c:v>-14376106.620977283</c:v>
                </c:pt>
                <c:pt idx="25">
                  <c:v>17559802.460564256</c:v>
                </c:pt>
                <c:pt idx="26">
                  <c:v>-25467878.468753099</c:v>
                </c:pt>
                <c:pt idx="27">
                  <c:v>-41575871.654409587</c:v>
                </c:pt>
                <c:pt idx="28">
                  <c:v>-55818815.552474022</c:v>
                </c:pt>
                <c:pt idx="29">
                  <c:v>12963461.030631721</c:v>
                </c:pt>
                <c:pt idx="30">
                  <c:v>-33747996.825910985</c:v>
                </c:pt>
                <c:pt idx="31">
                  <c:v>-42183338.831565738</c:v>
                </c:pt>
                <c:pt idx="32">
                  <c:v>23171922.629068255</c:v>
                </c:pt>
                <c:pt idx="33">
                  <c:v>-28936778.949919283</c:v>
                </c:pt>
                <c:pt idx="34">
                  <c:v>24441070.50165993</c:v>
                </c:pt>
                <c:pt idx="35">
                  <c:v>40776051.160474181</c:v>
                </c:pt>
                <c:pt idx="36">
                  <c:v>-903535.29561388493</c:v>
                </c:pt>
                <c:pt idx="37">
                  <c:v>8049217.6114149094</c:v>
                </c:pt>
                <c:pt idx="38">
                  <c:v>-39237258.062421679</c:v>
                </c:pt>
                <c:pt idx="39">
                  <c:v>-20364180.711048007</c:v>
                </c:pt>
                <c:pt idx="40">
                  <c:v>-60539988.889633894</c:v>
                </c:pt>
                <c:pt idx="41">
                  <c:v>-57258502.949490666</c:v>
                </c:pt>
                <c:pt idx="42">
                  <c:v>-10040498.365935206</c:v>
                </c:pt>
                <c:pt idx="43">
                  <c:v>-42897856.930677652</c:v>
                </c:pt>
                <c:pt idx="44">
                  <c:v>-24852463.960300982</c:v>
                </c:pt>
                <c:pt idx="45">
                  <c:v>-37439856.024964333</c:v>
                </c:pt>
                <c:pt idx="46">
                  <c:v>-16758706.068448961</c:v>
                </c:pt>
                <c:pt idx="47">
                  <c:v>-4414602.3561398983</c:v>
                </c:pt>
                <c:pt idx="48">
                  <c:v>-49200828.161085606</c:v>
                </c:pt>
                <c:pt idx="49">
                  <c:v>-16077151.754128814</c:v>
                </c:pt>
                <c:pt idx="50">
                  <c:v>-46896563.15407002</c:v>
                </c:pt>
                <c:pt idx="51">
                  <c:v>-70528817.996493697</c:v>
                </c:pt>
                <c:pt idx="52">
                  <c:v>-66757610.256812334</c:v>
                </c:pt>
                <c:pt idx="53">
                  <c:v>-18335702.748183191</c:v>
                </c:pt>
                <c:pt idx="54">
                  <c:v>-21309429.951387465</c:v>
                </c:pt>
                <c:pt idx="55">
                  <c:v>-1001475.3149390221</c:v>
                </c:pt>
                <c:pt idx="56">
                  <c:v>-2711409.6668467522</c:v>
                </c:pt>
                <c:pt idx="57">
                  <c:v>-9229921.8247674704</c:v>
                </c:pt>
                <c:pt idx="58">
                  <c:v>9390147.2413875461</c:v>
                </c:pt>
                <c:pt idx="59">
                  <c:v>17904572.439289868</c:v>
                </c:pt>
                <c:pt idx="60">
                  <c:v>25405700.106396675</c:v>
                </c:pt>
                <c:pt idx="61">
                  <c:v>18900322.162189782</c:v>
                </c:pt>
                <c:pt idx="62">
                  <c:v>13681522.342116892</c:v>
                </c:pt>
                <c:pt idx="63">
                  <c:v>-17885789.655903339</c:v>
                </c:pt>
                <c:pt idx="64">
                  <c:v>19013778.387554526</c:v>
                </c:pt>
                <c:pt idx="65">
                  <c:v>18887058.903751016</c:v>
                </c:pt>
                <c:pt idx="66">
                  <c:v>-22514939.796755314</c:v>
                </c:pt>
                <c:pt idx="67">
                  <c:v>-34151140.401439786</c:v>
                </c:pt>
                <c:pt idx="68">
                  <c:v>-32910900.029584706</c:v>
                </c:pt>
                <c:pt idx="69">
                  <c:v>-25758000.289511025</c:v>
                </c:pt>
                <c:pt idx="70">
                  <c:v>8016277.9820078611</c:v>
                </c:pt>
                <c:pt idx="71">
                  <c:v>8094721.2431619763</c:v>
                </c:pt>
                <c:pt idx="72">
                  <c:v>19824690.273957789</c:v>
                </c:pt>
                <c:pt idx="73">
                  <c:v>23618532.154139042</c:v>
                </c:pt>
                <c:pt idx="74">
                  <c:v>-34596705.779337525</c:v>
                </c:pt>
                <c:pt idx="75">
                  <c:v>-12018213.24897927</c:v>
                </c:pt>
                <c:pt idx="76">
                  <c:v>35741277.220607638</c:v>
                </c:pt>
                <c:pt idx="77">
                  <c:v>39281560.466688693</c:v>
                </c:pt>
                <c:pt idx="78">
                  <c:v>-1877640.5471473336</c:v>
                </c:pt>
                <c:pt idx="79">
                  <c:v>35013701.884039283</c:v>
                </c:pt>
                <c:pt idx="80">
                  <c:v>58507559.344228327</c:v>
                </c:pt>
                <c:pt idx="81">
                  <c:v>10313292.089136064</c:v>
                </c:pt>
                <c:pt idx="82">
                  <c:v>21887715.643209338</c:v>
                </c:pt>
                <c:pt idx="83">
                  <c:v>24151775.557497263</c:v>
                </c:pt>
                <c:pt idx="84">
                  <c:v>20044120.910248101</c:v>
                </c:pt>
                <c:pt idx="85">
                  <c:v>42064251.321022034</c:v>
                </c:pt>
                <c:pt idx="86">
                  <c:v>7275171.507583797</c:v>
                </c:pt>
                <c:pt idx="87">
                  <c:v>30878907.940323412</c:v>
                </c:pt>
                <c:pt idx="88">
                  <c:v>34600806.327808738</c:v>
                </c:pt>
                <c:pt idx="89">
                  <c:v>64812186.447422922</c:v>
                </c:pt>
                <c:pt idx="90">
                  <c:v>-8931583.8844510317</c:v>
                </c:pt>
                <c:pt idx="91">
                  <c:v>10130063.670828223</c:v>
                </c:pt>
                <c:pt idx="92">
                  <c:v>19341539.835693538</c:v>
                </c:pt>
                <c:pt idx="93">
                  <c:v>9557036.3660289049</c:v>
                </c:pt>
                <c:pt idx="94">
                  <c:v>-3520488.3643275499</c:v>
                </c:pt>
                <c:pt idx="95">
                  <c:v>37295544.370102167</c:v>
                </c:pt>
                <c:pt idx="96">
                  <c:v>18552371.783395231</c:v>
                </c:pt>
                <c:pt idx="97">
                  <c:v>34346000.131031871</c:v>
                </c:pt>
                <c:pt idx="98">
                  <c:v>5789130.6600860357</c:v>
                </c:pt>
                <c:pt idx="99">
                  <c:v>14188723.852135777</c:v>
                </c:pt>
                <c:pt idx="100">
                  <c:v>26945684.414037108</c:v>
                </c:pt>
                <c:pt idx="101">
                  <c:v>30854981.833856702</c:v>
                </c:pt>
                <c:pt idx="102">
                  <c:v>25701324.509212315</c:v>
                </c:pt>
                <c:pt idx="103">
                  <c:v>-17884841.694134593</c:v>
                </c:pt>
                <c:pt idx="104">
                  <c:v>-10831935.761421442</c:v>
                </c:pt>
                <c:pt idx="105">
                  <c:v>17578125.935469389</c:v>
                </c:pt>
                <c:pt idx="106">
                  <c:v>53376190.193084121</c:v>
                </c:pt>
                <c:pt idx="107">
                  <c:v>12714383.630857587</c:v>
                </c:pt>
                <c:pt idx="108">
                  <c:v>-1051333.6527884007</c:v>
                </c:pt>
                <c:pt idx="109">
                  <c:v>42804453.141955853</c:v>
                </c:pt>
                <c:pt idx="110">
                  <c:v>44454098.21110034</c:v>
                </c:pt>
                <c:pt idx="111">
                  <c:v>55314350.103895664</c:v>
                </c:pt>
                <c:pt idx="112">
                  <c:v>64408780.658993959</c:v>
                </c:pt>
                <c:pt idx="113">
                  <c:v>132733132.53409117</c:v>
                </c:pt>
                <c:pt idx="114">
                  <c:v>86117543.378264487</c:v>
                </c:pt>
                <c:pt idx="115">
                  <c:v>79271158.612402737</c:v>
                </c:pt>
                <c:pt idx="116">
                  <c:v>22845112.800465107</c:v>
                </c:pt>
                <c:pt idx="117">
                  <c:v>19037331.481133103</c:v>
                </c:pt>
                <c:pt idx="118">
                  <c:v>44091815.09975028</c:v>
                </c:pt>
                <c:pt idx="119">
                  <c:v>58995792.212005258</c:v>
                </c:pt>
                <c:pt idx="120">
                  <c:v>68459397.514543295</c:v>
                </c:pt>
                <c:pt idx="121">
                  <c:v>96959253.165465236</c:v>
                </c:pt>
                <c:pt idx="122">
                  <c:v>86108026.826619506</c:v>
                </c:pt>
                <c:pt idx="123">
                  <c:v>35210973.372273803</c:v>
                </c:pt>
                <c:pt idx="124">
                  <c:v>67948507.309340835</c:v>
                </c:pt>
                <c:pt idx="125">
                  <c:v>50552601.12706399</c:v>
                </c:pt>
                <c:pt idx="126">
                  <c:v>2789836.0927144289</c:v>
                </c:pt>
                <c:pt idx="127">
                  <c:v>62269450.67022717</c:v>
                </c:pt>
                <c:pt idx="128">
                  <c:v>26549175.701165676</c:v>
                </c:pt>
                <c:pt idx="129">
                  <c:v>44652570.65774405</c:v>
                </c:pt>
                <c:pt idx="130">
                  <c:v>-18661253.017928839</c:v>
                </c:pt>
                <c:pt idx="131">
                  <c:v>1021600.4025242329</c:v>
                </c:pt>
                <c:pt idx="132">
                  <c:v>-15097578.611489773</c:v>
                </c:pt>
                <c:pt idx="133">
                  <c:v>24530974.358250856</c:v>
                </c:pt>
                <c:pt idx="134">
                  <c:v>-40408060.655790806</c:v>
                </c:pt>
                <c:pt idx="135">
                  <c:v>-74322287.951974511</c:v>
                </c:pt>
                <c:pt idx="136">
                  <c:v>13614898.605767488</c:v>
                </c:pt>
                <c:pt idx="137">
                  <c:v>-9253728.0318367481</c:v>
                </c:pt>
                <c:pt idx="138">
                  <c:v>-133735420.36604762</c:v>
                </c:pt>
                <c:pt idx="139">
                  <c:v>-57652596.89065218</c:v>
                </c:pt>
                <c:pt idx="140">
                  <c:v>-60436347.137026191</c:v>
                </c:pt>
                <c:pt idx="141">
                  <c:v>-19111003.701368928</c:v>
                </c:pt>
                <c:pt idx="142">
                  <c:v>-18374258.437351823</c:v>
                </c:pt>
                <c:pt idx="143">
                  <c:v>-108612392.08491707</c:v>
                </c:pt>
                <c:pt idx="144">
                  <c:v>8721509.8662508726</c:v>
                </c:pt>
                <c:pt idx="145">
                  <c:v>-6404719.066079855</c:v>
                </c:pt>
                <c:pt idx="146">
                  <c:v>-98019929.947053671</c:v>
                </c:pt>
                <c:pt idx="147">
                  <c:v>32524531.031477809</c:v>
                </c:pt>
                <c:pt idx="148">
                  <c:v>-19703501.23502624</c:v>
                </c:pt>
                <c:pt idx="149">
                  <c:v>-65004674.713400126</c:v>
                </c:pt>
                <c:pt idx="150">
                  <c:v>-45270297.70864439</c:v>
                </c:pt>
                <c:pt idx="151">
                  <c:v>-39673179.56185627</c:v>
                </c:pt>
                <c:pt idx="152">
                  <c:v>28821284.293695927</c:v>
                </c:pt>
                <c:pt idx="153">
                  <c:v>87761161.439727783</c:v>
                </c:pt>
                <c:pt idx="154">
                  <c:v>141786128.30170035</c:v>
                </c:pt>
                <c:pt idx="155">
                  <c:v>145207240.69858372</c:v>
                </c:pt>
                <c:pt idx="156">
                  <c:v>43172266.886560202</c:v>
                </c:pt>
                <c:pt idx="157">
                  <c:v>56931021.984159946</c:v>
                </c:pt>
                <c:pt idx="158">
                  <c:v>13292099.482884884</c:v>
                </c:pt>
                <c:pt idx="159">
                  <c:v>16959067.494349122</c:v>
                </c:pt>
                <c:pt idx="160">
                  <c:v>-86373348.585365415</c:v>
                </c:pt>
                <c:pt idx="161">
                  <c:v>-53310899.656650066</c:v>
                </c:pt>
                <c:pt idx="162">
                  <c:v>-75445651.619904637</c:v>
                </c:pt>
                <c:pt idx="163">
                  <c:v>-110669300.54940426</c:v>
                </c:pt>
                <c:pt idx="164">
                  <c:v>-105243701.89694333</c:v>
                </c:pt>
                <c:pt idx="165">
                  <c:v>-132598927.92939055</c:v>
                </c:pt>
                <c:pt idx="166">
                  <c:v>-71004301.927204609</c:v>
                </c:pt>
                <c:pt idx="167">
                  <c:v>-85548110.698789358</c:v>
                </c:pt>
                <c:pt idx="168">
                  <c:v>-146863023.96048188</c:v>
                </c:pt>
                <c:pt idx="169">
                  <c:v>-108281821.27731955</c:v>
                </c:pt>
                <c:pt idx="170">
                  <c:v>45440820.249690771</c:v>
                </c:pt>
                <c:pt idx="171">
                  <c:v>-21196756.565942407</c:v>
                </c:pt>
                <c:pt idx="172">
                  <c:v>2832225.8385065794</c:v>
                </c:pt>
                <c:pt idx="173">
                  <c:v>43710087.877822876</c:v>
                </c:pt>
                <c:pt idx="174">
                  <c:v>-96475503.058730841</c:v>
                </c:pt>
                <c:pt idx="175">
                  <c:v>-40887837.212909341</c:v>
                </c:pt>
                <c:pt idx="176">
                  <c:v>-105332992.21059132</c:v>
                </c:pt>
                <c:pt idx="177">
                  <c:v>-53410612.953079343</c:v>
                </c:pt>
                <c:pt idx="178">
                  <c:v>5569282.9485102892</c:v>
                </c:pt>
                <c:pt idx="179">
                  <c:v>40578378.698789358</c:v>
                </c:pt>
                <c:pt idx="180">
                  <c:v>-103519736.28492963</c:v>
                </c:pt>
                <c:pt idx="181">
                  <c:v>-138753463.2792418</c:v>
                </c:pt>
                <c:pt idx="182">
                  <c:v>-41986293.950721979</c:v>
                </c:pt>
                <c:pt idx="183">
                  <c:v>46926453.08590889</c:v>
                </c:pt>
                <c:pt idx="184">
                  <c:v>-118502669.22884226</c:v>
                </c:pt>
                <c:pt idx="185">
                  <c:v>-61761827.807073116</c:v>
                </c:pt>
                <c:pt idx="186">
                  <c:v>48993288.320301533</c:v>
                </c:pt>
                <c:pt idx="187">
                  <c:v>24003740.332071304</c:v>
                </c:pt>
                <c:pt idx="188">
                  <c:v>18373458.69494462</c:v>
                </c:pt>
                <c:pt idx="189">
                  <c:v>75043296.754884005</c:v>
                </c:pt>
                <c:pt idx="190">
                  <c:v>96143683.700229883</c:v>
                </c:pt>
                <c:pt idx="191">
                  <c:v>72667885.716775894</c:v>
                </c:pt>
                <c:pt idx="192">
                  <c:v>106351588.76311636</c:v>
                </c:pt>
                <c:pt idx="193">
                  <c:v>50699333.773359776</c:v>
                </c:pt>
                <c:pt idx="194">
                  <c:v>171195470.11897731</c:v>
                </c:pt>
                <c:pt idx="195">
                  <c:v>81410322.291018724</c:v>
                </c:pt>
                <c:pt idx="196">
                  <c:v>167000058.32403851</c:v>
                </c:pt>
                <c:pt idx="197">
                  <c:v>150328101.64362979</c:v>
                </c:pt>
                <c:pt idx="198">
                  <c:v>-29804609.209444761</c:v>
                </c:pt>
                <c:pt idx="199">
                  <c:v>62749541.716117382</c:v>
                </c:pt>
                <c:pt idx="200">
                  <c:v>-34345721.371204376</c:v>
                </c:pt>
                <c:pt idx="201">
                  <c:v>69283420.092385054</c:v>
                </c:pt>
                <c:pt idx="202">
                  <c:v>-15837039.672845125</c:v>
                </c:pt>
                <c:pt idx="203">
                  <c:v>-43208846.453080416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638016"/>
        <c:axId val="217639552"/>
      </c:scatterChart>
      <c:valAx>
        <c:axId val="217638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639552"/>
        <c:crosses val="autoZero"/>
        <c:crossBetween val="midCat"/>
      </c:valAx>
      <c:valAx>
        <c:axId val="217639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638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</a:t>
            </a:r>
            <a:r>
              <a:rPr lang="en-US" baseline="0"/>
              <a:t> Time Series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'Lagged Holdback Model'!$W$35</c:f>
              <c:strCache>
                <c:ptCount val="1"/>
                <c:pt idx="0">
                  <c:v>Residuals</c:v>
                </c:pt>
              </c:strCache>
            </c:strRef>
          </c:tx>
          <c:val>
            <c:numRef>
              <c:f>'Lagged Holdback Model'!$W$36:$W$239</c:f>
              <c:numCache>
                <c:formatCode>General</c:formatCode>
                <c:ptCount val="204"/>
                <c:pt idx="0">
                  <c:v>44491355.329924881</c:v>
                </c:pt>
                <c:pt idx="1">
                  <c:v>40612751.431582749</c:v>
                </c:pt>
                <c:pt idx="2">
                  <c:v>-15156447.477918029</c:v>
                </c:pt>
                <c:pt idx="3">
                  <c:v>-14329446.630208254</c:v>
                </c:pt>
                <c:pt idx="4">
                  <c:v>-17926146.169338703</c:v>
                </c:pt>
                <c:pt idx="5">
                  <c:v>-21104425.140505075</c:v>
                </c:pt>
                <c:pt idx="6">
                  <c:v>-24065080.729389668</c:v>
                </c:pt>
                <c:pt idx="7">
                  <c:v>-63671279.405701458</c:v>
                </c:pt>
                <c:pt idx="8">
                  <c:v>-87980076.743790686</c:v>
                </c:pt>
                <c:pt idx="9">
                  <c:v>-15176205.418379307</c:v>
                </c:pt>
                <c:pt idx="10">
                  <c:v>6434215.4999265671</c:v>
                </c:pt>
                <c:pt idx="11">
                  <c:v>-751678.12843436003</c:v>
                </c:pt>
                <c:pt idx="12">
                  <c:v>-32935533.65806973</c:v>
                </c:pt>
                <c:pt idx="13">
                  <c:v>6274896.8773261905</c:v>
                </c:pt>
                <c:pt idx="14">
                  <c:v>-45467201.903002024</c:v>
                </c:pt>
                <c:pt idx="15">
                  <c:v>-41191964.756432831</c:v>
                </c:pt>
                <c:pt idx="16">
                  <c:v>-6483937.169170022</c:v>
                </c:pt>
                <c:pt idx="17">
                  <c:v>-14556405.160631537</c:v>
                </c:pt>
                <c:pt idx="18">
                  <c:v>-53673416.065545201</c:v>
                </c:pt>
                <c:pt idx="19">
                  <c:v>-59010568.931400537</c:v>
                </c:pt>
                <c:pt idx="20">
                  <c:v>-21364962.539132059</c:v>
                </c:pt>
                <c:pt idx="21">
                  <c:v>-11564927.725136399</c:v>
                </c:pt>
                <c:pt idx="22">
                  <c:v>-17681759.707903385</c:v>
                </c:pt>
                <c:pt idx="23">
                  <c:v>23319270.319310963</c:v>
                </c:pt>
                <c:pt idx="24">
                  <c:v>-14376106.620977283</c:v>
                </c:pt>
                <c:pt idx="25">
                  <c:v>17559802.460564256</c:v>
                </c:pt>
                <c:pt idx="26">
                  <c:v>-25467878.468753099</c:v>
                </c:pt>
                <c:pt idx="27">
                  <c:v>-41575871.654409587</c:v>
                </c:pt>
                <c:pt idx="28">
                  <c:v>-55818815.552474022</c:v>
                </c:pt>
                <c:pt idx="29">
                  <c:v>12963461.030631721</c:v>
                </c:pt>
                <c:pt idx="30">
                  <c:v>-33747996.825910985</c:v>
                </c:pt>
                <c:pt idx="31">
                  <c:v>-42183338.831565738</c:v>
                </c:pt>
                <c:pt idx="32">
                  <c:v>23171922.629068255</c:v>
                </c:pt>
                <c:pt idx="33">
                  <c:v>-28936778.949919283</c:v>
                </c:pt>
                <c:pt idx="34">
                  <c:v>24441070.50165993</c:v>
                </c:pt>
                <c:pt idx="35">
                  <c:v>40776051.160474181</c:v>
                </c:pt>
                <c:pt idx="36">
                  <c:v>-903535.29561388493</c:v>
                </c:pt>
                <c:pt idx="37">
                  <c:v>8049217.6114149094</c:v>
                </c:pt>
                <c:pt idx="38">
                  <c:v>-39237258.062421679</c:v>
                </c:pt>
                <c:pt idx="39">
                  <c:v>-20364180.711048007</c:v>
                </c:pt>
                <c:pt idx="40">
                  <c:v>-60539988.889633894</c:v>
                </c:pt>
                <c:pt idx="41">
                  <c:v>-57258502.949490666</c:v>
                </c:pt>
                <c:pt idx="42">
                  <c:v>-10040498.365935206</c:v>
                </c:pt>
                <c:pt idx="43">
                  <c:v>-42897856.930677652</c:v>
                </c:pt>
                <c:pt idx="44">
                  <c:v>-24852463.960300982</c:v>
                </c:pt>
                <c:pt idx="45">
                  <c:v>-37439856.024964333</c:v>
                </c:pt>
                <c:pt idx="46">
                  <c:v>-16758706.068448961</c:v>
                </c:pt>
                <c:pt idx="47">
                  <c:v>-4414602.3561398983</c:v>
                </c:pt>
                <c:pt idx="48">
                  <c:v>-49200828.161085606</c:v>
                </c:pt>
                <c:pt idx="49">
                  <c:v>-16077151.754128814</c:v>
                </c:pt>
                <c:pt idx="50">
                  <c:v>-46896563.15407002</c:v>
                </c:pt>
                <c:pt idx="51">
                  <c:v>-70528817.996493697</c:v>
                </c:pt>
                <c:pt idx="52">
                  <c:v>-66757610.256812334</c:v>
                </c:pt>
                <c:pt idx="53">
                  <c:v>-18335702.748183191</c:v>
                </c:pt>
                <c:pt idx="54">
                  <c:v>-21309429.951387465</c:v>
                </c:pt>
                <c:pt idx="55">
                  <c:v>-1001475.3149390221</c:v>
                </c:pt>
                <c:pt idx="56">
                  <c:v>-2711409.6668467522</c:v>
                </c:pt>
                <c:pt idx="57">
                  <c:v>-9229921.8247674704</c:v>
                </c:pt>
                <c:pt idx="58">
                  <c:v>9390147.2413875461</c:v>
                </c:pt>
                <c:pt idx="59">
                  <c:v>17904572.439289868</c:v>
                </c:pt>
                <c:pt idx="60">
                  <c:v>25405700.106396675</c:v>
                </c:pt>
                <c:pt idx="61">
                  <c:v>18900322.162189782</c:v>
                </c:pt>
                <c:pt idx="62">
                  <c:v>13681522.342116892</c:v>
                </c:pt>
                <c:pt idx="63">
                  <c:v>-17885789.655903339</c:v>
                </c:pt>
                <c:pt idx="64">
                  <c:v>19013778.387554526</c:v>
                </c:pt>
                <c:pt idx="65">
                  <c:v>18887058.903751016</c:v>
                </c:pt>
                <c:pt idx="66">
                  <c:v>-22514939.796755314</c:v>
                </c:pt>
                <c:pt idx="67">
                  <c:v>-34151140.401439786</c:v>
                </c:pt>
                <c:pt idx="68">
                  <c:v>-32910900.029584706</c:v>
                </c:pt>
                <c:pt idx="69">
                  <c:v>-25758000.289511025</c:v>
                </c:pt>
                <c:pt idx="70">
                  <c:v>8016277.9820078611</c:v>
                </c:pt>
                <c:pt idx="71">
                  <c:v>8094721.2431619763</c:v>
                </c:pt>
                <c:pt idx="72">
                  <c:v>19824690.273957789</c:v>
                </c:pt>
                <c:pt idx="73">
                  <c:v>23618532.154139042</c:v>
                </c:pt>
                <c:pt idx="74">
                  <c:v>-34596705.779337525</c:v>
                </c:pt>
                <c:pt idx="75">
                  <c:v>-12018213.24897927</c:v>
                </c:pt>
                <c:pt idx="76">
                  <c:v>35741277.220607638</c:v>
                </c:pt>
                <c:pt idx="77">
                  <c:v>39281560.466688693</c:v>
                </c:pt>
                <c:pt idx="78">
                  <c:v>-1877640.5471473336</c:v>
                </c:pt>
                <c:pt idx="79">
                  <c:v>35013701.884039283</c:v>
                </c:pt>
                <c:pt idx="80">
                  <c:v>58507559.344228327</c:v>
                </c:pt>
                <c:pt idx="81">
                  <c:v>10313292.089136064</c:v>
                </c:pt>
                <c:pt idx="82">
                  <c:v>21887715.643209338</c:v>
                </c:pt>
                <c:pt idx="83">
                  <c:v>24151775.557497263</c:v>
                </c:pt>
                <c:pt idx="84">
                  <c:v>20044120.910248101</c:v>
                </c:pt>
                <c:pt idx="85">
                  <c:v>42064251.321022034</c:v>
                </c:pt>
                <c:pt idx="86">
                  <c:v>7275171.507583797</c:v>
                </c:pt>
                <c:pt idx="87">
                  <c:v>30878907.940323412</c:v>
                </c:pt>
                <c:pt idx="88">
                  <c:v>34600806.327808738</c:v>
                </c:pt>
                <c:pt idx="89">
                  <c:v>64812186.447422922</c:v>
                </c:pt>
                <c:pt idx="90">
                  <c:v>-8931583.8844510317</c:v>
                </c:pt>
                <c:pt idx="91">
                  <c:v>10130063.670828223</c:v>
                </c:pt>
                <c:pt idx="92">
                  <c:v>19341539.835693538</c:v>
                </c:pt>
                <c:pt idx="93">
                  <c:v>9557036.3660289049</c:v>
                </c:pt>
                <c:pt idx="94">
                  <c:v>-3520488.3643275499</c:v>
                </c:pt>
                <c:pt idx="95">
                  <c:v>37295544.370102167</c:v>
                </c:pt>
                <c:pt idx="96">
                  <c:v>18552371.783395231</c:v>
                </c:pt>
                <c:pt idx="97">
                  <c:v>34346000.131031871</c:v>
                </c:pt>
                <c:pt idx="98">
                  <c:v>5789130.6600860357</c:v>
                </c:pt>
                <c:pt idx="99">
                  <c:v>14188723.852135777</c:v>
                </c:pt>
                <c:pt idx="100">
                  <c:v>26945684.414037108</c:v>
                </c:pt>
                <c:pt idx="101">
                  <c:v>30854981.833856702</c:v>
                </c:pt>
                <c:pt idx="102">
                  <c:v>25701324.509212315</c:v>
                </c:pt>
                <c:pt idx="103">
                  <c:v>-17884841.694134593</c:v>
                </c:pt>
                <c:pt idx="104">
                  <c:v>-10831935.761421442</c:v>
                </c:pt>
                <c:pt idx="105">
                  <c:v>17578125.935469389</c:v>
                </c:pt>
                <c:pt idx="106">
                  <c:v>53376190.193084121</c:v>
                </c:pt>
                <c:pt idx="107">
                  <c:v>12714383.630857587</c:v>
                </c:pt>
                <c:pt idx="108">
                  <c:v>-1051333.6527884007</c:v>
                </c:pt>
                <c:pt idx="109">
                  <c:v>42804453.141955853</c:v>
                </c:pt>
                <c:pt idx="110">
                  <c:v>44454098.21110034</c:v>
                </c:pt>
                <c:pt idx="111">
                  <c:v>55314350.103895664</c:v>
                </c:pt>
                <c:pt idx="112">
                  <c:v>64408780.658993959</c:v>
                </c:pt>
                <c:pt idx="113">
                  <c:v>132733132.53409117</c:v>
                </c:pt>
                <c:pt idx="114">
                  <c:v>86117543.378264487</c:v>
                </c:pt>
                <c:pt idx="115">
                  <c:v>79271158.612402737</c:v>
                </c:pt>
                <c:pt idx="116">
                  <c:v>22845112.800465107</c:v>
                </c:pt>
                <c:pt idx="117">
                  <c:v>19037331.481133103</c:v>
                </c:pt>
                <c:pt idx="118">
                  <c:v>44091815.09975028</c:v>
                </c:pt>
                <c:pt idx="119">
                  <c:v>58995792.212005258</c:v>
                </c:pt>
                <c:pt idx="120">
                  <c:v>68459397.514543295</c:v>
                </c:pt>
                <c:pt idx="121">
                  <c:v>96959253.165465236</c:v>
                </c:pt>
                <c:pt idx="122">
                  <c:v>86108026.826619506</c:v>
                </c:pt>
                <c:pt idx="123">
                  <c:v>35210973.372273803</c:v>
                </c:pt>
                <c:pt idx="124">
                  <c:v>67948507.309340835</c:v>
                </c:pt>
                <c:pt idx="125">
                  <c:v>50552601.12706399</c:v>
                </c:pt>
                <c:pt idx="126">
                  <c:v>2789836.0927144289</c:v>
                </c:pt>
                <c:pt idx="127">
                  <c:v>62269450.67022717</c:v>
                </c:pt>
                <c:pt idx="128">
                  <c:v>26549175.701165676</c:v>
                </c:pt>
                <c:pt idx="129">
                  <c:v>44652570.65774405</c:v>
                </c:pt>
                <c:pt idx="130">
                  <c:v>-18661253.017928839</c:v>
                </c:pt>
                <c:pt idx="131">
                  <c:v>1021600.4025242329</c:v>
                </c:pt>
                <c:pt idx="132">
                  <c:v>-15097578.611489773</c:v>
                </c:pt>
                <c:pt idx="133">
                  <c:v>24530974.358250856</c:v>
                </c:pt>
                <c:pt idx="134">
                  <c:v>-40408060.655790806</c:v>
                </c:pt>
                <c:pt idx="135">
                  <c:v>-74322287.951974511</c:v>
                </c:pt>
                <c:pt idx="136">
                  <c:v>13614898.605767488</c:v>
                </c:pt>
                <c:pt idx="137">
                  <c:v>-9253728.0318367481</c:v>
                </c:pt>
                <c:pt idx="138">
                  <c:v>-133735420.36604762</c:v>
                </c:pt>
                <c:pt idx="139">
                  <c:v>-57652596.89065218</c:v>
                </c:pt>
                <c:pt idx="140">
                  <c:v>-60436347.137026191</c:v>
                </c:pt>
                <c:pt idx="141">
                  <c:v>-19111003.701368928</c:v>
                </c:pt>
                <c:pt idx="142">
                  <c:v>-18374258.437351823</c:v>
                </c:pt>
                <c:pt idx="143">
                  <c:v>-108612392.08491707</c:v>
                </c:pt>
                <c:pt idx="144">
                  <c:v>8721509.8662508726</c:v>
                </c:pt>
                <c:pt idx="145">
                  <c:v>-6404719.066079855</c:v>
                </c:pt>
                <c:pt idx="146">
                  <c:v>-98019929.947053671</c:v>
                </c:pt>
                <c:pt idx="147">
                  <c:v>32524531.031477809</c:v>
                </c:pt>
                <c:pt idx="148">
                  <c:v>-19703501.23502624</c:v>
                </c:pt>
                <c:pt idx="149">
                  <c:v>-65004674.713400126</c:v>
                </c:pt>
                <c:pt idx="150">
                  <c:v>-45270297.70864439</c:v>
                </c:pt>
                <c:pt idx="151">
                  <c:v>-39673179.56185627</c:v>
                </c:pt>
                <c:pt idx="152">
                  <c:v>28821284.293695927</c:v>
                </c:pt>
                <c:pt idx="153">
                  <c:v>87761161.439727783</c:v>
                </c:pt>
                <c:pt idx="154">
                  <c:v>141786128.30170035</c:v>
                </c:pt>
                <c:pt idx="155">
                  <c:v>145207240.69858372</c:v>
                </c:pt>
                <c:pt idx="156">
                  <c:v>43172266.886560202</c:v>
                </c:pt>
                <c:pt idx="157">
                  <c:v>56931021.984159946</c:v>
                </c:pt>
                <c:pt idx="158">
                  <c:v>13292099.482884884</c:v>
                </c:pt>
                <c:pt idx="159">
                  <c:v>16959067.494349122</c:v>
                </c:pt>
                <c:pt idx="160">
                  <c:v>-86373348.585365415</c:v>
                </c:pt>
                <c:pt idx="161">
                  <c:v>-53310899.656650066</c:v>
                </c:pt>
                <c:pt idx="162">
                  <c:v>-75445651.619904637</c:v>
                </c:pt>
                <c:pt idx="163">
                  <c:v>-110669300.54940426</c:v>
                </c:pt>
                <c:pt idx="164">
                  <c:v>-105243701.89694333</c:v>
                </c:pt>
                <c:pt idx="165">
                  <c:v>-132598927.92939055</c:v>
                </c:pt>
                <c:pt idx="166">
                  <c:v>-71004301.927204609</c:v>
                </c:pt>
                <c:pt idx="167">
                  <c:v>-85548110.698789358</c:v>
                </c:pt>
                <c:pt idx="168">
                  <c:v>-146863023.96048188</c:v>
                </c:pt>
                <c:pt idx="169">
                  <c:v>-108281821.27731955</c:v>
                </c:pt>
                <c:pt idx="170">
                  <c:v>45440820.249690771</c:v>
                </c:pt>
                <c:pt idx="171">
                  <c:v>-21196756.565942407</c:v>
                </c:pt>
                <c:pt idx="172">
                  <c:v>2832225.8385065794</c:v>
                </c:pt>
                <c:pt idx="173">
                  <c:v>43710087.877822876</c:v>
                </c:pt>
                <c:pt idx="174">
                  <c:v>-96475503.058730841</c:v>
                </c:pt>
                <c:pt idx="175">
                  <c:v>-40887837.212909341</c:v>
                </c:pt>
                <c:pt idx="176">
                  <c:v>-105332992.21059132</c:v>
                </c:pt>
                <c:pt idx="177">
                  <c:v>-53410612.953079343</c:v>
                </c:pt>
                <c:pt idx="178">
                  <c:v>5569282.9485102892</c:v>
                </c:pt>
                <c:pt idx="179">
                  <c:v>40578378.698789358</c:v>
                </c:pt>
                <c:pt idx="180">
                  <c:v>-103519736.28492963</c:v>
                </c:pt>
                <c:pt idx="181">
                  <c:v>-138753463.2792418</c:v>
                </c:pt>
                <c:pt idx="182">
                  <c:v>-41986293.950721979</c:v>
                </c:pt>
                <c:pt idx="183">
                  <c:v>46926453.08590889</c:v>
                </c:pt>
                <c:pt idx="184">
                  <c:v>-118502669.22884226</c:v>
                </c:pt>
                <c:pt idx="185">
                  <c:v>-61761827.807073116</c:v>
                </c:pt>
                <c:pt idx="186">
                  <c:v>48993288.320301533</c:v>
                </c:pt>
                <c:pt idx="187">
                  <c:v>24003740.332071304</c:v>
                </c:pt>
                <c:pt idx="188">
                  <c:v>18373458.69494462</c:v>
                </c:pt>
                <c:pt idx="189">
                  <c:v>75043296.754884005</c:v>
                </c:pt>
                <c:pt idx="190">
                  <c:v>96143683.700229883</c:v>
                </c:pt>
                <c:pt idx="191">
                  <c:v>72667885.716775894</c:v>
                </c:pt>
                <c:pt idx="192">
                  <c:v>106351588.76311636</c:v>
                </c:pt>
                <c:pt idx="193">
                  <c:v>50699333.773359776</c:v>
                </c:pt>
                <c:pt idx="194">
                  <c:v>171195470.11897731</c:v>
                </c:pt>
                <c:pt idx="195">
                  <c:v>81410322.291018724</c:v>
                </c:pt>
                <c:pt idx="196">
                  <c:v>167000058.32403851</c:v>
                </c:pt>
                <c:pt idx="197">
                  <c:v>150328101.64362979</c:v>
                </c:pt>
                <c:pt idx="198">
                  <c:v>-29804609.209444761</c:v>
                </c:pt>
                <c:pt idx="199">
                  <c:v>62749541.716117382</c:v>
                </c:pt>
                <c:pt idx="200">
                  <c:v>-34345721.371204376</c:v>
                </c:pt>
                <c:pt idx="201">
                  <c:v>69283420.092385054</c:v>
                </c:pt>
                <c:pt idx="202">
                  <c:v>-15837039.672845125</c:v>
                </c:pt>
                <c:pt idx="203">
                  <c:v>-43208846.453080416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995904"/>
        <c:axId val="216023424"/>
      </c:lineChart>
      <c:catAx>
        <c:axId val="215995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6023424"/>
        <c:crosses val="autoZero"/>
        <c:auto val="1"/>
        <c:lblAlgn val="ctr"/>
        <c:lblOffset val="100"/>
        <c:noMultiLvlLbl val="0"/>
      </c:catAx>
      <c:valAx>
        <c:axId val="216023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5995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Yuan/US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Full Model'!$C$3:$C$253</c:f>
              <c:numCache>
                <c:formatCode>General</c:formatCode>
                <c:ptCount val="251"/>
                <c:pt idx="0">
                  <c:v>8.3350000000000009</c:v>
                </c:pt>
                <c:pt idx="1">
                  <c:v>8.3384</c:v>
                </c:pt>
                <c:pt idx="2">
                  <c:v>8.3338000000000001</c:v>
                </c:pt>
                <c:pt idx="3">
                  <c:v>8.3495000000000008</c:v>
                </c:pt>
                <c:pt idx="4">
                  <c:v>8.3514999999999997</c:v>
                </c:pt>
                <c:pt idx="5">
                  <c:v>8.3478999999999992</c:v>
                </c:pt>
                <c:pt idx="6">
                  <c:v>8.3423999999999996</c:v>
                </c:pt>
                <c:pt idx="7">
                  <c:v>8.3408999999999995</c:v>
                </c:pt>
                <c:pt idx="8">
                  <c:v>8.3378999999999994</c:v>
                </c:pt>
                <c:pt idx="9">
                  <c:v>8.3340999999999994</c:v>
                </c:pt>
                <c:pt idx="10">
                  <c:v>8.3299000000000003</c:v>
                </c:pt>
                <c:pt idx="11">
                  <c:v>8.3293999999999997</c:v>
                </c:pt>
                <c:pt idx="12">
                  <c:v>8.3290000000000006</c:v>
                </c:pt>
                <c:pt idx="13">
                  <c:v>8.3260000000000005</c:v>
                </c:pt>
                <c:pt idx="14">
                  <c:v>8.3226999999999993</c:v>
                </c:pt>
                <c:pt idx="15">
                  <c:v>8.3257999999999992</c:v>
                </c:pt>
                <c:pt idx="16">
                  <c:v>8.3256999999999994</c:v>
                </c:pt>
                <c:pt idx="17">
                  <c:v>8.3229000000000006</c:v>
                </c:pt>
                <c:pt idx="18">
                  <c:v>8.3224</c:v>
                </c:pt>
                <c:pt idx="19">
                  <c:v>8.3162000000000003</c:v>
                </c:pt>
                <c:pt idx="20">
                  <c:v>8.3186999999999998</c:v>
                </c:pt>
                <c:pt idx="21">
                  <c:v>8.3170999999999999</c:v>
                </c:pt>
                <c:pt idx="22">
                  <c:v>8.3134999999999994</c:v>
                </c:pt>
                <c:pt idx="23">
                  <c:v>8.3109000000000002</c:v>
                </c:pt>
                <c:pt idx="24">
                  <c:v>8.3099000000000007</c:v>
                </c:pt>
                <c:pt idx="25">
                  <c:v>8.3094000000000001</c:v>
                </c:pt>
                <c:pt idx="26">
                  <c:v>8.3071999999999999</c:v>
                </c:pt>
                <c:pt idx="27">
                  <c:v>8.3076000000000008</c:v>
                </c:pt>
                <c:pt idx="28">
                  <c:v>8.3057999999999996</c:v>
                </c:pt>
                <c:pt idx="29">
                  <c:v>8.3084000000000007</c:v>
                </c:pt>
                <c:pt idx="30">
                  <c:v>8.31</c:v>
                </c:pt>
                <c:pt idx="31">
                  <c:v>8.31</c:v>
                </c:pt>
                <c:pt idx="32">
                  <c:v>8.31</c:v>
                </c:pt>
                <c:pt idx="33">
                  <c:v>8.3055000000000003</c:v>
                </c:pt>
                <c:pt idx="34">
                  <c:v>8.2777999999999992</c:v>
                </c:pt>
                <c:pt idx="35">
                  <c:v>8.2777999999999992</c:v>
                </c:pt>
                <c:pt idx="36">
                  <c:v>8.2780000000000005</c:v>
                </c:pt>
                <c:pt idx="37">
                  <c:v>8.2789000000000001</c:v>
                </c:pt>
                <c:pt idx="38">
                  <c:v>8.2781000000000002</c:v>
                </c:pt>
                <c:pt idx="39">
                  <c:v>8.2791999999999994</c:v>
                </c:pt>
                <c:pt idx="40">
                  <c:v>8.2791999999999994</c:v>
                </c:pt>
                <c:pt idx="41">
                  <c:v>8.2784999999999993</c:v>
                </c:pt>
                <c:pt idx="42">
                  <c:v>8.2780000000000005</c:v>
                </c:pt>
                <c:pt idx="43">
                  <c:v>8.2775999999999996</c:v>
                </c:pt>
                <c:pt idx="44">
                  <c:v>8.2772000000000006</c:v>
                </c:pt>
                <c:pt idx="45">
                  <c:v>8.2774000000000001</c:v>
                </c:pt>
                <c:pt idx="46">
                  <c:v>8.2774999999999999</c:v>
                </c:pt>
                <c:pt idx="47">
                  <c:v>8.2782</c:v>
                </c:pt>
                <c:pt idx="48">
                  <c:v>8.2794000000000008</c:v>
                </c:pt>
                <c:pt idx="49">
                  <c:v>8.2791999999999994</c:v>
                </c:pt>
                <c:pt idx="50">
                  <c:v>8.2781000000000002</c:v>
                </c:pt>
                <c:pt idx="51">
                  <c:v>8.2786000000000008</c:v>
                </c:pt>
                <c:pt idx="52">
                  <c:v>8.2792999999999992</c:v>
                </c:pt>
                <c:pt idx="53">
                  <c:v>8.2781000000000002</c:v>
                </c:pt>
                <c:pt idx="54">
                  <c:v>8.2772000000000006</c:v>
                </c:pt>
                <c:pt idx="55">
                  <c:v>8.2794000000000008</c:v>
                </c:pt>
                <c:pt idx="56">
                  <c:v>8.2796000000000003</c:v>
                </c:pt>
                <c:pt idx="57">
                  <c:v>8.2784999999999993</c:v>
                </c:pt>
                <c:pt idx="58">
                  <c:v>8.2784999999999993</c:v>
                </c:pt>
                <c:pt idx="59">
                  <c:v>8.2774000000000001</c:v>
                </c:pt>
                <c:pt idx="60">
                  <c:v>8.2771000000000008</c:v>
                </c:pt>
                <c:pt idx="61">
                  <c:v>8.2775999999999996</c:v>
                </c:pt>
                <c:pt idx="62">
                  <c:v>8.2771000000000008</c:v>
                </c:pt>
                <c:pt idx="63">
                  <c:v>8.2774999999999999</c:v>
                </c:pt>
                <c:pt idx="64">
                  <c:v>8.2771000000000008</c:v>
                </c:pt>
                <c:pt idx="65">
                  <c:v>8.2769999999999992</c:v>
                </c:pt>
                <c:pt idx="66">
                  <c:v>8.2769999999999992</c:v>
                </c:pt>
                <c:pt idx="67">
                  <c:v>8.2768999999999995</c:v>
                </c:pt>
                <c:pt idx="68">
                  <c:v>8.2769999999999992</c:v>
                </c:pt>
                <c:pt idx="69">
                  <c:v>8.2767999999999997</c:v>
                </c:pt>
                <c:pt idx="70">
                  <c:v>8.2767999999999997</c:v>
                </c:pt>
                <c:pt idx="71">
                  <c:v>8.2768999999999995</c:v>
                </c:pt>
                <c:pt idx="72">
                  <c:v>8.2764000000000006</c:v>
                </c:pt>
                <c:pt idx="73">
                  <c:v>8.2771000000000008</c:v>
                </c:pt>
                <c:pt idx="74">
                  <c:v>8.2766999999999999</c:v>
                </c:pt>
                <c:pt idx="75">
                  <c:v>8.2773000000000003</c:v>
                </c:pt>
                <c:pt idx="76">
                  <c:v>8.2772000000000006</c:v>
                </c:pt>
                <c:pt idx="77">
                  <c:v>8.2769999999999992</c:v>
                </c:pt>
                <c:pt idx="78">
                  <c:v>8.2766999999999999</c:v>
                </c:pt>
                <c:pt idx="79">
                  <c:v>8.2767999999999997</c:v>
                </c:pt>
                <c:pt idx="80">
                  <c:v>8.2766999999999999</c:v>
                </c:pt>
                <c:pt idx="81">
                  <c:v>8.2769999999999992</c:v>
                </c:pt>
                <c:pt idx="82">
                  <c:v>8.2772000000000006</c:v>
                </c:pt>
                <c:pt idx="83">
                  <c:v>8.2772000000000006</c:v>
                </c:pt>
                <c:pt idx="84">
                  <c:v>8.2776999999999994</c:v>
                </c:pt>
                <c:pt idx="85">
                  <c:v>8.2774999999999999</c:v>
                </c:pt>
                <c:pt idx="86">
                  <c:v>8.2780000000000005</c:v>
                </c:pt>
                <c:pt idx="87">
                  <c:v>8.2773000000000003</c:v>
                </c:pt>
                <c:pt idx="88">
                  <c:v>8.2772000000000006</c:v>
                </c:pt>
                <c:pt idx="89">
                  <c:v>8.2768999999999995</c:v>
                </c:pt>
                <c:pt idx="90">
                  <c:v>8.2771000000000008</c:v>
                </c:pt>
                <c:pt idx="91">
                  <c:v>8.2773000000000003</c:v>
                </c:pt>
                <c:pt idx="92">
                  <c:v>8.2769999999999992</c:v>
                </c:pt>
                <c:pt idx="93">
                  <c:v>8.2772000000000006</c:v>
                </c:pt>
                <c:pt idx="94">
                  <c:v>8.2767999999999997</c:v>
                </c:pt>
                <c:pt idx="95">
                  <c:v>8.2768999999999995</c:v>
                </c:pt>
                <c:pt idx="96">
                  <c:v>8.2769999999999992</c:v>
                </c:pt>
                <c:pt idx="97">
                  <c:v>8.2769999999999992</c:v>
                </c:pt>
                <c:pt idx="98">
                  <c:v>8.2771000000000008</c:v>
                </c:pt>
                <c:pt idx="99">
                  <c:v>8.2771000000000008</c:v>
                </c:pt>
                <c:pt idx="100">
                  <c:v>8.2768999999999995</c:v>
                </c:pt>
                <c:pt idx="101">
                  <c:v>8.2771000000000008</c:v>
                </c:pt>
                <c:pt idx="102">
                  <c:v>8.2766999999999999</c:v>
                </c:pt>
                <c:pt idx="103">
                  <c:v>8.2766999999999999</c:v>
                </c:pt>
                <c:pt idx="104">
                  <c:v>8.2767999999999997</c:v>
                </c:pt>
                <c:pt idx="105">
                  <c:v>8.2766999999999999</c:v>
                </c:pt>
                <c:pt idx="106">
                  <c:v>8.2765000000000004</c:v>
                </c:pt>
                <c:pt idx="107">
                  <c:v>8.2765000000000004</c:v>
                </c:pt>
                <c:pt idx="108">
                  <c:v>8.2765000000000004</c:v>
                </c:pt>
                <c:pt idx="109">
                  <c:v>8.2765000000000004</c:v>
                </c:pt>
                <c:pt idx="110">
                  <c:v>8.2765000000000004</c:v>
                </c:pt>
                <c:pt idx="111">
                  <c:v>8.2765000000000004</c:v>
                </c:pt>
                <c:pt idx="112">
                  <c:v>8.2765000000000004</c:v>
                </c:pt>
                <c:pt idx="113">
                  <c:v>8.2765000000000004</c:v>
                </c:pt>
                <c:pt idx="114">
                  <c:v>8.2765000000000004</c:v>
                </c:pt>
                <c:pt idx="115">
                  <c:v>8.2263999999999999</c:v>
                </c:pt>
                <c:pt idx="116">
                  <c:v>8.1016999999999992</c:v>
                </c:pt>
                <c:pt idx="117">
                  <c:v>8.0919000000000008</c:v>
                </c:pt>
                <c:pt idx="118">
                  <c:v>8.0894999999999992</c:v>
                </c:pt>
                <c:pt idx="119">
                  <c:v>8.0839999999999996</c:v>
                </c:pt>
                <c:pt idx="120">
                  <c:v>8.0754999999999999</c:v>
                </c:pt>
                <c:pt idx="121">
                  <c:v>8.0654000000000003</c:v>
                </c:pt>
                <c:pt idx="122">
                  <c:v>8.0511999999999997</c:v>
                </c:pt>
                <c:pt idx="123">
                  <c:v>8.0350000000000001</c:v>
                </c:pt>
                <c:pt idx="124">
                  <c:v>8.0143000000000004</c:v>
                </c:pt>
                <c:pt idx="125">
                  <c:v>8.0130999999999997</c:v>
                </c:pt>
                <c:pt idx="126">
                  <c:v>8.0042000000000009</c:v>
                </c:pt>
                <c:pt idx="127">
                  <c:v>7.9897</c:v>
                </c:pt>
                <c:pt idx="128">
                  <c:v>7.9722</c:v>
                </c:pt>
                <c:pt idx="129">
                  <c:v>7.9333999999999998</c:v>
                </c:pt>
                <c:pt idx="130">
                  <c:v>7.9017999999999997</c:v>
                </c:pt>
                <c:pt idx="131">
                  <c:v>7.8621999999999996</c:v>
                </c:pt>
                <c:pt idx="132">
                  <c:v>7.8219000000000003</c:v>
                </c:pt>
                <c:pt idx="133">
                  <c:v>7.7876000000000003</c:v>
                </c:pt>
                <c:pt idx="134">
                  <c:v>7.7502000000000004</c:v>
                </c:pt>
                <c:pt idx="135">
                  <c:v>7.7369000000000003</c:v>
                </c:pt>
                <c:pt idx="136">
                  <c:v>7.7247000000000003</c:v>
                </c:pt>
                <c:pt idx="137">
                  <c:v>7.6772999999999998</c:v>
                </c:pt>
                <c:pt idx="138">
                  <c:v>7.6333000000000002</c:v>
                </c:pt>
                <c:pt idx="139">
                  <c:v>7.5757000000000003</c:v>
                </c:pt>
                <c:pt idx="140">
                  <c:v>7.5734000000000004</c:v>
                </c:pt>
                <c:pt idx="141">
                  <c:v>7.5209999999999999</c:v>
                </c:pt>
                <c:pt idx="142">
                  <c:v>7.5019</c:v>
                </c:pt>
                <c:pt idx="143">
                  <c:v>7.4210000000000003</c:v>
                </c:pt>
                <c:pt idx="144">
                  <c:v>7.3681999999999999</c:v>
                </c:pt>
                <c:pt idx="145">
                  <c:v>7.2404999999999999</c:v>
                </c:pt>
                <c:pt idx="146">
                  <c:v>7.1643999999999997</c:v>
                </c:pt>
                <c:pt idx="147">
                  <c:v>7.0721999999999996</c:v>
                </c:pt>
                <c:pt idx="148">
                  <c:v>6.9996999999999998</c:v>
                </c:pt>
                <c:pt idx="149">
                  <c:v>6.9725000000000001</c:v>
                </c:pt>
                <c:pt idx="150">
                  <c:v>6.8993000000000002</c:v>
                </c:pt>
                <c:pt idx="151">
                  <c:v>6.8354999999999997</c:v>
                </c:pt>
                <c:pt idx="152">
                  <c:v>6.8461999999999996</c:v>
                </c:pt>
                <c:pt idx="153">
                  <c:v>6.8307000000000002</c:v>
                </c:pt>
                <c:pt idx="154">
                  <c:v>6.8357999999999999</c:v>
                </c:pt>
                <c:pt idx="155">
                  <c:v>6.8281000000000001</c:v>
                </c:pt>
                <c:pt idx="156">
                  <c:v>6.8539000000000003</c:v>
                </c:pt>
                <c:pt idx="157">
                  <c:v>6.8360000000000003</c:v>
                </c:pt>
                <c:pt idx="158">
                  <c:v>6.8362999999999996</c:v>
                </c:pt>
                <c:pt idx="159">
                  <c:v>6.8360000000000003</c:v>
                </c:pt>
                <c:pt idx="160">
                  <c:v>6.8305999999999996</c:v>
                </c:pt>
                <c:pt idx="161">
                  <c:v>6.8235000000000001</c:v>
                </c:pt>
                <c:pt idx="162">
                  <c:v>6.8334000000000001</c:v>
                </c:pt>
                <c:pt idx="163">
                  <c:v>6.8316999999999997</c:v>
                </c:pt>
                <c:pt idx="164">
                  <c:v>6.8323</c:v>
                </c:pt>
                <c:pt idx="165">
                  <c:v>6.8277000000000001</c:v>
                </c:pt>
                <c:pt idx="166">
                  <c:v>6.8266999999999998</c:v>
                </c:pt>
                <c:pt idx="167">
                  <c:v>6.8270999999999997</c:v>
                </c:pt>
                <c:pt idx="168">
                  <c:v>6.8274999999999997</c:v>
                </c:pt>
                <c:pt idx="169">
                  <c:v>6.8269000000000002</c:v>
                </c:pt>
                <c:pt idx="170">
                  <c:v>6.8285</c:v>
                </c:pt>
                <c:pt idx="171">
                  <c:v>6.8262</c:v>
                </c:pt>
                <c:pt idx="172">
                  <c:v>6.8255999999999997</c:v>
                </c:pt>
                <c:pt idx="173">
                  <c:v>6.8274999999999997</c:v>
                </c:pt>
                <c:pt idx="174">
                  <c:v>6.8183999999999996</c:v>
                </c:pt>
                <c:pt idx="175">
                  <c:v>6.7762000000000002</c:v>
                </c:pt>
                <c:pt idx="176">
                  <c:v>6.7873000000000001</c:v>
                </c:pt>
                <c:pt idx="177">
                  <c:v>6.7396000000000003</c:v>
                </c:pt>
                <c:pt idx="178">
                  <c:v>6.6677999999999997</c:v>
                </c:pt>
                <c:pt idx="179">
                  <c:v>6.6538000000000004</c:v>
                </c:pt>
                <c:pt idx="180">
                  <c:v>6.6497000000000002</c:v>
                </c:pt>
                <c:pt idx="181">
                  <c:v>6.5964</c:v>
                </c:pt>
                <c:pt idx="182">
                  <c:v>6.5761000000000003</c:v>
                </c:pt>
                <c:pt idx="183">
                  <c:v>6.5644999999999998</c:v>
                </c:pt>
                <c:pt idx="184">
                  <c:v>6.5266999999999999</c:v>
                </c:pt>
                <c:pt idx="185">
                  <c:v>6.4957000000000003</c:v>
                </c:pt>
                <c:pt idx="186">
                  <c:v>6.4745999999999997</c:v>
                </c:pt>
                <c:pt idx="187">
                  <c:v>6.4574999999999996</c:v>
                </c:pt>
                <c:pt idx="188">
                  <c:v>6.4036</c:v>
                </c:pt>
                <c:pt idx="189">
                  <c:v>6.3884999999999996</c:v>
                </c:pt>
                <c:pt idx="190">
                  <c:v>6.3710000000000004</c:v>
                </c:pt>
                <c:pt idx="191">
                  <c:v>6.3563999999999998</c:v>
                </c:pt>
                <c:pt idx="192">
                  <c:v>6.3482000000000003</c:v>
                </c:pt>
                <c:pt idx="193">
                  <c:v>6.3171999999999997</c:v>
                </c:pt>
                <c:pt idx="194">
                  <c:v>6.2996999999999996</c:v>
                </c:pt>
                <c:pt idx="195">
                  <c:v>6.3125</c:v>
                </c:pt>
                <c:pt idx="196">
                  <c:v>6.3042999999999996</c:v>
                </c:pt>
                <c:pt idx="197">
                  <c:v>6.3242000000000003</c:v>
                </c:pt>
                <c:pt idx="198">
                  <c:v>6.3632999999999997</c:v>
                </c:pt>
                <c:pt idx="199">
                  <c:v>6.3716999999999997</c:v>
                </c:pt>
                <c:pt idx="200">
                  <c:v>6.3593000000000002</c:v>
                </c:pt>
                <c:pt idx="201">
                  <c:v>6.32</c:v>
                </c:pt>
                <c:pt idx="202">
                  <c:v>6.2626999999999997</c:v>
                </c:pt>
                <c:pt idx="203">
                  <c:v>6.2337999999999996</c:v>
                </c:pt>
                <c:pt idx="204">
                  <c:v>6.2328000000000001</c:v>
                </c:pt>
                <c:pt idx="205">
                  <c:v>6.2214999999999998</c:v>
                </c:pt>
                <c:pt idx="206">
                  <c:v>6.2323000000000004</c:v>
                </c:pt>
                <c:pt idx="207">
                  <c:v>6.2153999999999998</c:v>
                </c:pt>
                <c:pt idx="208">
                  <c:v>6.1860999999999997</c:v>
                </c:pt>
                <c:pt idx="209">
                  <c:v>6.1416000000000004</c:v>
                </c:pt>
                <c:pt idx="210">
                  <c:v>6.1341999999999999</c:v>
                </c:pt>
                <c:pt idx="211">
                  <c:v>6.1342999999999996</c:v>
                </c:pt>
                <c:pt idx="212">
                  <c:v>6.1212999999999997</c:v>
                </c:pt>
                <c:pt idx="213">
                  <c:v>6.1197999999999997</c:v>
                </c:pt>
                <c:pt idx="214">
                  <c:v>6.1032000000000002</c:v>
                </c:pt>
                <c:pt idx="215">
                  <c:v>6.0929000000000002</c:v>
                </c:pt>
                <c:pt idx="216">
                  <c:v>6.0738000000000003</c:v>
                </c:pt>
                <c:pt idx="217">
                  <c:v>6.0509000000000004</c:v>
                </c:pt>
                <c:pt idx="218">
                  <c:v>6.0815999999999999</c:v>
                </c:pt>
                <c:pt idx="219">
                  <c:v>6.1729000000000003</c:v>
                </c:pt>
                <c:pt idx="220">
                  <c:v>6.2245999999999997</c:v>
                </c:pt>
                <c:pt idx="221">
                  <c:v>6.2380000000000004</c:v>
                </c:pt>
                <c:pt idx="222">
                  <c:v>6.2305999999999999</c:v>
                </c:pt>
                <c:pt idx="223">
                  <c:v>6.1984000000000004</c:v>
                </c:pt>
                <c:pt idx="224">
                  <c:v>6.1540999999999997</c:v>
                </c:pt>
                <c:pt idx="225">
                  <c:v>6.1382000000000003</c:v>
                </c:pt>
                <c:pt idx="226">
                  <c:v>6.1250999999999998</c:v>
                </c:pt>
                <c:pt idx="227">
                  <c:v>6.1249000000000002</c:v>
                </c:pt>
                <c:pt idx="228">
                  <c:v>6.1886000000000001</c:v>
                </c:pt>
                <c:pt idx="229">
                  <c:v>6.2180999999999997</c:v>
                </c:pt>
                <c:pt idx="230">
                  <c:v>6.2518000000000002</c:v>
                </c:pt>
                <c:pt idx="231">
                  <c:v>6.2385999999999999</c:v>
                </c:pt>
                <c:pt idx="232">
                  <c:v>6.2009999999999996</c:v>
                </c:pt>
                <c:pt idx="233">
                  <c:v>6.2035</c:v>
                </c:pt>
                <c:pt idx="234">
                  <c:v>6.2051999999999996</c:v>
                </c:pt>
                <c:pt idx="235">
                  <c:v>6.2084999999999999</c:v>
                </c:pt>
                <c:pt idx="236">
                  <c:v>6.3383000000000003</c:v>
                </c:pt>
                <c:pt idx="237">
                  <c:v>6.3676000000000004</c:v>
                </c:pt>
                <c:pt idx="238">
                  <c:v>6.3505000000000003</c:v>
                </c:pt>
                <c:pt idx="239">
                  <c:v>6.3639999999999999</c:v>
                </c:pt>
                <c:pt idx="240">
                  <c:v>6.4490999999999996</c:v>
                </c:pt>
                <c:pt idx="241">
                  <c:v>6.5726000000000004</c:v>
                </c:pt>
                <c:pt idx="242">
                  <c:v>6.5500999999999996</c:v>
                </c:pt>
                <c:pt idx="243">
                  <c:v>6.5026999999999999</c:v>
                </c:pt>
                <c:pt idx="244">
                  <c:v>6.4753999999999996</c:v>
                </c:pt>
                <c:pt idx="245">
                  <c:v>6.5259</c:v>
                </c:pt>
                <c:pt idx="246">
                  <c:v>6.5891999999999999</c:v>
                </c:pt>
                <c:pt idx="247">
                  <c:v>6.6771000000000003</c:v>
                </c:pt>
                <c:pt idx="248">
                  <c:v>6.6466000000000003</c:v>
                </c:pt>
                <c:pt idx="249">
                  <c:v>6.6702000000000004</c:v>
                </c:pt>
                <c:pt idx="250">
                  <c:v>6.7302999999999997</c:v>
                </c:pt>
              </c:numCache>
            </c:numRef>
          </c:xVal>
          <c:yVal>
            <c:numRef>
              <c:f>'Lagged Full Model'!$Q$36:$Q$286</c:f>
              <c:numCache>
                <c:formatCode>_(* #,##0_);_(* \(#,##0\);_(* "-"??_);_(@_)</c:formatCode>
                <c:ptCount val="251"/>
                <c:pt idx="0">
                  <c:v>3842663.909835577</c:v>
                </c:pt>
                <c:pt idx="1">
                  <c:v>1371933.2080293894</c:v>
                </c:pt>
                <c:pt idx="2">
                  <c:v>-49533196.136927783</c:v>
                </c:pt>
                <c:pt idx="3">
                  <c:v>-53626179.164444208</c:v>
                </c:pt>
                <c:pt idx="4">
                  <c:v>-55205702.917960048</c:v>
                </c:pt>
                <c:pt idx="5">
                  <c:v>-38026002.376910865</c:v>
                </c:pt>
                <c:pt idx="6">
                  <c:v>-40328093.880437851</c:v>
                </c:pt>
                <c:pt idx="7">
                  <c:v>-64507973.333251119</c:v>
                </c:pt>
                <c:pt idx="8">
                  <c:v>-91580529.884431303</c:v>
                </c:pt>
                <c:pt idx="9">
                  <c:v>-45573792.390800536</c:v>
                </c:pt>
                <c:pt idx="10">
                  <c:v>-16072980.376590431</c:v>
                </c:pt>
                <c:pt idx="11">
                  <c:v>-13663906.556738794</c:v>
                </c:pt>
                <c:pt idx="12">
                  <c:v>-39962303.391025126</c:v>
                </c:pt>
                <c:pt idx="13">
                  <c:v>1667033.1616903543</c:v>
                </c:pt>
                <c:pt idx="14">
                  <c:v>-47392065.567442954</c:v>
                </c:pt>
                <c:pt idx="15">
                  <c:v>-53102003.953979254</c:v>
                </c:pt>
                <c:pt idx="16">
                  <c:v>-9774576.176312089</c:v>
                </c:pt>
                <c:pt idx="17">
                  <c:v>-10004322.098430753</c:v>
                </c:pt>
                <c:pt idx="18">
                  <c:v>-48815670.211369336</c:v>
                </c:pt>
                <c:pt idx="19">
                  <c:v>-47821512.927755952</c:v>
                </c:pt>
                <c:pt idx="20">
                  <c:v>-17265349.27915144</c:v>
                </c:pt>
                <c:pt idx="21">
                  <c:v>-13505570.680323243</c:v>
                </c:pt>
                <c:pt idx="22">
                  <c:v>-17961248.287124932</c:v>
                </c:pt>
                <c:pt idx="23">
                  <c:v>32623535.311716557</c:v>
                </c:pt>
                <c:pt idx="24">
                  <c:v>-6303693.297996819</c:v>
                </c:pt>
                <c:pt idx="25">
                  <c:v>23512917.577486098</c:v>
                </c:pt>
                <c:pt idx="26">
                  <c:v>-22952739.637881875</c:v>
                </c:pt>
                <c:pt idx="27">
                  <c:v>-43638735.652794957</c:v>
                </c:pt>
                <c:pt idx="28">
                  <c:v>-56826294.674096942</c:v>
                </c:pt>
                <c:pt idx="29">
                  <c:v>25628170.434879124</c:v>
                </c:pt>
                <c:pt idx="30">
                  <c:v>-12506594.055424392</c:v>
                </c:pt>
                <c:pt idx="31">
                  <c:v>-23540799.644619167</c:v>
                </c:pt>
                <c:pt idx="32">
                  <c:v>46027620.31427592</c:v>
                </c:pt>
                <c:pt idx="33">
                  <c:v>-13288368.343262076</c:v>
                </c:pt>
                <c:pt idx="34">
                  <c:v>30755531.942511141</c:v>
                </c:pt>
                <c:pt idx="35">
                  <c:v>33547400.83563</c:v>
                </c:pt>
                <c:pt idx="36">
                  <c:v>-8704555.4684189558</c:v>
                </c:pt>
                <c:pt idx="37">
                  <c:v>1326875.8543646336</c:v>
                </c:pt>
                <c:pt idx="38">
                  <c:v>-44228677.608329117</c:v>
                </c:pt>
                <c:pt idx="39">
                  <c:v>-28715864.32427001</c:v>
                </c:pt>
                <c:pt idx="40">
                  <c:v>-72708763.549057841</c:v>
                </c:pt>
                <c:pt idx="41">
                  <c:v>-52266137.848473251</c:v>
                </c:pt>
                <c:pt idx="42">
                  <c:v>-6353202.8756224513</c:v>
                </c:pt>
                <c:pt idx="43">
                  <c:v>-41561670.767908812</c:v>
                </c:pt>
                <c:pt idx="44">
                  <c:v>-21002778.31159842</c:v>
                </c:pt>
                <c:pt idx="45">
                  <c:v>-37432337.632670045</c:v>
                </c:pt>
                <c:pt idx="46">
                  <c:v>-15312314.12001884</c:v>
                </c:pt>
                <c:pt idx="47">
                  <c:v>-6332349.1058404446</c:v>
                </c:pt>
                <c:pt idx="48">
                  <c:v>-49265040.728667438</c:v>
                </c:pt>
                <c:pt idx="49">
                  <c:v>-13563057.746039569</c:v>
                </c:pt>
                <c:pt idx="50">
                  <c:v>-40904600.974786937</c:v>
                </c:pt>
                <c:pt idx="51">
                  <c:v>-70790929.356157303</c:v>
                </c:pt>
                <c:pt idx="52">
                  <c:v>-64047858.490292668</c:v>
                </c:pt>
                <c:pt idx="53">
                  <c:v>-7019578.7939543128</c:v>
                </c:pt>
                <c:pt idx="54">
                  <c:v>-17255402.639270067</c:v>
                </c:pt>
                <c:pt idx="55">
                  <c:v>3444813.3110912442</c:v>
                </c:pt>
                <c:pt idx="56">
                  <c:v>682542.63580977917</c:v>
                </c:pt>
                <c:pt idx="57">
                  <c:v>-13757243.663716912</c:v>
                </c:pt>
                <c:pt idx="58">
                  <c:v>12636771.108412802</c:v>
                </c:pt>
                <c:pt idx="59">
                  <c:v>15827662.055719197</c:v>
                </c:pt>
                <c:pt idx="60">
                  <c:v>27153864.521113932</c:v>
                </c:pt>
                <c:pt idx="61">
                  <c:v>16539532.336325109</c:v>
                </c:pt>
                <c:pt idx="62">
                  <c:v>12505319.330206394</c:v>
                </c:pt>
                <c:pt idx="63">
                  <c:v>-14652680.478130579</c:v>
                </c:pt>
                <c:pt idx="64">
                  <c:v>24051719.952244997</c:v>
                </c:pt>
                <c:pt idx="65">
                  <c:v>35443763.225747526</c:v>
                </c:pt>
                <c:pt idx="66">
                  <c:v>-6540357.8925095797</c:v>
                </c:pt>
                <c:pt idx="67">
                  <c:v>-14530517.407133043</c:v>
                </c:pt>
                <c:pt idx="68">
                  <c:v>-17712303.944799721</c:v>
                </c:pt>
                <c:pt idx="69">
                  <c:v>-11760181.729922414</c:v>
                </c:pt>
                <c:pt idx="70">
                  <c:v>19215282.419591129</c:v>
                </c:pt>
                <c:pt idx="71">
                  <c:v>15834935.324837208</c:v>
                </c:pt>
                <c:pt idx="72">
                  <c:v>28175471.433046699</c:v>
                </c:pt>
                <c:pt idx="73">
                  <c:v>39778917.637260199</c:v>
                </c:pt>
                <c:pt idx="74">
                  <c:v>-18324840.692547619</c:v>
                </c:pt>
                <c:pt idx="75">
                  <c:v>-9645357.269154191</c:v>
                </c:pt>
                <c:pt idx="76">
                  <c:v>35549143.581941366</c:v>
                </c:pt>
                <c:pt idx="77">
                  <c:v>43923306.465508759</c:v>
                </c:pt>
                <c:pt idx="78">
                  <c:v>275178.0169878006</c:v>
                </c:pt>
                <c:pt idx="79">
                  <c:v>45231327.043925941</c:v>
                </c:pt>
                <c:pt idx="80">
                  <c:v>64600894.62625581</c:v>
                </c:pt>
                <c:pt idx="81">
                  <c:v>13044135.234375298</c:v>
                </c:pt>
                <c:pt idx="82">
                  <c:v>31835036.83037895</c:v>
                </c:pt>
                <c:pt idx="83">
                  <c:v>29289513.103612542</c:v>
                </c:pt>
                <c:pt idx="84">
                  <c:v>28180920.545955896</c:v>
                </c:pt>
                <c:pt idx="85">
                  <c:v>49085402.430094123</c:v>
                </c:pt>
                <c:pt idx="86">
                  <c:v>8816048.6672783494</c:v>
                </c:pt>
                <c:pt idx="87">
                  <c:v>18483095.453244328</c:v>
                </c:pt>
                <c:pt idx="88">
                  <c:v>16203171.370590806</c:v>
                </c:pt>
                <c:pt idx="89">
                  <c:v>55374696.82675606</c:v>
                </c:pt>
                <c:pt idx="90">
                  <c:v>-13468556.819716334</c:v>
                </c:pt>
                <c:pt idx="91">
                  <c:v>2548279.6712150574</c:v>
                </c:pt>
                <c:pt idx="92">
                  <c:v>6630797.9653693438</c:v>
                </c:pt>
                <c:pt idx="93">
                  <c:v>-4375507.3899211884</c:v>
                </c:pt>
                <c:pt idx="94">
                  <c:v>-22473775.592599332</c:v>
                </c:pt>
                <c:pt idx="95">
                  <c:v>15041257.661243796</c:v>
                </c:pt>
                <c:pt idx="96">
                  <c:v>-2853420.9133229852</c:v>
                </c:pt>
                <c:pt idx="97">
                  <c:v>18867379.491444945</c:v>
                </c:pt>
                <c:pt idx="98">
                  <c:v>2556021.9114402533</c:v>
                </c:pt>
                <c:pt idx="99">
                  <c:v>5241622.0856361389</c:v>
                </c:pt>
                <c:pt idx="100">
                  <c:v>13131493.245352268</c:v>
                </c:pt>
                <c:pt idx="101">
                  <c:v>41740696.035037339</c:v>
                </c:pt>
                <c:pt idx="102">
                  <c:v>35970274.929976702</c:v>
                </c:pt>
                <c:pt idx="103">
                  <c:v>-8646609.5974917412</c:v>
                </c:pt>
                <c:pt idx="104">
                  <c:v>-4095639.277849555</c:v>
                </c:pt>
                <c:pt idx="105">
                  <c:v>16689024.090299129</c:v>
                </c:pt>
                <c:pt idx="106">
                  <c:v>48425202.306038618</c:v>
                </c:pt>
                <c:pt idx="107">
                  <c:v>3663722.5442367792</c:v>
                </c:pt>
                <c:pt idx="108">
                  <c:v>-9070581.5669646263</c:v>
                </c:pt>
                <c:pt idx="109">
                  <c:v>31753262.994221568</c:v>
                </c:pt>
                <c:pt idx="110">
                  <c:v>36073558.145640373</c:v>
                </c:pt>
                <c:pt idx="111">
                  <c:v>38223596.197448969</c:v>
                </c:pt>
                <c:pt idx="112">
                  <c:v>48958056.764811873</c:v>
                </c:pt>
                <c:pt idx="113">
                  <c:v>130150440.73682761</c:v>
                </c:pt>
                <c:pt idx="114">
                  <c:v>78562443.918063343</c:v>
                </c:pt>
                <c:pt idx="115">
                  <c:v>66942534.115861058</c:v>
                </c:pt>
                <c:pt idx="116">
                  <c:v>22390263.631650567</c:v>
                </c:pt>
                <c:pt idx="117">
                  <c:v>17870973.456060529</c:v>
                </c:pt>
                <c:pt idx="118">
                  <c:v>42183595.750472784</c:v>
                </c:pt>
                <c:pt idx="119">
                  <c:v>52834244.815414429</c:v>
                </c:pt>
                <c:pt idx="120">
                  <c:v>61268034.510356307</c:v>
                </c:pt>
                <c:pt idx="121">
                  <c:v>86890499.713806629</c:v>
                </c:pt>
                <c:pt idx="122">
                  <c:v>74136392.584971428</c:v>
                </c:pt>
                <c:pt idx="123">
                  <c:v>16305542.399451375</c:v>
                </c:pt>
                <c:pt idx="124">
                  <c:v>44386944.122280598</c:v>
                </c:pt>
                <c:pt idx="125">
                  <c:v>45019504.049252272</c:v>
                </c:pt>
                <c:pt idx="126">
                  <c:v>4150308.6183140278</c:v>
                </c:pt>
                <c:pt idx="127">
                  <c:v>65270876.895631552</c:v>
                </c:pt>
                <c:pt idx="128">
                  <c:v>36990443.418511748</c:v>
                </c:pt>
                <c:pt idx="129">
                  <c:v>51208350.405447364</c:v>
                </c:pt>
                <c:pt idx="130">
                  <c:v>-10838169.35377574</c:v>
                </c:pt>
                <c:pt idx="131">
                  <c:v>10746859.673052669</c:v>
                </c:pt>
                <c:pt idx="132">
                  <c:v>-1580284.3189009428</c:v>
                </c:pt>
                <c:pt idx="133">
                  <c:v>43876661.628545046</c:v>
                </c:pt>
                <c:pt idx="134">
                  <c:v>-20078545.304093599</c:v>
                </c:pt>
                <c:pt idx="135">
                  <c:v>-67550656.230607033</c:v>
                </c:pt>
                <c:pt idx="136">
                  <c:v>20913605.8022542</c:v>
                </c:pt>
                <c:pt idx="137">
                  <c:v>11274975.544437766</c:v>
                </c:pt>
                <c:pt idx="138">
                  <c:v>-111771085.91560924</c:v>
                </c:pt>
                <c:pt idx="139">
                  <c:v>-34688353.473679662</c:v>
                </c:pt>
                <c:pt idx="140">
                  <c:v>-40249026.029341459</c:v>
                </c:pt>
                <c:pt idx="141">
                  <c:v>-10276632.180481195</c:v>
                </c:pt>
                <c:pt idx="142">
                  <c:v>-18655890.926086426</c:v>
                </c:pt>
                <c:pt idx="143">
                  <c:v>-112373253.45320249</c:v>
                </c:pt>
                <c:pt idx="144">
                  <c:v>2317304.2091823816</c:v>
                </c:pt>
                <c:pt idx="145">
                  <c:v>-12556845.856427908</c:v>
                </c:pt>
                <c:pt idx="146">
                  <c:v>-96017165.702528954</c:v>
                </c:pt>
                <c:pt idx="147">
                  <c:v>28625058.611763597</c:v>
                </c:pt>
                <c:pt idx="148">
                  <c:v>-22400560.429556012</c:v>
                </c:pt>
                <c:pt idx="149">
                  <c:v>-43333255.078463435</c:v>
                </c:pt>
                <c:pt idx="150">
                  <c:v>-14816504.837304473</c:v>
                </c:pt>
                <c:pt idx="151">
                  <c:v>3244768.0703415871</c:v>
                </c:pt>
                <c:pt idx="152">
                  <c:v>74647129.823410988</c:v>
                </c:pt>
                <c:pt idx="153">
                  <c:v>124280447.27802575</c:v>
                </c:pt>
                <c:pt idx="154">
                  <c:v>187176947.4680016</c:v>
                </c:pt>
                <c:pt idx="155">
                  <c:v>170773190.34604621</c:v>
                </c:pt>
                <c:pt idx="156">
                  <c:v>50541174.895509958</c:v>
                </c:pt>
                <c:pt idx="157">
                  <c:v>56709210.032386303</c:v>
                </c:pt>
                <c:pt idx="158">
                  <c:v>23349692.005337477</c:v>
                </c:pt>
                <c:pt idx="159">
                  <c:v>20167671.667991161</c:v>
                </c:pt>
                <c:pt idx="160">
                  <c:v>-85132965.910804749</c:v>
                </c:pt>
                <c:pt idx="161">
                  <c:v>-40870054.058571219</c:v>
                </c:pt>
                <c:pt idx="162">
                  <c:v>-55224715.840746164</c:v>
                </c:pt>
                <c:pt idx="163">
                  <c:v>-87807880.550796747</c:v>
                </c:pt>
                <c:pt idx="164">
                  <c:v>-93806979.625755548</c:v>
                </c:pt>
                <c:pt idx="165">
                  <c:v>-127953520.05404782</c:v>
                </c:pt>
                <c:pt idx="166">
                  <c:v>-72914472.406479359</c:v>
                </c:pt>
                <c:pt idx="167">
                  <c:v>-83045686.936211348</c:v>
                </c:pt>
                <c:pt idx="168">
                  <c:v>-147683393.68042493</c:v>
                </c:pt>
                <c:pt idx="169">
                  <c:v>-106093416.99841094</c:v>
                </c:pt>
                <c:pt idx="170">
                  <c:v>43428879.84049654</c:v>
                </c:pt>
                <c:pt idx="171">
                  <c:v>-43557996.697722912</c:v>
                </c:pt>
                <c:pt idx="172">
                  <c:v>-13960945.314803243</c:v>
                </c:pt>
                <c:pt idx="173">
                  <c:v>40312866.612430573</c:v>
                </c:pt>
                <c:pt idx="174">
                  <c:v>-97950970.408833623</c:v>
                </c:pt>
                <c:pt idx="175">
                  <c:v>-37517587.724354625</c:v>
                </c:pt>
                <c:pt idx="176">
                  <c:v>-100841831.90326202</c:v>
                </c:pt>
                <c:pt idx="177">
                  <c:v>-53583295.805757284</c:v>
                </c:pt>
                <c:pt idx="178">
                  <c:v>-3345140.3998131752</c:v>
                </c:pt>
                <c:pt idx="179">
                  <c:v>28474573.564867616</c:v>
                </c:pt>
                <c:pt idx="180">
                  <c:v>-117473007.13386559</c:v>
                </c:pt>
                <c:pt idx="181">
                  <c:v>-149564550.72385907</c:v>
                </c:pt>
                <c:pt idx="182">
                  <c:v>-48037652.37608242</c:v>
                </c:pt>
                <c:pt idx="183">
                  <c:v>30677477.013347149</c:v>
                </c:pt>
                <c:pt idx="184">
                  <c:v>-132129215.24756575</c:v>
                </c:pt>
                <c:pt idx="185">
                  <c:v>-58918785.885106564</c:v>
                </c:pt>
                <c:pt idx="186">
                  <c:v>58413551.761394262</c:v>
                </c:pt>
                <c:pt idx="187">
                  <c:v>32500006.785916328</c:v>
                </c:pt>
                <c:pt idx="188">
                  <c:v>42956772.678532839</c:v>
                </c:pt>
                <c:pt idx="189">
                  <c:v>87452714.035770655</c:v>
                </c:pt>
                <c:pt idx="190">
                  <c:v>118828048.46434486</c:v>
                </c:pt>
                <c:pt idx="191">
                  <c:v>90008770.501174927</c:v>
                </c:pt>
                <c:pt idx="192">
                  <c:v>121832135.02676916</c:v>
                </c:pt>
                <c:pt idx="193">
                  <c:v>62259750.707280159</c:v>
                </c:pt>
                <c:pt idx="194">
                  <c:v>184852750.25164962</c:v>
                </c:pt>
                <c:pt idx="195">
                  <c:v>91600835.747338295</c:v>
                </c:pt>
                <c:pt idx="196">
                  <c:v>175263734.49542451</c:v>
                </c:pt>
                <c:pt idx="197">
                  <c:v>171489648.9525485</c:v>
                </c:pt>
                <c:pt idx="198">
                  <c:v>-4052197.1399478912</c:v>
                </c:pt>
                <c:pt idx="199">
                  <c:v>88484296.151833296</c:v>
                </c:pt>
                <c:pt idx="200">
                  <c:v>-12966016.342427254</c:v>
                </c:pt>
                <c:pt idx="201">
                  <c:v>81457494.857273102</c:v>
                </c:pt>
                <c:pt idx="202">
                  <c:v>3938211.2177889347</c:v>
                </c:pt>
                <c:pt idx="203">
                  <c:v>-22301666.107260704</c:v>
                </c:pt>
                <c:pt idx="204">
                  <c:v>-4999409.5318241119</c:v>
                </c:pt>
                <c:pt idx="205">
                  <c:v>-109999110.35858011</c:v>
                </c:pt>
                <c:pt idx="206">
                  <c:v>-14724572.018928766</c:v>
                </c:pt>
                <c:pt idx="207">
                  <c:v>50212740.004238844</c:v>
                </c:pt>
                <c:pt idx="208">
                  <c:v>-35469321.787414074</c:v>
                </c:pt>
                <c:pt idx="209">
                  <c:v>-83699196.770104647</c:v>
                </c:pt>
                <c:pt idx="210">
                  <c:v>-77276062.858384132</c:v>
                </c:pt>
                <c:pt idx="211">
                  <c:v>-50797506.228631735</c:v>
                </c:pt>
                <c:pt idx="212">
                  <c:v>-81380867.456101179</c:v>
                </c:pt>
                <c:pt idx="213">
                  <c:v>-38965842.989462137</c:v>
                </c:pt>
                <c:pt idx="214">
                  <c:v>-13676045.220270395</c:v>
                </c:pt>
                <c:pt idx="215">
                  <c:v>-22794793.719976902</c:v>
                </c:pt>
                <c:pt idx="216">
                  <c:v>4991093.2177639008</c:v>
                </c:pt>
                <c:pt idx="217">
                  <c:v>-7238909.5693941116</c:v>
                </c:pt>
                <c:pt idx="218">
                  <c:v>71501124.449282169</c:v>
                </c:pt>
                <c:pt idx="219">
                  <c:v>94850823.778731585</c:v>
                </c:pt>
                <c:pt idx="220">
                  <c:v>155091103.74602532</c:v>
                </c:pt>
                <c:pt idx="221">
                  <c:v>175824289.09102726</c:v>
                </c:pt>
                <c:pt idx="222">
                  <c:v>-12525904.490514755</c:v>
                </c:pt>
                <c:pt idx="223">
                  <c:v>-30905893.225265026</c:v>
                </c:pt>
                <c:pt idx="224">
                  <c:v>-143504308.40082908</c:v>
                </c:pt>
                <c:pt idx="225">
                  <c:v>27973323.21791935</c:v>
                </c:pt>
                <c:pt idx="226">
                  <c:v>-17128100.571072102</c:v>
                </c:pt>
                <c:pt idx="227">
                  <c:v>-25677546.621548176</c:v>
                </c:pt>
                <c:pt idx="228">
                  <c:v>-115575612.41935968</c:v>
                </c:pt>
                <c:pt idx="229">
                  <c:v>-45196637.696363688</c:v>
                </c:pt>
                <c:pt idx="230">
                  <c:v>-23520929.719959259</c:v>
                </c:pt>
                <c:pt idx="231">
                  <c:v>-16356840.527775526</c:v>
                </c:pt>
                <c:pt idx="232">
                  <c:v>6253309.0720367432</c:v>
                </c:pt>
                <c:pt idx="233">
                  <c:v>-23975069.77056694</c:v>
                </c:pt>
                <c:pt idx="234">
                  <c:v>-6649202.3178844452</c:v>
                </c:pt>
                <c:pt idx="235">
                  <c:v>-35247655.800321579</c:v>
                </c:pt>
                <c:pt idx="236">
                  <c:v>-40510284.141433239</c:v>
                </c:pt>
                <c:pt idx="237">
                  <c:v>-77094020.514744997</c:v>
                </c:pt>
                <c:pt idx="238">
                  <c:v>-119719393.82669592</c:v>
                </c:pt>
                <c:pt idx="239">
                  <c:v>20536910.53128171</c:v>
                </c:pt>
                <c:pt idx="240">
                  <c:v>-101813183.85530865</c:v>
                </c:pt>
                <c:pt idx="241">
                  <c:v>1723977.3777559996</c:v>
                </c:pt>
                <c:pt idx="242">
                  <c:v>-31504801.446822166</c:v>
                </c:pt>
                <c:pt idx="243">
                  <c:v>7248780.6958150864</c:v>
                </c:pt>
                <c:pt idx="244">
                  <c:v>7853922.3448708057</c:v>
                </c:pt>
                <c:pt idx="245">
                  <c:v>71208830.402198076</c:v>
                </c:pt>
                <c:pt idx="246">
                  <c:v>26622752.897401214</c:v>
                </c:pt>
                <c:pt idx="247">
                  <c:v>53412609.383470774</c:v>
                </c:pt>
                <c:pt idx="248">
                  <c:v>117205459.26843107</c:v>
                </c:pt>
                <c:pt idx="249">
                  <c:v>27589850.799910665</c:v>
                </c:pt>
                <c:pt idx="250">
                  <c:v>87460194.471636534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83040"/>
        <c:axId val="121785344"/>
      </c:scatterChart>
      <c:valAx>
        <c:axId val="12178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Yuan/US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785344"/>
        <c:crosses val="autoZero"/>
        <c:crossBetween val="midCat"/>
      </c:valAx>
      <c:valAx>
        <c:axId val="121785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21783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Can/Us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Full Model'!$D$3:$D$253</c:f>
              <c:numCache>
                <c:formatCode>General</c:formatCode>
                <c:ptCount val="251"/>
                <c:pt idx="0">
                  <c:v>1.3693</c:v>
                </c:pt>
                <c:pt idx="1">
                  <c:v>1.3669</c:v>
                </c:pt>
                <c:pt idx="2">
                  <c:v>1.3752</c:v>
                </c:pt>
                <c:pt idx="3">
                  <c:v>1.3655999999999999</c:v>
                </c:pt>
                <c:pt idx="4">
                  <c:v>1.3592</c:v>
                </c:pt>
                <c:pt idx="5">
                  <c:v>1.3693</c:v>
                </c:pt>
                <c:pt idx="6">
                  <c:v>1.3657999999999999</c:v>
                </c:pt>
                <c:pt idx="7">
                  <c:v>1.3696999999999999</c:v>
                </c:pt>
                <c:pt idx="8">
                  <c:v>1.3722000000000001</c:v>
                </c:pt>
                <c:pt idx="9">
                  <c:v>1.3694</c:v>
                </c:pt>
                <c:pt idx="10">
                  <c:v>1.3508</c:v>
                </c:pt>
                <c:pt idx="11">
                  <c:v>1.3381000000000001</c:v>
                </c:pt>
                <c:pt idx="12">
                  <c:v>1.3622000000000001</c:v>
                </c:pt>
                <c:pt idx="13">
                  <c:v>1.3493999999999999</c:v>
                </c:pt>
                <c:pt idx="14">
                  <c:v>1.3555999999999999</c:v>
                </c:pt>
                <c:pt idx="15">
                  <c:v>1.3725000000000001</c:v>
                </c:pt>
                <c:pt idx="16">
                  <c:v>1.3942000000000001</c:v>
                </c:pt>
                <c:pt idx="17">
                  <c:v>1.3804000000000001</c:v>
                </c:pt>
                <c:pt idx="18">
                  <c:v>1.3843000000000001</c:v>
                </c:pt>
                <c:pt idx="19">
                  <c:v>1.3774999999999999</c:v>
                </c:pt>
                <c:pt idx="20">
                  <c:v>1.3905000000000001</c:v>
                </c:pt>
                <c:pt idx="21">
                  <c:v>1.3872</c:v>
                </c:pt>
                <c:pt idx="22">
                  <c:v>1.3869</c:v>
                </c:pt>
                <c:pt idx="23">
                  <c:v>1.4128000000000001</c:v>
                </c:pt>
                <c:pt idx="24">
                  <c:v>1.4271</c:v>
                </c:pt>
                <c:pt idx="25">
                  <c:v>1.4409000000000001</c:v>
                </c:pt>
                <c:pt idx="26">
                  <c:v>1.4334</c:v>
                </c:pt>
                <c:pt idx="27">
                  <c:v>1.4166000000000001</c:v>
                </c:pt>
                <c:pt idx="28">
                  <c:v>1.4298</c:v>
                </c:pt>
                <c:pt idx="29">
                  <c:v>1.4452</c:v>
                </c:pt>
                <c:pt idx="30">
                  <c:v>1.4655</c:v>
                </c:pt>
                <c:pt idx="31">
                  <c:v>1.4869000000000001</c:v>
                </c:pt>
                <c:pt idx="32">
                  <c:v>1.5346</c:v>
                </c:pt>
                <c:pt idx="33">
                  <c:v>1.5218</c:v>
                </c:pt>
                <c:pt idx="34">
                  <c:v>1.5451999999999999</c:v>
                </c:pt>
                <c:pt idx="35">
                  <c:v>1.5404</c:v>
                </c:pt>
                <c:pt idx="36">
                  <c:v>1.5432999999999999</c:v>
                </c:pt>
                <c:pt idx="37">
                  <c:v>1.5194000000000001</c:v>
                </c:pt>
                <c:pt idx="38">
                  <c:v>1.4977</c:v>
                </c:pt>
                <c:pt idx="39">
                  <c:v>1.5176000000000001</c:v>
                </c:pt>
                <c:pt idx="40">
                  <c:v>1.4881</c:v>
                </c:pt>
                <c:pt idx="41">
                  <c:v>1.4611000000000001</c:v>
                </c:pt>
                <c:pt idx="42">
                  <c:v>1.4695</c:v>
                </c:pt>
                <c:pt idx="43">
                  <c:v>1.4890000000000001</c:v>
                </c:pt>
                <c:pt idx="44">
                  <c:v>1.4932000000000001</c:v>
                </c:pt>
                <c:pt idx="45">
                  <c:v>1.4771000000000001</c:v>
                </c:pt>
                <c:pt idx="46">
                  <c:v>1.4776</c:v>
                </c:pt>
                <c:pt idx="47">
                  <c:v>1.4674</c:v>
                </c:pt>
                <c:pt idx="48">
                  <c:v>1.4722</c:v>
                </c:pt>
                <c:pt idx="49">
                  <c:v>1.4486000000000001</c:v>
                </c:pt>
                <c:pt idx="50">
                  <c:v>1.4512</c:v>
                </c:pt>
                <c:pt idx="51">
                  <c:v>1.4608000000000001</c:v>
                </c:pt>
                <c:pt idx="52">
                  <c:v>1.4689000000000001</c:v>
                </c:pt>
                <c:pt idx="53">
                  <c:v>1.4957</c:v>
                </c:pt>
                <c:pt idx="54">
                  <c:v>1.4770000000000001</c:v>
                </c:pt>
                <c:pt idx="55">
                  <c:v>1.4778</c:v>
                </c:pt>
                <c:pt idx="56">
                  <c:v>1.4827999999999999</c:v>
                </c:pt>
                <c:pt idx="57">
                  <c:v>1.4863999999999999</c:v>
                </c:pt>
                <c:pt idx="58">
                  <c:v>1.5125</c:v>
                </c:pt>
                <c:pt idx="59">
                  <c:v>1.5426</c:v>
                </c:pt>
                <c:pt idx="60">
                  <c:v>1.5219</c:v>
                </c:pt>
                <c:pt idx="61">
                  <c:v>1.5032000000000001</c:v>
                </c:pt>
                <c:pt idx="62">
                  <c:v>1.5216000000000001</c:v>
                </c:pt>
                <c:pt idx="63">
                  <c:v>1.5587</c:v>
                </c:pt>
                <c:pt idx="64">
                  <c:v>1.5578000000000001</c:v>
                </c:pt>
                <c:pt idx="65">
                  <c:v>1.5410999999999999</c:v>
                </c:pt>
                <c:pt idx="66">
                  <c:v>1.5245</c:v>
                </c:pt>
                <c:pt idx="67">
                  <c:v>1.5307999999999999</c:v>
                </c:pt>
                <c:pt idx="68">
                  <c:v>1.5399</c:v>
                </c:pt>
                <c:pt idx="69">
                  <c:v>1.5679000000000001</c:v>
                </c:pt>
                <c:pt idx="70">
                  <c:v>1.5717000000000001</c:v>
                </c:pt>
                <c:pt idx="71">
                  <c:v>1.5922000000000001</c:v>
                </c:pt>
                <c:pt idx="72">
                  <c:v>1.5788</c:v>
                </c:pt>
                <c:pt idx="73">
                  <c:v>1.5996999999999999</c:v>
                </c:pt>
                <c:pt idx="74">
                  <c:v>1.5964</c:v>
                </c:pt>
                <c:pt idx="75">
                  <c:v>1.5876999999999999</c:v>
                </c:pt>
                <c:pt idx="76">
                  <c:v>1.5814999999999999</c:v>
                </c:pt>
                <c:pt idx="77">
                  <c:v>1.5502</c:v>
                </c:pt>
                <c:pt idx="78">
                  <c:v>1.5318000000000001</c:v>
                </c:pt>
                <c:pt idx="79">
                  <c:v>1.5456000000000001</c:v>
                </c:pt>
                <c:pt idx="80">
                  <c:v>1.5693999999999999</c:v>
                </c:pt>
                <c:pt idx="81">
                  <c:v>1.5761000000000001</c:v>
                </c:pt>
                <c:pt idx="82">
                  <c:v>1.5780000000000001</c:v>
                </c:pt>
                <c:pt idx="83">
                  <c:v>1.5714999999999999</c:v>
                </c:pt>
                <c:pt idx="84">
                  <c:v>1.5591999999999999</c:v>
                </c:pt>
                <c:pt idx="85">
                  <c:v>1.5414000000000001</c:v>
                </c:pt>
                <c:pt idx="86">
                  <c:v>1.5121</c:v>
                </c:pt>
                <c:pt idx="87">
                  <c:v>1.4761</c:v>
                </c:pt>
                <c:pt idx="88">
                  <c:v>1.4581999999999999</c:v>
                </c:pt>
                <c:pt idx="89">
                  <c:v>1.3839999999999999</c:v>
                </c:pt>
                <c:pt idx="90">
                  <c:v>1.3525</c:v>
                </c:pt>
                <c:pt idx="91">
                  <c:v>1.3821000000000001</c:v>
                </c:pt>
                <c:pt idx="92">
                  <c:v>1.3963000000000001</c:v>
                </c:pt>
                <c:pt idx="93">
                  <c:v>1.3633999999999999</c:v>
                </c:pt>
                <c:pt idx="94">
                  <c:v>1.3221000000000001</c:v>
                </c:pt>
                <c:pt idx="95">
                  <c:v>1.3129999999999999</c:v>
                </c:pt>
                <c:pt idx="96">
                  <c:v>1.3128</c:v>
                </c:pt>
                <c:pt idx="97">
                  <c:v>1.2958000000000001</c:v>
                </c:pt>
                <c:pt idx="98">
                  <c:v>1.3299000000000001</c:v>
                </c:pt>
                <c:pt idx="99">
                  <c:v>1.3286</c:v>
                </c:pt>
                <c:pt idx="100">
                  <c:v>1.3420000000000001</c:v>
                </c:pt>
                <c:pt idx="101">
                  <c:v>1.3789</c:v>
                </c:pt>
                <c:pt idx="102">
                  <c:v>1.3577999999999999</c:v>
                </c:pt>
                <c:pt idx="103">
                  <c:v>1.3225</c:v>
                </c:pt>
                <c:pt idx="104">
                  <c:v>1.3127</c:v>
                </c:pt>
                <c:pt idx="105">
                  <c:v>1.2881</c:v>
                </c:pt>
                <c:pt idx="106">
                  <c:v>1.2468999999999999</c:v>
                </c:pt>
                <c:pt idx="107">
                  <c:v>1.1968000000000001</c:v>
                </c:pt>
                <c:pt idx="108">
                  <c:v>1.2189000000000001</c:v>
                </c:pt>
                <c:pt idx="109">
                  <c:v>1.2248000000000001</c:v>
                </c:pt>
                <c:pt idx="110">
                  <c:v>1.2401</c:v>
                </c:pt>
                <c:pt idx="111">
                  <c:v>1.216</c:v>
                </c:pt>
                <c:pt idx="112">
                  <c:v>1.2359</c:v>
                </c:pt>
                <c:pt idx="113">
                  <c:v>1.2555000000000001</c:v>
                </c:pt>
                <c:pt idx="114">
                  <c:v>1.2402</c:v>
                </c:pt>
                <c:pt idx="115">
                  <c:v>1.2229000000000001</c:v>
                </c:pt>
                <c:pt idx="116">
                  <c:v>1.2042999999999999</c:v>
                </c:pt>
                <c:pt idx="117">
                  <c:v>1.1777</c:v>
                </c:pt>
                <c:pt idx="118">
                  <c:v>1.1774</c:v>
                </c:pt>
                <c:pt idx="119">
                  <c:v>1.1815</c:v>
                </c:pt>
                <c:pt idx="120">
                  <c:v>1.1615</c:v>
                </c:pt>
                <c:pt idx="121">
                  <c:v>1.1572</c:v>
                </c:pt>
                <c:pt idx="122">
                  <c:v>1.1489</c:v>
                </c:pt>
                <c:pt idx="123">
                  <c:v>1.1573</c:v>
                </c:pt>
                <c:pt idx="124">
                  <c:v>1.1440999999999999</c:v>
                </c:pt>
                <c:pt idx="125">
                  <c:v>1.1100000000000001</c:v>
                </c:pt>
                <c:pt idx="126">
                  <c:v>1.1136999999999999</c:v>
                </c:pt>
                <c:pt idx="127">
                  <c:v>1.1294</c:v>
                </c:pt>
                <c:pt idx="128">
                  <c:v>1.1182000000000001</c:v>
                </c:pt>
                <c:pt idx="129">
                  <c:v>1.1161000000000001</c:v>
                </c:pt>
                <c:pt idx="130">
                  <c:v>1.1285000000000001</c:v>
                </c:pt>
                <c:pt idx="131">
                  <c:v>1.1358999999999999</c:v>
                </c:pt>
                <c:pt idx="132">
                  <c:v>1.1532</c:v>
                </c:pt>
                <c:pt idx="133">
                  <c:v>1.1762999999999999</c:v>
                </c:pt>
                <c:pt idx="134">
                  <c:v>1.171</c:v>
                </c:pt>
                <c:pt idx="135">
                  <c:v>1.1681999999999999</c:v>
                </c:pt>
                <c:pt idx="136">
                  <c:v>1.135</c:v>
                </c:pt>
                <c:pt idx="137">
                  <c:v>1.0951</c:v>
                </c:pt>
                <c:pt idx="138">
                  <c:v>1.0650999999999999</c:v>
                </c:pt>
                <c:pt idx="139">
                  <c:v>1.0502</c:v>
                </c:pt>
                <c:pt idx="140">
                  <c:v>1.0579000000000001</c:v>
                </c:pt>
                <c:pt idx="141">
                  <c:v>1.0266999999999999</c:v>
                </c:pt>
                <c:pt idx="142">
                  <c:v>0.97540000000000004</c:v>
                </c:pt>
                <c:pt idx="143">
                  <c:v>0.96719999999999995</c:v>
                </c:pt>
                <c:pt idx="144">
                  <c:v>1.0021</c:v>
                </c:pt>
                <c:pt idx="145">
                  <c:v>1.0099</c:v>
                </c:pt>
                <c:pt idx="146">
                  <c:v>0.99860000000000004</c:v>
                </c:pt>
                <c:pt idx="147">
                  <c:v>1.0028999999999999</c:v>
                </c:pt>
                <c:pt idx="148">
                  <c:v>1.0137</c:v>
                </c:pt>
                <c:pt idx="149">
                  <c:v>0.99929999999999997</c:v>
                </c:pt>
                <c:pt idx="150">
                  <c:v>1.0165999999999999</c:v>
                </c:pt>
                <c:pt idx="151">
                  <c:v>1.0129999999999999</c:v>
                </c:pt>
                <c:pt idx="152">
                  <c:v>1.0535000000000001</c:v>
                </c:pt>
                <c:pt idx="153">
                  <c:v>1.0582</c:v>
                </c:pt>
                <c:pt idx="154">
                  <c:v>1.1847000000000001</c:v>
                </c:pt>
                <c:pt idx="155">
                  <c:v>1.2171000000000001</c:v>
                </c:pt>
                <c:pt idx="156">
                  <c:v>1.2337</c:v>
                </c:pt>
                <c:pt idx="157">
                  <c:v>1.2248000000000001</c:v>
                </c:pt>
                <c:pt idx="158">
                  <c:v>1.2452000000000001</c:v>
                </c:pt>
                <c:pt idx="159">
                  <c:v>1.2645</c:v>
                </c:pt>
                <c:pt idx="160">
                  <c:v>1.2242</c:v>
                </c:pt>
                <c:pt idx="161">
                  <c:v>1.1528</c:v>
                </c:pt>
                <c:pt idx="162">
                  <c:v>1.1264000000000001</c:v>
                </c:pt>
                <c:pt idx="163">
                  <c:v>1.1229</c:v>
                </c:pt>
                <c:pt idx="164">
                  <c:v>1.0871999999999999</c:v>
                </c:pt>
                <c:pt idx="165">
                  <c:v>1.0815999999999999</c:v>
                </c:pt>
                <c:pt idx="166">
                  <c:v>1.0547</c:v>
                </c:pt>
                <c:pt idx="167">
                  <c:v>1.0592999999999999</c:v>
                </c:pt>
                <c:pt idx="168">
                  <c:v>1.0537000000000001</c:v>
                </c:pt>
                <c:pt idx="169">
                  <c:v>1.0438000000000001</c:v>
                </c:pt>
                <c:pt idx="170">
                  <c:v>1.0571999999999999</c:v>
                </c:pt>
                <c:pt idx="171">
                  <c:v>1.0228999999999999</c:v>
                </c:pt>
                <c:pt idx="172">
                  <c:v>1.0052000000000001</c:v>
                </c:pt>
                <c:pt idx="173">
                  <c:v>1.0403</c:v>
                </c:pt>
                <c:pt idx="174">
                  <c:v>1.0376000000000001</c:v>
                </c:pt>
                <c:pt idx="175">
                  <c:v>1.0422</c:v>
                </c:pt>
                <c:pt idx="176">
                  <c:v>1.0404</c:v>
                </c:pt>
                <c:pt idx="177">
                  <c:v>1.0329999999999999</c:v>
                </c:pt>
                <c:pt idx="178">
                  <c:v>1.0179</c:v>
                </c:pt>
                <c:pt idx="179">
                  <c:v>1.0128999999999999</c:v>
                </c:pt>
                <c:pt idx="180">
                  <c:v>1.0081</c:v>
                </c:pt>
                <c:pt idx="181">
                  <c:v>0.99390000000000001</c:v>
                </c:pt>
                <c:pt idx="182">
                  <c:v>0.98760000000000003</c:v>
                </c:pt>
                <c:pt idx="183">
                  <c:v>0.97660000000000002</c:v>
                </c:pt>
                <c:pt idx="184">
                  <c:v>0.95799999999999996</c:v>
                </c:pt>
                <c:pt idx="185">
                  <c:v>0.96799999999999997</c:v>
                </c:pt>
                <c:pt idx="186">
                  <c:v>0.97660000000000002</c:v>
                </c:pt>
                <c:pt idx="187">
                  <c:v>0.95530000000000004</c:v>
                </c:pt>
                <c:pt idx="188">
                  <c:v>0.98170000000000002</c:v>
                </c:pt>
                <c:pt idx="189">
                  <c:v>1.0024999999999999</c:v>
                </c:pt>
                <c:pt idx="190">
                  <c:v>1.0198</c:v>
                </c:pt>
                <c:pt idx="191">
                  <c:v>1.0247999999999999</c:v>
                </c:pt>
                <c:pt idx="192">
                  <c:v>1.0235000000000001</c:v>
                </c:pt>
                <c:pt idx="193">
                  <c:v>1.0129999999999999</c:v>
                </c:pt>
                <c:pt idx="194">
                  <c:v>0.99670000000000003</c:v>
                </c:pt>
                <c:pt idx="195">
                  <c:v>0.99380000000000002</c:v>
                </c:pt>
                <c:pt idx="196">
                  <c:v>0.99280000000000002</c:v>
                </c:pt>
                <c:pt idx="197">
                  <c:v>1.0097</c:v>
                </c:pt>
                <c:pt idx="198">
                  <c:v>1.028</c:v>
                </c:pt>
                <c:pt idx="199">
                  <c:v>1.0142</c:v>
                </c:pt>
                <c:pt idx="200">
                  <c:v>0.99239999999999995</c:v>
                </c:pt>
                <c:pt idx="201">
                  <c:v>0.97829999999999995</c:v>
                </c:pt>
                <c:pt idx="202">
                  <c:v>0.98719999999999997</c:v>
                </c:pt>
                <c:pt idx="203">
                  <c:v>0.997</c:v>
                </c:pt>
                <c:pt idx="204">
                  <c:v>0.98980000000000001</c:v>
                </c:pt>
                <c:pt idx="205">
                  <c:v>0.99209999999999998</c:v>
                </c:pt>
                <c:pt idx="206">
                  <c:v>1.0098</c:v>
                </c:pt>
                <c:pt idx="207">
                  <c:v>1.0244</c:v>
                </c:pt>
                <c:pt idx="208">
                  <c:v>1.0186999999999999</c:v>
                </c:pt>
                <c:pt idx="209">
                  <c:v>1.0196000000000001</c:v>
                </c:pt>
                <c:pt idx="210">
                  <c:v>1.0314000000000001</c:v>
                </c:pt>
                <c:pt idx="211">
                  <c:v>1.0402</c:v>
                </c:pt>
                <c:pt idx="212">
                  <c:v>1.0407</c:v>
                </c:pt>
                <c:pt idx="213">
                  <c:v>1.0342</c:v>
                </c:pt>
                <c:pt idx="214">
                  <c:v>1.0363</c:v>
                </c:pt>
                <c:pt idx="215">
                  <c:v>1.0486</c:v>
                </c:pt>
                <c:pt idx="216">
                  <c:v>1.0639000000000001</c:v>
                </c:pt>
                <c:pt idx="217">
                  <c:v>1.0940000000000001</c:v>
                </c:pt>
                <c:pt idx="218">
                  <c:v>1.1053999999999999</c:v>
                </c:pt>
                <c:pt idx="219">
                  <c:v>1.1107</c:v>
                </c:pt>
                <c:pt idx="220">
                  <c:v>1.0992</c:v>
                </c:pt>
                <c:pt idx="221">
                  <c:v>1.0893999999999999</c:v>
                </c:pt>
                <c:pt idx="222">
                  <c:v>1.083</c:v>
                </c:pt>
                <c:pt idx="223">
                  <c:v>1.0739000000000001</c:v>
                </c:pt>
                <c:pt idx="224">
                  <c:v>1.0926</c:v>
                </c:pt>
                <c:pt idx="225">
                  <c:v>1.1011</c:v>
                </c:pt>
                <c:pt idx="226">
                  <c:v>1.1212</c:v>
                </c:pt>
                <c:pt idx="227">
                  <c:v>1.1325000000000001</c:v>
                </c:pt>
                <c:pt idx="228">
                  <c:v>1.1532</c:v>
                </c:pt>
                <c:pt idx="229">
                  <c:v>1.2121999999999999</c:v>
                </c:pt>
                <c:pt idx="230">
                  <c:v>1.2499</c:v>
                </c:pt>
                <c:pt idx="231">
                  <c:v>1.2618</c:v>
                </c:pt>
                <c:pt idx="232">
                  <c:v>1.2337</c:v>
                </c:pt>
                <c:pt idx="233">
                  <c:v>1.2176</c:v>
                </c:pt>
                <c:pt idx="234">
                  <c:v>1.2364999999999999</c:v>
                </c:pt>
                <c:pt idx="235">
                  <c:v>1.2863</c:v>
                </c:pt>
                <c:pt idx="236">
                  <c:v>1.3147</c:v>
                </c:pt>
                <c:pt idx="237">
                  <c:v>1.3266</c:v>
                </c:pt>
                <c:pt idx="238">
                  <c:v>1.3071999999999999</c:v>
                </c:pt>
                <c:pt idx="239">
                  <c:v>1.3279000000000001</c:v>
                </c:pt>
                <c:pt idx="240">
                  <c:v>1.3713</c:v>
                </c:pt>
                <c:pt idx="241">
                  <c:v>1.4208000000000001</c:v>
                </c:pt>
                <c:pt idx="242">
                  <c:v>1.3796999999999999</c:v>
                </c:pt>
                <c:pt idx="243">
                  <c:v>1.3226</c:v>
                </c:pt>
                <c:pt idx="244">
                  <c:v>1.2818000000000001</c:v>
                </c:pt>
                <c:pt idx="245">
                  <c:v>1.2945</c:v>
                </c:pt>
                <c:pt idx="246">
                  <c:v>1.2894000000000001</c:v>
                </c:pt>
                <c:pt idx="247">
                  <c:v>1.3051999999999999</c:v>
                </c:pt>
                <c:pt idx="248">
                  <c:v>1.2998000000000001</c:v>
                </c:pt>
                <c:pt idx="249">
                  <c:v>1.3108</c:v>
                </c:pt>
                <c:pt idx="250">
                  <c:v>1.3250999999999999</c:v>
                </c:pt>
              </c:numCache>
            </c:numRef>
          </c:xVal>
          <c:yVal>
            <c:numRef>
              <c:f>'Lagged Full Model'!$Q$36:$Q$286</c:f>
              <c:numCache>
                <c:formatCode>_(* #,##0_);_(* \(#,##0\);_(* "-"??_);_(@_)</c:formatCode>
                <c:ptCount val="251"/>
                <c:pt idx="0">
                  <c:v>3842663.909835577</c:v>
                </c:pt>
                <c:pt idx="1">
                  <c:v>1371933.2080293894</c:v>
                </c:pt>
                <c:pt idx="2">
                  <c:v>-49533196.136927783</c:v>
                </c:pt>
                <c:pt idx="3">
                  <c:v>-53626179.164444208</c:v>
                </c:pt>
                <c:pt idx="4">
                  <c:v>-55205702.917960048</c:v>
                </c:pt>
                <c:pt idx="5">
                  <c:v>-38026002.376910865</c:v>
                </c:pt>
                <c:pt idx="6">
                  <c:v>-40328093.880437851</c:v>
                </c:pt>
                <c:pt idx="7">
                  <c:v>-64507973.333251119</c:v>
                </c:pt>
                <c:pt idx="8">
                  <c:v>-91580529.884431303</c:v>
                </c:pt>
                <c:pt idx="9">
                  <c:v>-45573792.390800536</c:v>
                </c:pt>
                <c:pt idx="10">
                  <c:v>-16072980.376590431</c:v>
                </c:pt>
                <c:pt idx="11">
                  <c:v>-13663906.556738794</c:v>
                </c:pt>
                <c:pt idx="12">
                  <c:v>-39962303.391025126</c:v>
                </c:pt>
                <c:pt idx="13">
                  <c:v>1667033.1616903543</c:v>
                </c:pt>
                <c:pt idx="14">
                  <c:v>-47392065.567442954</c:v>
                </c:pt>
                <c:pt idx="15">
                  <c:v>-53102003.953979254</c:v>
                </c:pt>
                <c:pt idx="16">
                  <c:v>-9774576.176312089</c:v>
                </c:pt>
                <c:pt idx="17">
                  <c:v>-10004322.098430753</c:v>
                </c:pt>
                <c:pt idx="18">
                  <c:v>-48815670.211369336</c:v>
                </c:pt>
                <c:pt idx="19">
                  <c:v>-47821512.927755952</c:v>
                </c:pt>
                <c:pt idx="20">
                  <c:v>-17265349.27915144</c:v>
                </c:pt>
                <c:pt idx="21">
                  <c:v>-13505570.680323243</c:v>
                </c:pt>
                <c:pt idx="22">
                  <c:v>-17961248.287124932</c:v>
                </c:pt>
                <c:pt idx="23">
                  <c:v>32623535.311716557</c:v>
                </c:pt>
                <c:pt idx="24">
                  <c:v>-6303693.297996819</c:v>
                </c:pt>
                <c:pt idx="25">
                  <c:v>23512917.577486098</c:v>
                </c:pt>
                <c:pt idx="26">
                  <c:v>-22952739.637881875</c:v>
                </c:pt>
                <c:pt idx="27">
                  <c:v>-43638735.652794957</c:v>
                </c:pt>
                <c:pt idx="28">
                  <c:v>-56826294.674096942</c:v>
                </c:pt>
                <c:pt idx="29">
                  <c:v>25628170.434879124</c:v>
                </c:pt>
                <c:pt idx="30">
                  <c:v>-12506594.055424392</c:v>
                </c:pt>
                <c:pt idx="31">
                  <c:v>-23540799.644619167</c:v>
                </c:pt>
                <c:pt idx="32">
                  <c:v>46027620.31427592</c:v>
                </c:pt>
                <c:pt idx="33">
                  <c:v>-13288368.343262076</c:v>
                </c:pt>
                <c:pt idx="34">
                  <c:v>30755531.942511141</c:v>
                </c:pt>
                <c:pt idx="35">
                  <c:v>33547400.83563</c:v>
                </c:pt>
                <c:pt idx="36">
                  <c:v>-8704555.4684189558</c:v>
                </c:pt>
                <c:pt idx="37">
                  <c:v>1326875.8543646336</c:v>
                </c:pt>
                <c:pt idx="38">
                  <c:v>-44228677.608329117</c:v>
                </c:pt>
                <c:pt idx="39">
                  <c:v>-28715864.32427001</c:v>
                </c:pt>
                <c:pt idx="40">
                  <c:v>-72708763.549057841</c:v>
                </c:pt>
                <c:pt idx="41">
                  <c:v>-52266137.848473251</c:v>
                </c:pt>
                <c:pt idx="42">
                  <c:v>-6353202.8756224513</c:v>
                </c:pt>
                <c:pt idx="43">
                  <c:v>-41561670.767908812</c:v>
                </c:pt>
                <c:pt idx="44">
                  <c:v>-21002778.31159842</c:v>
                </c:pt>
                <c:pt idx="45">
                  <c:v>-37432337.632670045</c:v>
                </c:pt>
                <c:pt idx="46">
                  <c:v>-15312314.12001884</c:v>
                </c:pt>
                <c:pt idx="47">
                  <c:v>-6332349.1058404446</c:v>
                </c:pt>
                <c:pt idx="48">
                  <c:v>-49265040.728667438</c:v>
                </c:pt>
                <c:pt idx="49">
                  <c:v>-13563057.746039569</c:v>
                </c:pt>
                <c:pt idx="50">
                  <c:v>-40904600.974786937</c:v>
                </c:pt>
                <c:pt idx="51">
                  <c:v>-70790929.356157303</c:v>
                </c:pt>
                <c:pt idx="52">
                  <c:v>-64047858.490292668</c:v>
                </c:pt>
                <c:pt idx="53">
                  <c:v>-7019578.7939543128</c:v>
                </c:pt>
                <c:pt idx="54">
                  <c:v>-17255402.639270067</c:v>
                </c:pt>
                <c:pt idx="55">
                  <c:v>3444813.3110912442</c:v>
                </c:pt>
                <c:pt idx="56">
                  <c:v>682542.63580977917</c:v>
                </c:pt>
                <c:pt idx="57">
                  <c:v>-13757243.663716912</c:v>
                </c:pt>
                <c:pt idx="58">
                  <c:v>12636771.108412802</c:v>
                </c:pt>
                <c:pt idx="59">
                  <c:v>15827662.055719197</c:v>
                </c:pt>
                <c:pt idx="60">
                  <c:v>27153864.521113932</c:v>
                </c:pt>
                <c:pt idx="61">
                  <c:v>16539532.336325109</c:v>
                </c:pt>
                <c:pt idx="62">
                  <c:v>12505319.330206394</c:v>
                </c:pt>
                <c:pt idx="63">
                  <c:v>-14652680.478130579</c:v>
                </c:pt>
                <c:pt idx="64">
                  <c:v>24051719.952244997</c:v>
                </c:pt>
                <c:pt idx="65">
                  <c:v>35443763.225747526</c:v>
                </c:pt>
                <c:pt idx="66">
                  <c:v>-6540357.8925095797</c:v>
                </c:pt>
                <c:pt idx="67">
                  <c:v>-14530517.407133043</c:v>
                </c:pt>
                <c:pt idx="68">
                  <c:v>-17712303.944799721</c:v>
                </c:pt>
                <c:pt idx="69">
                  <c:v>-11760181.729922414</c:v>
                </c:pt>
                <c:pt idx="70">
                  <c:v>19215282.419591129</c:v>
                </c:pt>
                <c:pt idx="71">
                  <c:v>15834935.324837208</c:v>
                </c:pt>
                <c:pt idx="72">
                  <c:v>28175471.433046699</c:v>
                </c:pt>
                <c:pt idx="73">
                  <c:v>39778917.637260199</c:v>
                </c:pt>
                <c:pt idx="74">
                  <c:v>-18324840.692547619</c:v>
                </c:pt>
                <c:pt idx="75">
                  <c:v>-9645357.269154191</c:v>
                </c:pt>
                <c:pt idx="76">
                  <c:v>35549143.581941366</c:v>
                </c:pt>
                <c:pt idx="77">
                  <c:v>43923306.465508759</c:v>
                </c:pt>
                <c:pt idx="78">
                  <c:v>275178.0169878006</c:v>
                </c:pt>
                <c:pt idx="79">
                  <c:v>45231327.043925941</c:v>
                </c:pt>
                <c:pt idx="80">
                  <c:v>64600894.62625581</c:v>
                </c:pt>
                <c:pt idx="81">
                  <c:v>13044135.234375298</c:v>
                </c:pt>
                <c:pt idx="82">
                  <c:v>31835036.83037895</c:v>
                </c:pt>
                <c:pt idx="83">
                  <c:v>29289513.103612542</c:v>
                </c:pt>
                <c:pt idx="84">
                  <c:v>28180920.545955896</c:v>
                </c:pt>
                <c:pt idx="85">
                  <c:v>49085402.430094123</c:v>
                </c:pt>
                <c:pt idx="86">
                  <c:v>8816048.6672783494</c:v>
                </c:pt>
                <c:pt idx="87">
                  <c:v>18483095.453244328</c:v>
                </c:pt>
                <c:pt idx="88">
                  <c:v>16203171.370590806</c:v>
                </c:pt>
                <c:pt idx="89">
                  <c:v>55374696.82675606</c:v>
                </c:pt>
                <c:pt idx="90">
                  <c:v>-13468556.819716334</c:v>
                </c:pt>
                <c:pt idx="91">
                  <c:v>2548279.6712150574</c:v>
                </c:pt>
                <c:pt idx="92">
                  <c:v>6630797.9653693438</c:v>
                </c:pt>
                <c:pt idx="93">
                  <c:v>-4375507.3899211884</c:v>
                </c:pt>
                <c:pt idx="94">
                  <c:v>-22473775.592599332</c:v>
                </c:pt>
                <c:pt idx="95">
                  <c:v>15041257.661243796</c:v>
                </c:pt>
                <c:pt idx="96">
                  <c:v>-2853420.9133229852</c:v>
                </c:pt>
                <c:pt idx="97">
                  <c:v>18867379.491444945</c:v>
                </c:pt>
                <c:pt idx="98">
                  <c:v>2556021.9114402533</c:v>
                </c:pt>
                <c:pt idx="99">
                  <c:v>5241622.0856361389</c:v>
                </c:pt>
                <c:pt idx="100">
                  <c:v>13131493.245352268</c:v>
                </c:pt>
                <c:pt idx="101">
                  <c:v>41740696.035037339</c:v>
                </c:pt>
                <c:pt idx="102">
                  <c:v>35970274.929976702</c:v>
                </c:pt>
                <c:pt idx="103">
                  <c:v>-8646609.5974917412</c:v>
                </c:pt>
                <c:pt idx="104">
                  <c:v>-4095639.277849555</c:v>
                </c:pt>
                <c:pt idx="105">
                  <c:v>16689024.090299129</c:v>
                </c:pt>
                <c:pt idx="106">
                  <c:v>48425202.306038618</c:v>
                </c:pt>
                <c:pt idx="107">
                  <c:v>3663722.5442367792</c:v>
                </c:pt>
                <c:pt idx="108">
                  <c:v>-9070581.5669646263</c:v>
                </c:pt>
                <c:pt idx="109">
                  <c:v>31753262.994221568</c:v>
                </c:pt>
                <c:pt idx="110">
                  <c:v>36073558.145640373</c:v>
                </c:pt>
                <c:pt idx="111">
                  <c:v>38223596.197448969</c:v>
                </c:pt>
                <c:pt idx="112">
                  <c:v>48958056.764811873</c:v>
                </c:pt>
                <c:pt idx="113">
                  <c:v>130150440.73682761</c:v>
                </c:pt>
                <c:pt idx="114">
                  <c:v>78562443.918063343</c:v>
                </c:pt>
                <c:pt idx="115">
                  <c:v>66942534.115861058</c:v>
                </c:pt>
                <c:pt idx="116">
                  <c:v>22390263.631650567</c:v>
                </c:pt>
                <c:pt idx="117">
                  <c:v>17870973.456060529</c:v>
                </c:pt>
                <c:pt idx="118">
                  <c:v>42183595.750472784</c:v>
                </c:pt>
                <c:pt idx="119">
                  <c:v>52834244.815414429</c:v>
                </c:pt>
                <c:pt idx="120">
                  <c:v>61268034.510356307</c:v>
                </c:pt>
                <c:pt idx="121">
                  <c:v>86890499.713806629</c:v>
                </c:pt>
                <c:pt idx="122">
                  <c:v>74136392.584971428</c:v>
                </c:pt>
                <c:pt idx="123">
                  <c:v>16305542.399451375</c:v>
                </c:pt>
                <c:pt idx="124">
                  <c:v>44386944.122280598</c:v>
                </c:pt>
                <c:pt idx="125">
                  <c:v>45019504.049252272</c:v>
                </c:pt>
                <c:pt idx="126">
                  <c:v>4150308.6183140278</c:v>
                </c:pt>
                <c:pt idx="127">
                  <c:v>65270876.895631552</c:v>
                </c:pt>
                <c:pt idx="128">
                  <c:v>36990443.418511748</c:v>
                </c:pt>
                <c:pt idx="129">
                  <c:v>51208350.405447364</c:v>
                </c:pt>
                <c:pt idx="130">
                  <c:v>-10838169.35377574</c:v>
                </c:pt>
                <c:pt idx="131">
                  <c:v>10746859.673052669</c:v>
                </c:pt>
                <c:pt idx="132">
                  <c:v>-1580284.3189009428</c:v>
                </c:pt>
                <c:pt idx="133">
                  <c:v>43876661.628545046</c:v>
                </c:pt>
                <c:pt idx="134">
                  <c:v>-20078545.304093599</c:v>
                </c:pt>
                <c:pt idx="135">
                  <c:v>-67550656.230607033</c:v>
                </c:pt>
                <c:pt idx="136">
                  <c:v>20913605.8022542</c:v>
                </c:pt>
                <c:pt idx="137">
                  <c:v>11274975.544437766</c:v>
                </c:pt>
                <c:pt idx="138">
                  <c:v>-111771085.91560924</c:v>
                </c:pt>
                <c:pt idx="139">
                  <c:v>-34688353.473679662</c:v>
                </c:pt>
                <c:pt idx="140">
                  <c:v>-40249026.029341459</c:v>
                </c:pt>
                <c:pt idx="141">
                  <c:v>-10276632.180481195</c:v>
                </c:pt>
                <c:pt idx="142">
                  <c:v>-18655890.926086426</c:v>
                </c:pt>
                <c:pt idx="143">
                  <c:v>-112373253.45320249</c:v>
                </c:pt>
                <c:pt idx="144">
                  <c:v>2317304.2091823816</c:v>
                </c:pt>
                <c:pt idx="145">
                  <c:v>-12556845.856427908</c:v>
                </c:pt>
                <c:pt idx="146">
                  <c:v>-96017165.702528954</c:v>
                </c:pt>
                <c:pt idx="147">
                  <c:v>28625058.611763597</c:v>
                </c:pt>
                <c:pt idx="148">
                  <c:v>-22400560.429556012</c:v>
                </c:pt>
                <c:pt idx="149">
                  <c:v>-43333255.078463435</c:v>
                </c:pt>
                <c:pt idx="150">
                  <c:v>-14816504.837304473</c:v>
                </c:pt>
                <c:pt idx="151">
                  <c:v>3244768.0703415871</c:v>
                </c:pt>
                <c:pt idx="152">
                  <c:v>74647129.823410988</c:v>
                </c:pt>
                <c:pt idx="153">
                  <c:v>124280447.27802575</c:v>
                </c:pt>
                <c:pt idx="154">
                  <c:v>187176947.4680016</c:v>
                </c:pt>
                <c:pt idx="155">
                  <c:v>170773190.34604621</c:v>
                </c:pt>
                <c:pt idx="156">
                  <c:v>50541174.895509958</c:v>
                </c:pt>
                <c:pt idx="157">
                  <c:v>56709210.032386303</c:v>
                </c:pt>
                <c:pt idx="158">
                  <c:v>23349692.005337477</c:v>
                </c:pt>
                <c:pt idx="159">
                  <c:v>20167671.667991161</c:v>
                </c:pt>
                <c:pt idx="160">
                  <c:v>-85132965.910804749</c:v>
                </c:pt>
                <c:pt idx="161">
                  <c:v>-40870054.058571219</c:v>
                </c:pt>
                <c:pt idx="162">
                  <c:v>-55224715.840746164</c:v>
                </c:pt>
                <c:pt idx="163">
                  <c:v>-87807880.550796747</c:v>
                </c:pt>
                <c:pt idx="164">
                  <c:v>-93806979.625755548</c:v>
                </c:pt>
                <c:pt idx="165">
                  <c:v>-127953520.05404782</c:v>
                </c:pt>
                <c:pt idx="166">
                  <c:v>-72914472.406479359</c:v>
                </c:pt>
                <c:pt idx="167">
                  <c:v>-83045686.936211348</c:v>
                </c:pt>
                <c:pt idx="168">
                  <c:v>-147683393.68042493</c:v>
                </c:pt>
                <c:pt idx="169">
                  <c:v>-106093416.99841094</c:v>
                </c:pt>
                <c:pt idx="170">
                  <c:v>43428879.84049654</c:v>
                </c:pt>
                <c:pt idx="171">
                  <c:v>-43557996.697722912</c:v>
                </c:pt>
                <c:pt idx="172">
                  <c:v>-13960945.314803243</c:v>
                </c:pt>
                <c:pt idx="173">
                  <c:v>40312866.612430573</c:v>
                </c:pt>
                <c:pt idx="174">
                  <c:v>-97950970.408833623</c:v>
                </c:pt>
                <c:pt idx="175">
                  <c:v>-37517587.724354625</c:v>
                </c:pt>
                <c:pt idx="176">
                  <c:v>-100841831.90326202</c:v>
                </c:pt>
                <c:pt idx="177">
                  <c:v>-53583295.805757284</c:v>
                </c:pt>
                <c:pt idx="178">
                  <c:v>-3345140.3998131752</c:v>
                </c:pt>
                <c:pt idx="179">
                  <c:v>28474573.564867616</c:v>
                </c:pt>
                <c:pt idx="180">
                  <c:v>-117473007.13386559</c:v>
                </c:pt>
                <c:pt idx="181">
                  <c:v>-149564550.72385907</c:v>
                </c:pt>
                <c:pt idx="182">
                  <c:v>-48037652.37608242</c:v>
                </c:pt>
                <c:pt idx="183">
                  <c:v>30677477.013347149</c:v>
                </c:pt>
                <c:pt idx="184">
                  <c:v>-132129215.24756575</c:v>
                </c:pt>
                <c:pt idx="185">
                  <c:v>-58918785.885106564</c:v>
                </c:pt>
                <c:pt idx="186">
                  <c:v>58413551.761394262</c:v>
                </c:pt>
                <c:pt idx="187">
                  <c:v>32500006.785916328</c:v>
                </c:pt>
                <c:pt idx="188">
                  <c:v>42956772.678532839</c:v>
                </c:pt>
                <c:pt idx="189">
                  <c:v>87452714.035770655</c:v>
                </c:pt>
                <c:pt idx="190">
                  <c:v>118828048.46434486</c:v>
                </c:pt>
                <c:pt idx="191">
                  <c:v>90008770.501174927</c:v>
                </c:pt>
                <c:pt idx="192">
                  <c:v>121832135.02676916</c:v>
                </c:pt>
                <c:pt idx="193">
                  <c:v>62259750.707280159</c:v>
                </c:pt>
                <c:pt idx="194">
                  <c:v>184852750.25164962</c:v>
                </c:pt>
                <c:pt idx="195">
                  <c:v>91600835.747338295</c:v>
                </c:pt>
                <c:pt idx="196">
                  <c:v>175263734.49542451</c:v>
                </c:pt>
                <c:pt idx="197">
                  <c:v>171489648.9525485</c:v>
                </c:pt>
                <c:pt idx="198">
                  <c:v>-4052197.1399478912</c:v>
                </c:pt>
                <c:pt idx="199">
                  <c:v>88484296.151833296</c:v>
                </c:pt>
                <c:pt idx="200">
                  <c:v>-12966016.342427254</c:v>
                </c:pt>
                <c:pt idx="201">
                  <c:v>81457494.857273102</c:v>
                </c:pt>
                <c:pt idx="202">
                  <c:v>3938211.2177889347</c:v>
                </c:pt>
                <c:pt idx="203">
                  <c:v>-22301666.107260704</c:v>
                </c:pt>
                <c:pt idx="204">
                  <c:v>-4999409.5318241119</c:v>
                </c:pt>
                <c:pt idx="205">
                  <c:v>-109999110.35858011</c:v>
                </c:pt>
                <c:pt idx="206">
                  <c:v>-14724572.018928766</c:v>
                </c:pt>
                <c:pt idx="207">
                  <c:v>50212740.004238844</c:v>
                </c:pt>
                <c:pt idx="208">
                  <c:v>-35469321.787414074</c:v>
                </c:pt>
                <c:pt idx="209">
                  <c:v>-83699196.770104647</c:v>
                </c:pt>
                <c:pt idx="210">
                  <c:v>-77276062.858384132</c:v>
                </c:pt>
                <c:pt idx="211">
                  <c:v>-50797506.228631735</c:v>
                </c:pt>
                <c:pt idx="212">
                  <c:v>-81380867.456101179</c:v>
                </c:pt>
                <c:pt idx="213">
                  <c:v>-38965842.989462137</c:v>
                </c:pt>
                <c:pt idx="214">
                  <c:v>-13676045.220270395</c:v>
                </c:pt>
                <c:pt idx="215">
                  <c:v>-22794793.719976902</c:v>
                </c:pt>
                <c:pt idx="216">
                  <c:v>4991093.2177639008</c:v>
                </c:pt>
                <c:pt idx="217">
                  <c:v>-7238909.5693941116</c:v>
                </c:pt>
                <c:pt idx="218">
                  <c:v>71501124.449282169</c:v>
                </c:pt>
                <c:pt idx="219">
                  <c:v>94850823.778731585</c:v>
                </c:pt>
                <c:pt idx="220">
                  <c:v>155091103.74602532</c:v>
                </c:pt>
                <c:pt idx="221">
                  <c:v>175824289.09102726</c:v>
                </c:pt>
                <c:pt idx="222">
                  <c:v>-12525904.490514755</c:v>
                </c:pt>
                <c:pt idx="223">
                  <c:v>-30905893.225265026</c:v>
                </c:pt>
                <c:pt idx="224">
                  <c:v>-143504308.40082908</c:v>
                </c:pt>
                <c:pt idx="225">
                  <c:v>27973323.21791935</c:v>
                </c:pt>
                <c:pt idx="226">
                  <c:v>-17128100.571072102</c:v>
                </c:pt>
                <c:pt idx="227">
                  <c:v>-25677546.621548176</c:v>
                </c:pt>
                <c:pt idx="228">
                  <c:v>-115575612.41935968</c:v>
                </c:pt>
                <c:pt idx="229">
                  <c:v>-45196637.696363688</c:v>
                </c:pt>
                <c:pt idx="230">
                  <c:v>-23520929.719959259</c:v>
                </c:pt>
                <c:pt idx="231">
                  <c:v>-16356840.527775526</c:v>
                </c:pt>
                <c:pt idx="232">
                  <c:v>6253309.0720367432</c:v>
                </c:pt>
                <c:pt idx="233">
                  <c:v>-23975069.77056694</c:v>
                </c:pt>
                <c:pt idx="234">
                  <c:v>-6649202.3178844452</c:v>
                </c:pt>
                <c:pt idx="235">
                  <c:v>-35247655.800321579</c:v>
                </c:pt>
                <c:pt idx="236">
                  <c:v>-40510284.141433239</c:v>
                </c:pt>
                <c:pt idx="237">
                  <c:v>-77094020.514744997</c:v>
                </c:pt>
                <c:pt idx="238">
                  <c:v>-119719393.82669592</c:v>
                </c:pt>
                <c:pt idx="239">
                  <c:v>20536910.53128171</c:v>
                </c:pt>
                <c:pt idx="240">
                  <c:v>-101813183.85530865</c:v>
                </c:pt>
                <c:pt idx="241">
                  <c:v>1723977.3777559996</c:v>
                </c:pt>
                <c:pt idx="242">
                  <c:v>-31504801.446822166</c:v>
                </c:pt>
                <c:pt idx="243">
                  <c:v>7248780.6958150864</c:v>
                </c:pt>
                <c:pt idx="244">
                  <c:v>7853922.3448708057</c:v>
                </c:pt>
                <c:pt idx="245">
                  <c:v>71208830.402198076</c:v>
                </c:pt>
                <c:pt idx="246">
                  <c:v>26622752.897401214</c:v>
                </c:pt>
                <c:pt idx="247">
                  <c:v>53412609.383470774</c:v>
                </c:pt>
                <c:pt idx="248">
                  <c:v>117205459.26843107</c:v>
                </c:pt>
                <c:pt idx="249">
                  <c:v>27589850.799910665</c:v>
                </c:pt>
                <c:pt idx="250">
                  <c:v>87460194.471636534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81184"/>
        <c:axId val="122007936"/>
      </c:scatterChart>
      <c:valAx>
        <c:axId val="121981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Can/Us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007936"/>
        <c:crosses val="autoZero"/>
        <c:crossBetween val="midCat"/>
      </c:valAx>
      <c:valAx>
        <c:axId val="122007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219811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Pound/US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Full Model'!$E$3:$E$253</c:f>
              <c:numCache>
                <c:formatCode>General</c:formatCode>
                <c:ptCount val="251"/>
                <c:pt idx="0">
                  <c:v>0.64913988964621872</c:v>
                </c:pt>
                <c:pt idx="1">
                  <c:v>0.65410779696493981</c:v>
                </c:pt>
                <c:pt idx="2">
                  <c:v>0.65104166666666663</c:v>
                </c:pt>
                <c:pt idx="3">
                  <c:v>0.65483596359112051</c:v>
                </c:pt>
                <c:pt idx="4">
                  <c:v>0.65963060686015829</c:v>
                </c:pt>
                <c:pt idx="5">
                  <c:v>0.65997888067581834</c:v>
                </c:pt>
                <c:pt idx="6">
                  <c:v>0.64867669953295271</c:v>
                </c:pt>
                <c:pt idx="7">
                  <c:v>0.64391500321957507</c:v>
                </c:pt>
                <c:pt idx="8">
                  <c:v>0.64520291631718174</c:v>
                </c:pt>
                <c:pt idx="9">
                  <c:v>0.64131340986340024</c:v>
                </c:pt>
                <c:pt idx="10">
                  <c:v>0.63039778099981081</c:v>
                </c:pt>
                <c:pt idx="11">
                  <c:v>0.60157612945918304</c:v>
                </c:pt>
                <c:pt idx="12">
                  <c:v>0.60099765610914124</c:v>
                </c:pt>
                <c:pt idx="13">
                  <c:v>0.60295447693699122</c:v>
                </c:pt>
                <c:pt idx="14">
                  <c:v>0.61515748031496065</c:v>
                </c:pt>
                <c:pt idx="15">
                  <c:v>0.62127236580516898</c:v>
                </c:pt>
                <c:pt idx="16">
                  <c:v>0.61376051064874482</c:v>
                </c:pt>
                <c:pt idx="17">
                  <c:v>0.61267001592942039</c:v>
                </c:pt>
                <c:pt idx="18">
                  <c:v>0.60793969238251566</c:v>
                </c:pt>
                <c:pt idx="19">
                  <c:v>0.59901761111776686</c:v>
                </c:pt>
                <c:pt idx="20">
                  <c:v>0.62363579669473035</c:v>
                </c:pt>
                <c:pt idx="21">
                  <c:v>0.62449259976269278</c:v>
                </c:pt>
                <c:pt idx="22">
                  <c:v>0.61236987140232702</c:v>
                </c:pt>
                <c:pt idx="23">
                  <c:v>0.59210136775415945</c:v>
                </c:pt>
                <c:pt idx="24">
                  <c:v>0.6025185274447189</c:v>
                </c:pt>
                <c:pt idx="25">
                  <c:v>0.6116207951070336</c:v>
                </c:pt>
                <c:pt idx="26">
                  <c:v>0.6094588005850804</c:v>
                </c:pt>
                <c:pt idx="27">
                  <c:v>0.60172092183645232</c:v>
                </c:pt>
                <c:pt idx="28">
                  <c:v>0.59797883154936315</c:v>
                </c:pt>
                <c:pt idx="29">
                  <c:v>0.61042607740202659</c:v>
                </c:pt>
                <c:pt idx="30">
                  <c:v>0.60591371788657289</c:v>
                </c:pt>
                <c:pt idx="31">
                  <c:v>0.60838352497414372</c:v>
                </c:pt>
                <c:pt idx="32">
                  <c:v>0.611920205605189</c:v>
                </c:pt>
                <c:pt idx="33">
                  <c:v>0.59442430006538671</c:v>
                </c:pt>
                <c:pt idx="34">
                  <c:v>0.59017941454202083</c:v>
                </c:pt>
                <c:pt idx="35">
                  <c:v>0.60201071579074106</c:v>
                </c:pt>
                <c:pt idx="36">
                  <c:v>0.59851568111084508</c:v>
                </c:pt>
                <c:pt idx="37">
                  <c:v>0.60613407685780096</c:v>
                </c:pt>
                <c:pt idx="38">
                  <c:v>0.61440157286802655</c:v>
                </c:pt>
                <c:pt idx="39">
                  <c:v>0.61678899648430274</c:v>
                </c:pt>
                <c:pt idx="40">
                  <c:v>0.62154266890422027</c:v>
                </c:pt>
                <c:pt idx="41">
                  <c:v>0.61904172341215802</c:v>
                </c:pt>
                <c:pt idx="42">
                  <c:v>0.62695924764890287</c:v>
                </c:pt>
                <c:pt idx="43">
                  <c:v>0.63488032505872649</c:v>
                </c:pt>
                <c:pt idx="44">
                  <c:v>0.62274255822642921</c:v>
                </c:pt>
                <c:pt idx="45">
                  <c:v>0.61549824582999935</c:v>
                </c:pt>
                <c:pt idx="46">
                  <c:v>0.60342746801834424</c:v>
                </c:pt>
                <c:pt idx="47">
                  <c:v>0.61709348966368405</c:v>
                </c:pt>
                <c:pt idx="48">
                  <c:v>0.61988594098685845</c:v>
                </c:pt>
                <c:pt idx="49">
                  <c:v>0.60960741282613995</c:v>
                </c:pt>
                <c:pt idx="50">
                  <c:v>0.625</c:v>
                </c:pt>
                <c:pt idx="51">
                  <c:v>0.63295145262358377</c:v>
                </c:pt>
                <c:pt idx="52">
                  <c:v>0.6319914049168931</c:v>
                </c:pt>
                <c:pt idx="53">
                  <c:v>0.66269052352551361</c:v>
                </c:pt>
                <c:pt idx="54">
                  <c:v>0.66260270341902994</c:v>
                </c:pt>
                <c:pt idx="55">
                  <c:v>0.66330591668877681</c:v>
                </c:pt>
                <c:pt idx="56">
                  <c:v>0.67163677883000883</c:v>
                </c:pt>
                <c:pt idx="57">
                  <c:v>0.6975446428571429</c:v>
                </c:pt>
                <c:pt idx="58">
                  <c:v>0.68936991589687036</c:v>
                </c:pt>
                <c:pt idx="59">
                  <c:v>0.70136063964090334</c:v>
                </c:pt>
                <c:pt idx="60">
                  <c:v>0.68357372342607148</c:v>
                </c:pt>
                <c:pt idx="61">
                  <c:v>0.67681895093062605</c:v>
                </c:pt>
                <c:pt idx="62">
                  <c:v>0.6884681583476765</c:v>
                </c:pt>
                <c:pt idx="63">
                  <c:v>0.6922810661128419</c:v>
                </c:pt>
                <c:pt idx="64">
                  <c:v>0.69696124895455813</c:v>
                </c:pt>
                <c:pt idx="65">
                  <c:v>0.70101647388713628</c:v>
                </c:pt>
                <c:pt idx="66">
                  <c:v>0.71326676176890158</c:v>
                </c:pt>
                <c:pt idx="67">
                  <c:v>0.70681368391292054</c:v>
                </c:pt>
                <c:pt idx="68">
                  <c:v>0.69579738380183687</c:v>
                </c:pt>
                <c:pt idx="69">
                  <c:v>0.68315343626178437</c:v>
                </c:pt>
                <c:pt idx="70">
                  <c:v>0.68960761326805053</c:v>
                </c:pt>
                <c:pt idx="71">
                  <c:v>0.69657286152131515</c:v>
                </c:pt>
                <c:pt idx="72">
                  <c:v>0.69381808089918817</c:v>
                </c:pt>
                <c:pt idx="73">
                  <c:v>0.69822650467811764</c:v>
                </c:pt>
                <c:pt idx="74">
                  <c:v>0.70288887326913607</c:v>
                </c:pt>
                <c:pt idx="75">
                  <c:v>0.70274068868587491</c:v>
                </c:pt>
                <c:pt idx="76">
                  <c:v>0.69304872132510909</c:v>
                </c:pt>
                <c:pt idx="77">
                  <c:v>0.68502534593779973</c:v>
                </c:pt>
                <c:pt idx="78">
                  <c:v>0.67399069892835473</c:v>
                </c:pt>
                <c:pt idx="79">
                  <c:v>0.6424670735624799</c:v>
                </c:pt>
                <c:pt idx="80">
                  <c:v>0.65070275897969809</c:v>
                </c:pt>
                <c:pt idx="81">
                  <c:v>0.64254963695945511</c:v>
                </c:pt>
                <c:pt idx="82">
                  <c:v>0.6420545746388443</c:v>
                </c:pt>
                <c:pt idx="83">
                  <c:v>0.63649672204188146</c:v>
                </c:pt>
                <c:pt idx="84">
                  <c:v>0.63039778099981081</c:v>
                </c:pt>
                <c:pt idx="85">
                  <c:v>0.61823802163833075</c:v>
                </c:pt>
                <c:pt idx="86">
                  <c:v>0.62192922445425702</c:v>
                </c:pt>
                <c:pt idx="87">
                  <c:v>0.63191153238546605</c:v>
                </c:pt>
                <c:pt idx="88">
                  <c:v>0.63536438147277463</c:v>
                </c:pt>
                <c:pt idx="89">
                  <c:v>0.61637080867850091</c:v>
                </c:pt>
                <c:pt idx="90">
                  <c:v>0.60208320789933167</c:v>
                </c:pt>
                <c:pt idx="91">
                  <c:v>0.61648480364959002</c:v>
                </c:pt>
                <c:pt idx="92">
                  <c:v>0.62739193173975782</c:v>
                </c:pt>
                <c:pt idx="93">
                  <c:v>0.61900340451872493</c:v>
                </c:pt>
                <c:pt idx="94">
                  <c:v>0.59552167698904235</c:v>
                </c:pt>
                <c:pt idx="95">
                  <c:v>0.59182103331952418</c:v>
                </c:pt>
                <c:pt idx="96">
                  <c:v>0.57090659968029234</c:v>
                </c:pt>
                <c:pt idx="97">
                  <c:v>0.54779512462339086</c:v>
                </c:pt>
                <c:pt idx="98">
                  <c:v>0.53553258715792862</c:v>
                </c:pt>
                <c:pt idx="99">
                  <c:v>0.54761513608236134</c:v>
                </c:pt>
                <c:pt idx="100">
                  <c:v>0.55460041040430375</c:v>
                </c:pt>
                <c:pt idx="101">
                  <c:v>0.55991041433370659</c:v>
                </c:pt>
                <c:pt idx="102">
                  <c:v>0.54707587942447611</c:v>
                </c:pt>
                <c:pt idx="103">
                  <c:v>0.54235817333767222</c:v>
                </c:pt>
                <c:pt idx="104">
                  <c:v>0.54935999560512006</c:v>
                </c:pt>
                <c:pt idx="105">
                  <c:v>0.55750682945866081</c:v>
                </c:pt>
                <c:pt idx="106">
                  <c:v>0.55318913536538139</c:v>
                </c:pt>
                <c:pt idx="107">
                  <c:v>0.53743214919116455</c:v>
                </c:pt>
                <c:pt idx="108">
                  <c:v>0.51851083687649069</c:v>
                </c:pt>
                <c:pt idx="109">
                  <c:v>0.53199978720008512</c:v>
                </c:pt>
                <c:pt idx="110">
                  <c:v>0.52991362407927511</c:v>
                </c:pt>
                <c:pt idx="111">
                  <c:v>0.52512734338076983</c:v>
                </c:pt>
                <c:pt idx="112">
                  <c:v>0.52739834396919993</c:v>
                </c:pt>
                <c:pt idx="113">
                  <c:v>0.5388221348132981</c:v>
                </c:pt>
                <c:pt idx="114">
                  <c:v>0.550145788633988</c:v>
                </c:pt>
                <c:pt idx="115">
                  <c:v>0.57120009139201466</c:v>
                </c:pt>
                <c:pt idx="116">
                  <c:v>0.55728934462773072</c:v>
                </c:pt>
                <c:pt idx="117">
                  <c:v>0.55358724534986714</c:v>
                </c:pt>
                <c:pt idx="118">
                  <c:v>0.56654013936887437</c:v>
                </c:pt>
                <c:pt idx="119">
                  <c:v>0.57640209810363707</c:v>
                </c:pt>
                <c:pt idx="120">
                  <c:v>0.57280329934700425</c:v>
                </c:pt>
                <c:pt idx="121">
                  <c:v>0.56541897546081643</c:v>
                </c:pt>
                <c:pt idx="122">
                  <c:v>0.57208237986270027</c:v>
                </c:pt>
                <c:pt idx="123">
                  <c:v>0.57332874670335976</c:v>
                </c:pt>
                <c:pt idx="124">
                  <c:v>0.56561085972850678</c:v>
                </c:pt>
                <c:pt idx="125">
                  <c:v>0.53513137475250172</c:v>
                </c:pt>
                <c:pt idx="126">
                  <c:v>0.54244643341470034</c:v>
                </c:pt>
                <c:pt idx="127">
                  <c:v>0.54221113701675427</c:v>
                </c:pt>
                <c:pt idx="128">
                  <c:v>0.52795522939654715</c:v>
                </c:pt>
                <c:pt idx="129">
                  <c:v>0.53081373745952543</c:v>
                </c:pt>
                <c:pt idx="130">
                  <c:v>0.5329070077271516</c:v>
                </c:pt>
                <c:pt idx="131">
                  <c:v>0.52287581699346408</c:v>
                </c:pt>
                <c:pt idx="132">
                  <c:v>0.50945030312293038</c:v>
                </c:pt>
                <c:pt idx="133">
                  <c:v>0.51054270689743197</c:v>
                </c:pt>
                <c:pt idx="134">
                  <c:v>0.51049058144877224</c:v>
                </c:pt>
                <c:pt idx="135">
                  <c:v>0.51350518640238263</c:v>
                </c:pt>
                <c:pt idx="136">
                  <c:v>0.50304341264651142</c:v>
                </c:pt>
                <c:pt idx="137">
                  <c:v>0.50398145348251189</c:v>
                </c:pt>
                <c:pt idx="138">
                  <c:v>0.50334725927417323</c:v>
                </c:pt>
                <c:pt idx="139">
                  <c:v>0.49127978383689513</c:v>
                </c:pt>
                <c:pt idx="140">
                  <c:v>0.49726504226752855</c:v>
                </c:pt>
                <c:pt idx="141">
                  <c:v>0.49544193420531107</c:v>
                </c:pt>
                <c:pt idx="142">
                  <c:v>0.48902146804244701</c:v>
                </c:pt>
                <c:pt idx="143">
                  <c:v>0.4830684507994783</c:v>
                </c:pt>
                <c:pt idx="144">
                  <c:v>0.49600714250285211</c:v>
                </c:pt>
                <c:pt idx="145">
                  <c:v>0.50756268399147297</c:v>
                </c:pt>
                <c:pt idx="146">
                  <c:v>0.50900946757609689</c:v>
                </c:pt>
                <c:pt idx="147">
                  <c:v>0.49962528103922055</c:v>
                </c:pt>
                <c:pt idx="148">
                  <c:v>0.50464271295922492</c:v>
                </c:pt>
                <c:pt idx="149">
                  <c:v>0.5089058524173028</c:v>
                </c:pt>
                <c:pt idx="150">
                  <c:v>0.50854353132628149</c:v>
                </c:pt>
                <c:pt idx="151">
                  <c:v>0.50281576830249397</c:v>
                </c:pt>
                <c:pt idx="152">
                  <c:v>0.53008216273522391</c:v>
                </c:pt>
                <c:pt idx="153">
                  <c:v>0.55639014076670568</c:v>
                </c:pt>
                <c:pt idx="154">
                  <c:v>0.59304946032499117</c:v>
                </c:pt>
                <c:pt idx="155">
                  <c:v>0.6524434005350036</c:v>
                </c:pt>
                <c:pt idx="156">
                  <c:v>0.67321933485929708</c:v>
                </c:pt>
                <c:pt idx="157">
                  <c:v>0.69146729359701287</c:v>
                </c:pt>
                <c:pt idx="158">
                  <c:v>0.69338510608792125</c:v>
                </c:pt>
                <c:pt idx="159">
                  <c:v>0.7057163020465772</c:v>
                </c:pt>
                <c:pt idx="160">
                  <c:v>0.67971723762914626</c:v>
                </c:pt>
                <c:pt idx="161">
                  <c:v>0.6485925541574783</c:v>
                </c:pt>
                <c:pt idx="162">
                  <c:v>0.61091086810434359</c:v>
                </c:pt>
                <c:pt idx="163">
                  <c:v>0.61057516180241789</c:v>
                </c:pt>
                <c:pt idx="164">
                  <c:v>0.60488749092668759</c:v>
                </c:pt>
                <c:pt idx="165">
                  <c:v>0.61263248177418361</c:v>
                </c:pt>
                <c:pt idx="166">
                  <c:v>0.61682704169750802</c:v>
                </c:pt>
                <c:pt idx="167">
                  <c:v>0.60244593047773964</c:v>
                </c:pt>
                <c:pt idx="168">
                  <c:v>0.61629483544927888</c:v>
                </c:pt>
                <c:pt idx="169">
                  <c:v>0.6188884762965714</c:v>
                </c:pt>
                <c:pt idx="170">
                  <c:v>0.64028684850813156</c:v>
                </c:pt>
                <c:pt idx="171">
                  <c:v>0.66409881790410408</c:v>
                </c:pt>
                <c:pt idx="172">
                  <c:v>0.65223062875032611</c:v>
                </c:pt>
                <c:pt idx="173">
                  <c:v>0.68170972799781848</c:v>
                </c:pt>
                <c:pt idx="174">
                  <c:v>0.67713976164680401</c:v>
                </c:pt>
                <c:pt idx="175">
                  <c:v>0.65342394145321481</c:v>
                </c:pt>
                <c:pt idx="176">
                  <c:v>0.63852882957665535</c:v>
                </c:pt>
                <c:pt idx="177">
                  <c:v>0.64139567699313704</c:v>
                </c:pt>
                <c:pt idx="178">
                  <c:v>0.63023886052814015</c:v>
                </c:pt>
                <c:pt idx="179">
                  <c:v>0.62652715995238395</c:v>
                </c:pt>
                <c:pt idx="180">
                  <c:v>0.64123116383456236</c:v>
                </c:pt>
                <c:pt idx="181">
                  <c:v>0.63363325307312124</c:v>
                </c:pt>
                <c:pt idx="182">
                  <c:v>0.62019350037211607</c:v>
                </c:pt>
                <c:pt idx="183">
                  <c:v>0.61885017637230033</c:v>
                </c:pt>
                <c:pt idx="184">
                  <c:v>0.61053788387569452</c:v>
                </c:pt>
                <c:pt idx="185">
                  <c:v>0.61229488121479303</c:v>
                </c:pt>
                <c:pt idx="186">
                  <c:v>0.61656082372526055</c:v>
                </c:pt>
                <c:pt idx="187">
                  <c:v>0.6188884762965714</c:v>
                </c:pt>
                <c:pt idx="188">
                  <c:v>0.61139642944485206</c:v>
                </c:pt>
                <c:pt idx="189">
                  <c:v>0.6340752013188764</c:v>
                </c:pt>
                <c:pt idx="190">
                  <c:v>0.63419583967529169</c:v>
                </c:pt>
                <c:pt idx="191">
                  <c:v>0.63267113754270532</c:v>
                </c:pt>
                <c:pt idx="192">
                  <c:v>0.64156027458779752</c:v>
                </c:pt>
                <c:pt idx="193">
                  <c:v>0.64416387528987373</c:v>
                </c:pt>
                <c:pt idx="194">
                  <c:v>0.6327512022272842</c:v>
                </c:pt>
                <c:pt idx="195">
                  <c:v>0.63195146612740138</c:v>
                </c:pt>
                <c:pt idx="196">
                  <c:v>0.625</c:v>
                </c:pt>
                <c:pt idx="197">
                  <c:v>0.62798291886460689</c:v>
                </c:pt>
                <c:pt idx="198">
                  <c:v>0.64283877603497042</c:v>
                </c:pt>
                <c:pt idx="199">
                  <c:v>0.64131340986340024</c:v>
                </c:pt>
                <c:pt idx="200">
                  <c:v>0.63605139295255053</c:v>
                </c:pt>
                <c:pt idx="201">
                  <c:v>0.62011658191740049</c:v>
                </c:pt>
                <c:pt idx="202">
                  <c:v>0.62189054726368154</c:v>
                </c:pt>
                <c:pt idx="203">
                  <c:v>0.62625250501002006</c:v>
                </c:pt>
                <c:pt idx="204">
                  <c:v>0.61938680706100957</c:v>
                </c:pt>
                <c:pt idx="205">
                  <c:v>0.62637018477920448</c:v>
                </c:pt>
                <c:pt idx="206">
                  <c:v>0.64624531472146818</c:v>
                </c:pt>
                <c:pt idx="207">
                  <c:v>0.66312997347480107</c:v>
                </c:pt>
                <c:pt idx="208">
                  <c:v>0.65312520410162633</c:v>
                </c:pt>
                <c:pt idx="209">
                  <c:v>0.65372295221285215</c:v>
                </c:pt>
                <c:pt idx="210">
                  <c:v>0.64545278512876791</c:v>
                </c:pt>
                <c:pt idx="211">
                  <c:v>0.65880492786086042</c:v>
                </c:pt>
                <c:pt idx="212">
                  <c:v>0.64495324089003547</c:v>
                </c:pt>
                <c:pt idx="213">
                  <c:v>0.62952470884482215</c:v>
                </c:pt>
                <c:pt idx="214">
                  <c:v>0.62119517952540693</c:v>
                </c:pt>
                <c:pt idx="215">
                  <c:v>0.6211180124223602</c:v>
                </c:pt>
                <c:pt idx="216">
                  <c:v>0.61038881767686015</c:v>
                </c:pt>
                <c:pt idx="217">
                  <c:v>0.60716454159077105</c:v>
                </c:pt>
                <c:pt idx="218">
                  <c:v>0.60393767363208117</c:v>
                </c:pt>
                <c:pt idx="219">
                  <c:v>0.60153994225216556</c:v>
                </c:pt>
                <c:pt idx="220">
                  <c:v>0.59708621925005967</c:v>
                </c:pt>
                <c:pt idx="221">
                  <c:v>0.59375371096069351</c:v>
                </c:pt>
                <c:pt idx="222">
                  <c:v>0.59143600662408324</c:v>
                </c:pt>
                <c:pt idx="223">
                  <c:v>0.58596038907769843</c:v>
                </c:pt>
                <c:pt idx="224">
                  <c:v>0.5988023952095809</c:v>
                </c:pt>
                <c:pt idx="225">
                  <c:v>0.61387354205033762</c:v>
                </c:pt>
                <c:pt idx="226">
                  <c:v>0.6221226825930074</c:v>
                </c:pt>
                <c:pt idx="227">
                  <c:v>0.6340752013188764</c:v>
                </c:pt>
                <c:pt idx="228">
                  <c:v>0.6392227051904884</c:v>
                </c:pt>
                <c:pt idx="229">
                  <c:v>0.66041474045700699</c:v>
                </c:pt>
                <c:pt idx="230">
                  <c:v>0.65235827516472045</c:v>
                </c:pt>
                <c:pt idx="231">
                  <c:v>0.66853857467575883</c:v>
                </c:pt>
                <c:pt idx="232">
                  <c:v>0.66809192944949225</c:v>
                </c:pt>
                <c:pt idx="233">
                  <c:v>0.64699792960662528</c:v>
                </c:pt>
                <c:pt idx="234">
                  <c:v>0.6420133538777606</c:v>
                </c:pt>
                <c:pt idx="235">
                  <c:v>0.64267352185089976</c:v>
                </c:pt>
                <c:pt idx="236">
                  <c:v>0.64193092823212217</c:v>
                </c:pt>
                <c:pt idx="237">
                  <c:v>0.6519754857217368</c:v>
                </c:pt>
                <c:pt idx="238">
                  <c:v>0.65176301896630384</c:v>
                </c:pt>
                <c:pt idx="239">
                  <c:v>0.65815453468474394</c:v>
                </c:pt>
                <c:pt idx="240">
                  <c:v>0.66751218209732333</c:v>
                </c:pt>
                <c:pt idx="241">
                  <c:v>0.69483046136742632</c:v>
                </c:pt>
                <c:pt idx="242">
                  <c:v>0.69979006298110569</c:v>
                </c:pt>
                <c:pt idx="243">
                  <c:v>0.70180363534283108</c:v>
                </c:pt>
                <c:pt idx="244">
                  <c:v>0.69837279139604724</c:v>
                </c:pt>
                <c:pt idx="245">
                  <c:v>0.68851556045166629</c:v>
                </c:pt>
                <c:pt idx="246">
                  <c:v>0.70437416355568083</c:v>
                </c:pt>
                <c:pt idx="247">
                  <c:v>0.76138267093040968</c:v>
                </c:pt>
                <c:pt idx="248">
                  <c:v>0.76330051141134259</c:v>
                </c:pt>
                <c:pt idx="249">
                  <c:v>0.76103500761035003</c:v>
                </c:pt>
                <c:pt idx="250">
                  <c:v>0.81103000811030002</c:v>
                </c:pt>
              </c:numCache>
            </c:numRef>
          </c:xVal>
          <c:yVal>
            <c:numRef>
              <c:f>'Lagged Full Model'!$Q$36:$Q$286</c:f>
              <c:numCache>
                <c:formatCode>_(* #,##0_);_(* \(#,##0\);_(* "-"??_);_(@_)</c:formatCode>
                <c:ptCount val="251"/>
                <c:pt idx="0">
                  <c:v>3842663.909835577</c:v>
                </c:pt>
                <c:pt idx="1">
                  <c:v>1371933.2080293894</c:v>
                </c:pt>
                <c:pt idx="2">
                  <c:v>-49533196.136927783</c:v>
                </c:pt>
                <c:pt idx="3">
                  <c:v>-53626179.164444208</c:v>
                </c:pt>
                <c:pt idx="4">
                  <c:v>-55205702.917960048</c:v>
                </c:pt>
                <c:pt idx="5">
                  <c:v>-38026002.376910865</c:v>
                </c:pt>
                <c:pt idx="6">
                  <c:v>-40328093.880437851</c:v>
                </c:pt>
                <c:pt idx="7">
                  <c:v>-64507973.333251119</c:v>
                </c:pt>
                <c:pt idx="8">
                  <c:v>-91580529.884431303</c:v>
                </c:pt>
                <c:pt idx="9">
                  <c:v>-45573792.390800536</c:v>
                </c:pt>
                <c:pt idx="10">
                  <c:v>-16072980.376590431</c:v>
                </c:pt>
                <c:pt idx="11">
                  <c:v>-13663906.556738794</c:v>
                </c:pt>
                <c:pt idx="12">
                  <c:v>-39962303.391025126</c:v>
                </c:pt>
                <c:pt idx="13">
                  <c:v>1667033.1616903543</c:v>
                </c:pt>
                <c:pt idx="14">
                  <c:v>-47392065.567442954</c:v>
                </c:pt>
                <c:pt idx="15">
                  <c:v>-53102003.953979254</c:v>
                </c:pt>
                <c:pt idx="16">
                  <c:v>-9774576.176312089</c:v>
                </c:pt>
                <c:pt idx="17">
                  <c:v>-10004322.098430753</c:v>
                </c:pt>
                <c:pt idx="18">
                  <c:v>-48815670.211369336</c:v>
                </c:pt>
                <c:pt idx="19">
                  <c:v>-47821512.927755952</c:v>
                </c:pt>
                <c:pt idx="20">
                  <c:v>-17265349.27915144</c:v>
                </c:pt>
                <c:pt idx="21">
                  <c:v>-13505570.680323243</c:v>
                </c:pt>
                <c:pt idx="22">
                  <c:v>-17961248.287124932</c:v>
                </c:pt>
                <c:pt idx="23">
                  <c:v>32623535.311716557</c:v>
                </c:pt>
                <c:pt idx="24">
                  <c:v>-6303693.297996819</c:v>
                </c:pt>
                <c:pt idx="25">
                  <c:v>23512917.577486098</c:v>
                </c:pt>
                <c:pt idx="26">
                  <c:v>-22952739.637881875</c:v>
                </c:pt>
                <c:pt idx="27">
                  <c:v>-43638735.652794957</c:v>
                </c:pt>
                <c:pt idx="28">
                  <c:v>-56826294.674096942</c:v>
                </c:pt>
                <c:pt idx="29">
                  <c:v>25628170.434879124</c:v>
                </c:pt>
                <c:pt idx="30">
                  <c:v>-12506594.055424392</c:v>
                </c:pt>
                <c:pt idx="31">
                  <c:v>-23540799.644619167</c:v>
                </c:pt>
                <c:pt idx="32">
                  <c:v>46027620.31427592</c:v>
                </c:pt>
                <c:pt idx="33">
                  <c:v>-13288368.343262076</c:v>
                </c:pt>
                <c:pt idx="34">
                  <c:v>30755531.942511141</c:v>
                </c:pt>
                <c:pt idx="35">
                  <c:v>33547400.83563</c:v>
                </c:pt>
                <c:pt idx="36">
                  <c:v>-8704555.4684189558</c:v>
                </c:pt>
                <c:pt idx="37">
                  <c:v>1326875.8543646336</c:v>
                </c:pt>
                <c:pt idx="38">
                  <c:v>-44228677.608329117</c:v>
                </c:pt>
                <c:pt idx="39">
                  <c:v>-28715864.32427001</c:v>
                </c:pt>
                <c:pt idx="40">
                  <c:v>-72708763.549057841</c:v>
                </c:pt>
                <c:pt idx="41">
                  <c:v>-52266137.848473251</c:v>
                </c:pt>
                <c:pt idx="42">
                  <c:v>-6353202.8756224513</c:v>
                </c:pt>
                <c:pt idx="43">
                  <c:v>-41561670.767908812</c:v>
                </c:pt>
                <c:pt idx="44">
                  <c:v>-21002778.31159842</c:v>
                </c:pt>
                <c:pt idx="45">
                  <c:v>-37432337.632670045</c:v>
                </c:pt>
                <c:pt idx="46">
                  <c:v>-15312314.12001884</c:v>
                </c:pt>
                <c:pt idx="47">
                  <c:v>-6332349.1058404446</c:v>
                </c:pt>
                <c:pt idx="48">
                  <c:v>-49265040.728667438</c:v>
                </c:pt>
                <c:pt idx="49">
                  <c:v>-13563057.746039569</c:v>
                </c:pt>
                <c:pt idx="50">
                  <c:v>-40904600.974786937</c:v>
                </c:pt>
                <c:pt idx="51">
                  <c:v>-70790929.356157303</c:v>
                </c:pt>
                <c:pt idx="52">
                  <c:v>-64047858.490292668</c:v>
                </c:pt>
                <c:pt idx="53">
                  <c:v>-7019578.7939543128</c:v>
                </c:pt>
                <c:pt idx="54">
                  <c:v>-17255402.639270067</c:v>
                </c:pt>
                <c:pt idx="55">
                  <c:v>3444813.3110912442</c:v>
                </c:pt>
                <c:pt idx="56">
                  <c:v>682542.63580977917</c:v>
                </c:pt>
                <c:pt idx="57">
                  <c:v>-13757243.663716912</c:v>
                </c:pt>
                <c:pt idx="58">
                  <c:v>12636771.108412802</c:v>
                </c:pt>
                <c:pt idx="59">
                  <c:v>15827662.055719197</c:v>
                </c:pt>
                <c:pt idx="60">
                  <c:v>27153864.521113932</c:v>
                </c:pt>
                <c:pt idx="61">
                  <c:v>16539532.336325109</c:v>
                </c:pt>
                <c:pt idx="62">
                  <c:v>12505319.330206394</c:v>
                </c:pt>
                <c:pt idx="63">
                  <c:v>-14652680.478130579</c:v>
                </c:pt>
                <c:pt idx="64">
                  <c:v>24051719.952244997</c:v>
                </c:pt>
                <c:pt idx="65">
                  <c:v>35443763.225747526</c:v>
                </c:pt>
                <c:pt idx="66">
                  <c:v>-6540357.8925095797</c:v>
                </c:pt>
                <c:pt idx="67">
                  <c:v>-14530517.407133043</c:v>
                </c:pt>
                <c:pt idx="68">
                  <c:v>-17712303.944799721</c:v>
                </c:pt>
                <c:pt idx="69">
                  <c:v>-11760181.729922414</c:v>
                </c:pt>
                <c:pt idx="70">
                  <c:v>19215282.419591129</c:v>
                </c:pt>
                <c:pt idx="71">
                  <c:v>15834935.324837208</c:v>
                </c:pt>
                <c:pt idx="72">
                  <c:v>28175471.433046699</c:v>
                </c:pt>
                <c:pt idx="73">
                  <c:v>39778917.637260199</c:v>
                </c:pt>
                <c:pt idx="74">
                  <c:v>-18324840.692547619</c:v>
                </c:pt>
                <c:pt idx="75">
                  <c:v>-9645357.269154191</c:v>
                </c:pt>
                <c:pt idx="76">
                  <c:v>35549143.581941366</c:v>
                </c:pt>
                <c:pt idx="77">
                  <c:v>43923306.465508759</c:v>
                </c:pt>
                <c:pt idx="78">
                  <c:v>275178.0169878006</c:v>
                </c:pt>
                <c:pt idx="79">
                  <c:v>45231327.043925941</c:v>
                </c:pt>
                <c:pt idx="80">
                  <c:v>64600894.62625581</c:v>
                </c:pt>
                <c:pt idx="81">
                  <c:v>13044135.234375298</c:v>
                </c:pt>
                <c:pt idx="82">
                  <c:v>31835036.83037895</c:v>
                </c:pt>
                <c:pt idx="83">
                  <c:v>29289513.103612542</c:v>
                </c:pt>
                <c:pt idx="84">
                  <c:v>28180920.545955896</c:v>
                </c:pt>
                <c:pt idx="85">
                  <c:v>49085402.430094123</c:v>
                </c:pt>
                <c:pt idx="86">
                  <c:v>8816048.6672783494</c:v>
                </c:pt>
                <c:pt idx="87">
                  <c:v>18483095.453244328</c:v>
                </c:pt>
                <c:pt idx="88">
                  <c:v>16203171.370590806</c:v>
                </c:pt>
                <c:pt idx="89">
                  <c:v>55374696.82675606</c:v>
                </c:pt>
                <c:pt idx="90">
                  <c:v>-13468556.819716334</c:v>
                </c:pt>
                <c:pt idx="91">
                  <c:v>2548279.6712150574</c:v>
                </c:pt>
                <c:pt idx="92">
                  <c:v>6630797.9653693438</c:v>
                </c:pt>
                <c:pt idx="93">
                  <c:v>-4375507.3899211884</c:v>
                </c:pt>
                <c:pt idx="94">
                  <c:v>-22473775.592599332</c:v>
                </c:pt>
                <c:pt idx="95">
                  <c:v>15041257.661243796</c:v>
                </c:pt>
                <c:pt idx="96">
                  <c:v>-2853420.9133229852</c:v>
                </c:pt>
                <c:pt idx="97">
                  <c:v>18867379.491444945</c:v>
                </c:pt>
                <c:pt idx="98">
                  <c:v>2556021.9114402533</c:v>
                </c:pt>
                <c:pt idx="99">
                  <c:v>5241622.0856361389</c:v>
                </c:pt>
                <c:pt idx="100">
                  <c:v>13131493.245352268</c:v>
                </c:pt>
                <c:pt idx="101">
                  <c:v>41740696.035037339</c:v>
                </c:pt>
                <c:pt idx="102">
                  <c:v>35970274.929976702</c:v>
                </c:pt>
                <c:pt idx="103">
                  <c:v>-8646609.5974917412</c:v>
                </c:pt>
                <c:pt idx="104">
                  <c:v>-4095639.277849555</c:v>
                </c:pt>
                <c:pt idx="105">
                  <c:v>16689024.090299129</c:v>
                </c:pt>
                <c:pt idx="106">
                  <c:v>48425202.306038618</c:v>
                </c:pt>
                <c:pt idx="107">
                  <c:v>3663722.5442367792</c:v>
                </c:pt>
                <c:pt idx="108">
                  <c:v>-9070581.5669646263</c:v>
                </c:pt>
                <c:pt idx="109">
                  <c:v>31753262.994221568</c:v>
                </c:pt>
                <c:pt idx="110">
                  <c:v>36073558.145640373</c:v>
                </c:pt>
                <c:pt idx="111">
                  <c:v>38223596.197448969</c:v>
                </c:pt>
                <c:pt idx="112">
                  <c:v>48958056.764811873</c:v>
                </c:pt>
                <c:pt idx="113">
                  <c:v>130150440.73682761</c:v>
                </c:pt>
                <c:pt idx="114">
                  <c:v>78562443.918063343</c:v>
                </c:pt>
                <c:pt idx="115">
                  <c:v>66942534.115861058</c:v>
                </c:pt>
                <c:pt idx="116">
                  <c:v>22390263.631650567</c:v>
                </c:pt>
                <c:pt idx="117">
                  <c:v>17870973.456060529</c:v>
                </c:pt>
                <c:pt idx="118">
                  <c:v>42183595.750472784</c:v>
                </c:pt>
                <c:pt idx="119">
                  <c:v>52834244.815414429</c:v>
                </c:pt>
                <c:pt idx="120">
                  <c:v>61268034.510356307</c:v>
                </c:pt>
                <c:pt idx="121">
                  <c:v>86890499.713806629</c:v>
                </c:pt>
                <c:pt idx="122">
                  <c:v>74136392.584971428</c:v>
                </c:pt>
                <c:pt idx="123">
                  <c:v>16305542.399451375</c:v>
                </c:pt>
                <c:pt idx="124">
                  <c:v>44386944.122280598</c:v>
                </c:pt>
                <c:pt idx="125">
                  <c:v>45019504.049252272</c:v>
                </c:pt>
                <c:pt idx="126">
                  <c:v>4150308.6183140278</c:v>
                </c:pt>
                <c:pt idx="127">
                  <c:v>65270876.895631552</c:v>
                </c:pt>
                <c:pt idx="128">
                  <c:v>36990443.418511748</c:v>
                </c:pt>
                <c:pt idx="129">
                  <c:v>51208350.405447364</c:v>
                </c:pt>
                <c:pt idx="130">
                  <c:v>-10838169.35377574</c:v>
                </c:pt>
                <c:pt idx="131">
                  <c:v>10746859.673052669</c:v>
                </c:pt>
                <c:pt idx="132">
                  <c:v>-1580284.3189009428</c:v>
                </c:pt>
                <c:pt idx="133">
                  <c:v>43876661.628545046</c:v>
                </c:pt>
                <c:pt idx="134">
                  <c:v>-20078545.304093599</c:v>
                </c:pt>
                <c:pt idx="135">
                  <c:v>-67550656.230607033</c:v>
                </c:pt>
                <c:pt idx="136">
                  <c:v>20913605.8022542</c:v>
                </c:pt>
                <c:pt idx="137">
                  <c:v>11274975.544437766</c:v>
                </c:pt>
                <c:pt idx="138">
                  <c:v>-111771085.91560924</c:v>
                </c:pt>
                <c:pt idx="139">
                  <c:v>-34688353.473679662</c:v>
                </c:pt>
                <c:pt idx="140">
                  <c:v>-40249026.029341459</c:v>
                </c:pt>
                <c:pt idx="141">
                  <c:v>-10276632.180481195</c:v>
                </c:pt>
                <c:pt idx="142">
                  <c:v>-18655890.926086426</c:v>
                </c:pt>
                <c:pt idx="143">
                  <c:v>-112373253.45320249</c:v>
                </c:pt>
                <c:pt idx="144">
                  <c:v>2317304.2091823816</c:v>
                </c:pt>
                <c:pt idx="145">
                  <c:v>-12556845.856427908</c:v>
                </c:pt>
                <c:pt idx="146">
                  <c:v>-96017165.702528954</c:v>
                </c:pt>
                <c:pt idx="147">
                  <c:v>28625058.611763597</c:v>
                </c:pt>
                <c:pt idx="148">
                  <c:v>-22400560.429556012</c:v>
                </c:pt>
                <c:pt idx="149">
                  <c:v>-43333255.078463435</c:v>
                </c:pt>
                <c:pt idx="150">
                  <c:v>-14816504.837304473</c:v>
                </c:pt>
                <c:pt idx="151">
                  <c:v>3244768.0703415871</c:v>
                </c:pt>
                <c:pt idx="152">
                  <c:v>74647129.823410988</c:v>
                </c:pt>
                <c:pt idx="153">
                  <c:v>124280447.27802575</c:v>
                </c:pt>
                <c:pt idx="154">
                  <c:v>187176947.4680016</c:v>
                </c:pt>
                <c:pt idx="155">
                  <c:v>170773190.34604621</c:v>
                </c:pt>
                <c:pt idx="156">
                  <c:v>50541174.895509958</c:v>
                </c:pt>
                <c:pt idx="157">
                  <c:v>56709210.032386303</c:v>
                </c:pt>
                <c:pt idx="158">
                  <c:v>23349692.005337477</c:v>
                </c:pt>
                <c:pt idx="159">
                  <c:v>20167671.667991161</c:v>
                </c:pt>
                <c:pt idx="160">
                  <c:v>-85132965.910804749</c:v>
                </c:pt>
                <c:pt idx="161">
                  <c:v>-40870054.058571219</c:v>
                </c:pt>
                <c:pt idx="162">
                  <c:v>-55224715.840746164</c:v>
                </c:pt>
                <c:pt idx="163">
                  <c:v>-87807880.550796747</c:v>
                </c:pt>
                <c:pt idx="164">
                  <c:v>-93806979.625755548</c:v>
                </c:pt>
                <c:pt idx="165">
                  <c:v>-127953520.05404782</c:v>
                </c:pt>
                <c:pt idx="166">
                  <c:v>-72914472.406479359</c:v>
                </c:pt>
                <c:pt idx="167">
                  <c:v>-83045686.936211348</c:v>
                </c:pt>
                <c:pt idx="168">
                  <c:v>-147683393.68042493</c:v>
                </c:pt>
                <c:pt idx="169">
                  <c:v>-106093416.99841094</c:v>
                </c:pt>
                <c:pt idx="170">
                  <c:v>43428879.84049654</c:v>
                </c:pt>
                <c:pt idx="171">
                  <c:v>-43557996.697722912</c:v>
                </c:pt>
                <c:pt idx="172">
                  <c:v>-13960945.314803243</c:v>
                </c:pt>
                <c:pt idx="173">
                  <c:v>40312866.612430573</c:v>
                </c:pt>
                <c:pt idx="174">
                  <c:v>-97950970.408833623</c:v>
                </c:pt>
                <c:pt idx="175">
                  <c:v>-37517587.724354625</c:v>
                </c:pt>
                <c:pt idx="176">
                  <c:v>-100841831.90326202</c:v>
                </c:pt>
                <c:pt idx="177">
                  <c:v>-53583295.805757284</c:v>
                </c:pt>
                <c:pt idx="178">
                  <c:v>-3345140.3998131752</c:v>
                </c:pt>
                <c:pt idx="179">
                  <c:v>28474573.564867616</c:v>
                </c:pt>
                <c:pt idx="180">
                  <c:v>-117473007.13386559</c:v>
                </c:pt>
                <c:pt idx="181">
                  <c:v>-149564550.72385907</c:v>
                </c:pt>
                <c:pt idx="182">
                  <c:v>-48037652.37608242</c:v>
                </c:pt>
                <c:pt idx="183">
                  <c:v>30677477.013347149</c:v>
                </c:pt>
                <c:pt idx="184">
                  <c:v>-132129215.24756575</c:v>
                </c:pt>
                <c:pt idx="185">
                  <c:v>-58918785.885106564</c:v>
                </c:pt>
                <c:pt idx="186">
                  <c:v>58413551.761394262</c:v>
                </c:pt>
                <c:pt idx="187">
                  <c:v>32500006.785916328</c:v>
                </c:pt>
                <c:pt idx="188">
                  <c:v>42956772.678532839</c:v>
                </c:pt>
                <c:pt idx="189">
                  <c:v>87452714.035770655</c:v>
                </c:pt>
                <c:pt idx="190">
                  <c:v>118828048.46434486</c:v>
                </c:pt>
                <c:pt idx="191">
                  <c:v>90008770.501174927</c:v>
                </c:pt>
                <c:pt idx="192">
                  <c:v>121832135.02676916</c:v>
                </c:pt>
                <c:pt idx="193">
                  <c:v>62259750.707280159</c:v>
                </c:pt>
                <c:pt idx="194">
                  <c:v>184852750.25164962</c:v>
                </c:pt>
                <c:pt idx="195">
                  <c:v>91600835.747338295</c:v>
                </c:pt>
                <c:pt idx="196">
                  <c:v>175263734.49542451</c:v>
                </c:pt>
                <c:pt idx="197">
                  <c:v>171489648.9525485</c:v>
                </c:pt>
                <c:pt idx="198">
                  <c:v>-4052197.1399478912</c:v>
                </c:pt>
                <c:pt idx="199">
                  <c:v>88484296.151833296</c:v>
                </c:pt>
                <c:pt idx="200">
                  <c:v>-12966016.342427254</c:v>
                </c:pt>
                <c:pt idx="201">
                  <c:v>81457494.857273102</c:v>
                </c:pt>
                <c:pt idx="202">
                  <c:v>3938211.2177889347</c:v>
                </c:pt>
                <c:pt idx="203">
                  <c:v>-22301666.107260704</c:v>
                </c:pt>
                <c:pt idx="204">
                  <c:v>-4999409.5318241119</c:v>
                </c:pt>
                <c:pt idx="205">
                  <c:v>-109999110.35858011</c:v>
                </c:pt>
                <c:pt idx="206">
                  <c:v>-14724572.018928766</c:v>
                </c:pt>
                <c:pt idx="207">
                  <c:v>50212740.004238844</c:v>
                </c:pt>
                <c:pt idx="208">
                  <c:v>-35469321.787414074</c:v>
                </c:pt>
                <c:pt idx="209">
                  <c:v>-83699196.770104647</c:v>
                </c:pt>
                <c:pt idx="210">
                  <c:v>-77276062.858384132</c:v>
                </c:pt>
                <c:pt idx="211">
                  <c:v>-50797506.228631735</c:v>
                </c:pt>
                <c:pt idx="212">
                  <c:v>-81380867.456101179</c:v>
                </c:pt>
                <c:pt idx="213">
                  <c:v>-38965842.989462137</c:v>
                </c:pt>
                <c:pt idx="214">
                  <c:v>-13676045.220270395</c:v>
                </c:pt>
                <c:pt idx="215">
                  <c:v>-22794793.719976902</c:v>
                </c:pt>
                <c:pt idx="216">
                  <c:v>4991093.2177639008</c:v>
                </c:pt>
                <c:pt idx="217">
                  <c:v>-7238909.5693941116</c:v>
                </c:pt>
                <c:pt idx="218">
                  <c:v>71501124.449282169</c:v>
                </c:pt>
                <c:pt idx="219">
                  <c:v>94850823.778731585</c:v>
                </c:pt>
                <c:pt idx="220">
                  <c:v>155091103.74602532</c:v>
                </c:pt>
                <c:pt idx="221">
                  <c:v>175824289.09102726</c:v>
                </c:pt>
                <c:pt idx="222">
                  <c:v>-12525904.490514755</c:v>
                </c:pt>
                <c:pt idx="223">
                  <c:v>-30905893.225265026</c:v>
                </c:pt>
                <c:pt idx="224">
                  <c:v>-143504308.40082908</c:v>
                </c:pt>
                <c:pt idx="225">
                  <c:v>27973323.21791935</c:v>
                </c:pt>
                <c:pt idx="226">
                  <c:v>-17128100.571072102</c:v>
                </c:pt>
                <c:pt idx="227">
                  <c:v>-25677546.621548176</c:v>
                </c:pt>
                <c:pt idx="228">
                  <c:v>-115575612.41935968</c:v>
                </c:pt>
                <c:pt idx="229">
                  <c:v>-45196637.696363688</c:v>
                </c:pt>
                <c:pt idx="230">
                  <c:v>-23520929.719959259</c:v>
                </c:pt>
                <c:pt idx="231">
                  <c:v>-16356840.527775526</c:v>
                </c:pt>
                <c:pt idx="232">
                  <c:v>6253309.0720367432</c:v>
                </c:pt>
                <c:pt idx="233">
                  <c:v>-23975069.77056694</c:v>
                </c:pt>
                <c:pt idx="234">
                  <c:v>-6649202.3178844452</c:v>
                </c:pt>
                <c:pt idx="235">
                  <c:v>-35247655.800321579</c:v>
                </c:pt>
                <c:pt idx="236">
                  <c:v>-40510284.141433239</c:v>
                </c:pt>
                <c:pt idx="237">
                  <c:v>-77094020.514744997</c:v>
                </c:pt>
                <c:pt idx="238">
                  <c:v>-119719393.82669592</c:v>
                </c:pt>
                <c:pt idx="239">
                  <c:v>20536910.53128171</c:v>
                </c:pt>
                <c:pt idx="240">
                  <c:v>-101813183.85530865</c:v>
                </c:pt>
                <c:pt idx="241">
                  <c:v>1723977.3777559996</c:v>
                </c:pt>
                <c:pt idx="242">
                  <c:v>-31504801.446822166</c:v>
                </c:pt>
                <c:pt idx="243">
                  <c:v>7248780.6958150864</c:v>
                </c:pt>
                <c:pt idx="244">
                  <c:v>7853922.3448708057</c:v>
                </c:pt>
                <c:pt idx="245">
                  <c:v>71208830.402198076</c:v>
                </c:pt>
                <c:pt idx="246">
                  <c:v>26622752.897401214</c:v>
                </c:pt>
                <c:pt idx="247">
                  <c:v>53412609.383470774</c:v>
                </c:pt>
                <c:pt idx="248">
                  <c:v>117205459.26843107</c:v>
                </c:pt>
                <c:pt idx="249">
                  <c:v>27589850.799910665</c:v>
                </c:pt>
                <c:pt idx="250">
                  <c:v>87460194.471636534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97024"/>
        <c:axId val="125298944"/>
      </c:scatterChart>
      <c:valAx>
        <c:axId val="125297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Pound/US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298944"/>
        <c:crosses val="autoZero"/>
        <c:crossBetween val="midCat"/>
      </c:valAx>
      <c:valAx>
        <c:axId val="125298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25297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trade weight $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Full Model'!$F$3:$F$253</c:f>
              <c:numCache>
                <c:formatCode>General</c:formatCode>
                <c:ptCount val="251"/>
                <c:pt idx="0">
                  <c:v>85.232799999999997</c:v>
                </c:pt>
                <c:pt idx="1">
                  <c:v>86.292100000000005</c:v>
                </c:pt>
                <c:pt idx="2">
                  <c:v>86.650800000000004</c:v>
                </c:pt>
                <c:pt idx="3">
                  <c:v>86.559600000000003</c:v>
                </c:pt>
                <c:pt idx="4">
                  <c:v>87.039400000000001</c:v>
                </c:pt>
                <c:pt idx="5">
                  <c:v>87.471999999999994</c:v>
                </c:pt>
                <c:pt idx="6">
                  <c:v>87.745599999999996</c:v>
                </c:pt>
                <c:pt idx="7">
                  <c:v>87.403499999999994</c:v>
                </c:pt>
                <c:pt idx="8">
                  <c:v>86.840299999999999</c:v>
                </c:pt>
                <c:pt idx="9">
                  <c:v>87.365099999999998</c:v>
                </c:pt>
                <c:pt idx="10">
                  <c:v>87.840100000000007</c:v>
                </c:pt>
                <c:pt idx="11">
                  <c:v>86.904300000000006</c:v>
                </c:pt>
                <c:pt idx="12">
                  <c:v>88.328500000000005</c:v>
                </c:pt>
                <c:pt idx="13">
                  <c:v>89.650899999999993</c:v>
                </c:pt>
                <c:pt idx="14">
                  <c:v>92.613200000000006</c:v>
                </c:pt>
                <c:pt idx="15">
                  <c:v>93.453999999999994</c:v>
                </c:pt>
                <c:pt idx="16">
                  <c:v>94.454800000000006</c:v>
                </c:pt>
                <c:pt idx="17">
                  <c:v>93.008600000000001</c:v>
                </c:pt>
                <c:pt idx="18">
                  <c:v>92.48</c:v>
                </c:pt>
                <c:pt idx="19">
                  <c:v>93.254000000000005</c:v>
                </c:pt>
                <c:pt idx="20">
                  <c:v>95.502799999999993</c:v>
                </c:pt>
                <c:pt idx="21">
                  <c:v>95.175399999999996</c:v>
                </c:pt>
                <c:pt idx="22">
                  <c:v>94.479399999999998</c:v>
                </c:pt>
                <c:pt idx="23">
                  <c:v>94.807299999999998</c:v>
                </c:pt>
                <c:pt idx="24">
                  <c:v>97.217799999999997</c:v>
                </c:pt>
                <c:pt idx="25">
                  <c:v>98.525800000000004</c:v>
                </c:pt>
                <c:pt idx="26">
                  <c:v>97.656400000000005</c:v>
                </c:pt>
                <c:pt idx="27">
                  <c:v>97.808999999999997</c:v>
                </c:pt>
                <c:pt idx="28">
                  <c:v>98.396100000000004</c:v>
                </c:pt>
                <c:pt idx="29">
                  <c:v>98.6464</c:v>
                </c:pt>
                <c:pt idx="30">
                  <c:v>100.32989999999999</c:v>
                </c:pt>
                <c:pt idx="31">
                  <c:v>101.0223</c:v>
                </c:pt>
                <c:pt idx="32">
                  <c:v>102.55200000000001</c:v>
                </c:pt>
                <c:pt idx="33">
                  <c:v>99.147000000000006</c:v>
                </c:pt>
                <c:pt idx="34">
                  <c:v>95.325999999999993</c:v>
                </c:pt>
                <c:pt idx="35">
                  <c:v>95.980900000000005</c:v>
                </c:pt>
                <c:pt idx="36">
                  <c:v>95.627600000000001</c:v>
                </c:pt>
                <c:pt idx="37">
                  <c:v>94.510599999999997</c:v>
                </c:pt>
                <c:pt idx="38">
                  <c:v>95.900700000000001</c:v>
                </c:pt>
                <c:pt idx="39">
                  <c:v>97.990499999999997</c:v>
                </c:pt>
                <c:pt idx="40">
                  <c:v>98.191699999999997</c:v>
                </c:pt>
                <c:pt idx="41">
                  <c:v>98.069699999999997</c:v>
                </c:pt>
                <c:pt idx="42">
                  <c:v>99.070800000000006</c:v>
                </c:pt>
                <c:pt idx="43">
                  <c:v>99.553899999999999</c:v>
                </c:pt>
                <c:pt idx="44">
                  <c:v>97.321100000000001</c:v>
                </c:pt>
                <c:pt idx="45">
                  <c:v>96.263099999999994</c:v>
                </c:pt>
                <c:pt idx="46">
                  <c:v>94.931600000000003</c:v>
                </c:pt>
                <c:pt idx="47">
                  <c:v>95.830500000000001</c:v>
                </c:pt>
                <c:pt idx="48">
                  <c:v>96.395300000000006</c:v>
                </c:pt>
                <c:pt idx="49">
                  <c:v>95.996099999999998</c:v>
                </c:pt>
                <c:pt idx="50">
                  <c:v>98.21</c:v>
                </c:pt>
                <c:pt idx="51">
                  <c:v>98.905699999999996</c:v>
                </c:pt>
                <c:pt idx="52">
                  <c:v>99.199200000000005</c:v>
                </c:pt>
                <c:pt idx="53">
                  <c:v>102.54430000000001</c:v>
                </c:pt>
                <c:pt idx="54">
                  <c:v>100.0607</c:v>
                </c:pt>
                <c:pt idx="55">
                  <c:v>100.7257</c:v>
                </c:pt>
                <c:pt idx="56">
                  <c:v>102.43640000000001</c:v>
                </c:pt>
                <c:pt idx="57">
                  <c:v>104.1617</c:v>
                </c:pt>
                <c:pt idx="58">
                  <c:v>105.4525</c:v>
                </c:pt>
                <c:pt idx="59">
                  <c:v>106.83159999999999</c:v>
                </c:pt>
                <c:pt idx="60">
                  <c:v>105.00320000000001</c:v>
                </c:pt>
                <c:pt idx="61">
                  <c:v>103.6383</c:v>
                </c:pt>
                <c:pt idx="62">
                  <c:v>105.0421</c:v>
                </c:pt>
                <c:pt idx="63">
                  <c:v>107.2745</c:v>
                </c:pt>
                <c:pt idx="64">
                  <c:v>108.8514</c:v>
                </c:pt>
                <c:pt idx="65">
                  <c:v>108.64709999999999</c:v>
                </c:pt>
                <c:pt idx="66">
                  <c:v>109.6938</c:v>
                </c:pt>
                <c:pt idx="67">
                  <c:v>110.03700000000001</c:v>
                </c:pt>
                <c:pt idx="68">
                  <c:v>107.7062</c:v>
                </c:pt>
                <c:pt idx="69">
                  <c:v>106.8968</c:v>
                </c:pt>
                <c:pt idx="70">
                  <c:v>107.76909999999999</c:v>
                </c:pt>
                <c:pt idx="71">
                  <c:v>109.2496</c:v>
                </c:pt>
                <c:pt idx="72">
                  <c:v>109.518</c:v>
                </c:pt>
                <c:pt idx="73">
                  <c:v>111.28</c:v>
                </c:pt>
                <c:pt idx="74">
                  <c:v>112.18510000000001</c:v>
                </c:pt>
                <c:pt idx="75">
                  <c:v>111.18210000000001</c:v>
                </c:pt>
                <c:pt idx="76">
                  <c:v>110.80670000000001</c:v>
                </c:pt>
                <c:pt idx="77">
                  <c:v>107.6936</c:v>
                </c:pt>
                <c:pt idx="78">
                  <c:v>104.87439999999999</c:v>
                </c:pt>
                <c:pt idx="79">
                  <c:v>101.95699999999999</c:v>
                </c:pt>
                <c:pt idx="80">
                  <c:v>103.456</c:v>
                </c:pt>
                <c:pt idx="81">
                  <c:v>103.44459999999999</c:v>
                </c:pt>
                <c:pt idx="82">
                  <c:v>104.1088</c:v>
                </c:pt>
                <c:pt idx="83">
                  <c:v>102.5968</c:v>
                </c:pt>
                <c:pt idx="84">
                  <c:v>102.011</c:v>
                </c:pt>
                <c:pt idx="85">
                  <c:v>99.280900000000003</c:v>
                </c:pt>
                <c:pt idx="86">
                  <c:v>97.960099999999997</c:v>
                </c:pt>
                <c:pt idx="87">
                  <c:v>97.190600000000003</c:v>
                </c:pt>
                <c:pt idx="88">
                  <c:v>96.873000000000005</c:v>
                </c:pt>
                <c:pt idx="89">
                  <c:v>92.340500000000006</c:v>
                </c:pt>
                <c:pt idx="90">
                  <c:v>91.101200000000006</c:v>
                </c:pt>
                <c:pt idx="91">
                  <c:v>92.891199999999998</c:v>
                </c:pt>
                <c:pt idx="92">
                  <c:v>94.193899999999999</c:v>
                </c:pt>
                <c:pt idx="93">
                  <c:v>93.162300000000002</c:v>
                </c:pt>
                <c:pt idx="94">
                  <c:v>89.208699999999993</c:v>
                </c:pt>
                <c:pt idx="95">
                  <c:v>88.744900000000001</c:v>
                </c:pt>
                <c:pt idx="96">
                  <c:v>86.394199999999998</c:v>
                </c:pt>
                <c:pt idx="97">
                  <c:v>84.401600000000002</c:v>
                </c:pt>
                <c:pt idx="98">
                  <c:v>84.998000000000005</c:v>
                </c:pt>
                <c:pt idx="99">
                  <c:v>86.584500000000006</c:v>
                </c:pt>
                <c:pt idx="100">
                  <c:v>87.473299999999995</c:v>
                </c:pt>
                <c:pt idx="101">
                  <c:v>89.270099999999999</c:v>
                </c:pt>
                <c:pt idx="102">
                  <c:v>87.694100000000006</c:v>
                </c:pt>
                <c:pt idx="103">
                  <c:v>86.444999999999993</c:v>
                </c:pt>
                <c:pt idx="104">
                  <c:v>86.844700000000003</c:v>
                </c:pt>
                <c:pt idx="105">
                  <c:v>86.519300000000001</c:v>
                </c:pt>
                <c:pt idx="106">
                  <c:v>84.637500000000003</c:v>
                </c:pt>
                <c:pt idx="107">
                  <c:v>81.498999999999995</c:v>
                </c:pt>
                <c:pt idx="108">
                  <c:v>80.204700000000003</c:v>
                </c:pt>
                <c:pt idx="109">
                  <c:v>80.929500000000004</c:v>
                </c:pt>
                <c:pt idx="110">
                  <c:v>81.987399999999994</c:v>
                </c:pt>
                <c:pt idx="111">
                  <c:v>81.003100000000003</c:v>
                </c:pt>
                <c:pt idx="112">
                  <c:v>82.310599999999994</c:v>
                </c:pt>
                <c:pt idx="113">
                  <c:v>83.226399999999998</c:v>
                </c:pt>
                <c:pt idx="114">
                  <c:v>84.933400000000006</c:v>
                </c:pt>
                <c:pt idx="115">
                  <c:v>85.798699999999997</c:v>
                </c:pt>
                <c:pt idx="116">
                  <c:v>84.389399999999995</c:v>
                </c:pt>
                <c:pt idx="117">
                  <c:v>83.756500000000003</c:v>
                </c:pt>
                <c:pt idx="118">
                  <c:v>85.090999999999994</c:v>
                </c:pt>
                <c:pt idx="119">
                  <c:v>86.412000000000006</c:v>
                </c:pt>
                <c:pt idx="120">
                  <c:v>85.801000000000002</c:v>
                </c:pt>
                <c:pt idx="121">
                  <c:v>84.6858</c:v>
                </c:pt>
                <c:pt idx="122">
                  <c:v>85.063299999999998</c:v>
                </c:pt>
                <c:pt idx="123">
                  <c:v>85.159000000000006</c:v>
                </c:pt>
                <c:pt idx="124">
                  <c:v>84.344099999999997</c:v>
                </c:pt>
                <c:pt idx="125">
                  <c:v>80.868200000000002</c:v>
                </c:pt>
                <c:pt idx="126">
                  <c:v>81.636600000000001</c:v>
                </c:pt>
                <c:pt idx="127">
                  <c:v>82.091399999999993</c:v>
                </c:pt>
                <c:pt idx="128">
                  <c:v>81.367900000000006</c:v>
                </c:pt>
                <c:pt idx="129">
                  <c:v>81.67</c:v>
                </c:pt>
                <c:pt idx="130">
                  <c:v>82.582700000000003</c:v>
                </c:pt>
                <c:pt idx="131">
                  <c:v>81.673599999999993</c:v>
                </c:pt>
                <c:pt idx="132">
                  <c:v>80.926400000000001</c:v>
                </c:pt>
                <c:pt idx="133">
                  <c:v>82.3553</c:v>
                </c:pt>
                <c:pt idx="134">
                  <c:v>82.147800000000004</c:v>
                </c:pt>
                <c:pt idx="135">
                  <c:v>81.373099999999994</c:v>
                </c:pt>
                <c:pt idx="136">
                  <c:v>80.132900000000006</c:v>
                </c:pt>
                <c:pt idx="137">
                  <c:v>79.307100000000005</c:v>
                </c:pt>
                <c:pt idx="138">
                  <c:v>79.087599999999995</c:v>
                </c:pt>
                <c:pt idx="139">
                  <c:v>77.779600000000002</c:v>
                </c:pt>
                <c:pt idx="140">
                  <c:v>77.6678</c:v>
                </c:pt>
                <c:pt idx="141">
                  <c:v>76.323099999999997</c:v>
                </c:pt>
                <c:pt idx="142">
                  <c:v>74.142499999999998</c:v>
                </c:pt>
                <c:pt idx="143">
                  <c:v>72.254800000000003</c:v>
                </c:pt>
                <c:pt idx="144">
                  <c:v>73.799099999999996</c:v>
                </c:pt>
                <c:pt idx="145">
                  <c:v>73.210499999999996</c:v>
                </c:pt>
                <c:pt idx="146">
                  <c:v>72.857500000000002</c:v>
                </c:pt>
                <c:pt idx="147">
                  <c:v>70.435500000000005</c:v>
                </c:pt>
                <c:pt idx="148">
                  <c:v>70.390500000000003</c:v>
                </c:pt>
                <c:pt idx="149">
                  <c:v>70.720100000000002</c:v>
                </c:pt>
                <c:pt idx="150">
                  <c:v>71.379199999999997</c:v>
                </c:pt>
                <c:pt idx="151">
                  <c:v>70.827200000000005</c:v>
                </c:pt>
                <c:pt idx="152">
                  <c:v>73.855999999999995</c:v>
                </c:pt>
                <c:pt idx="153">
                  <c:v>75.6434</c:v>
                </c:pt>
                <c:pt idx="154">
                  <c:v>79.516800000000003</c:v>
                </c:pt>
                <c:pt idx="155">
                  <c:v>82.945499999999996</c:v>
                </c:pt>
                <c:pt idx="156">
                  <c:v>81.017399999999995</c:v>
                </c:pt>
                <c:pt idx="157">
                  <c:v>81.216200000000001</c:v>
                </c:pt>
                <c:pt idx="158">
                  <c:v>83.263999999999996</c:v>
                </c:pt>
                <c:pt idx="159">
                  <c:v>84.336399999999998</c:v>
                </c:pt>
                <c:pt idx="160">
                  <c:v>82.558199999999999</c:v>
                </c:pt>
                <c:pt idx="161">
                  <c:v>79.355800000000002</c:v>
                </c:pt>
                <c:pt idx="162">
                  <c:v>77.025700000000001</c:v>
                </c:pt>
                <c:pt idx="163">
                  <c:v>76.868300000000005</c:v>
                </c:pt>
                <c:pt idx="164">
                  <c:v>75.392099999999999</c:v>
                </c:pt>
                <c:pt idx="165">
                  <c:v>74.240099999999998</c:v>
                </c:pt>
                <c:pt idx="166">
                  <c:v>72.793999999999997</c:v>
                </c:pt>
                <c:pt idx="167">
                  <c:v>72.554299999999998</c:v>
                </c:pt>
                <c:pt idx="168">
                  <c:v>73.1327</c:v>
                </c:pt>
                <c:pt idx="169">
                  <c:v>73.725300000000004</c:v>
                </c:pt>
                <c:pt idx="170">
                  <c:v>75.421000000000006</c:v>
                </c:pt>
                <c:pt idx="171">
                  <c:v>75.2483</c:v>
                </c:pt>
                <c:pt idx="172">
                  <c:v>75.335999999999999</c:v>
                </c:pt>
                <c:pt idx="173">
                  <c:v>78.144800000000004</c:v>
                </c:pt>
                <c:pt idx="174">
                  <c:v>79.045900000000003</c:v>
                </c:pt>
                <c:pt idx="175">
                  <c:v>76.904899999999998</c:v>
                </c:pt>
                <c:pt idx="176">
                  <c:v>75.742800000000003</c:v>
                </c:pt>
                <c:pt idx="177">
                  <c:v>75.319299999999998</c:v>
                </c:pt>
                <c:pt idx="178">
                  <c:v>72.342799999999997</c:v>
                </c:pt>
                <c:pt idx="179">
                  <c:v>72.478399999999993</c:v>
                </c:pt>
                <c:pt idx="180">
                  <c:v>73.9054</c:v>
                </c:pt>
                <c:pt idx="181">
                  <c:v>73.007999999999996</c:v>
                </c:pt>
                <c:pt idx="182">
                  <c:v>72.075199999999995</c:v>
                </c:pt>
                <c:pt idx="183">
                  <c:v>70.834299999999999</c:v>
                </c:pt>
                <c:pt idx="184">
                  <c:v>69.671599999999998</c:v>
                </c:pt>
                <c:pt idx="185">
                  <c:v>69.415599999999998</c:v>
                </c:pt>
                <c:pt idx="186">
                  <c:v>69.564700000000002</c:v>
                </c:pt>
                <c:pt idx="187">
                  <c:v>69.135300000000001</c:v>
                </c:pt>
                <c:pt idx="188">
                  <c:v>68.971900000000005</c:v>
                </c:pt>
                <c:pt idx="189">
                  <c:v>70.945300000000003</c:v>
                </c:pt>
                <c:pt idx="190">
                  <c:v>71.958600000000004</c:v>
                </c:pt>
                <c:pt idx="191">
                  <c:v>71.979500000000002</c:v>
                </c:pt>
                <c:pt idx="192">
                  <c:v>73.220699999999994</c:v>
                </c:pt>
                <c:pt idx="193">
                  <c:v>73.586399999999998</c:v>
                </c:pt>
                <c:pt idx="194">
                  <c:v>72.333699999999993</c:v>
                </c:pt>
                <c:pt idx="195">
                  <c:v>72.995099999999994</c:v>
                </c:pt>
                <c:pt idx="196">
                  <c:v>72.938900000000004</c:v>
                </c:pt>
                <c:pt idx="197">
                  <c:v>73.733900000000006</c:v>
                </c:pt>
                <c:pt idx="198">
                  <c:v>75.091399999999993</c:v>
                </c:pt>
                <c:pt idx="199">
                  <c:v>75.284300000000002</c:v>
                </c:pt>
                <c:pt idx="200">
                  <c:v>74.386300000000006</c:v>
                </c:pt>
                <c:pt idx="201">
                  <c:v>72.789900000000003</c:v>
                </c:pt>
                <c:pt idx="202">
                  <c:v>72.767200000000003</c:v>
                </c:pt>
                <c:pt idx="203">
                  <c:v>73.673299999999998</c:v>
                </c:pt>
                <c:pt idx="204">
                  <c:v>73.159499999999994</c:v>
                </c:pt>
                <c:pt idx="205">
                  <c:v>73.611800000000002</c:v>
                </c:pt>
                <c:pt idx="206">
                  <c:v>74.534599999999998</c:v>
                </c:pt>
                <c:pt idx="207">
                  <c:v>76.265699999999995</c:v>
                </c:pt>
                <c:pt idx="208">
                  <c:v>76.295100000000005</c:v>
                </c:pt>
                <c:pt idx="209">
                  <c:v>76.821899999999999</c:v>
                </c:pt>
                <c:pt idx="210">
                  <c:v>76.224599999999995</c:v>
                </c:pt>
                <c:pt idx="211">
                  <c:v>77.293199999999999</c:v>
                </c:pt>
                <c:pt idx="212">
                  <c:v>76.256900000000002</c:v>
                </c:pt>
                <c:pt idx="213">
                  <c:v>76.265299999999996</c:v>
                </c:pt>
                <c:pt idx="214">
                  <c:v>75.111099999999993</c:v>
                </c:pt>
                <c:pt idx="215">
                  <c:v>76.020399999999995</c:v>
                </c:pt>
                <c:pt idx="216">
                  <c:v>76.239699999999999</c:v>
                </c:pt>
                <c:pt idx="217">
                  <c:v>76.935500000000005</c:v>
                </c:pt>
                <c:pt idx="218">
                  <c:v>77.063400000000001</c:v>
                </c:pt>
                <c:pt idx="219">
                  <c:v>76.656000000000006</c:v>
                </c:pt>
                <c:pt idx="220">
                  <c:v>76.442899999999995</c:v>
                </c:pt>
                <c:pt idx="221">
                  <c:v>76.265299999999996</c:v>
                </c:pt>
                <c:pt idx="222">
                  <c:v>76.578800000000001</c:v>
                </c:pt>
                <c:pt idx="223">
                  <c:v>76.270600000000002</c:v>
                </c:pt>
                <c:pt idx="224">
                  <c:v>77.540199999999999</c:v>
                </c:pt>
                <c:pt idx="225">
                  <c:v>79.162499999999994</c:v>
                </c:pt>
                <c:pt idx="226">
                  <c:v>80.800200000000004</c:v>
                </c:pt>
                <c:pt idx="227">
                  <c:v>82.612799999999993</c:v>
                </c:pt>
                <c:pt idx="228">
                  <c:v>84.169799999999995</c:v>
                </c:pt>
                <c:pt idx="229">
                  <c:v>87.241799999999998</c:v>
                </c:pt>
                <c:pt idx="230">
                  <c:v>89.183800000000005</c:v>
                </c:pt>
                <c:pt idx="231">
                  <c:v>91.582099999999997</c:v>
                </c:pt>
                <c:pt idx="232">
                  <c:v>91.108000000000004</c:v>
                </c:pt>
                <c:pt idx="233">
                  <c:v>89.066000000000003</c:v>
                </c:pt>
                <c:pt idx="234">
                  <c:v>89.859099999999998</c:v>
                </c:pt>
                <c:pt idx="235">
                  <c:v>91.342399999999998</c:v>
                </c:pt>
                <c:pt idx="236">
                  <c:v>91.996399999999994</c:v>
                </c:pt>
                <c:pt idx="237">
                  <c:v>91.752399999999994</c:v>
                </c:pt>
                <c:pt idx="238">
                  <c:v>91.113900000000001</c:v>
                </c:pt>
                <c:pt idx="239">
                  <c:v>93.688500000000005</c:v>
                </c:pt>
                <c:pt idx="240">
                  <c:v>94.201700000000002</c:v>
                </c:pt>
                <c:pt idx="241">
                  <c:v>95.260300000000001</c:v>
                </c:pt>
                <c:pt idx="242">
                  <c:v>93.335599999999999</c:v>
                </c:pt>
                <c:pt idx="243">
                  <c:v>91.765500000000003</c:v>
                </c:pt>
                <c:pt idx="244">
                  <c:v>89.501000000000005</c:v>
                </c:pt>
                <c:pt idx="245">
                  <c:v>89.479500000000002</c:v>
                </c:pt>
                <c:pt idx="246">
                  <c:v>89.693600000000004</c:v>
                </c:pt>
                <c:pt idx="247">
                  <c:v>90.877099999999999</c:v>
                </c:pt>
                <c:pt idx="248">
                  <c:v>89.904799999999994</c:v>
                </c:pt>
                <c:pt idx="249">
                  <c:v>90.097099999999998</c:v>
                </c:pt>
                <c:pt idx="250">
                  <c:v>91.582599999999999</c:v>
                </c:pt>
              </c:numCache>
            </c:numRef>
          </c:xVal>
          <c:yVal>
            <c:numRef>
              <c:f>'Lagged Full Model'!$Q$36:$Q$286</c:f>
              <c:numCache>
                <c:formatCode>_(* #,##0_);_(* \(#,##0\);_(* "-"??_);_(@_)</c:formatCode>
                <c:ptCount val="251"/>
                <c:pt idx="0">
                  <c:v>3842663.909835577</c:v>
                </c:pt>
                <c:pt idx="1">
                  <c:v>1371933.2080293894</c:v>
                </c:pt>
                <c:pt idx="2">
                  <c:v>-49533196.136927783</c:v>
                </c:pt>
                <c:pt idx="3">
                  <c:v>-53626179.164444208</c:v>
                </c:pt>
                <c:pt idx="4">
                  <c:v>-55205702.917960048</c:v>
                </c:pt>
                <c:pt idx="5">
                  <c:v>-38026002.376910865</c:v>
                </c:pt>
                <c:pt idx="6">
                  <c:v>-40328093.880437851</c:v>
                </c:pt>
                <c:pt idx="7">
                  <c:v>-64507973.333251119</c:v>
                </c:pt>
                <c:pt idx="8">
                  <c:v>-91580529.884431303</c:v>
                </c:pt>
                <c:pt idx="9">
                  <c:v>-45573792.390800536</c:v>
                </c:pt>
                <c:pt idx="10">
                  <c:v>-16072980.376590431</c:v>
                </c:pt>
                <c:pt idx="11">
                  <c:v>-13663906.556738794</c:v>
                </c:pt>
                <c:pt idx="12">
                  <c:v>-39962303.391025126</c:v>
                </c:pt>
                <c:pt idx="13">
                  <c:v>1667033.1616903543</c:v>
                </c:pt>
                <c:pt idx="14">
                  <c:v>-47392065.567442954</c:v>
                </c:pt>
                <c:pt idx="15">
                  <c:v>-53102003.953979254</c:v>
                </c:pt>
                <c:pt idx="16">
                  <c:v>-9774576.176312089</c:v>
                </c:pt>
                <c:pt idx="17">
                  <c:v>-10004322.098430753</c:v>
                </c:pt>
                <c:pt idx="18">
                  <c:v>-48815670.211369336</c:v>
                </c:pt>
                <c:pt idx="19">
                  <c:v>-47821512.927755952</c:v>
                </c:pt>
                <c:pt idx="20">
                  <c:v>-17265349.27915144</c:v>
                </c:pt>
                <c:pt idx="21">
                  <c:v>-13505570.680323243</c:v>
                </c:pt>
                <c:pt idx="22">
                  <c:v>-17961248.287124932</c:v>
                </c:pt>
                <c:pt idx="23">
                  <c:v>32623535.311716557</c:v>
                </c:pt>
                <c:pt idx="24">
                  <c:v>-6303693.297996819</c:v>
                </c:pt>
                <c:pt idx="25">
                  <c:v>23512917.577486098</c:v>
                </c:pt>
                <c:pt idx="26">
                  <c:v>-22952739.637881875</c:v>
                </c:pt>
                <c:pt idx="27">
                  <c:v>-43638735.652794957</c:v>
                </c:pt>
                <c:pt idx="28">
                  <c:v>-56826294.674096942</c:v>
                </c:pt>
                <c:pt idx="29">
                  <c:v>25628170.434879124</c:v>
                </c:pt>
                <c:pt idx="30">
                  <c:v>-12506594.055424392</c:v>
                </c:pt>
                <c:pt idx="31">
                  <c:v>-23540799.644619167</c:v>
                </c:pt>
                <c:pt idx="32">
                  <c:v>46027620.31427592</c:v>
                </c:pt>
                <c:pt idx="33">
                  <c:v>-13288368.343262076</c:v>
                </c:pt>
                <c:pt idx="34">
                  <c:v>30755531.942511141</c:v>
                </c:pt>
                <c:pt idx="35">
                  <c:v>33547400.83563</c:v>
                </c:pt>
                <c:pt idx="36">
                  <c:v>-8704555.4684189558</c:v>
                </c:pt>
                <c:pt idx="37">
                  <c:v>1326875.8543646336</c:v>
                </c:pt>
                <c:pt idx="38">
                  <c:v>-44228677.608329117</c:v>
                </c:pt>
                <c:pt idx="39">
                  <c:v>-28715864.32427001</c:v>
                </c:pt>
                <c:pt idx="40">
                  <c:v>-72708763.549057841</c:v>
                </c:pt>
                <c:pt idx="41">
                  <c:v>-52266137.848473251</c:v>
                </c:pt>
                <c:pt idx="42">
                  <c:v>-6353202.8756224513</c:v>
                </c:pt>
                <c:pt idx="43">
                  <c:v>-41561670.767908812</c:v>
                </c:pt>
                <c:pt idx="44">
                  <c:v>-21002778.31159842</c:v>
                </c:pt>
                <c:pt idx="45">
                  <c:v>-37432337.632670045</c:v>
                </c:pt>
                <c:pt idx="46">
                  <c:v>-15312314.12001884</c:v>
                </c:pt>
                <c:pt idx="47">
                  <c:v>-6332349.1058404446</c:v>
                </c:pt>
                <c:pt idx="48">
                  <c:v>-49265040.728667438</c:v>
                </c:pt>
                <c:pt idx="49">
                  <c:v>-13563057.746039569</c:v>
                </c:pt>
                <c:pt idx="50">
                  <c:v>-40904600.974786937</c:v>
                </c:pt>
                <c:pt idx="51">
                  <c:v>-70790929.356157303</c:v>
                </c:pt>
                <c:pt idx="52">
                  <c:v>-64047858.490292668</c:v>
                </c:pt>
                <c:pt idx="53">
                  <c:v>-7019578.7939543128</c:v>
                </c:pt>
                <c:pt idx="54">
                  <c:v>-17255402.639270067</c:v>
                </c:pt>
                <c:pt idx="55">
                  <c:v>3444813.3110912442</c:v>
                </c:pt>
                <c:pt idx="56">
                  <c:v>682542.63580977917</c:v>
                </c:pt>
                <c:pt idx="57">
                  <c:v>-13757243.663716912</c:v>
                </c:pt>
                <c:pt idx="58">
                  <c:v>12636771.108412802</c:v>
                </c:pt>
                <c:pt idx="59">
                  <c:v>15827662.055719197</c:v>
                </c:pt>
                <c:pt idx="60">
                  <c:v>27153864.521113932</c:v>
                </c:pt>
                <c:pt idx="61">
                  <c:v>16539532.336325109</c:v>
                </c:pt>
                <c:pt idx="62">
                  <c:v>12505319.330206394</c:v>
                </c:pt>
                <c:pt idx="63">
                  <c:v>-14652680.478130579</c:v>
                </c:pt>
                <c:pt idx="64">
                  <c:v>24051719.952244997</c:v>
                </c:pt>
                <c:pt idx="65">
                  <c:v>35443763.225747526</c:v>
                </c:pt>
                <c:pt idx="66">
                  <c:v>-6540357.8925095797</c:v>
                </c:pt>
                <c:pt idx="67">
                  <c:v>-14530517.407133043</c:v>
                </c:pt>
                <c:pt idx="68">
                  <c:v>-17712303.944799721</c:v>
                </c:pt>
                <c:pt idx="69">
                  <c:v>-11760181.729922414</c:v>
                </c:pt>
                <c:pt idx="70">
                  <c:v>19215282.419591129</c:v>
                </c:pt>
                <c:pt idx="71">
                  <c:v>15834935.324837208</c:v>
                </c:pt>
                <c:pt idx="72">
                  <c:v>28175471.433046699</c:v>
                </c:pt>
                <c:pt idx="73">
                  <c:v>39778917.637260199</c:v>
                </c:pt>
                <c:pt idx="74">
                  <c:v>-18324840.692547619</c:v>
                </c:pt>
                <c:pt idx="75">
                  <c:v>-9645357.269154191</c:v>
                </c:pt>
                <c:pt idx="76">
                  <c:v>35549143.581941366</c:v>
                </c:pt>
                <c:pt idx="77">
                  <c:v>43923306.465508759</c:v>
                </c:pt>
                <c:pt idx="78">
                  <c:v>275178.0169878006</c:v>
                </c:pt>
                <c:pt idx="79">
                  <c:v>45231327.043925941</c:v>
                </c:pt>
                <c:pt idx="80">
                  <c:v>64600894.62625581</c:v>
                </c:pt>
                <c:pt idx="81">
                  <c:v>13044135.234375298</c:v>
                </c:pt>
                <c:pt idx="82">
                  <c:v>31835036.83037895</c:v>
                </c:pt>
                <c:pt idx="83">
                  <c:v>29289513.103612542</c:v>
                </c:pt>
                <c:pt idx="84">
                  <c:v>28180920.545955896</c:v>
                </c:pt>
                <c:pt idx="85">
                  <c:v>49085402.430094123</c:v>
                </c:pt>
                <c:pt idx="86">
                  <c:v>8816048.6672783494</c:v>
                </c:pt>
                <c:pt idx="87">
                  <c:v>18483095.453244328</c:v>
                </c:pt>
                <c:pt idx="88">
                  <c:v>16203171.370590806</c:v>
                </c:pt>
                <c:pt idx="89">
                  <c:v>55374696.82675606</c:v>
                </c:pt>
                <c:pt idx="90">
                  <c:v>-13468556.819716334</c:v>
                </c:pt>
                <c:pt idx="91">
                  <c:v>2548279.6712150574</c:v>
                </c:pt>
                <c:pt idx="92">
                  <c:v>6630797.9653693438</c:v>
                </c:pt>
                <c:pt idx="93">
                  <c:v>-4375507.3899211884</c:v>
                </c:pt>
                <c:pt idx="94">
                  <c:v>-22473775.592599332</c:v>
                </c:pt>
                <c:pt idx="95">
                  <c:v>15041257.661243796</c:v>
                </c:pt>
                <c:pt idx="96">
                  <c:v>-2853420.9133229852</c:v>
                </c:pt>
                <c:pt idx="97">
                  <c:v>18867379.491444945</c:v>
                </c:pt>
                <c:pt idx="98">
                  <c:v>2556021.9114402533</c:v>
                </c:pt>
                <c:pt idx="99">
                  <c:v>5241622.0856361389</c:v>
                </c:pt>
                <c:pt idx="100">
                  <c:v>13131493.245352268</c:v>
                </c:pt>
                <c:pt idx="101">
                  <c:v>41740696.035037339</c:v>
                </c:pt>
                <c:pt idx="102">
                  <c:v>35970274.929976702</c:v>
                </c:pt>
                <c:pt idx="103">
                  <c:v>-8646609.5974917412</c:v>
                </c:pt>
                <c:pt idx="104">
                  <c:v>-4095639.277849555</c:v>
                </c:pt>
                <c:pt idx="105">
                  <c:v>16689024.090299129</c:v>
                </c:pt>
                <c:pt idx="106">
                  <c:v>48425202.306038618</c:v>
                </c:pt>
                <c:pt idx="107">
                  <c:v>3663722.5442367792</c:v>
                </c:pt>
                <c:pt idx="108">
                  <c:v>-9070581.5669646263</c:v>
                </c:pt>
                <c:pt idx="109">
                  <c:v>31753262.994221568</c:v>
                </c:pt>
                <c:pt idx="110">
                  <c:v>36073558.145640373</c:v>
                </c:pt>
                <c:pt idx="111">
                  <c:v>38223596.197448969</c:v>
                </c:pt>
                <c:pt idx="112">
                  <c:v>48958056.764811873</c:v>
                </c:pt>
                <c:pt idx="113">
                  <c:v>130150440.73682761</c:v>
                </c:pt>
                <c:pt idx="114">
                  <c:v>78562443.918063343</c:v>
                </c:pt>
                <c:pt idx="115">
                  <c:v>66942534.115861058</c:v>
                </c:pt>
                <c:pt idx="116">
                  <c:v>22390263.631650567</c:v>
                </c:pt>
                <c:pt idx="117">
                  <c:v>17870973.456060529</c:v>
                </c:pt>
                <c:pt idx="118">
                  <c:v>42183595.750472784</c:v>
                </c:pt>
                <c:pt idx="119">
                  <c:v>52834244.815414429</c:v>
                </c:pt>
                <c:pt idx="120">
                  <c:v>61268034.510356307</c:v>
                </c:pt>
                <c:pt idx="121">
                  <c:v>86890499.713806629</c:v>
                </c:pt>
                <c:pt idx="122">
                  <c:v>74136392.584971428</c:v>
                </c:pt>
                <c:pt idx="123">
                  <c:v>16305542.399451375</c:v>
                </c:pt>
                <c:pt idx="124">
                  <c:v>44386944.122280598</c:v>
                </c:pt>
                <c:pt idx="125">
                  <c:v>45019504.049252272</c:v>
                </c:pt>
                <c:pt idx="126">
                  <c:v>4150308.6183140278</c:v>
                </c:pt>
                <c:pt idx="127">
                  <c:v>65270876.895631552</c:v>
                </c:pt>
                <c:pt idx="128">
                  <c:v>36990443.418511748</c:v>
                </c:pt>
                <c:pt idx="129">
                  <c:v>51208350.405447364</c:v>
                </c:pt>
                <c:pt idx="130">
                  <c:v>-10838169.35377574</c:v>
                </c:pt>
                <c:pt idx="131">
                  <c:v>10746859.673052669</c:v>
                </c:pt>
                <c:pt idx="132">
                  <c:v>-1580284.3189009428</c:v>
                </c:pt>
                <c:pt idx="133">
                  <c:v>43876661.628545046</c:v>
                </c:pt>
                <c:pt idx="134">
                  <c:v>-20078545.304093599</c:v>
                </c:pt>
                <c:pt idx="135">
                  <c:v>-67550656.230607033</c:v>
                </c:pt>
                <c:pt idx="136">
                  <c:v>20913605.8022542</c:v>
                </c:pt>
                <c:pt idx="137">
                  <c:v>11274975.544437766</c:v>
                </c:pt>
                <c:pt idx="138">
                  <c:v>-111771085.91560924</c:v>
                </c:pt>
                <c:pt idx="139">
                  <c:v>-34688353.473679662</c:v>
                </c:pt>
                <c:pt idx="140">
                  <c:v>-40249026.029341459</c:v>
                </c:pt>
                <c:pt idx="141">
                  <c:v>-10276632.180481195</c:v>
                </c:pt>
                <c:pt idx="142">
                  <c:v>-18655890.926086426</c:v>
                </c:pt>
                <c:pt idx="143">
                  <c:v>-112373253.45320249</c:v>
                </c:pt>
                <c:pt idx="144">
                  <c:v>2317304.2091823816</c:v>
                </c:pt>
                <c:pt idx="145">
                  <c:v>-12556845.856427908</c:v>
                </c:pt>
                <c:pt idx="146">
                  <c:v>-96017165.702528954</c:v>
                </c:pt>
                <c:pt idx="147">
                  <c:v>28625058.611763597</c:v>
                </c:pt>
                <c:pt idx="148">
                  <c:v>-22400560.429556012</c:v>
                </c:pt>
                <c:pt idx="149">
                  <c:v>-43333255.078463435</c:v>
                </c:pt>
                <c:pt idx="150">
                  <c:v>-14816504.837304473</c:v>
                </c:pt>
                <c:pt idx="151">
                  <c:v>3244768.0703415871</c:v>
                </c:pt>
                <c:pt idx="152">
                  <c:v>74647129.823410988</c:v>
                </c:pt>
                <c:pt idx="153">
                  <c:v>124280447.27802575</c:v>
                </c:pt>
                <c:pt idx="154">
                  <c:v>187176947.4680016</c:v>
                </c:pt>
                <c:pt idx="155">
                  <c:v>170773190.34604621</c:v>
                </c:pt>
                <c:pt idx="156">
                  <c:v>50541174.895509958</c:v>
                </c:pt>
                <c:pt idx="157">
                  <c:v>56709210.032386303</c:v>
                </c:pt>
                <c:pt idx="158">
                  <c:v>23349692.005337477</c:v>
                </c:pt>
                <c:pt idx="159">
                  <c:v>20167671.667991161</c:v>
                </c:pt>
                <c:pt idx="160">
                  <c:v>-85132965.910804749</c:v>
                </c:pt>
                <c:pt idx="161">
                  <c:v>-40870054.058571219</c:v>
                </c:pt>
                <c:pt idx="162">
                  <c:v>-55224715.840746164</c:v>
                </c:pt>
                <c:pt idx="163">
                  <c:v>-87807880.550796747</c:v>
                </c:pt>
                <c:pt idx="164">
                  <c:v>-93806979.625755548</c:v>
                </c:pt>
                <c:pt idx="165">
                  <c:v>-127953520.05404782</c:v>
                </c:pt>
                <c:pt idx="166">
                  <c:v>-72914472.406479359</c:v>
                </c:pt>
                <c:pt idx="167">
                  <c:v>-83045686.936211348</c:v>
                </c:pt>
                <c:pt idx="168">
                  <c:v>-147683393.68042493</c:v>
                </c:pt>
                <c:pt idx="169">
                  <c:v>-106093416.99841094</c:v>
                </c:pt>
                <c:pt idx="170">
                  <c:v>43428879.84049654</c:v>
                </c:pt>
                <c:pt idx="171">
                  <c:v>-43557996.697722912</c:v>
                </c:pt>
                <c:pt idx="172">
                  <c:v>-13960945.314803243</c:v>
                </c:pt>
                <c:pt idx="173">
                  <c:v>40312866.612430573</c:v>
                </c:pt>
                <c:pt idx="174">
                  <c:v>-97950970.408833623</c:v>
                </c:pt>
                <c:pt idx="175">
                  <c:v>-37517587.724354625</c:v>
                </c:pt>
                <c:pt idx="176">
                  <c:v>-100841831.90326202</c:v>
                </c:pt>
                <c:pt idx="177">
                  <c:v>-53583295.805757284</c:v>
                </c:pt>
                <c:pt idx="178">
                  <c:v>-3345140.3998131752</c:v>
                </c:pt>
                <c:pt idx="179">
                  <c:v>28474573.564867616</c:v>
                </c:pt>
                <c:pt idx="180">
                  <c:v>-117473007.13386559</c:v>
                </c:pt>
                <c:pt idx="181">
                  <c:v>-149564550.72385907</c:v>
                </c:pt>
                <c:pt idx="182">
                  <c:v>-48037652.37608242</c:v>
                </c:pt>
                <c:pt idx="183">
                  <c:v>30677477.013347149</c:v>
                </c:pt>
                <c:pt idx="184">
                  <c:v>-132129215.24756575</c:v>
                </c:pt>
                <c:pt idx="185">
                  <c:v>-58918785.885106564</c:v>
                </c:pt>
                <c:pt idx="186">
                  <c:v>58413551.761394262</c:v>
                </c:pt>
                <c:pt idx="187">
                  <c:v>32500006.785916328</c:v>
                </c:pt>
                <c:pt idx="188">
                  <c:v>42956772.678532839</c:v>
                </c:pt>
                <c:pt idx="189">
                  <c:v>87452714.035770655</c:v>
                </c:pt>
                <c:pt idx="190">
                  <c:v>118828048.46434486</c:v>
                </c:pt>
                <c:pt idx="191">
                  <c:v>90008770.501174927</c:v>
                </c:pt>
                <c:pt idx="192">
                  <c:v>121832135.02676916</c:v>
                </c:pt>
                <c:pt idx="193">
                  <c:v>62259750.707280159</c:v>
                </c:pt>
                <c:pt idx="194">
                  <c:v>184852750.25164962</c:v>
                </c:pt>
                <c:pt idx="195">
                  <c:v>91600835.747338295</c:v>
                </c:pt>
                <c:pt idx="196">
                  <c:v>175263734.49542451</c:v>
                </c:pt>
                <c:pt idx="197">
                  <c:v>171489648.9525485</c:v>
                </c:pt>
                <c:pt idx="198">
                  <c:v>-4052197.1399478912</c:v>
                </c:pt>
                <c:pt idx="199">
                  <c:v>88484296.151833296</c:v>
                </c:pt>
                <c:pt idx="200">
                  <c:v>-12966016.342427254</c:v>
                </c:pt>
                <c:pt idx="201">
                  <c:v>81457494.857273102</c:v>
                </c:pt>
                <c:pt idx="202">
                  <c:v>3938211.2177889347</c:v>
                </c:pt>
                <c:pt idx="203">
                  <c:v>-22301666.107260704</c:v>
                </c:pt>
                <c:pt idx="204">
                  <c:v>-4999409.5318241119</c:v>
                </c:pt>
                <c:pt idx="205">
                  <c:v>-109999110.35858011</c:v>
                </c:pt>
                <c:pt idx="206">
                  <c:v>-14724572.018928766</c:v>
                </c:pt>
                <c:pt idx="207">
                  <c:v>50212740.004238844</c:v>
                </c:pt>
                <c:pt idx="208">
                  <c:v>-35469321.787414074</c:v>
                </c:pt>
                <c:pt idx="209">
                  <c:v>-83699196.770104647</c:v>
                </c:pt>
                <c:pt idx="210">
                  <c:v>-77276062.858384132</c:v>
                </c:pt>
                <c:pt idx="211">
                  <c:v>-50797506.228631735</c:v>
                </c:pt>
                <c:pt idx="212">
                  <c:v>-81380867.456101179</c:v>
                </c:pt>
                <c:pt idx="213">
                  <c:v>-38965842.989462137</c:v>
                </c:pt>
                <c:pt idx="214">
                  <c:v>-13676045.220270395</c:v>
                </c:pt>
                <c:pt idx="215">
                  <c:v>-22794793.719976902</c:v>
                </c:pt>
                <c:pt idx="216">
                  <c:v>4991093.2177639008</c:v>
                </c:pt>
                <c:pt idx="217">
                  <c:v>-7238909.5693941116</c:v>
                </c:pt>
                <c:pt idx="218">
                  <c:v>71501124.449282169</c:v>
                </c:pt>
                <c:pt idx="219">
                  <c:v>94850823.778731585</c:v>
                </c:pt>
                <c:pt idx="220">
                  <c:v>155091103.74602532</c:v>
                </c:pt>
                <c:pt idx="221">
                  <c:v>175824289.09102726</c:v>
                </c:pt>
                <c:pt idx="222">
                  <c:v>-12525904.490514755</c:v>
                </c:pt>
                <c:pt idx="223">
                  <c:v>-30905893.225265026</c:v>
                </c:pt>
                <c:pt idx="224">
                  <c:v>-143504308.40082908</c:v>
                </c:pt>
                <c:pt idx="225">
                  <c:v>27973323.21791935</c:v>
                </c:pt>
                <c:pt idx="226">
                  <c:v>-17128100.571072102</c:v>
                </c:pt>
                <c:pt idx="227">
                  <c:v>-25677546.621548176</c:v>
                </c:pt>
                <c:pt idx="228">
                  <c:v>-115575612.41935968</c:v>
                </c:pt>
                <c:pt idx="229">
                  <c:v>-45196637.696363688</c:v>
                </c:pt>
                <c:pt idx="230">
                  <c:v>-23520929.719959259</c:v>
                </c:pt>
                <c:pt idx="231">
                  <c:v>-16356840.527775526</c:v>
                </c:pt>
                <c:pt idx="232">
                  <c:v>6253309.0720367432</c:v>
                </c:pt>
                <c:pt idx="233">
                  <c:v>-23975069.77056694</c:v>
                </c:pt>
                <c:pt idx="234">
                  <c:v>-6649202.3178844452</c:v>
                </c:pt>
                <c:pt idx="235">
                  <c:v>-35247655.800321579</c:v>
                </c:pt>
                <c:pt idx="236">
                  <c:v>-40510284.141433239</c:v>
                </c:pt>
                <c:pt idx="237">
                  <c:v>-77094020.514744997</c:v>
                </c:pt>
                <c:pt idx="238">
                  <c:v>-119719393.82669592</c:v>
                </c:pt>
                <c:pt idx="239">
                  <c:v>20536910.53128171</c:v>
                </c:pt>
                <c:pt idx="240">
                  <c:v>-101813183.85530865</c:v>
                </c:pt>
                <c:pt idx="241">
                  <c:v>1723977.3777559996</c:v>
                </c:pt>
                <c:pt idx="242">
                  <c:v>-31504801.446822166</c:v>
                </c:pt>
                <c:pt idx="243">
                  <c:v>7248780.6958150864</c:v>
                </c:pt>
                <c:pt idx="244">
                  <c:v>7853922.3448708057</c:v>
                </c:pt>
                <c:pt idx="245">
                  <c:v>71208830.402198076</c:v>
                </c:pt>
                <c:pt idx="246">
                  <c:v>26622752.897401214</c:v>
                </c:pt>
                <c:pt idx="247">
                  <c:v>53412609.383470774</c:v>
                </c:pt>
                <c:pt idx="248">
                  <c:v>117205459.26843107</c:v>
                </c:pt>
                <c:pt idx="249">
                  <c:v>27589850.799910665</c:v>
                </c:pt>
                <c:pt idx="250">
                  <c:v>87460194.471636534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12128"/>
        <c:axId val="126114432"/>
      </c:scatterChart>
      <c:valAx>
        <c:axId val="126112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trade weight $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114432"/>
        <c:crosses val="autoZero"/>
        <c:crossBetween val="midCat"/>
      </c:valAx>
      <c:valAx>
        <c:axId val="126114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26112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Lean Hogs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Full Model'!$G$3:$G$253</c:f>
              <c:numCache>
                <c:formatCode>General</c:formatCode>
                <c:ptCount val="251"/>
                <c:pt idx="0">
                  <c:v>71.5</c:v>
                </c:pt>
                <c:pt idx="1">
                  <c:v>72.900000000000006</c:v>
                </c:pt>
                <c:pt idx="2">
                  <c:v>78.510000000000005</c:v>
                </c:pt>
                <c:pt idx="3">
                  <c:v>89.72</c:v>
                </c:pt>
                <c:pt idx="4">
                  <c:v>99.53</c:v>
                </c:pt>
                <c:pt idx="5">
                  <c:v>112.15</c:v>
                </c:pt>
                <c:pt idx="6">
                  <c:v>102.34</c:v>
                </c:pt>
                <c:pt idx="7">
                  <c:v>124.77</c:v>
                </c:pt>
                <c:pt idx="8">
                  <c:v>124.77</c:v>
                </c:pt>
                <c:pt idx="9">
                  <c:v>76.3</c:v>
                </c:pt>
                <c:pt idx="10">
                  <c:v>76.59</c:v>
                </c:pt>
                <c:pt idx="11">
                  <c:v>75.739999999999995</c:v>
                </c:pt>
                <c:pt idx="12">
                  <c:v>76.510000000000005</c:v>
                </c:pt>
                <c:pt idx="13">
                  <c:v>74.599999999999994</c:v>
                </c:pt>
                <c:pt idx="14">
                  <c:v>72.48</c:v>
                </c:pt>
                <c:pt idx="15">
                  <c:v>68.959999999999994</c:v>
                </c:pt>
                <c:pt idx="16">
                  <c:v>76.86</c:v>
                </c:pt>
                <c:pt idx="17">
                  <c:v>81.52</c:v>
                </c:pt>
                <c:pt idx="18">
                  <c:v>83.17</c:v>
                </c:pt>
                <c:pt idx="19">
                  <c:v>83.14</c:v>
                </c:pt>
                <c:pt idx="20">
                  <c:v>77.41</c:v>
                </c:pt>
                <c:pt idx="21">
                  <c:v>70.66</c:v>
                </c:pt>
                <c:pt idx="22">
                  <c:v>65.95</c:v>
                </c:pt>
                <c:pt idx="23">
                  <c:v>63.03</c:v>
                </c:pt>
                <c:pt idx="24">
                  <c:v>56.52</c:v>
                </c:pt>
                <c:pt idx="25">
                  <c:v>50.56</c:v>
                </c:pt>
                <c:pt idx="26">
                  <c:v>50.38</c:v>
                </c:pt>
                <c:pt idx="27">
                  <c:v>50.25</c:v>
                </c:pt>
                <c:pt idx="28">
                  <c:v>50.75</c:v>
                </c:pt>
                <c:pt idx="29">
                  <c:v>61.33</c:v>
                </c:pt>
                <c:pt idx="30">
                  <c:v>60.45</c:v>
                </c:pt>
                <c:pt idx="31">
                  <c:v>52.34</c:v>
                </c:pt>
                <c:pt idx="32">
                  <c:v>49.06</c:v>
                </c:pt>
                <c:pt idx="33">
                  <c:v>40.93</c:v>
                </c:pt>
                <c:pt idx="34">
                  <c:v>38.590000000000003</c:v>
                </c:pt>
                <c:pt idx="35">
                  <c:v>23.68</c:v>
                </c:pt>
                <c:pt idx="36">
                  <c:v>19.100000000000001</c:v>
                </c:pt>
                <c:pt idx="37">
                  <c:v>34.86</c:v>
                </c:pt>
                <c:pt idx="38">
                  <c:v>37.340000000000003</c:v>
                </c:pt>
                <c:pt idx="39">
                  <c:v>35.08</c:v>
                </c:pt>
                <c:pt idx="40">
                  <c:v>39.450000000000003</c:v>
                </c:pt>
                <c:pt idx="41">
                  <c:v>48.75</c:v>
                </c:pt>
                <c:pt idx="42">
                  <c:v>45.92</c:v>
                </c:pt>
                <c:pt idx="43">
                  <c:v>44.33</c:v>
                </c:pt>
                <c:pt idx="44">
                  <c:v>53.25</c:v>
                </c:pt>
                <c:pt idx="45">
                  <c:v>48.7</c:v>
                </c:pt>
                <c:pt idx="46">
                  <c:v>46.59</c:v>
                </c:pt>
                <c:pt idx="47">
                  <c:v>47.66</c:v>
                </c:pt>
                <c:pt idx="48">
                  <c:v>50.94</c:v>
                </c:pt>
                <c:pt idx="49">
                  <c:v>51.61</c:v>
                </c:pt>
                <c:pt idx="50">
                  <c:v>54.91</c:v>
                </c:pt>
                <c:pt idx="51">
                  <c:v>57.76</c:v>
                </c:pt>
                <c:pt idx="52">
                  <c:v>66.95</c:v>
                </c:pt>
                <c:pt idx="53">
                  <c:v>69.16</c:v>
                </c:pt>
                <c:pt idx="54">
                  <c:v>69.5</c:v>
                </c:pt>
                <c:pt idx="55">
                  <c:v>66.59</c:v>
                </c:pt>
                <c:pt idx="56">
                  <c:v>59.49</c:v>
                </c:pt>
                <c:pt idx="57">
                  <c:v>57.16</c:v>
                </c:pt>
                <c:pt idx="58">
                  <c:v>54.89</c:v>
                </c:pt>
                <c:pt idx="59">
                  <c:v>48.68</c:v>
                </c:pt>
                <c:pt idx="60">
                  <c:v>54.76</c:v>
                </c:pt>
                <c:pt idx="61">
                  <c:v>50.38</c:v>
                </c:pt>
                <c:pt idx="62">
                  <c:v>53.8</c:v>
                </c:pt>
                <c:pt idx="63">
                  <c:v>63.11</c:v>
                </c:pt>
                <c:pt idx="64">
                  <c:v>64.63</c:v>
                </c:pt>
                <c:pt idx="65">
                  <c:v>70.61</c:v>
                </c:pt>
                <c:pt idx="66">
                  <c:v>72.92</c:v>
                </c:pt>
                <c:pt idx="67">
                  <c:v>72.97</c:v>
                </c:pt>
                <c:pt idx="68">
                  <c:v>71.540000000000006</c:v>
                </c:pt>
                <c:pt idx="69">
                  <c:v>63.93</c:v>
                </c:pt>
                <c:pt idx="70">
                  <c:v>57.29</c:v>
                </c:pt>
                <c:pt idx="71">
                  <c:v>48.6</c:v>
                </c:pt>
                <c:pt idx="72">
                  <c:v>47.41</c:v>
                </c:pt>
                <c:pt idx="73">
                  <c:v>54.26</c:v>
                </c:pt>
                <c:pt idx="74">
                  <c:v>55.14</c:v>
                </c:pt>
                <c:pt idx="75">
                  <c:v>50.8</c:v>
                </c:pt>
                <c:pt idx="76">
                  <c:v>44.78</c:v>
                </c:pt>
                <c:pt idx="77">
                  <c:v>46.98</c:v>
                </c:pt>
                <c:pt idx="78">
                  <c:v>50.41</c:v>
                </c:pt>
                <c:pt idx="79">
                  <c:v>54.87</c:v>
                </c:pt>
                <c:pt idx="80">
                  <c:v>46.11</c:v>
                </c:pt>
                <c:pt idx="81">
                  <c:v>36.659999999999997</c:v>
                </c:pt>
                <c:pt idx="82">
                  <c:v>42.81</c:v>
                </c:pt>
                <c:pt idx="83">
                  <c:v>40.6</c:v>
                </c:pt>
                <c:pt idx="84">
                  <c:v>43.67</c:v>
                </c:pt>
                <c:pt idx="85">
                  <c:v>46.58</c:v>
                </c:pt>
                <c:pt idx="86">
                  <c:v>48.16</c:v>
                </c:pt>
                <c:pt idx="87">
                  <c:v>48.84</c:v>
                </c:pt>
                <c:pt idx="88">
                  <c:v>49.26</c:v>
                </c:pt>
                <c:pt idx="89">
                  <c:v>58.99</c:v>
                </c:pt>
                <c:pt idx="90">
                  <c:v>64.81</c:v>
                </c:pt>
                <c:pt idx="91">
                  <c:v>60.9</c:v>
                </c:pt>
                <c:pt idx="92">
                  <c:v>56.69</c:v>
                </c:pt>
                <c:pt idx="93">
                  <c:v>56.65</c:v>
                </c:pt>
                <c:pt idx="94">
                  <c:v>52.54</c:v>
                </c:pt>
                <c:pt idx="95">
                  <c:v>48.69</c:v>
                </c:pt>
                <c:pt idx="96">
                  <c:v>48.68</c:v>
                </c:pt>
                <c:pt idx="97">
                  <c:v>52.94</c:v>
                </c:pt>
                <c:pt idx="98">
                  <c:v>61.03</c:v>
                </c:pt>
                <c:pt idx="99">
                  <c:v>65.349999999999994</c:v>
                </c:pt>
                <c:pt idx="100">
                  <c:v>65.28</c:v>
                </c:pt>
                <c:pt idx="101">
                  <c:v>78.87</c:v>
                </c:pt>
                <c:pt idx="102">
                  <c:v>78.36</c:v>
                </c:pt>
                <c:pt idx="103">
                  <c:v>78.66</c:v>
                </c:pt>
                <c:pt idx="104">
                  <c:v>76.03</c:v>
                </c:pt>
                <c:pt idx="105">
                  <c:v>74.88</c:v>
                </c:pt>
                <c:pt idx="106">
                  <c:v>72.7</c:v>
                </c:pt>
                <c:pt idx="107">
                  <c:v>75.81</c:v>
                </c:pt>
                <c:pt idx="108">
                  <c:v>72.180000000000007</c:v>
                </c:pt>
                <c:pt idx="109">
                  <c:v>72.08</c:v>
                </c:pt>
                <c:pt idx="110">
                  <c:v>69.23</c:v>
                </c:pt>
                <c:pt idx="111">
                  <c:v>69.45</c:v>
                </c:pt>
                <c:pt idx="112">
                  <c:v>69</c:v>
                </c:pt>
                <c:pt idx="113">
                  <c:v>74.92</c:v>
                </c:pt>
                <c:pt idx="114">
                  <c:v>67.47</c:v>
                </c:pt>
                <c:pt idx="115">
                  <c:v>67.52</c:v>
                </c:pt>
                <c:pt idx="116">
                  <c:v>69.66</c:v>
                </c:pt>
                <c:pt idx="117">
                  <c:v>67.45</c:v>
                </c:pt>
                <c:pt idx="118">
                  <c:v>64.88</c:v>
                </c:pt>
                <c:pt idx="119">
                  <c:v>59.88</c:v>
                </c:pt>
                <c:pt idx="120">
                  <c:v>60.7</c:v>
                </c:pt>
                <c:pt idx="121">
                  <c:v>55.84</c:v>
                </c:pt>
                <c:pt idx="122">
                  <c:v>58.43</c:v>
                </c:pt>
                <c:pt idx="123">
                  <c:v>58.68</c:v>
                </c:pt>
                <c:pt idx="124">
                  <c:v>55.96</c:v>
                </c:pt>
                <c:pt idx="125">
                  <c:v>66.23</c:v>
                </c:pt>
                <c:pt idx="126">
                  <c:v>74.38</c:v>
                </c:pt>
                <c:pt idx="127">
                  <c:v>70.099999999999994</c:v>
                </c:pt>
                <c:pt idx="128">
                  <c:v>71.930000000000007</c:v>
                </c:pt>
                <c:pt idx="129">
                  <c:v>67.91</c:v>
                </c:pt>
                <c:pt idx="130">
                  <c:v>64.319999999999993</c:v>
                </c:pt>
                <c:pt idx="131">
                  <c:v>62.12</c:v>
                </c:pt>
                <c:pt idx="132">
                  <c:v>60.59</c:v>
                </c:pt>
                <c:pt idx="133">
                  <c:v>59.54</c:v>
                </c:pt>
                <c:pt idx="134">
                  <c:v>65.680000000000007</c:v>
                </c:pt>
                <c:pt idx="135">
                  <c:v>61.53</c:v>
                </c:pt>
                <c:pt idx="136">
                  <c:v>65.42</c:v>
                </c:pt>
                <c:pt idx="137">
                  <c:v>73.510000000000005</c:v>
                </c:pt>
                <c:pt idx="138">
                  <c:v>74.06</c:v>
                </c:pt>
                <c:pt idx="139">
                  <c:v>70.81</c:v>
                </c:pt>
                <c:pt idx="140">
                  <c:v>70.36</c:v>
                </c:pt>
                <c:pt idx="141">
                  <c:v>63.15</c:v>
                </c:pt>
                <c:pt idx="142">
                  <c:v>56.69</c:v>
                </c:pt>
                <c:pt idx="143">
                  <c:v>49.95</c:v>
                </c:pt>
                <c:pt idx="144">
                  <c:v>53.28</c:v>
                </c:pt>
                <c:pt idx="145">
                  <c:v>49.76</c:v>
                </c:pt>
                <c:pt idx="146">
                  <c:v>57.86</c:v>
                </c:pt>
                <c:pt idx="147">
                  <c:v>53.24</c:v>
                </c:pt>
                <c:pt idx="148">
                  <c:v>61.15</c:v>
                </c:pt>
                <c:pt idx="149">
                  <c:v>78.11</c:v>
                </c:pt>
                <c:pt idx="150">
                  <c:v>73.900000000000006</c:v>
                </c:pt>
                <c:pt idx="151">
                  <c:v>76.08</c:v>
                </c:pt>
                <c:pt idx="152">
                  <c:v>84.56</c:v>
                </c:pt>
                <c:pt idx="153">
                  <c:v>71.16</c:v>
                </c:pt>
                <c:pt idx="154">
                  <c:v>63.67</c:v>
                </c:pt>
                <c:pt idx="155">
                  <c:v>52.6</c:v>
                </c:pt>
                <c:pt idx="156">
                  <c:v>53.7</c:v>
                </c:pt>
                <c:pt idx="157">
                  <c:v>55.99</c:v>
                </c:pt>
                <c:pt idx="158">
                  <c:v>57.37</c:v>
                </c:pt>
                <c:pt idx="159">
                  <c:v>57.35</c:v>
                </c:pt>
                <c:pt idx="160">
                  <c:v>57.89</c:v>
                </c:pt>
                <c:pt idx="161">
                  <c:v>58.72</c:v>
                </c:pt>
                <c:pt idx="162">
                  <c:v>56.96</c:v>
                </c:pt>
                <c:pt idx="163">
                  <c:v>57.88</c:v>
                </c:pt>
                <c:pt idx="164">
                  <c:v>49.56</c:v>
                </c:pt>
                <c:pt idx="165">
                  <c:v>50.62</c:v>
                </c:pt>
                <c:pt idx="166">
                  <c:v>50.95</c:v>
                </c:pt>
                <c:pt idx="167">
                  <c:v>54.18</c:v>
                </c:pt>
                <c:pt idx="168">
                  <c:v>61.85</c:v>
                </c:pt>
                <c:pt idx="169">
                  <c:v>67.34</c:v>
                </c:pt>
                <c:pt idx="170">
                  <c:v>66.19</c:v>
                </c:pt>
                <c:pt idx="171">
                  <c:v>70.930000000000007</c:v>
                </c:pt>
                <c:pt idx="172">
                  <c:v>77.58</c:v>
                </c:pt>
                <c:pt idx="173">
                  <c:v>85.29</c:v>
                </c:pt>
                <c:pt idx="174">
                  <c:v>78.72</c:v>
                </c:pt>
                <c:pt idx="175">
                  <c:v>78.8</c:v>
                </c:pt>
                <c:pt idx="176">
                  <c:v>83.15</c:v>
                </c:pt>
                <c:pt idx="177">
                  <c:v>81.93</c:v>
                </c:pt>
                <c:pt idx="178">
                  <c:v>71.150000000000006</c:v>
                </c:pt>
                <c:pt idx="179">
                  <c:v>63.48</c:v>
                </c:pt>
                <c:pt idx="180">
                  <c:v>68.81</c:v>
                </c:pt>
                <c:pt idx="181">
                  <c:v>75.040000000000006</c:v>
                </c:pt>
                <c:pt idx="182">
                  <c:v>83.22</c:v>
                </c:pt>
                <c:pt idx="183">
                  <c:v>80.83</c:v>
                </c:pt>
                <c:pt idx="184">
                  <c:v>92.06</c:v>
                </c:pt>
                <c:pt idx="185">
                  <c:v>92.45</c:v>
                </c:pt>
                <c:pt idx="186">
                  <c:v>94.55</c:v>
                </c:pt>
                <c:pt idx="187">
                  <c:v>96.92</c:v>
                </c:pt>
                <c:pt idx="188">
                  <c:v>103.02</c:v>
                </c:pt>
                <c:pt idx="189">
                  <c:v>88.55</c:v>
                </c:pt>
                <c:pt idx="190">
                  <c:v>92.48</c:v>
                </c:pt>
                <c:pt idx="191">
                  <c:v>85.7</c:v>
                </c:pt>
                <c:pt idx="192">
                  <c:v>83.93</c:v>
                </c:pt>
                <c:pt idx="193">
                  <c:v>84.13</c:v>
                </c:pt>
                <c:pt idx="194">
                  <c:v>86.41</c:v>
                </c:pt>
                <c:pt idx="195">
                  <c:v>84.69</c:v>
                </c:pt>
                <c:pt idx="196">
                  <c:v>79.849999999999994</c:v>
                </c:pt>
                <c:pt idx="197">
                  <c:v>79.150000000000006</c:v>
                </c:pt>
                <c:pt idx="198">
                  <c:v>91.87</c:v>
                </c:pt>
                <c:pt idx="199">
                  <c:v>94.47</c:v>
                </c:pt>
                <c:pt idx="200">
                  <c:v>86.38</c:v>
                </c:pt>
                <c:pt idx="201">
                  <c:v>68.77</c:v>
                </c:pt>
                <c:pt idx="202">
                  <c:v>79.72</c:v>
                </c:pt>
                <c:pt idx="203">
                  <c:v>77.900000000000006</c:v>
                </c:pt>
                <c:pt idx="204">
                  <c:v>80.22</c:v>
                </c:pt>
                <c:pt idx="205">
                  <c:v>82.79</c:v>
                </c:pt>
                <c:pt idx="206">
                  <c:v>83.08</c:v>
                </c:pt>
                <c:pt idx="207">
                  <c:v>73.36</c:v>
                </c:pt>
                <c:pt idx="208">
                  <c:v>77.95</c:v>
                </c:pt>
                <c:pt idx="209">
                  <c:v>89.17</c:v>
                </c:pt>
                <c:pt idx="210">
                  <c:v>98.1</c:v>
                </c:pt>
                <c:pt idx="211">
                  <c:v>98.45</c:v>
                </c:pt>
                <c:pt idx="212">
                  <c:v>96.12</c:v>
                </c:pt>
                <c:pt idx="213">
                  <c:v>91.73</c:v>
                </c:pt>
                <c:pt idx="214">
                  <c:v>87.76</c:v>
                </c:pt>
                <c:pt idx="215">
                  <c:v>81.5</c:v>
                </c:pt>
                <c:pt idx="216">
                  <c:v>78.569999999999993</c:v>
                </c:pt>
                <c:pt idx="217">
                  <c:v>78.849999999999994</c:v>
                </c:pt>
                <c:pt idx="218">
                  <c:v>86.35</c:v>
                </c:pt>
                <c:pt idx="219">
                  <c:v>113.21</c:v>
                </c:pt>
                <c:pt idx="220">
                  <c:v>120.33</c:v>
                </c:pt>
                <c:pt idx="221">
                  <c:v>110.47</c:v>
                </c:pt>
                <c:pt idx="222">
                  <c:v>115.27</c:v>
                </c:pt>
                <c:pt idx="223">
                  <c:v>128.66999999999999</c:v>
                </c:pt>
                <c:pt idx="224">
                  <c:v>109.2</c:v>
                </c:pt>
                <c:pt idx="225">
                  <c:v>100.53</c:v>
                </c:pt>
                <c:pt idx="226">
                  <c:v>101.9</c:v>
                </c:pt>
                <c:pt idx="227">
                  <c:v>86.16</c:v>
                </c:pt>
                <c:pt idx="228">
                  <c:v>82.81</c:v>
                </c:pt>
                <c:pt idx="229">
                  <c:v>73</c:v>
                </c:pt>
                <c:pt idx="230">
                  <c:v>61.84</c:v>
                </c:pt>
                <c:pt idx="231">
                  <c:v>61.71</c:v>
                </c:pt>
                <c:pt idx="232">
                  <c:v>60.98</c:v>
                </c:pt>
                <c:pt idx="233">
                  <c:v>77.319999999999993</c:v>
                </c:pt>
                <c:pt idx="234">
                  <c:v>77.349999999999994</c:v>
                </c:pt>
                <c:pt idx="235">
                  <c:v>75.95</c:v>
                </c:pt>
                <c:pt idx="236">
                  <c:v>75.58</c:v>
                </c:pt>
                <c:pt idx="237">
                  <c:v>69.84</c:v>
                </c:pt>
                <c:pt idx="238">
                  <c:v>71.239999999999995</c:v>
                </c:pt>
                <c:pt idx="239">
                  <c:v>57.03</c:v>
                </c:pt>
                <c:pt idx="240">
                  <c:v>53.11</c:v>
                </c:pt>
                <c:pt idx="241">
                  <c:v>54.25</c:v>
                </c:pt>
                <c:pt idx="242">
                  <c:v>62.94</c:v>
                </c:pt>
                <c:pt idx="243">
                  <c:v>63.43</c:v>
                </c:pt>
                <c:pt idx="244">
                  <c:v>64.81</c:v>
                </c:pt>
                <c:pt idx="245">
                  <c:v>73.989999999999995</c:v>
                </c:pt>
                <c:pt idx="246">
                  <c:v>79.05</c:v>
                </c:pt>
                <c:pt idx="247">
                  <c:v>76.010000000000005</c:v>
                </c:pt>
                <c:pt idx="248">
                  <c:v>65.16</c:v>
                </c:pt>
                <c:pt idx="249">
                  <c:v>58.71</c:v>
                </c:pt>
                <c:pt idx="250">
                  <c:v>50.23</c:v>
                </c:pt>
              </c:numCache>
            </c:numRef>
          </c:xVal>
          <c:yVal>
            <c:numRef>
              <c:f>'Lagged Full Model'!$Q$36:$Q$286</c:f>
              <c:numCache>
                <c:formatCode>_(* #,##0_);_(* \(#,##0\);_(* "-"??_);_(@_)</c:formatCode>
                <c:ptCount val="251"/>
                <c:pt idx="0">
                  <c:v>3842663.909835577</c:v>
                </c:pt>
                <c:pt idx="1">
                  <c:v>1371933.2080293894</c:v>
                </c:pt>
                <c:pt idx="2">
                  <c:v>-49533196.136927783</c:v>
                </c:pt>
                <c:pt idx="3">
                  <c:v>-53626179.164444208</c:v>
                </c:pt>
                <c:pt idx="4">
                  <c:v>-55205702.917960048</c:v>
                </c:pt>
                <c:pt idx="5">
                  <c:v>-38026002.376910865</c:v>
                </c:pt>
                <c:pt idx="6">
                  <c:v>-40328093.880437851</c:v>
                </c:pt>
                <c:pt idx="7">
                  <c:v>-64507973.333251119</c:v>
                </c:pt>
                <c:pt idx="8">
                  <c:v>-91580529.884431303</c:v>
                </c:pt>
                <c:pt idx="9">
                  <c:v>-45573792.390800536</c:v>
                </c:pt>
                <c:pt idx="10">
                  <c:v>-16072980.376590431</c:v>
                </c:pt>
                <c:pt idx="11">
                  <c:v>-13663906.556738794</c:v>
                </c:pt>
                <c:pt idx="12">
                  <c:v>-39962303.391025126</c:v>
                </c:pt>
                <c:pt idx="13">
                  <c:v>1667033.1616903543</c:v>
                </c:pt>
                <c:pt idx="14">
                  <c:v>-47392065.567442954</c:v>
                </c:pt>
                <c:pt idx="15">
                  <c:v>-53102003.953979254</c:v>
                </c:pt>
                <c:pt idx="16">
                  <c:v>-9774576.176312089</c:v>
                </c:pt>
                <c:pt idx="17">
                  <c:v>-10004322.098430753</c:v>
                </c:pt>
                <c:pt idx="18">
                  <c:v>-48815670.211369336</c:v>
                </c:pt>
                <c:pt idx="19">
                  <c:v>-47821512.927755952</c:v>
                </c:pt>
                <c:pt idx="20">
                  <c:v>-17265349.27915144</c:v>
                </c:pt>
                <c:pt idx="21">
                  <c:v>-13505570.680323243</c:v>
                </c:pt>
                <c:pt idx="22">
                  <c:v>-17961248.287124932</c:v>
                </c:pt>
                <c:pt idx="23">
                  <c:v>32623535.311716557</c:v>
                </c:pt>
                <c:pt idx="24">
                  <c:v>-6303693.297996819</c:v>
                </c:pt>
                <c:pt idx="25">
                  <c:v>23512917.577486098</c:v>
                </c:pt>
                <c:pt idx="26">
                  <c:v>-22952739.637881875</c:v>
                </c:pt>
                <c:pt idx="27">
                  <c:v>-43638735.652794957</c:v>
                </c:pt>
                <c:pt idx="28">
                  <c:v>-56826294.674096942</c:v>
                </c:pt>
                <c:pt idx="29">
                  <c:v>25628170.434879124</c:v>
                </c:pt>
                <c:pt idx="30">
                  <c:v>-12506594.055424392</c:v>
                </c:pt>
                <c:pt idx="31">
                  <c:v>-23540799.644619167</c:v>
                </c:pt>
                <c:pt idx="32">
                  <c:v>46027620.31427592</c:v>
                </c:pt>
                <c:pt idx="33">
                  <c:v>-13288368.343262076</c:v>
                </c:pt>
                <c:pt idx="34">
                  <c:v>30755531.942511141</c:v>
                </c:pt>
                <c:pt idx="35">
                  <c:v>33547400.83563</c:v>
                </c:pt>
                <c:pt idx="36">
                  <c:v>-8704555.4684189558</c:v>
                </c:pt>
                <c:pt idx="37">
                  <c:v>1326875.8543646336</c:v>
                </c:pt>
                <c:pt idx="38">
                  <c:v>-44228677.608329117</c:v>
                </c:pt>
                <c:pt idx="39">
                  <c:v>-28715864.32427001</c:v>
                </c:pt>
                <c:pt idx="40">
                  <c:v>-72708763.549057841</c:v>
                </c:pt>
                <c:pt idx="41">
                  <c:v>-52266137.848473251</c:v>
                </c:pt>
                <c:pt idx="42">
                  <c:v>-6353202.8756224513</c:v>
                </c:pt>
                <c:pt idx="43">
                  <c:v>-41561670.767908812</c:v>
                </c:pt>
                <c:pt idx="44">
                  <c:v>-21002778.31159842</c:v>
                </c:pt>
                <c:pt idx="45">
                  <c:v>-37432337.632670045</c:v>
                </c:pt>
                <c:pt idx="46">
                  <c:v>-15312314.12001884</c:v>
                </c:pt>
                <c:pt idx="47">
                  <c:v>-6332349.1058404446</c:v>
                </c:pt>
                <c:pt idx="48">
                  <c:v>-49265040.728667438</c:v>
                </c:pt>
                <c:pt idx="49">
                  <c:v>-13563057.746039569</c:v>
                </c:pt>
                <c:pt idx="50">
                  <c:v>-40904600.974786937</c:v>
                </c:pt>
                <c:pt idx="51">
                  <c:v>-70790929.356157303</c:v>
                </c:pt>
                <c:pt idx="52">
                  <c:v>-64047858.490292668</c:v>
                </c:pt>
                <c:pt idx="53">
                  <c:v>-7019578.7939543128</c:v>
                </c:pt>
                <c:pt idx="54">
                  <c:v>-17255402.639270067</c:v>
                </c:pt>
                <c:pt idx="55">
                  <c:v>3444813.3110912442</c:v>
                </c:pt>
                <c:pt idx="56">
                  <c:v>682542.63580977917</c:v>
                </c:pt>
                <c:pt idx="57">
                  <c:v>-13757243.663716912</c:v>
                </c:pt>
                <c:pt idx="58">
                  <c:v>12636771.108412802</c:v>
                </c:pt>
                <c:pt idx="59">
                  <c:v>15827662.055719197</c:v>
                </c:pt>
                <c:pt idx="60">
                  <c:v>27153864.521113932</c:v>
                </c:pt>
                <c:pt idx="61">
                  <c:v>16539532.336325109</c:v>
                </c:pt>
                <c:pt idx="62">
                  <c:v>12505319.330206394</c:v>
                </c:pt>
                <c:pt idx="63">
                  <c:v>-14652680.478130579</c:v>
                </c:pt>
                <c:pt idx="64">
                  <c:v>24051719.952244997</c:v>
                </c:pt>
                <c:pt idx="65">
                  <c:v>35443763.225747526</c:v>
                </c:pt>
                <c:pt idx="66">
                  <c:v>-6540357.8925095797</c:v>
                </c:pt>
                <c:pt idx="67">
                  <c:v>-14530517.407133043</c:v>
                </c:pt>
                <c:pt idx="68">
                  <c:v>-17712303.944799721</c:v>
                </c:pt>
                <c:pt idx="69">
                  <c:v>-11760181.729922414</c:v>
                </c:pt>
                <c:pt idx="70">
                  <c:v>19215282.419591129</c:v>
                </c:pt>
                <c:pt idx="71">
                  <c:v>15834935.324837208</c:v>
                </c:pt>
                <c:pt idx="72">
                  <c:v>28175471.433046699</c:v>
                </c:pt>
                <c:pt idx="73">
                  <c:v>39778917.637260199</c:v>
                </c:pt>
                <c:pt idx="74">
                  <c:v>-18324840.692547619</c:v>
                </c:pt>
                <c:pt idx="75">
                  <c:v>-9645357.269154191</c:v>
                </c:pt>
                <c:pt idx="76">
                  <c:v>35549143.581941366</c:v>
                </c:pt>
                <c:pt idx="77">
                  <c:v>43923306.465508759</c:v>
                </c:pt>
                <c:pt idx="78">
                  <c:v>275178.0169878006</c:v>
                </c:pt>
                <c:pt idx="79">
                  <c:v>45231327.043925941</c:v>
                </c:pt>
                <c:pt idx="80">
                  <c:v>64600894.62625581</c:v>
                </c:pt>
                <c:pt idx="81">
                  <c:v>13044135.234375298</c:v>
                </c:pt>
                <c:pt idx="82">
                  <c:v>31835036.83037895</c:v>
                </c:pt>
                <c:pt idx="83">
                  <c:v>29289513.103612542</c:v>
                </c:pt>
                <c:pt idx="84">
                  <c:v>28180920.545955896</c:v>
                </c:pt>
                <c:pt idx="85">
                  <c:v>49085402.430094123</c:v>
                </c:pt>
                <c:pt idx="86">
                  <c:v>8816048.6672783494</c:v>
                </c:pt>
                <c:pt idx="87">
                  <c:v>18483095.453244328</c:v>
                </c:pt>
                <c:pt idx="88">
                  <c:v>16203171.370590806</c:v>
                </c:pt>
                <c:pt idx="89">
                  <c:v>55374696.82675606</c:v>
                </c:pt>
                <c:pt idx="90">
                  <c:v>-13468556.819716334</c:v>
                </c:pt>
                <c:pt idx="91">
                  <c:v>2548279.6712150574</c:v>
                </c:pt>
                <c:pt idx="92">
                  <c:v>6630797.9653693438</c:v>
                </c:pt>
                <c:pt idx="93">
                  <c:v>-4375507.3899211884</c:v>
                </c:pt>
                <c:pt idx="94">
                  <c:v>-22473775.592599332</c:v>
                </c:pt>
                <c:pt idx="95">
                  <c:v>15041257.661243796</c:v>
                </c:pt>
                <c:pt idx="96">
                  <c:v>-2853420.9133229852</c:v>
                </c:pt>
                <c:pt idx="97">
                  <c:v>18867379.491444945</c:v>
                </c:pt>
                <c:pt idx="98">
                  <c:v>2556021.9114402533</c:v>
                </c:pt>
                <c:pt idx="99">
                  <c:v>5241622.0856361389</c:v>
                </c:pt>
                <c:pt idx="100">
                  <c:v>13131493.245352268</c:v>
                </c:pt>
                <c:pt idx="101">
                  <c:v>41740696.035037339</c:v>
                </c:pt>
                <c:pt idx="102">
                  <c:v>35970274.929976702</c:v>
                </c:pt>
                <c:pt idx="103">
                  <c:v>-8646609.5974917412</c:v>
                </c:pt>
                <c:pt idx="104">
                  <c:v>-4095639.277849555</c:v>
                </c:pt>
                <c:pt idx="105">
                  <c:v>16689024.090299129</c:v>
                </c:pt>
                <c:pt idx="106">
                  <c:v>48425202.306038618</c:v>
                </c:pt>
                <c:pt idx="107">
                  <c:v>3663722.5442367792</c:v>
                </c:pt>
                <c:pt idx="108">
                  <c:v>-9070581.5669646263</c:v>
                </c:pt>
                <c:pt idx="109">
                  <c:v>31753262.994221568</c:v>
                </c:pt>
                <c:pt idx="110">
                  <c:v>36073558.145640373</c:v>
                </c:pt>
                <c:pt idx="111">
                  <c:v>38223596.197448969</c:v>
                </c:pt>
                <c:pt idx="112">
                  <c:v>48958056.764811873</c:v>
                </c:pt>
                <c:pt idx="113">
                  <c:v>130150440.73682761</c:v>
                </c:pt>
                <c:pt idx="114">
                  <c:v>78562443.918063343</c:v>
                </c:pt>
                <c:pt idx="115">
                  <c:v>66942534.115861058</c:v>
                </c:pt>
                <c:pt idx="116">
                  <c:v>22390263.631650567</c:v>
                </c:pt>
                <c:pt idx="117">
                  <c:v>17870973.456060529</c:v>
                </c:pt>
                <c:pt idx="118">
                  <c:v>42183595.750472784</c:v>
                </c:pt>
                <c:pt idx="119">
                  <c:v>52834244.815414429</c:v>
                </c:pt>
                <c:pt idx="120">
                  <c:v>61268034.510356307</c:v>
                </c:pt>
                <c:pt idx="121">
                  <c:v>86890499.713806629</c:v>
                </c:pt>
                <c:pt idx="122">
                  <c:v>74136392.584971428</c:v>
                </c:pt>
                <c:pt idx="123">
                  <c:v>16305542.399451375</c:v>
                </c:pt>
                <c:pt idx="124">
                  <c:v>44386944.122280598</c:v>
                </c:pt>
                <c:pt idx="125">
                  <c:v>45019504.049252272</c:v>
                </c:pt>
                <c:pt idx="126">
                  <c:v>4150308.6183140278</c:v>
                </c:pt>
                <c:pt idx="127">
                  <c:v>65270876.895631552</c:v>
                </c:pt>
                <c:pt idx="128">
                  <c:v>36990443.418511748</c:v>
                </c:pt>
                <c:pt idx="129">
                  <c:v>51208350.405447364</c:v>
                </c:pt>
                <c:pt idx="130">
                  <c:v>-10838169.35377574</c:v>
                </c:pt>
                <c:pt idx="131">
                  <c:v>10746859.673052669</c:v>
                </c:pt>
                <c:pt idx="132">
                  <c:v>-1580284.3189009428</c:v>
                </c:pt>
                <c:pt idx="133">
                  <c:v>43876661.628545046</c:v>
                </c:pt>
                <c:pt idx="134">
                  <c:v>-20078545.304093599</c:v>
                </c:pt>
                <c:pt idx="135">
                  <c:v>-67550656.230607033</c:v>
                </c:pt>
                <c:pt idx="136">
                  <c:v>20913605.8022542</c:v>
                </c:pt>
                <c:pt idx="137">
                  <c:v>11274975.544437766</c:v>
                </c:pt>
                <c:pt idx="138">
                  <c:v>-111771085.91560924</c:v>
                </c:pt>
                <c:pt idx="139">
                  <c:v>-34688353.473679662</c:v>
                </c:pt>
                <c:pt idx="140">
                  <c:v>-40249026.029341459</c:v>
                </c:pt>
                <c:pt idx="141">
                  <c:v>-10276632.180481195</c:v>
                </c:pt>
                <c:pt idx="142">
                  <c:v>-18655890.926086426</c:v>
                </c:pt>
                <c:pt idx="143">
                  <c:v>-112373253.45320249</c:v>
                </c:pt>
                <c:pt idx="144">
                  <c:v>2317304.2091823816</c:v>
                </c:pt>
                <c:pt idx="145">
                  <c:v>-12556845.856427908</c:v>
                </c:pt>
                <c:pt idx="146">
                  <c:v>-96017165.702528954</c:v>
                </c:pt>
                <c:pt idx="147">
                  <c:v>28625058.611763597</c:v>
                </c:pt>
                <c:pt idx="148">
                  <c:v>-22400560.429556012</c:v>
                </c:pt>
                <c:pt idx="149">
                  <c:v>-43333255.078463435</c:v>
                </c:pt>
                <c:pt idx="150">
                  <c:v>-14816504.837304473</c:v>
                </c:pt>
                <c:pt idx="151">
                  <c:v>3244768.0703415871</c:v>
                </c:pt>
                <c:pt idx="152">
                  <c:v>74647129.823410988</c:v>
                </c:pt>
                <c:pt idx="153">
                  <c:v>124280447.27802575</c:v>
                </c:pt>
                <c:pt idx="154">
                  <c:v>187176947.4680016</c:v>
                </c:pt>
                <c:pt idx="155">
                  <c:v>170773190.34604621</c:v>
                </c:pt>
                <c:pt idx="156">
                  <c:v>50541174.895509958</c:v>
                </c:pt>
                <c:pt idx="157">
                  <c:v>56709210.032386303</c:v>
                </c:pt>
                <c:pt idx="158">
                  <c:v>23349692.005337477</c:v>
                </c:pt>
                <c:pt idx="159">
                  <c:v>20167671.667991161</c:v>
                </c:pt>
                <c:pt idx="160">
                  <c:v>-85132965.910804749</c:v>
                </c:pt>
                <c:pt idx="161">
                  <c:v>-40870054.058571219</c:v>
                </c:pt>
                <c:pt idx="162">
                  <c:v>-55224715.840746164</c:v>
                </c:pt>
                <c:pt idx="163">
                  <c:v>-87807880.550796747</c:v>
                </c:pt>
                <c:pt idx="164">
                  <c:v>-93806979.625755548</c:v>
                </c:pt>
                <c:pt idx="165">
                  <c:v>-127953520.05404782</c:v>
                </c:pt>
                <c:pt idx="166">
                  <c:v>-72914472.406479359</c:v>
                </c:pt>
                <c:pt idx="167">
                  <c:v>-83045686.936211348</c:v>
                </c:pt>
                <c:pt idx="168">
                  <c:v>-147683393.68042493</c:v>
                </c:pt>
                <c:pt idx="169">
                  <c:v>-106093416.99841094</c:v>
                </c:pt>
                <c:pt idx="170">
                  <c:v>43428879.84049654</c:v>
                </c:pt>
                <c:pt idx="171">
                  <c:v>-43557996.697722912</c:v>
                </c:pt>
                <c:pt idx="172">
                  <c:v>-13960945.314803243</c:v>
                </c:pt>
                <c:pt idx="173">
                  <c:v>40312866.612430573</c:v>
                </c:pt>
                <c:pt idx="174">
                  <c:v>-97950970.408833623</c:v>
                </c:pt>
                <c:pt idx="175">
                  <c:v>-37517587.724354625</c:v>
                </c:pt>
                <c:pt idx="176">
                  <c:v>-100841831.90326202</c:v>
                </c:pt>
                <c:pt idx="177">
                  <c:v>-53583295.805757284</c:v>
                </c:pt>
                <c:pt idx="178">
                  <c:v>-3345140.3998131752</c:v>
                </c:pt>
                <c:pt idx="179">
                  <c:v>28474573.564867616</c:v>
                </c:pt>
                <c:pt idx="180">
                  <c:v>-117473007.13386559</c:v>
                </c:pt>
                <c:pt idx="181">
                  <c:v>-149564550.72385907</c:v>
                </c:pt>
                <c:pt idx="182">
                  <c:v>-48037652.37608242</c:v>
                </c:pt>
                <c:pt idx="183">
                  <c:v>30677477.013347149</c:v>
                </c:pt>
                <c:pt idx="184">
                  <c:v>-132129215.24756575</c:v>
                </c:pt>
                <c:pt idx="185">
                  <c:v>-58918785.885106564</c:v>
                </c:pt>
                <c:pt idx="186">
                  <c:v>58413551.761394262</c:v>
                </c:pt>
                <c:pt idx="187">
                  <c:v>32500006.785916328</c:v>
                </c:pt>
                <c:pt idx="188">
                  <c:v>42956772.678532839</c:v>
                </c:pt>
                <c:pt idx="189">
                  <c:v>87452714.035770655</c:v>
                </c:pt>
                <c:pt idx="190">
                  <c:v>118828048.46434486</c:v>
                </c:pt>
                <c:pt idx="191">
                  <c:v>90008770.501174927</c:v>
                </c:pt>
                <c:pt idx="192">
                  <c:v>121832135.02676916</c:v>
                </c:pt>
                <c:pt idx="193">
                  <c:v>62259750.707280159</c:v>
                </c:pt>
                <c:pt idx="194">
                  <c:v>184852750.25164962</c:v>
                </c:pt>
                <c:pt idx="195">
                  <c:v>91600835.747338295</c:v>
                </c:pt>
                <c:pt idx="196">
                  <c:v>175263734.49542451</c:v>
                </c:pt>
                <c:pt idx="197">
                  <c:v>171489648.9525485</c:v>
                </c:pt>
                <c:pt idx="198">
                  <c:v>-4052197.1399478912</c:v>
                </c:pt>
                <c:pt idx="199">
                  <c:v>88484296.151833296</c:v>
                </c:pt>
                <c:pt idx="200">
                  <c:v>-12966016.342427254</c:v>
                </c:pt>
                <c:pt idx="201">
                  <c:v>81457494.857273102</c:v>
                </c:pt>
                <c:pt idx="202">
                  <c:v>3938211.2177889347</c:v>
                </c:pt>
                <c:pt idx="203">
                  <c:v>-22301666.107260704</c:v>
                </c:pt>
                <c:pt idx="204">
                  <c:v>-4999409.5318241119</c:v>
                </c:pt>
                <c:pt idx="205">
                  <c:v>-109999110.35858011</c:v>
                </c:pt>
                <c:pt idx="206">
                  <c:v>-14724572.018928766</c:v>
                </c:pt>
                <c:pt idx="207">
                  <c:v>50212740.004238844</c:v>
                </c:pt>
                <c:pt idx="208">
                  <c:v>-35469321.787414074</c:v>
                </c:pt>
                <c:pt idx="209">
                  <c:v>-83699196.770104647</c:v>
                </c:pt>
                <c:pt idx="210">
                  <c:v>-77276062.858384132</c:v>
                </c:pt>
                <c:pt idx="211">
                  <c:v>-50797506.228631735</c:v>
                </c:pt>
                <c:pt idx="212">
                  <c:v>-81380867.456101179</c:v>
                </c:pt>
                <c:pt idx="213">
                  <c:v>-38965842.989462137</c:v>
                </c:pt>
                <c:pt idx="214">
                  <c:v>-13676045.220270395</c:v>
                </c:pt>
                <c:pt idx="215">
                  <c:v>-22794793.719976902</c:v>
                </c:pt>
                <c:pt idx="216">
                  <c:v>4991093.2177639008</c:v>
                </c:pt>
                <c:pt idx="217">
                  <c:v>-7238909.5693941116</c:v>
                </c:pt>
                <c:pt idx="218">
                  <c:v>71501124.449282169</c:v>
                </c:pt>
                <c:pt idx="219">
                  <c:v>94850823.778731585</c:v>
                </c:pt>
                <c:pt idx="220">
                  <c:v>155091103.74602532</c:v>
                </c:pt>
                <c:pt idx="221">
                  <c:v>175824289.09102726</c:v>
                </c:pt>
                <c:pt idx="222">
                  <c:v>-12525904.490514755</c:v>
                </c:pt>
                <c:pt idx="223">
                  <c:v>-30905893.225265026</c:v>
                </c:pt>
                <c:pt idx="224">
                  <c:v>-143504308.40082908</c:v>
                </c:pt>
                <c:pt idx="225">
                  <c:v>27973323.21791935</c:v>
                </c:pt>
                <c:pt idx="226">
                  <c:v>-17128100.571072102</c:v>
                </c:pt>
                <c:pt idx="227">
                  <c:v>-25677546.621548176</c:v>
                </c:pt>
                <c:pt idx="228">
                  <c:v>-115575612.41935968</c:v>
                </c:pt>
                <c:pt idx="229">
                  <c:v>-45196637.696363688</c:v>
                </c:pt>
                <c:pt idx="230">
                  <c:v>-23520929.719959259</c:v>
                </c:pt>
                <c:pt idx="231">
                  <c:v>-16356840.527775526</c:v>
                </c:pt>
                <c:pt idx="232">
                  <c:v>6253309.0720367432</c:v>
                </c:pt>
                <c:pt idx="233">
                  <c:v>-23975069.77056694</c:v>
                </c:pt>
                <c:pt idx="234">
                  <c:v>-6649202.3178844452</c:v>
                </c:pt>
                <c:pt idx="235">
                  <c:v>-35247655.800321579</c:v>
                </c:pt>
                <c:pt idx="236">
                  <c:v>-40510284.141433239</c:v>
                </c:pt>
                <c:pt idx="237">
                  <c:v>-77094020.514744997</c:v>
                </c:pt>
                <c:pt idx="238">
                  <c:v>-119719393.82669592</c:v>
                </c:pt>
                <c:pt idx="239">
                  <c:v>20536910.53128171</c:v>
                </c:pt>
                <c:pt idx="240">
                  <c:v>-101813183.85530865</c:v>
                </c:pt>
                <c:pt idx="241">
                  <c:v>1723977.3777559996</c:v>
                </c:pt>
                <c:pt idx="242">
                  <c:v>-31504801.446822166</c:v>
                </c:pt>
                <c:pt idx="243">
                  <c:v>7248780.6958150864</c:v>
                </c:pt>
                <c:pt idx="244">
                  <c:v>7853922.3448708057</c:v>
                </c:pt>
                <c:pt idx="245">
                  <c:v>71208830.402198076</c:v>
                </c:pt>
                <c:pt idx="246">
                  <c:v>26622752.897401214</c:v>
                </c:pt>
                <c:pt idx="247">
                  <c:v>53412609.383470774</c:v>
                </c:pt>
                <c:pt idx="248">
                  <c:v>117205459.26843107</c:v>
                </c:pt>
                <c:pt idx="249">
                  <c:v>27589850.799910665</c:v>
                </c:pt>
                <c:pt idx="250">
                  <c:v>87460194.471636534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58592"/>
        <c:axId val="137335552"/>
      </c:scatterChart>
      <c:valAx>
        <c:axId val="12695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Lean Hogs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335552"/>
        <c:crosses val="autoZero"/>
        <c:crossBetween val="midCat"/>
      </c:valAx>
      <c:valAx>
        <c:axId val="137335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269585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John Deere Stock Price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Full Model'!$H$3:$H$253</c:f>
              <c:numCache>
                <c:formatCode>General</c:formatCode>
                <c:ptCount val="251"/>
                <c:pt idx="0">
                  <c:v>11.00495825</c:v>
                </c:pt>
                <c:pt idx="1">
                  <c:v>11.565387545454545</c:v>
                </c:pt>
                <c:pt idx="2">
                  <c:v>12.492672649999999</c:v>
                </c:pt>
                <c:pt idx="3">
                  <c:v>13.67315961904762</c:v>
                </c:pt>
                <c:pt idx="4">
                  <c:v>13.794695714285714</c:v>
                </c:pt>
                <c:pt idx="5">
                  <c:v>13.399232590909088</c:v>
                </c:pt>
                <c:pt idx="6">
                  <c:v>13.448609450000001</c:v>
                </c:pt>
                <c:pt idx="7">
                  <c:v>12.180907136363635</c:v>
                </c:pt>
                <c:pt idx="8">
                  <c:v>12.790891136363637</c:v>
                </c:pt>
                <c:pt idx="9">
                  <c:v>13.925125250000002</c:v>
                </c:pt>
                <c:pt idx="10">
                  <c:v>14.119013043478262</c:v>
                </c:pt>
                <c:pt idx="11">
                  <c:v>14.089790050000001</c:v>
                </c:pt>
                <c:pt idx="12">
                  <c:v>13.916209619047617</c:v>
                </c:pt>
                <c:pt idx="13">
                  <c:v>14.063975863636363</c:v>
                </c:pt>
                <c:pt idx="14">
                  <c:v>14.075145894736842</c:v>
                </c:pt>
                <c:pt idx="15">
                  <c:v>14.657050649999997</c:v>
                </c:pt>
                <c:pt idx="16">
                  <c:v>14.867357863636364</c:v>
                </c:pt>
                <c:pt idx="17">
                  <c:v>16.827735142857144</c:v>
                </c:pt>
                <c:pt idx="18">
                  <c:v>18.229476285714288</c:v>
                </c:pt>
                <c:pt idx="19">
                  <c:v>19.157464181818181</c:v>
                </c:pt>
                <c:pt idx="20">
                  <c:v>19.00283533333333</c:v>
                </c:pt>
                <c:pt idx="21">
                  <c:v>18.437930142857144</c:v>
                </c:pt>
                <c:pt idx="22">
                  <c:v>18.615815043478257</c:v>
                </c:pt>
                <c:pt idx="23">
                  <c:v>18.036163052631583</c:v>
                </c:pt>
                <c:pt idx="24">
                  <c:v>19.156958045454548</c:v>
                </c:pt>
                <c:pt idx="25">
                  <c:v>17.87008295</c:v>
                </c:pt>
                <c:pt idx="26">
                  <c:v>18.842940052631576</c:v>
                </c:pt>
                <c:pt idx="27">
                  <c:v>20.142977954545458</c:v>
                </c:pt>
                <c:pt idx="28">
                  <c:v>20.492494190476197</c:v>
                </c:pt>
                <c:pt idx="29">
                  <c:v>18.739276700000001</c:v>
                </c:pt>
                <c:pt idx="30">
                  <c:v>17.151955409090906</c:v>
                </c:pt>
                <c:pt idx="31">
                  <c:v>16.136889545454547</c:v>
                </c:pt>
                <c:pt idx="32">
                  <c:v>13.357961857142858</c:v>
                </c:pt>
                <c:pt idx="33">
                  <c:v>10.999160238095239</c:v>
                </c:pt>
                <c:pt idx="34">
                  <c:v>11.217928181818182</c:v>
                </c:pt>
                <c:pt idx="35">
                  <c:v>13.0329034</c:v>
                </c:pt>
                <c:pt idx="36">
                  <c:v>10.924532363636361</c:v>
                </c:pt>
                <c:pt idx="37">
                  <c:v>11.770431736842108</c:v>
                </c:pt>
                <c:pt idx="38">
                  <c:v>11.514107000000001</c:v>
                </c:pt>
                <c:pt idx="39">
                  <c:v>12.361316782608695</c:v>
                </c:pt>
                <c:pt idx="40">
                  <c:v>14.539746142857146</c:v>
                </c:pt>
                <c:pt idx="41">
                  <c:v>14.382778200000001</c:v>
                </c:pt>
                <c:pt idx="42">
                  <c:v>13.716069636363637</c:v>
                </c:pt>
                <c:pt idx="43">
                  <c:v>13.182764142857144</c:v>
                </c:pt>
                <c:pt idx="44">
                  <c:v>14.262349000000002</c:v>
                </c:pt>
                <c:pt idx="45">
                  <c:v>13.880849619047618</c:v>
                </c:pt>
                <c:pt idx="46">
                  <c:v>13.241823285714284</c:v>
                </c:pt>
                <c:pt idx="47">
                  <c:v>13.982023380952382</c:v>
                </c:pt>
                <c:pt idx="48">
                  <c:v>14.795052227272727</c:v>
                </c:pt>
                <c:pt idx="49">
                  <c:v>16.084464149999999</c:v>
                </c:pt>
                <c:pt idx="50">
                  <c:v>13.895454249999997</c:v>
                </c:pt>
                <c:pt idx="51">
                  <c:v>12.999119260869564</c:v>
                </c:pt>
                <c:pt idx="52">
                  <c:v>14.246988052631579</c:v>
                </c:pt>
                <c:pt idx="53">
                  <c:v>15.598633772727275</c:v>
                </c:pt>
                <c:pt idx="54">
                  <c:v>14.399478954545456</c:v>
                </c:pt>
                <c:pt idx="55">
                  <c:v>13.988484249999996</c:v>
                </c:pt>
                <c:pt idx="56">
                  <c:v>12.527044391304349</c:v>
                </c:pt>
                <c:pt idx="57">
                  <c:v>11.8130177</c:v>
                </c:pt>
                <c:pt idx="58">
                  <c:v>12.207664636363637</c:v>
                </c:pt>
                <c:pt idx="59">
                  <c:v>13.56634942857143</c:v>
                </c:pt>
                <c:pt idx="60">
                  <c:v>15.616324650000001</c:v>
                </c:pt>
                <c:pt idx="61">
                  <c:v>15.434568904761901</c:v>
                </c:pt>
                <c:pt idx="62">
                  <c:v>15.03138063157895</c:v>
                </c:pt>
                <c:pt idx="63">
                  <c:v>14.714034954545451</c:v>
                </c:pt>
                <c:pt idx="64">
                  <c:v>13.949420549999999</c:v>
                </c:pt>
                <c:pt idx="65">
                  <c:v>14.315454090909089</c:v>
                </c:pt>
                <c:pt idx="66">
                  <c:v>13.937850761904761</c:v>
                </c:pt>
                <c:pt idx="67">
                  <c:v>14.651824238095235</c:v>
                </c:pt>
                <c:pt idx="68">
                  <c:v>15.71557834782609</c:v>
                </c:pt>
                <c:pt idx="69">
                  <c:v>14.413938466666668</c:v>
                </c:pt>
                <c:pt idx="70">
                  <c:v>14.384090869565217</c:v>
                </c:pt>
                <c:pt idx="71">
                  <c:v>14.721352285714287</c:v>
                </c:pt>
                <c:pt idx="72">
                  <c:v>15.705219</c:v>
                </c:pt>
                <c:pt idx="73">
                  <c:v>16.02963738095238</c:v>
                </c:pt>
                <c:pt idx="74">
                  <c:v>16.789415421052627</c:v>
                </c:pt>
                <c:pt idx="75">
                  <c:v>17.450910799999996</c:v>
                </c:pt>
                <c:pt idx="76">
                  <c:v>16.563479681818187</c:v>
                </c:pt>
                <c:pt idx="77">
                  <c:v>17.054362727272732</c:v>
                </c:pt>
                <c:pt idx="78">
                  <c:v>17.006989949999998</c:v>
                </c:pt>
                <c:pt idx="79">
                  <c:v>16.217149727272727</c:v>
                </c:pt>
                <c:pt idx="80">
                  <c:v>16.728105681818182</c:v>
                </c:pt>
                <c:pt idx="81">
                  <c:v>17.283128550000001</c:v>
                </c:pt>
                <c:pt idx="82">
                  <c:v>17.257782478260868</c:v>
                </c:pt>
                <c:pt idx="83">
                  <c:v>18.392696749999999</c:v>
                </c:pt>
                <c:pt idx="84">
                  <c:v>17.794103666666668</c:v>
                </c:pt>
                <c:pt idx="85">
                  <c:v>16.677393380952378</c:v>
                </c:pt>
                <c:pt idx="86">
                  <c:v>15.791251210526315</c:v>
                </c:pt>
                <c:pt idx="87">
                  <c:v>15.195796714285715</c:v>
                </c:pt>
                <c:pt idx="88">
                  <c:v>15.888056142857138</c:v>
                </c:pt>
                <c:pt idx="89">
                  <c:v>16.694459904761906</c:v>
                </c:pt>
                <c:pt idx="90">
                  <c:v>17.537040047619044</c:v>
                </c:pt>
                <c:pt idx="91">
                  <c:v>17.978378818181813</c:v>
                </c:pt>
                <c:pt idx="92">
                  <c:v>20.636550333333329</c:v>
                </c:pt>
                <c:pt idx="93">
                  <c:v>20.905794714285715</c:v>
                </c:pt>
                <c:pt idx="94">
                  <c:v>22.001228434782607</c:v>
                </c:pt>
                <c:pt idx="95">
                  <c:v>23.357575368421053</c:v>
                </c:pt>
                <c:pt idx="96">
                  <c:v>24.413287409090913</c:v>
                </c:pt>
                <c:pt idx="97">
                  <c:v>24.89488665</c:v>
                </c:pt>
                <c:pt idx="98">
                  <c:v>24.594489105263158</c:v>
                </c:pt>
                <c:pt idx="99">
                  <c:v>25.405295695652175</c:v>
                </c:pt>
                <c:pt idx="100">
                  <c:v>27.675049190476187</c:v>
                </c:pt>
                <c:pt idx="101">
                  <c:v>25.417515399999999</c:v>
                </c:pt>
                <c:pt idx="102">
                  <c:v>26.383171809523816</c:v>
                </c:pt>
                <c:pt idx="103">
                  <c:v>25.006589571428567</c:v>
                </c:pt>
                <c:pt idx="104">
                  <c:v>23.748593727272716</c:v>
                </c:pt>
                <c:pt idx="105">
                  <c:v>24.748950952380955</c:v>
                </c:pt>
                <c:pt idx="106">
                  <c:v>23.75924357142857</c:v>
                </c:pt>
                <c:pt idx="107">
                  <c:v>26.506619952380952</c:v>
                </c:pt>
                <c:pt idx="108">
                  <c:v>28.195698545454547</c:v>
                </c:pt>
                <c:pt idx="109">
                  <c:v>27.256332699999994</c:v>
                </c:pt>
                <c:pt idx="110">
                  <c:v>26.76255694736842</c:v>
                </c:pt>
                <c:pt idx="111">
                  <c:v>26.957114954545453</c:v>
                </c:pt>
                <c:pt idx="112">
                  <c:v>25.375514571428578</c:v>
                </c:pt>
                <c:pt idx="113">
                  <c:v>24.842888619047617</c:v>
                </c:pt>
                <c:pt idx="114">
                  <c:v>26.078257727272725</c:v>
                </c:pt>
                <c:pt idx="115">
                  <c:v>27.664298649999999</c:v>
                </c:pt>
                <c:pt idx="116">
                  <c:v>26.891705173913046</c:v>
                </c:pt>
                <c:pt idx="117">
                  <c:v>24.832479428571435</c:v>
                </c:pt>
                <c:pt idx="118">
                  <c:v>23.607490142857142</c:v>
                </c:pt>
                <c:pt idx="119">
                  <c:v>25.616248142857142</c:v>
                </c:pt>
                <c:pt idx="120">
                  <c:v>27.515952095238099</c:v>
                </c:pt>
                <c:pt idx="121">
                  <c:v>27.895134649999999</c:v>
                </c:pt>
                <c:pt idx="122">
                  <c:v>30.164504736842105</c:v>
                </c:pt>
                <c:pt idx="123">
                  <c:v>30.929839782608699</c:v>
                </c:pt>
                <c:pt idx="124">
                  <c:v>33.74831326315789</c:v>
                </c:pt>
                <c:pt idx="125">
                  <c:v>35.16590822727273</c:v>
                </c:pt>
                <c:pt idx="126">
                  <c:v>32.395478545454544</c:v>
                </c:pt>
                <c:pt idx="127">
                  <c:v>30.643352300000004</c:v>
                </c:pt>
                <c:pt idx="128">
                  <c:v>29.248905173913048</c:v>
                </c:pt>
                <c:pt idx="129">
                  <c:v>32.645946550000005</c:v>
                </c:pt>
                <c:pt idx="130">
                  <c:v>35.216070318181814</c:v>
                </c:pt>
                <c:pt idx="131">
                  <c:v>36.591212047619052</c:v>
                </c:pt>
                <c:pt idx="132">
                  <c:v>38.888275400000005</c:v>
                </c:pt>
                <c:pt idx="133">
                  <c:v>39.365165850000004</c:v>
                </c:pt>
                <c:pt idx="134">
                  <c:v>44.029359736842103</c:v>
                </c:pt>
                <c:pt idx="135">
                  <c:v>44.781865454545454</c:v>
                </c:pt>
                <c:pt idx="136">
                  <c:v>44.885184450000004</c:v>
                </c:pt>
                <c:pt idx="137">
                  <c:v>47.614473636363641</c:v>
                </c:pt>
                <c:pt idx="138">
                  <c:v>49.09621109523809</c:v>
                </c:pt>
                <c:pt idx="139">
                  <c:v>51.61710585714286</c:v>
                </c:pt>
                <c:pt idx="140">
                  <c:v>51.107910956521742</c:v>
                </c:pt>
                <c:pt idx="141">
                  <c:v>58.079609842105263</c:v>
                </c:pt>
                <c:pt idx="142">
                  <c:v>61.674214913043471</c:v>
                </c:pt>
                <c:pt idx="143">
                  <c:v>63.300523952380956</c:v>
                </c:pt>
                <c:pt idx="144">
                  <c:v>72.867470999999981</c:v>
                </c:pt>
                <c:pt idx="145">
                  <c:v>71.742237285714296</c:v>
                </c:pt>
                <c:pt idx="146">
                  <c:v>70.682557150000008</c:v>
                </c:pt>
                <c:pt idx="147">
                  <c:v>68.513390750000013</c:v>
                </c:pt>
                <c:pt idx="148">
                  <c:v>72.377746636363639</c:v>
                </c:pt>
                <c:pt idx="149">
                  <c:v>69.261802904761893</c:v>
                </c:pt>
                <c:pt idx="150">
                  <c:v>64.59479985714286</c:v>
                </c:pt>
                <c:pt idx="151">
                  <c:v>57.039310909090908</c:v>
                </c:pt>
                <c:pt idx="152">
                  <c:v>56.207672285714288</c:v>
                </c:pt>
                <c:pt idx="153">
                  <c:v>50.369190285714282</c:v>
                </c:pt>
                <c:pt idx="154">
                  <c:v>31.290366521739134</c:v>
                </c:pt>
                <c:pt idx="155">
                  <c:v>29.113860210526312</c:v>
                </c:pt>
                <c:pt idx="156">
                  <c:v>30.513594999999995</c:v>
                </c:pt>
                <c:pt idx="157">
                  <c:v>33.4155637</c:v>
                </c:pt>
                <c:pt idx="158">
                  <c:v>28.457067210526318</c:v>
                </c:pt>
                <c:pt idx="159">
                  <c:v>25.432054681818183</c:v>
                </c:pt>
                <c:pt idx="160">
                  <c:v>32.175680952380944</c:v>
                </c:pt>
                <c:pt idx="161">
                  <c:v>36.804189800000003</c:v>
                </c:pt>
                <c:pt idx="162">
                  <c:v>36.582270090909098</c:v>
                </c:pt>
                <c:pt idx="163">
                  <c:v>33.622585454545451</c:v>
                </c:pt>
                <c:pt idx="164">
                  <c:v>38.38133609523809</c:v>
                </c:pt>
                <c:pt idx="165">
                  <c:v>37.297434190476189</c:v>
                </c:pt>
                <c:pt idx="166">
                  <c:v>38.396818409090912</c:v>
                </c:pt>
                <c:pt idx="167">
                  <c:v>42.523764799999995</c:v>
                </c:pt>
                <c:pt idx="168">
                  <c:v>46.664378090909096</c:v>
                </c:pt>
                <c:pt idx="169">
                  <c:v>47.899840210526314</c:v>
                </c:pt>
                <c:pt idx="170">
                  <c:v>46.24993805263157</c:v>
                </c:pt>
                <c:pt idx="171">
                  <c:v>51.314287304347822</c:v>
                </c:pt>
                <c:pt idx="172">
                  <c:v>52.722451619047618</c:v>
                </c:pt>
                <c:pt idx="173">
                  <c:v>50.429439100000003</c:v>
                </c:pt>
                <c:pt idx="174">
                  <c:v>50.368390000000005</c:v>
                </c:pt>
                <c:pt idx="175">
                  <c:v>52.625426285714283</c:v>
                </c:pt>
                <c:pt idx="176">
                  <c:v>57.122132090909084</c:v>
                </c:pt>
                <c:pt idx="177">
                  <c:v>61.188501095238109</c:v>
                </c:pt>
                <c:pt idx="178">
                  <c:v>65.331417809523799</c:v>
                </c:pt>
                <c:pt idx="179">
                  <c:v>67.49925433333334</c:v>
                </c:pt>
                <c:pt idx="180">
                  <c:v>71.55154845454544</c:v>
                </c:pt>
                <c:pt idx="181">
                  <c:v>77.15627379999998</c:v>
                </c:pt>
                <c:pt idx="182">
                  <c:v>81.802700947368422</c:v>
                </c:pt>
                <c:pt idx="183">
                  <c:v>79.993624739130425</c:v>
                </c:pt>
                <c:pt idx="184">
                  <c:v>84.262121500000006</c:v>
                </c:pt>
                <c:pt idx="185">
                  <c:v>78.361886952380942</c:v>
                </c:pt>
                <c:pt idx="186">
                  <c:v>71.78593813636364</c:v>
                </c:pt>
                <c:pt idx="187">
                  <c:v>72.769471199999998</c:v>
                </c:pt>
                <c:pt idx="188">
                  <c:v>65.682888869565204</c:v>
                </c:pt>
                <c:pt idx="189">
                  <c:v>65.596757142857157</c:v>
                </c:pt>
                <c:pt idx="190">
                  <c:v>62.905388095238081</c:v>
                </c:pt>
                <c:pt idx="191">
                  <c:v>66.812314000000001</c:v>
                </c:pt>
                <c:pt idx="192">
                  <c:v>68.613445714285731</c:v>
                </c:pt>
                <c:pt idx="193">
                  <c:v>76.173593350000004</c:v>
                </c:pt>
                <c:pt idx="194">
                  <c:v>76.973791799999987</c:v>
                </c:pt>
                <c:pt idx="195">
                  <c:v>72.9828674090909</c:v>
                </c:pt>
                <c:pt idx="196">
                  <c:v>72.668828900000008</c:v>
                </c:pt>
                <c:pt idx="197">
                  <c:v>69.877222863636362</c:v>
                </c:pt>
                <c:pt idx="198">
                  <c:v>67.553916047619055</c:v>
                </c:pt>
                <c:pt idx="199">
                  <c:v>70.315795714285713</c:v>
                </c:pt>
                <c:pt idx="200">
                  <c:v>69.883013869565232</c:v>
                </c:pt>
                <c:pt idx="201">
                  <c:v>72.667442105263163</c:v>
                </c:pt>
                <c:pt idx="202">
                  <c:v>76.416584999999984</c:v>
                </c:pt>
                <c:pt idx="203">
                  <c:v>77.510409428571421</c:v>
                </c:pt>
                <c:pt idx="204">
                  <c:v>78.143958050000009</c:v>
                </c:pt>
                <c:pt idx="205">
                  <c:v>83.400793904761912</c:v>
                </c:pt>
                <c:pt idx="206">
                  <c:v>82.905319473684216</c:v>
                </c:pt>
                <c:pt idx="207">
                  <c:v>81.981867149999999</c:v>
                </c:pt>
                <c:pt idx="208">
                  <c:v>78.724222545454566</c:v>
                </c:pt>
                <c:pt idx="209">
                  <c:v>82.359015409090887</c:v>
                </c:pt>
                <c:pt idx="210">
                  <c:v>78.052263950000011</c:v>
                </c:pt>
                <c:pt idx="211">
                  <c:v>77.076637500000004</c:v>
                </c:pt>
                <c:pt idx="212">
                  <c:v>77.234444727272731</c:v>
                </c:pt>
                <c:pt idx="213">
                  <c:v>77.681874749999992</c:v>
                </c:pt>
                <c:pt idx="214">
                  <c:v>77.50279573913042</c:v>
                </c:pt>
                <c:pt idx="215">
                  <c:v>77.456262649999999</c:v>
                </c:pt>
                <c:pt idx="216">
                  <c:v>82.350717047619042</c:v>
                </c:pt>
                <c:pt idx="217">
                  <c:v>83.180691095238103</c:v>
                </c:pt>
                <c:pt idx="218">
                  <c:v>80.238547631578939</c:v>
                </c:pt>
                <c:pt idx="219">
                  <c:v>82.912490095238084</c:v>
                </c:pt>
                <c:pt idx="220">
                  <c:v>87.589756238095234</c:v>
                </c:pt>
                <c:pt idx="221">
                  <c:v>86.853404952380956</c:v>
                </c:pt>
                <c:pt idx="222">
                  <c:v>86.202927190476174</c:v>
                </c:pt>
                <c:pt idx="223">
                  <c:v>83.814819954545442</c:v>
                </c:pt>
                <c:pt idx="224">
                  <c:v>81.093074476190466</c:v>
                </c:pt>
                <c:pt idx="225">
                  <c:v>78.96653000000002</c:v>
                </c:pt>
                <c:pt idx="226">
                  <c:v>79.79239982608695</c:v>
                </c:pt>
                <c:pt idx="227">
                  <c:v>83.32906689473684</c:v>
                </c:pt>
                <c:pt idx="228">
                  <c:v>85.438765909090918</c:v>
                </c:pt>
                <c:pt idx="229">
                  <c:v>83.555662550000008</c:v>
                </c:pt>
                <c:pt idx="230">
                  <c:v>86.814525000000017</c:v>
                </c:pt>
                <c:pt idx="231">
                  <c:v>86.362859045454528</c:v>
                </c:pt>
                <c:pt idx="232">
                  <c:v>85.974948476190477</c:v>
                </c:pt>
                <c:pt idx="233">
                  <c:v>88.391709650000024</c:v>
                </c:pt>
                <c:pt idx="234">
                  <c:v>90.545709227272724</c:v>
                </c:pt>
                <c:pt idx="235">
                  <c:v>92.832248227272714</c:v>
                </c:pt>
                <c:pt idx="236">
                  <c:v>87.923545809523816</c:v>
                </c:pt>
                <c:pt idx="237">
                  <c:v>76.900933904761885</c:v>
                </c:pt>
                <c:pt idx="238">
                  <c:v>76.287326090909076</c:v>
                </c:pt>
                <c:pt idx="239">
                  <c:v>75.439210949999989</c:v>
                </c:pt>
                <c:pt idx="240">
                  <c:v>76.946055863636374</c:v>
                </c:pt>
                <c:pt idx="241">
                  <c:v>73.577816999999982</c:v>
                </c:pt>
                <c:pt idx="242">
                  <c:v>77.590429</c:v>
                </c:pt>
                <c:pt idx="243">
                  <c:v>81.412096772727281</c:v>
                </c:pt>
                <c:pt idx="244">
                  <c:v>79.63476</c:v>
                </c:pt>
                <c:pt idx="245">
                  <c:v>81.80571352380953</c:v>
                </c:pt>
                <c:pt idx="246">
                  <c:v>83.88975899999997</c:v>
                </c:pt>
                <c:pt idx="247">
                  <c:v>80.838499850000005</c:v>
                </c:pt>
                <c:pt idx="248">
                  <c:v>81.458695086956538</c:v>
                </c:pt>
                <c:pt idx="249">
                  <c:v>82.594817999999989</c:v>
                </c:pt>
                <c:pt idx="250">
                  <c:v>86.470952380952383</c:v>
                </c:pt>
              </c:numCache>
            </c:numRef>
          </c:xVal>
          <c:yVal>
            <c:numRef>
              <c:f>'Lagged Full Model'!$Q$36:$Q$286</c:f>
              <c:numCache>
                <c:formatCode>_(* #,##0_);_(* \(#,##0\);_(* "-"??_);_(@_)</c:formatCode>
                <c:ptCount val="251"/>
                <c:pt idx="0">
                  <c:v>3842663.909835577</c:v>
                </c:pt>
                <c:pt idx="1">
                  <c:v>1371933.2080293894</c:v>
                </c:pt>
                <c:pt idx="2">
                  <c:v>-49533196.136927783</c:v>
                </c:pt>
                <c:pt idx="3">
                  <c:v>-53626179.164444208</c:v>
                </c:pt>
                <c:pt idx="4">
                  <c:v>-55205702.917960048</c:v>
                </c:pt>
                <c:pt idx="5">
                  <c:v>-38026002.376910865</c:v>
                </c:pt>
                <c:pt idx="6">
                  <c:v>-40328093.880437851</c:v>
                </c:pt>
                <c:pt idx="7">
                  <c:v>-64507973.333251119</c:v>
                </c:pt>
                <c:pt idx="8">
                  <c:v>-91580529.884431303</c:v>
                </c:pt>
                <c:pt idx="9">
                  <c:v>-45573792.390800536</c:v>
                </c:pt>
                <c:pt idx="10">
                  <c:v>-16072980.376590431</c:v>
                </c:pt>
                <c:pt idx="11">
                  <c:v>-13663906.556738794</c:v>
                </c:pt>
                <c:pt idx="12">
                  <c:v>-39962303.391025126</c:v>
                </c:pt>
                <c:pt idx="13">
                  <c:v>1667033.1616903543</c:v>
                </c:pt>
                <c:pt idx="14">
                  <c:v>-47392065.567442954</c:v>
                </c:pt>
                <c:pt idx="15">
                  <c:v>-53102003.953979254</c:v>
                </c:pt>
                <c:pt idx="16">
                  <c:v>-9774576.176312089</c:v>
                </c:pt>
                <c:pt idx="17">
                  <c:v>-10004322.098430753</c:v>
                </c:pt>
                <c:pt idx="18">
                  <c:v>-48815670.211369336</c:v>
                </c:pt>
                <c:pt idx="19">
                  <c:v>-47821512.927755952</c:v>
                </c:pt>
                <c:pt idx="20">
                  <c:v>-17265349.27915144</c:v>
                </c:pt>
                <c:pt idx="21">
                  <c:v>-13505570.680323243</c:v>
                </c:pt>
                <c:pt idx="22">
                  <c:v>-17961248.287124932</c:v>
                </c:pt>
                <c:pt idx="23">
                  <c:v>32623535.311716557</c:v>
                </c:pt>
                <c:pt idx="24">
                  <c:v>-6303693.297996819</c:v>
                </c:pt>
                <c:pt idx="25">
                  <c:v>23512917.577486098</c:v>
                </c:pt>
                <c:pt idx="26">
                  <c:v>-22952739.637881875</c:v>
                </c:pt>
                <c:pt idx="27">
                  <c:v>-43638735.652794957</c:v>
                </c:pt>
                <c:pt idx="28">
                  <c:v>-56826294.674096942</c:v>
                </c:pt>
                <c:pt idx="29">
                  <c:v>25628170.434879124</c:v>
                </c:pt>
                <c:pt idx="30">
                  <c:v>-12506594.055424392</c:v>
                </c:pt>
                <c:pt idx="31">
                  <c:v>-23540799.644619167</c:v>
                </c:pt>
                <c:pt idx="32">
                  <c:v>46027620.31427592</c:v>
                </c:pt>
                <c:pt idx="33">
                  <c:v>-13288368.343262076</c:v>
                </c:pt>
                <c:pt idx="34">
                  <c:v>30755531.942511141</c:v>
                </c:pt>
                <c:pt idx="35">
                  <c:v>33547400.83563</c:v>
                </c:pt>
                <c:pt idx="36">
                  <c:v>-8704555.4684189558</c:v>
                </c:pt>
                <c:pt idx="37">
                  <c:v>1326875.8543646336</c:v>
                </c:pt>
                <c:pt idx="38">
                  <c:v>-44228677.608329117</c:v>
                </c:pt>
                <c:pt idx="39">
                  <c:v>-28715864.32427001</c:v>
                </c:pt>
                <c:pt idx="40">
                  <c:v>-72708763.549057841</c:v>
                </c:pt>
                <c:pt idx="41">
                  <c:v>-52266137.848473251</c:v>
                </c:pt>
                <c:pt idx="42">
                  <c:v>-6353202.8756224513</c:v>
                </c:pt>
                <c:pt idx="43">
                  <c:v>-41561670.767908812</c:v>
                </c:pt>
                <c:pt idx="44">
                  <c:v>-21002778.31159842</c:v>
                </c:pt>
                <c:pt idx="45">
                  <c:v>-37432337.632670045</c:v>
                </c:pt>
                <c:pt idx="46">
                  <c:v>-15312314.12001884</c:v>
                </c:pt>
                <c:pt idx="47">
                  <c:v>-6332349.1058404446</c:v>
                </c:pt>
                <c:pt idx="48">
                  <c:v>-49265040.728667438</c:v>
                </c:pt>
                <c:pt idx="49">
                  <c:v>-13563057.746039569</c:v>
                </c:pt>
                <c:pt idx="50">
                  <c:v>-40904600.974786937</c:v>
                </c:pt>
                <c:pt idx="51">
                  <c:v>-70790929.356157303</c:v>
                </c:pt>
                <c:pt idx="52">
                  <c:v>-64047858.490292668</c:v>
                </c:pt>
                <c:pt idx="53">
                  <c:v>-7019578.7939543128</c:v>
                </c:pt>
                <c:pt idx="54">
                  <c:v>-17255402.639270067</c:v>
                </c:pt>
                <c:pt idx="55">
                  <c:v>3444813.3110912442</c:v>
                </c:pt>
                <c:pt idx="56">
                  <c:v>682542.63580977917</c:v>
                </c:pt>
                <c:pt idx="57">
                  <c:v>-13757243.663716912</c:v>
                </c:pt>
                <c:pt idx="58">
                  <c:v>12636771.108412802</c:v>
                </c:pt>
                <c:pt idx="59">
                  <c:v>15827662.055719197</c:v>
                </c:pt>
                <c:pt idx="60">
                  <c:v>27153864.521113932</c:v>
                </c:pt>
                <c:pt idx="61">
                  <c:v>16539532.336325109</c:v>
                </c:pt>
                <c:pt idx="62">
                  <c:v>12505319.330206394</c:v>
                </c:pt>
                <c:pt idx="63">
                  <c:v>-14652680.478130579</c:v>
                </c:pt>
                <c:pt idx="64">
                  <c:v>24051719.952244997</c:v>
                </c:pt>
                <c:pt idx="65">
                  <c:v>35443763.225747526</c:v>
                </c:pt>
                <c:pt idx="66">
                  <c:v>-6540357.8925095797</c:v>
                </c:pt>
                <c:pt idx="67">
                  <c:v>-14530517.407133043</c:v>
                </c:pt>
                <c:pt idx="68">
                  <c:v>-17712303.944799721</c:v>
                </c:pt>
                <c:pt idx="69">
                  <c:v>-11760181.729922414</c:v>
                </c:pt>
                <c:pt idx="70">
                  <c:v>19215282.419591129</c:v>
                </c:pt>
                <c:pt idx="71">
                  <c:v>15834935.324837208</c:v>
                </c:pt>
                <c:pt idx="72">
                  <c:v>28175471.433046699</c:v>
                </c:pt>
                <c:pt idx="73">
                  <c:v>39778917.637260199</c:v>
                </c:pt>
                <c:pt idx="74">
                  <c:v>-18324840.692547619</c:v>
                </c:pt>
                <c:pt idx="75">
                  <c:v>-9645357.269154191</c:v>
                </c:pt>
                <c:pt idx="76">
                  <c:v>35549143.581941366</c:v>
                </c:pt>
                <c:pt idx="77">
                  <c:v>43923306.465508759</c:v>
                </c:pt>
                <c:pt idx="78">
                  <c:v>275178.0169878006</c:v>
                </c:pt>
                <c:pt idx="79">
                  <c:v>45231327.043925941</c:v>
                </c:pt>
                <c:pt idx="80">
                  <c:v>64600894.62625581</c:v>
                </c:pt>
                <c:pt idx="81">
                  <c:v>13044135.234375298</c:v>
                </c:pt>
                <c:pt idx="82">
                  <c:v>31835036.83037895</c:v>
                </c:pt>
                <c:pt idx="83">
                  <c:v>29289513.103612542</c:v>
                </c:pt>
                <c:pt idx="84">
                  <c:v>28180920.545955896</c:v>
                </c:pt>
                <c:pt idx="85">
                  <c:v>49085402.430094123</c:v>
                </c:pt>
                <c:pt idx="86">
                  <c:v>8816048.6672783494</c:v>
                </c:pt>
                <c:pt idx="87">
                  <c:v>18483095.453244328</c:v>
                </c:pt>
                <c:pt idx="88">
                  <c:v>16203171.370590806</c:v>
                </c:pt>
                <c:pt idx="89">
                  <c:v>55374696.82675606</c:v>
                </c:pt>
                <c:pt idx="90">
                  <c:v>-13468556.819716334</c:v>
                </c:pt>
                <c:pt idx="91">
                  <c:v>2548279.6712150574</c:v>
                </c:pt>
                <c:pt idx="92">
                  <c:v>6630797.9653693438</c:v>
                </c:pt>
                <c:pt idx="93">
                  <c:v>-4375507.3899211884</c:v>
                </c:pt>
                <c:pt idx="94">
                  <c:v>-22473775.592599332</c:v>
                </c:pt>
                <c:pt idx="95">
                  <c:v>15041257.661243796</c:v>
                </c:pt>
                <c:pt idx="96">
                  <c:v>-2853420.9133229852</c:v>
                </c:pt>
                <c:pt idx="97">
                  <c:v>18867379.491444945</c:v>
                </c:pt>
                <c:pt idx="98">
                  <c:v>2556021.9114402533</c:v>
                </c:pt>
                <c:pt idx="99">
                  <c:v>5241622.0856361389</c:v>
                </c:pt>
                <c:pt idx="100">
                  <c:v>13131493.245352268</c:v>
                </c:pt>
                <c:pt idx="101">
                  <c:v>41740696.035037339</c:v>
                </c:pt>
                <c:pt idx="102">
                  <c:v>35970274.929976702</c:v>
                </c:pt>
                <c:pt idx="103">
                  <c:v>-8646609.5974917412</c:v>
                </c:pt>
                <c:pt idx="104">
                  <c:v>-4095639.277849555</c:v>
                </c:pt>
                <c:pt idx="105">
                  <c:v>16689024.090299129</c:v>
                </c:pt>
                <c:pt idx="106">
                  <c:v>48425202.306038618</c:v>
                </c:pt>
                <c:pt idx="107">
                  <c:v>3663722.5442367792</c:v>
                </c:pt>
                <c:pt idx="108">
                  <c:v>-9070581.5669646263</c:v>
                </c:pt>
                <c:pt idx="109">
                  <c:v>31753262.994221568</c:v>
                </c:pt>
                <c:pt idx="110">
                  <c:v>36073558.145640373</c:v>
                </c:pt>
                <c:pt idx="111">
                  <c:v>38223596.197448969</c:v>
                </c:pt>
                <c:pt idx="112">
                  <c:v>48958056.764811873</c:v>
                </c:pt>
                <c:pt idx="113">
                  <c:v>130150440.73682761</c:v>
                </c:pt>
                <c:pt idx="114">
                  <c:v>78562443.918063343</c:v>
                </c:pt>
                <c:pt idx="115">
                  <c:v>66942534.115861058</c:v>
                </c:pt>
                <c:pt idx="116">
                  <c:v>22390263.631650567</c:v>
                </c:pt>
                <c:pt idx="117">
                  <c:v>17870973.456060529</c:v>
                </c:pt>
                <c:pt idx="118">
                  <c:v>42183595.750472784</c:v>
                </c:pt>
                <c:pt idx="119">
                  <c:v>52834244.815414429</c:v>
                </c:pt>
                <c:pt idx="120">
                  <c:v>61268034.510356307</c:v>
                </c:pt>
                <c:pt idx="121">
                  <c:v>86890499.713806629</c:v>
                </c:pt>
                <c:pt idx="122">
                  <c:v>74136392.584971428</c:v>
                </c:pt>
                <c:pt idx="123">
                  <c:v>16305542.399451375</c:v>
                </c:pt>
                <c:pt idx="124">
                  <c:v>44386944.122280598</c:v>
                </c:pt>
                <c:pt idx="125">
                  <c:v>45019504.049252272</c:v>
                </c:pt>
                <c:pt idx="126">
                  <c:v>4150308.6183140278</c:v>
                </c:pt>
                <c:pt idx="127">
                  <c:v>65270876.895631552</c:v>
                </c:pt>
                <c:pt idx="128">
                  <c:v>36990443.418511748</c:v>
                </c:pt>
                <c:pt idx="129">
                  <c:v>51208350.405447364</c:v>
                </c:pt>
                <c:pt idx="130">
                  <c:v>-10838169.35377574</c:v>
                </c:pt>
                <c:pt idx="131">
                  <c:v>10746859.673052669</c:v>
                </c:pt>
                <c:pt idx="132">
                  <c:v>-1580284.3189009428</c:v>
                </c:pt>
                <c:pt idx="133">
                  <c:v>43876661.628545046</c:v>
                </c:pt>
                <c:pt idx="134">
                  <c:v>-20078545.304093599</c:v>
                </c:pt>
                <c:pt idx="135">
                  <c:v>-67550656.230607033</c:v>
                </c:pt>
                <c:pt idx="136">
                  <c:v>20913605.8022542</c:v>
                </c:pt>
                <c:pt idx="137">
                  <c:v>11274975.544437766</c:v>
                </c:pt>
                <c:pt idx="138">
                  <c:v>-111771085.91560924</c:v>
                </c:pt>
                <c:pt idx="139">
                  <c:v>-34688353.473679662</c:v>
                </c:pt>
                <c:pt idx="140">
                  <c:v>-40249026.029341459</c:v>
                </c:pt>
                <c:pt idx="141">
                  <c:v>-10276632.180481195</c:v>
                </c:pt>
                <c:pt idx="142">
                  <c:v>-18655890.926086426</c:v>
                </c:pt>
                <c:pt idx="143">
                  <c:v>-112373253.45320249</c:v>
                </c:pt>
                <c:pt idx="144">
                  <c:v>2317304.2091823816</c:v>
                </c:pt>
                <c:pt idx="145">
                  <c:v>-12556845.856427908</c:v>
                </c:pt>
                <c:pt idx="146">
                  <c:v>-96017165.702528954</c:v>
                </c:pt>
                <c:pt idx="147">
                  <c:v>28625058.611763597</c:v>
                </c:pt>
                <c:pt idx="148">
                  <c:v>-22400560.429556012</c:v>
                </c:pt>
                <c:pt idx="149">
                  <c:v>-43333255.078463435</c:v>
                </c:pt>
                <c:pt idx="150">
                  <c:v>-14816504.837304473</c:v>
                </c:pt>
                <c:pt idx="151">
                  <c:v>3244768.0703415871</c:v>
                </c:pt>
                <c:pt idx="152">
                  <c:v>74647129.823410988</c:v>
                </c:pt>
                <c:pt idx="153">
                  <c:v>124280447.27802575</c:v>
                </c:pt>
                <c:pt idx="154">
                  <c:v>187176947.4680016</c:v>
                </c:pt>
                <c:pt idx="155">
                  <c:v>170773190.34604621</c:v>
                </c:pt>
                <c:pt idx="156">
                  <c:v>50541174.895509958</c:v>
                </c:pt>
                <c:pt idx="157">
                  <c:v>56709210.032386303</c:v>
                </c:pt>
                <c:pt idx="158">
                  <c:v>23349692.005337477</c:v>
                </c:pt>
                <c:pt idx="159">
                  <c:v>20167671.667991161</c:v>
                </c:pt>
                <c:pt idx="160">
                  <c:v>-85132965.910804749</c:v>
                </c:pt>
                <c:pt idx="161">
                  <c:v>-40870054.058571219</c:v>
                </c:pt>
                <c:pt idx="162">
                  <c:v>-55224715.840746164</c:v>
                </c:pt>
                <c:pt idx="163">
                  <c:v>-87807880.550796747</c:v>
                </c:pt>
                <c:pt idx="164">
                  <c:v>-93806979.625755548</c:v>
                </c:pt>
                <c:pt idx="165">
                  <c:v>-127953520.05404782</c:v>
                </c:pt>
                <c:pt idx="166">
                  <c:v>-72914472.406479359</c:v>
                </c:pt>
                <c:pt idx="167">
                  <c:v>-83045686.936211348</c:v>
                </c:pt>
                <c:pt idx="168">
                  <c:v>-147683393.68042493</c:v>
                </c:pt>
                <c:pt idx="169">
                  <c:v>-106093416.99841094</c:v>
                </c:pt>
                <c:pt idx="170">
                  <c:v>43428879.84049654</c:v>
                </c:pt>
                <c:pt idx="171">
                  <c:v>-43557996.697722912</c:v>
                </c:pt>
                <c:pt idx="172">
                  <c:v>-13960945.314803243</c:v>
                </c:pt>
                <c:pt idx="173">
                  <c:v>40312866.612430573</c:v>
                </c:pt>
                <c:pt idx="174">
                  <c:v>-97950970.408833623</c:v>
                </c:pt>
                <c:pt idx="175">
                  <c:v>-37517587.724354625</c:v>
                </c:pt>
                <c:pt idx="176">
                  <c:v>-100841831.90326202</c:v>
                </c:pt>
                <c:pt idx="177">
                  <c:v>-53583295.805757284</c:v>
                </c:pt>
                <c:pt idx="178">
                  <c:v>-3345140.3998131752</c:v>
                </c:pt>
                <c:pt idx="179">
                  <c:v>28474573.564867616</c:v>
                </c:pt>
                <c:pt idx="180">
                  <c:v>-117473007.13386559</c:v>
                </c:pt>
                <c:pt idx="181">
                  <c:v>-149564550.72385907</c:v>
                </c:pt>
                <c:pt idx="182">
                  <c:v>-48037652.37608242</c:v>
                </c:pt>
                <c:pt idx="183">
                  <c:v>30677477.013347149</c:v>
                </c:pt>
                <c:pt idx="184">
                  <c:v>-132129215.24756575</c:v>
                </c:pt>
                <c:pt idx="185">
                  <c:v>-58918785.885106564</c:v>
                </c:pt>
                <c:pt idx="186">
                  <c:v>58413551.761394262</c:v>
                </c:pt>
                <c:pt idx="187">
                  <c:v>32500006.785916328</c:v>
                </c:pt>
                <c:pt idx="188">
                  <c:v>42956772.678532839</c:v>
                </c:pt>
                <c:pt idx="189">
                  <c:v>87452714.035770655</c:v>
                </c:pt>
                <c:pt idx="190">
                  <c:v>118828048.46434486</c:v>
                </c:pt>
                <c:pt idx="191">
                  <c:v>90008770.501174927</c:v>
                </c:pt>
                <c:pt idx="192">
                  <c:v>121832135.02676916</c:v>
                </c:pt>
                <c:pt idx="193">
                  <c:v>62259750.707280159</c:v>
                </c:pt>
                <c:pt idx="194">
                  <c:v>184852750.25164962</c:v>
                </c:pt>
                <c:pt idx="195">
                  <c:v>91600835.747338295</c:v>
                </c:pt>
                <c:pt idx="196">
                  <c:v>175263734.49542451</c:v>
                </c:pt>
                <c:pt idx="197">
                  <c:v>171489648.9525485</c:v>
                </c:pt>
                <c:pt idx="198">
                  <c:v>-4052197.1399478912</c:v>
                </c:pt>
                <c:pt idx="199">
                  <c:v>88484296.151833296</c:v>
                </c:pt>
                <c:pt idx="200">
                  <c:v>-12966016.342427254</c:v>
                </c:pt>
                <c:pt idx="201">
                  <c:v>81457494.857273102</c:v>
                </c:pt>
                <c:pt idx="202">
                  <c:v>3938211.2177889347</c:v>
                </c:pt>
                <c:pt idx="203">
                  <c:v>-22301666.107260704</c:v>
                </c:pt>
                <c:pt idx="204">
                  <c:v>-4999409.5318241119</c:v>
                </c:pt>
                <c:pt idx="205">
                  <c:v>-109999110.35858011</c:v>
                </c:pt>
                <c:pt idx="206">
                  <c:v>-14724572.018928766</c:v>
                </c:pt>
                <c:pt idx="207">
                  <c:v>50212740.004238844</c:v>
                </c:pt>
                <c:pt idx="208">
                  <c:v>-35469321.787414074</c:v>
                </c:pt>
                <c:pt idx="209">
                  <c:v>-83699196.770104647</c:v>
                </c:pt>
                <c:pt idx="210">
                  <c:v>-77276062.858384132</c:v>
                </c:pt>
                <c:pt idx="211">
                  <c:v>-50797506.228631735</c:v>
                </c:pt>
                <c:pt idx="212">
                  <c:v>-81380867.456101179</c:v>
                </c:pt>
                <c:pt idx="213">
                  <c:v>-38965842.989462137</c:v>
                </c:pt>
                <c:pt idx="214">
                  <c:v>-13676045.220270395</c:v>
                </c:pt>
                <c:pt idx="215">
                  <c:v>-22794793.719976902</c:v>
                </c:pt>
                <c:pt idx="216">
                  <c:v>4991093.2177639008</c:v>
                </c:pt>
                <c:pt idx="217">
                  <c:v>-7238909.5693941116</c:v>
                </c:pt>
                <c:pt idx="218">
                  <c:v>71501124.449282169</c:v>
                </c:pt>
                <c:pt idx="219">
                  <c:v>94850823.778731585</c:v>
                </c:pt>
                <c:pt idx="220">
                  <c:v>155091103.74602532</c:v>
                </c:pt>
                <c:pt idx="221">
                  <c:v>175824289.09102726</c:v>
                </c:pt>
                <c:pt idx="222">
                  <c:v>-12525904.490514755</c:v>
                </c:pt>
                <c:pt idx="223">
                  <c:v>-30905893.225265026</c:v>
                </c:pt>
                <c:pt idx="224">
                  <c:v>-143504308.40082908</c:v>
                </c:pt>
                <c:pt idx="225">
                  <c:v>27973323.21791935</c:v>
                </c:pt>
                <c:pt idx="226">
                  <c:v>-17128100.571072102</c:v>
                </c:pt>
                <c:pt idx="227">
                  <c:v>-25677546.621548176</c:v>
                </c:pt>
                <c:pt idx="228">
                  <c:v>-115575612.41935968</c:v>
                </c:pt>
                <c:pt idx="229">
                  <c:v>-45196637.696363688</c:v>
                </c:pt>
                <c:pt idx="230">
                  <c:v>-23520929.719959259</c:v>
                </c:pt>
                <c:pt idx="231">
                  <c:v>-16356840.527775526</c:v>
                </c:pt>
                <c:pt idx="232">
                  <c:v>6253309.0720367432</c:v>
                </c:pt>
                <c:pt idx="233">
                  <c:v>-23975069.77056694</c:v>
                </c:pt>
                <c:pt idx="234">
                  <c:v>-6649202.3178844452</c:v>
                </c:pt>
                <c:pt idx="235">
                  <c:v>-35247655.800321579</c:v>
                </c:pt>
                <c:pt idx="236">
                  <c:v>-40510284.141433239</c:v>
                </c:pt>
                <c:pt idx="237">
                  <c:v>-77094020.514744997</c:v>
                </c:pt>
                <c:pt idx="238">
                  <c:v>-119719393.82669592</c:v>
                </c:pt>
                <c:pt idx="239">
                  <c:v>20536910.53128171</c:v>
                </c:pt>
                <c:pt idx="240">
                  <c:v>-101813183.85530865</c:v>
                </c:pt>
                <c:pt idx="241">
                  <c:v>1723977.3777559996</c:v>
                </c:pt>
                <c:pt idx="242">
                  <c:v>-31504801.446822166</c:v>
                </c:pt>
                <c:pt idx="243">
                  <c:v>7248780.6958150864</c:v>
                </c:pt>
                <c:pt idx="244">
                  <c:v>7853922.3448708057</c:v>
                </c:pt>
                <c:pt idx="245">
                  <c:v>71208830.402198076</c:v>
                </c:pt>
                <c:pt idx="246">
                  <c:v>26622752.897401214</c:v>
                </c:pt>
                <c:pt idx="247">
                  <c:v>53412609.383470774</c:v>
                </c:pt>
                <c:pt idx="248">
                  <c:v>117205459.26843107</c:v>
                </c:pt>
                <c:pt idx="249">
                  <c:v>27589850.799910665</c:v>
                </c:pt>
                <c:pt idx="250">
                  <c:v>87460194.471636534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55072"/>
        <c:axId val="138357760"/>
      </c:scatterChart>
      <c:valAx>
        <c:axId val="138355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John Deere Stock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357760"/>
        <c:crosses val="autoZero"/>
        <c:crossBetween val="midCat"/>
      </c:valAx>
      <c:valAx>
        <c:axId val="138357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38355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[Iowa Export Model.xlsx]Lagged Full Data Model!PivotTable5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Histogram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'Lagged Full Data Model'!$T$35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'Lagged Full Data Model'!$S$36:$S$53</c:f>
              <c:strCache>
                <c:ptCount val="17"/>
                <c:pt idx="0">
                  <c:v>-150000000--130000000</c:v>
                </c:pt>
                <c:pt idx="1">
                  <c:v>-130000000--110000000</c:v>
                </c:pt>
                <c:pt idx="2">
                  <c:v>-110000000--90000000</c:v>
                </c:pt>
                <c:pt idx="3">
                  <c:v>-90000000--70000000</c:v>
                </c:pt>
                <c:pt idx="4">
                  <c:v>-70000000--50000000</c:v>
                </c:pt>
                <c:pt idx="5">
                  <c:v>-50000000--30000000</c:v>
                </c:pt>
                <c:pt idx="6">
                  <c:v>-30000000--10000000</c:v>
                </c:pt>
                <c:pt idx="7">
                  <c:v>-10000000-10000000</c:v>
                </c:pt>
                <c:pt idx="8">
                  <c:v>10000000-30000000</c:v>
                </c:pt>
                <c:pt idx="9">
                  <c:v>30000000-50000000</c:v>
                </c:pt>
                <c:pt idx="10">
                  <c:v>50000000-70000000</c:v>
                </c:pt>
                <c:pt idx="11">
                  <c:v>70000000-90000000</c:v>
                </c:pt>
                <c:pt idx="12">
                  <c:v>90000000-110000000</c:v>
                </c:pt>
                <c:pt idx="13">
                  <c:v>110000000-130000000</c:v>
                </c:pt>
                <c:pt idx="14">
                  <c:v>130000000-150000000</c:v>
                </c:pt>
                <c:pt idx="15">
                  <c:v>150000000-170000000</c:v>
                </c:pt>
                <c:pt idx="16">
                  <c:v>170000000-190000000</c:v>
                </c:pt>
              </c:strCache>
            </c:strRef>
          </c:cat>
          <c:val>
            <c:numRef>
              <c:f>'Lagged Full Data Model'!$T$36:$T$53</c:f>
              <c:numCache>
                <c:formatCode>General</c:formatCode>
                <c:ptCount val="17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28</c:v>
                </c:pt>
                <c:pt idx="6">
                  <c:v>42</c:v>
                </c:pt>
                <c:pt idx="7">
                  <c:v>41</c:v>
                </c:pt>
                <c:pt idx="8">
                  <c:v>34</c:v>
                </c:pt>
                <c:pt idx="9">
                  <c:v>28</c:v>
                </c:pt>
                <c:pt idx="10">
                  <c:v>13</c:v>
                </c:pt>
                <c:pt idx="11">
                  <c:v>10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1</c:v>
                </c:pt>
                <c:pt idx="16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225344"/>
        <c:axId val="141514240"/>
      </c:barChart>
      <c:catAx>
        <c:axId val="14122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14240"/>
        <c:crosses val="autoZero"/>
        <c:auto val="1"/>
        <c:lblAlgn val="ctr"/>
        <c:lblOffset val="100"/>
        <c:noMultiLvlLbl val="0"/>
      </c:catAx>
      <c:valAx>
        <c:axId val="14151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2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Time Series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'Lagged Full Model'!$O$36:$O$286</c:f>
              <c:numCache>
                <c:formatCode>General</c:formatCode>
                <c:ptCount val="2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</c:numCache>
            </c:numRef>
          </c:cat>
          <c:val>
            <c:numRef>
              <c:f>'Lagged Full Model'!$Q$36:$Q$286</c:f>
              <c:numCache>
                <c:formatCode>_(* #,##0_);_(* \(#,##0\);_(* "-"??_);_(@_)</c:formatCode>
                <c:ptCount val="251"/>
                <c:pt idx="0">
                  <c:v>3842663.909835577</c:v>
                </c:pt>
                <c:pt idx="1">
                  <c:v>1371933.2080293894</c:v>
                </c:pt>
                <c:pt idx="2">
                  <c:v>-49533196.136927783</c:v>
                </c:pt>
                <c:pt idx="3">
                  <c:v>-53626179.164444208</c:v>
                </c:pt>
                <c:pt idx="4">
                  <c:v>-55205702.917960048</c:v>
                </c:pt>
                <c:pt idx="5">
                  <c:v>-38026002.376910865</c:v>
                </c:pt>
                <c:pt idx="6">
                  <c:v>-40328093.880437851</c:v>
                </c:pt>
                <c:pt idx="7">
                  <c:v>-64507973.333251119</c:v>
                </c:pt>
                <c:pt idx="8">
                  <c:v>-91580529.884431303</c:v>
                </c:pt>
                <c:pt idx="9">
                  <c:v>-45573792.390800536</c:v>
                </c:pt>
                <c:pt idx="10">
                  <c:v>-16072980.376590431</c:v>
                </c:pt>
                <c:pt idx="11">
                  <c:v>-13663906.556738794</c:v>
                </c:pt>
                <c:pt idx="12">
                  <c:v>-39962303.391025126</c:v>
                </c:pt>
                <c:pt idx="13">
                  <c:v>1667033.1616903543</c:v>
                </c:pt>
                <c:pt idx="14">
                  <c:v>-47392065.567442954</c:v>
                </c:pt>
                <c:pt idx="15">
                  <c:v>-53102003.953979254</c:v>
                </c:pt>
                <c:pt idx="16">
                  <c:v>-9774576.176312089</c:v>
                </c:pt>
                <c:pt idx="17">
                  <c:v>-10004322.098430753</c:v>
                </c:pt>
                <c:pt idx="18">
                  <c:v>-48815670.211369336</c:v>
                </c:pt>
                <c:pt idx="19">
                  <c:v>-47821512.927755952</c:v>
                </c:pt>
                <c:pt idx="20">
                  <c:v>-17265349.27915144</c:v>
                </c:pt>
                <c:pt idx="21">
                  <c:v>-13505570.680323243</c:v>
                </c:pt>
                <c:pt idx="22">
                  <c:v>-17961248.287124932</c:v>
                </c:pt>
                <c:pt idx="23">
                  <c:v>32623535.311716557</c:v>
                </c:pt>
                <c:pt idx="24">
                  <c:v>-6303693.297996819</c:v>
                </c:pt>
                <c:pt idx="25">
                  <c:v>23512917.577486098</c:v>
                </c:pt>
                <c:pt idx="26">
                  <c:v>-22952739.637881875</c:v>
                </c:pt>
                <c:pt idx="27">
                  <c:v>-43638735.652794957</c:v>
                </c:pt>
                <c:pt idx="28">
                  <c:v>-56826294.674096942</c:v>
                </c:pt>
                <c:pt idx="29">
                  <c:v>25628170.434879124</c:v>
                </c:pt>
                <c:pt idx="30">
                  <c:v>-12506594.055424392</c:v>
                </c:pt>
                <c:pt idx="31">
                  <c:v>-23540799.644619167</c:v>
                </c:pt>
                <c:pt idx="32">
                  <c:v>46027620.31427592</c:v>
                </c:pt>
                <c:pt idx="33">
                  <c:v>-13288368.343262076</c:v>
                </c:pt>
                <c:pt idx="34">
                  <c:v>30755531.942511141</c:v>
                </c:pt>
                <c:pt idx="35">
                  <c:v>33547400.83563</c:v>
                </c:pt>
                <c:pt idx="36">
                  <c:v>-8704555.4684189558</c:v>
                </c:pt>
                <c:pt idx="37">
                  <c:v>1326875.8543646336</c:v>
                </c:pt>
                <c:pt idx="38">
                  <c:v>-44228677.608329117</c:v>
                </c:pt>
                <c:pt idx="39">
                  <c:v>-28715864.32427001</c:v>
                </c:pt>
                <c:pt idx="40">
                  <c:v>-72708763.549057841</c:v>
                </c:pt>
                <c:pt idx="41">
                  <c:v>-52266137.848473251</c:v>
                </c:pt>
                <c:pt idx="42">
                  <c:v>-6353202.8756224513</c:v>
                </c:pt>
                <c:pt idx="43">
                  <c:v>-41561670.767908812</c:v>
                </c:pt>
                <c:pt idx="44">
                  <c:v>-21002778.31159842</c:v>
                </c:pt>
                <c:pt idx="45">
                  <c:v>-37432337.632670045</c:v>
                </c:pt>
                <c:pt idx="46">
                  <c:v>-15312314.12001884</c:v>
                </c:pt>
                <c:pt idx="47">
                  <c:v>-6332349.1058404446</c:v>
                </c:pt>
                <c:pt idx="48">
                  <c:v>-49265040.728667438</c:v>
                </c:pt>
                <c:pt idx="49">
                  <c:v>-13563057.746039569</c:v>
                </c:pt>
                <c:pt idx="50">
                  <c:v>-40904600.974786937</c:v>
                </c:pt>
                <c:pt idx="51">
                  <c:v>-70790929.356157303</c:v>
                </c:pt>
                <c:pt idx="52">
                  <c:v>-64047858.490292668</c:v>
                </c:pt>
                <c:pt idx="53">
                  <c:v>-7019578.7939543128</c:v>
                </c:pt>
                <c:pt idx="54">
                  <c:v>-17255402.639270067</c:v>
                </c:pt>
                <c:pt idx="55">
                  <c:v>3444813.3110912442</c:v>
                </c:pt>
                <c:pt idx="56">
                  <c:v>682542.63580977917</c:v>
                </c:pt>
                <c:pt idx="57">
                  <c:v>-13757243.663716912</c:v>
                </c:pt>
                <c:pt idx="58">
                  <c:v>12636771.108412802</c:v>
                </c:pt>
                <c:pt idx="59">
                  <c:v>15827662.055719197</c:v>
                </c:pt>
                <c:pt idx="60">
                  <c:v>27153864.521113932</c:v>
                </c:pt>
                <c:pt idx="61">
                  <c:v>16539532.336325109</c:v>
                </c:pt>
                <c:pt idx="62">
                  <c:v>12505319.330206394</c:v>
                </c:pt>
                <c:pt idx="63">
                  <c:v>-14652680.478130579</c:v>
                </c:pt>
                <c:pt idx="64">
                  <c:v>24051719.952244997</c:v>
                </c:pt>
                <c:pt idx="65">
                  <c:v>35443763.225747526</c:v>
                </c:pt>
                <c:pt idx="66">
                  <c:v>-6540357.8925095797</c:v>
                </c:pt>
                <c:pt idx="67">
                  <c:v>-14530517.407133043</c:v>
                </c:pt>
                <c:pt idx="68">
                  <c:v>-17712303.944799721</c:v>
                </c:pt>
                <c:pt idx="69">
                  <c:v>-11760181.729922414</c:v>
                </c:pt>
                <c:pt idx="70">
                  <c:v>19215282.419591129</c:v>
                </c:pt>
                <c:pt idx="71">
                  <c:v>15834935.324837208</c:v>
                </c:pt>
                <c:pt idx="72">
                  <c:v>28175471.433046699</c:v>
                </c:pt>
                <c:pt idx="73">
                  <c:v>39778917.637260199</c:v>
                </c:pt>
                <c:pt idx="74">
                  <c:v>-18324840.692547619</c:v>
                </c:pt>
                <c:pt idx="75">
                  <c:v>-9645357.269154191</c:v>
                </c:pt>
                <c:pt idx="76">
                  <c:v>35549143.581941366</c:v>
                </c:pt>
                <c:pt idx="77">
                  <c:v>43923306.465508759</c:v>
                </c:pt>
                <c:pt idx="78">
                  <c:v>275178.0169878006</c:v>
                </c:pt>
                <c:pt idx="79">
                  <c:v>45231327.043925941</c:v>
                </c:pt>
                <c:pt idx="80">
                  <c:v>64600894.62625581</c:v>
                </c:pt>
                <c:pt idx="81">
                  <c:v>13044135.234375298</c:v>
                </c:pt>
                <c:pt idx="82">
                  <c:v>31835036.83037895</c:v>
                </c:pt>
                <c:pt idx="83">
                  <c:v>29289513.103612542</c:v>
                </c:pt>
                <c:pt idx="84">
                  <c:v>28180920.545955896</c:v>
                </c:pt>
                <c:pt idx="85">
                  <c:v>49085402.430094123</c:v>
                </c:pt>
                <c:pt idx="86">
                  <c:v>8816048.6672783494</c:v>
                </c:pt>
                <c:pt idx="87">
                  <c:v>18483095.453244328</c:v>
                </c:pt>
                <c:pt idx="88">
                  <c:v>16203171.370590806</c:v>
                </c:pt>
                <c:pt idx="89">
                  <c:v>55374696.82675606</c:v>
                </c:pt>
                <c:pt idx="90">
                  <c:v>-13468556.819716334</c:v>
                </c:pt>
                <c:pt idx="91">
                  <c:v>2548279.6712150574</c:v>
                </c:pt>
                <c:pt idx="92">
                  <c:v>6630797.9653693438</c:v>
                </c:pt>
                <c:pt idx="93">
                  <c:v>-4375507.3899211884</c:v>
                </c:pt>
                <c:pt idx="94">
                  <c:v>-22473775.592599332</c:v>
                </c:pt>
                <c:pt idx="95">
                  <c:v>15041257.661243796</c:v>
                </c:pt>
                <c:pt idx="96">
                  <c:v>-2853420.9133229852</c:v>
                </c:pt>
                <c:pt idx="97">
                  <c:v>18867379.491444945</c:v>
                </c:pt>
                <c:pt idx="98">
                  <c:v>2556021.9114402533</c:v>
                </c:pt>
                <c:pt idx="99">
                  <c:v>5241622.0856361389</c:v>
                </c:pt>
                <c:pt idx="100">
                  <c:v>13131493.245352268</c:v>
                </c:pt>
                <c:pt idx="101">
                  <c:v>41740696.035037339</c:v>
                </c:pt>
                <c:pt idx="102">
                  <c:v>35970274.929976702</c:v>
                </c:pt>
                <c:pt idx="103">
                  <c:v>-8646609.5974917412</c:v>
                </c:pt>
                <c:pt idx="104">
                  <c:v>-4095639.277849555</c:v>
                </c:pt>
                <c:pt idx="105">
                  <c:v>16689024.090299129</c:v>
                </c:pt>
                <c:pt idx="106">
                  <c:v>48425202.306038618</c:v>
                </c:pt>
                <c:pt idx="107">
                  <c:v>3663722.5442367792</c:v>
                </c:pt>
                <c:pt idx="108">
                  <c:v>-9070581.5669646263</c:v>
                </c:pt>
                <c:pt idx="109">
                  <c:v>31753262.994221568</c:v>
                </c:pt>
                <c:pt idx="110">
                  <c:v>36073558.145640373</c:v>
                </c:pt>
                <c:pt idx="111">
                  <c:v>38223596.197448969</c:v>
                </c:pt>
                <c:pt idx="112">
                  <c:v>48958056.764811873</c:v>
                </c:pt>
                <c:pt idx="113">
                  <c:v>130150440.73682761</c:v>
                </c:pt>
                <c:pt idx="114">
                  <c:v>78562443.918063343</c:v>
                </c:pt>
                <c:pt idx="115">
                  <c:v>66942534.115861058</c:v>
                </c:pt>
                <c:pt idx="116">
                  <c:v>22390263.631650567</c:v>
                </c:pt>
                <c:pt idx="117">
                  <c:v>17870973.456060529</c:v>
                </c:pt>
                <c:pt idx="118">
                  <c:v>42183595.750472784</c:v>
                </c:pt>
                <c:pt idx="119">
                  <c:v>52834244.815414429</c:v>
                </c:pt>
                <c:pt idx="120">
                  <c:v>61268034.510356307</c:v>
                </c:pt>
                <c:pt idx="121">
                  <c:v>86890499.713806629</c:v>
                </c:pt>
                <c:pt idx="122">
                  <c:v>74136392.584971428</c:v>
                </c:pt>
                <c:pt idx="123">
                  <c:v>16305542.399451375</c:v>
                </c:pt>
                <c:pt idx="124">
                  <c:v>44386944.122280598</c:v>
                </c:pt>
                <c:pt idx="125">
                  <c:v>45019504.049252272</c:v>
                </c:pt>
                <c:pt idx="126">
                  <c:v>4150308.6183140278</c:v>
                </c:pt>
                <c:pt idx="127">
                  <c:v>65270876.895631552</c:v>
                </c:pt>
                <c:pt idx="128">
                  <c:v>36990443.418511748</c:v>
                </c:pt>
                <c:pt idx="129">
                  <c:v>51208350.405447364</c:v>
                </c:pt>
                <c:pt idx="130">
                  <c:v>-10838169.35377574</c:v>
                </c:pt>
                <c:pt idx="131">
                  <c:v>10746859.673052669</c:v>
                </c:pt>
                <c:pt idx="132">
                  <c:v>-1580284.3189009428</c:v>
                </c:pt>
                <c:pt idx="133">
                  <c:v>43876661.628545046</c:v>
                </c:pt>
                <c:pt idx="134">
                  <c:v>-20078545.304093599</c:v>
                </c:pt>
                <c:pt idx="135">
                  <c:v>-67550656.230607033</c:v>
                </c:pt>
                <c:pt idx="136">
                  <c:v>20913605.8022542</c:v>
                </c:pt>
                <c:pt idx="137">
                  <c:v>11274975.544437766</c:v>
                </c:pt>
                <c:pt idx="138">
                  <c:v>-111771085.91560924</c:v>
                </c:pt>
                <c:pt idx="139">
                  <c:v>-34688353.473679662</c:v>
                </c:pt>
                <c:pt idx="140">
                  <c:v>-40249026.029341459</c:v>
                </c:pt>
                <c:pt idx="141">
                  <c:v>-10276632.180481195</c:v>
                </c:pt>
                <c:pt idx="142">
                  <c:v>-18655890.926086426</c:v>
                </c:pt>
                <c:pt idx="143">
                  <c:v>-112373253.45320249</c:v>
                </c:pt>
                <c:pt idx="144">
                  <c:v>2317304.2091823816</c:v>
                </c:pt>
                <c:pt idx="145">
                  <c:v>-12556845.856427908</c:v>
                </c:pt>
                <c:pt idx="146">
                  <c:v>-96017165.702528954</c:v>
                </c:pt>
                <c:pt idx="147">
                  <c:v>28625058.611763597</c:v>
                </c:pt>
                <c:pt idx="148">
                  <c:v>-22400560.429556012</c:v>
                </c:pt>
                <c:pt idx="149">
                  <c:v>-43333255.078463435</c:v>
                </c:pt>
                <c:pt idx="150">
                  <c:v>-14816504.837304473</c:v>
                </c:pt>
                <c:pt idx="151">
                  <c:v>3244768.0703415871</c:v>
                </c:pt>
                <c:pt idx="152">
                  <c:v>74647129.823410988</c:v>
                </c:pt>
                <c:pt idx="153">
                  <c:v>124280447.27802575</c:v>
                </c:pt>
                <c:pt idx="154">
                  <c:v>187176947.4680016</c:v>
                </c:pt>
                <c:pt idx="155">
                  <c:v>170773190.34604621</c:v>
                </c:pt>
                <c:pt idx="156">
                  <c:v>50541174.895509958</c:v>
                </c:pt>
                <c:pt idx="157">
                  <c:v>56709210.032386303</c:v>
                </c:pt>
                <c:pt idx="158">
                  <c:v>23349692.005337477</c:v>
                </c:pt>
                <c:pt idx="159">
                  <c:v>20167671.667991161</c:v>
                </c:pt>
                <c:pt idx="160">
                  <c:v>-85132965.910804749</c:v>
                </c:pt>
                <c:pt idx="161">
                  <c:v>-40870054.058571219</c:v>
                </c:pt>
                <c:pt idx="162">
                  <c:v>-55224715.840746164</c:v>
                </c:pt>
                <c:pt idx="163">
                  <c:v>-87807880.550796747</c:v>
                </c:pt>
                <c:pt idx="164">
                  <c:v>-93806979.625755548</c:v>
                </c:pt>
                <c:pt idx="165">
                  <c:v>-127953520.05404782</c:v>
                </c:pt>
                <c:pt idx="166">
                  <c:v>-72914472.406479359</c:v>
                </c:pt>
                <c:pt idx="167">
                  <c:v>-83045686.936211348</c:v>
                </c:pt>
                <c:pt idx="168">
                  <c:v>-147683393.68042493</c:v>
                </c:pt>
                <c:pt idx="169">
                  <c:v>-106093416.99841094</c:v>
                </c:pt>
                <c:pt idx="170">
                  <c:v>43428879.84049654</c:v>
                </c:pt>
                <c:pt idx="171">
                  <c:v>-43557996.697722912</c:v>
                </c:pt>
                <c:pt idx="172">
                  <c:v>-13960945.314803243</c:v>
                </c:pt>
                <c:pt idx="173">
                  <c:v>40312866.612430573</c:v>
                </c:pt>
                <c:pt idx="174">
                  <c:v>-97950970.408833623</c:v>
                </c:pt>
                <c:pt idx="175">
                  <c:v>-37517587.724354625</c:v>
                </c:pt>
                <c:pt idx="176">
                  <c:v>-100841831.90326202</c:v>
                </c:pt>
                <c:pt idx="177">
                  <c:v>-53583295.805757284</c:v>
                </c:pt>
                <c:pt idx="178">
                  <c:v>-3345140.3998131752</c:v>
                </c:pt>
                <c:pt idx="179">
                  <c:v>28474573.564867616</c:v>
                </c:pt>
                <c:pt idx="180">
                  <c:v>-117473007.13386559</c:v>
                </c:pt>
                <c:pt idx="181">
                  <c:v>-149564550.72385907</c:v>
                </c:pt>
                <c:pt idx="182">
                  <c:v>-48037652.37608242</c:v>
                </c:pt>
                <c:pt idx="183">
                  <c:v>30677477.013347149</c:v>
                </c:pt>
                <c:pt idx="184">
                  <c:v>-132129215.24756575</c:v>
                </c:pt>
                <c:pt idx="185">
                  <c:v>-58918785.885106564</c:v>
                </c:pt>
                <c:pt idx="186">
                  <c:v>58413551.761394262</c:v>
                </c:pt>
                <c:pt idx="187">
                  <c:v>32500006.785916328</c:v>
                </c:pt>
                <c:pt idx="188">
                  <c:v>42956772.678532839</c:v>
                </c:pt>
                <c:pt idx="189">
                  <c:v>87452714.035770655</c:v>
                </c:pt>
                <c:pt idx="190">
                  <c:v>118828048.46434486</c:v>
                </c:pt>
                <c:pt idx="191">
                  <c:v>90008770.501174927</c:v>
                </c:pt>
                <c:pt idx="192">
                  <c:v>121832135.02676916</c:v>
                </c:pt>
                <c:pt idx="193">
                  <c:v>62259750.707280159</c:v>
                </c:pt>
                <c:pt idx="194">
                  <c:v>184852750.25164962</c:v>
                </c:pt>
                <c:pt idx="195">
                  <c:v>91600835.747338295</c:v>
                </c:pt>
                <c:pt idx="196">
                  <c:v>175263734.49542451</c:v>
                </c:pt>
                <c:pt idx="197">
                  <c:v>171489648.9525485</c:v>
                </c:pt>
                <c:pt idx="198">
                  <c:v>-4052197.1399478912</c:v>
                </c:pt>
                <c:pt idx="199">
                  <c:v>88484296.151833296</c:v>
                </c:pt>
                <c:pt idx="200">
                  <c:v>-12966016.342427254</c:v>
                </c:pt>
                <c:pt idx="201">
                  <c:v>81457494.857273102</c:v>
                </c:pt>
                <c:pt idx="202">
                  <c:v>3938211.2177889347</c:v>
                </c:pt>
                <c:pt idx="203">
                  <c:v>-22301666.107260704</c:v>
                </c:pt>
                <c:pt idx="204">
                  <c:v>-4999409.5318241119</c:v>
                </c:pt>
                <c:pt idx="205">
                  <c:v>-109999110.35858011</c:v>
                </c:pt>
                <c:pt idx="206">
                  <c:v>-14724572.018928766</c:v>
                </c:pt>
                <c:pt idx="207">
                  <c:v>50212740.004238844</c:v>
                </c:pt>
                <c:pt idx="208">
                  <c:v>-35469321.787414074</c:v>
                </c:pt>
                <c:pt idx="209">
                  <c:v>-83699196.770104647</c:v>
                </c:pt>
                <c:pt idx="210">
                  <c:v>-77276062.858384132</c:v>
                </c:pt>
                <c:pt idx="211">
                  <c:v>-50797506.228631735</c:v>
                </c:pt>
                <c:pt idx="212">
                  <c:v>-81380867.456101179</c:v>
                </c:pt>
                <c:pt idx="213">
                  <c:v>-38965842.989462137</c:v>
                </c:pt>
                <c:pt idx="214">
                  <c:v>-13676045.220270395</c:v>
                </c:pt>
                <c:pt idx="215">
                  <c:v>-22794793.719976902</c:v>
                </c:pt>
                <c:pt idx="216">
                  <c:v>4991093.2177639008</c:v>
                </c:pt>
                <c:pt idx="217">
                  <c:v>-7238909.5693941116</c:v>
                </c:pt>
                <c:pt idx="218">
                  <c:v>71501124.449282169</c:v>
                </c:pt>
                <c:pt idx="219">
                  <c:v>94850823.778731585</c:v>
                </c:pt>
                <c:pt idx="220">
                  <c:v>155091103.74602532</c:v>
                </c:pt>
                <c:pt idx="221">
                  <c:v>175824289.09102726</c:v>
                </c:pt>
                <c:pt idx="222">
                  <c:v>-12525904.490514755</c:v>
                </c:pt>
                <c:pt idx="223">
                  <c:v>-30905893.225265026</c:v>
                </c:pt>
                <c:pt idx="224">
                  <c:v>-143504308.40082908</c:v>
                </c:pt>
                <c:pt idx="225">
                  <c:v>27973323.21791935</c:v>
                </c:pt>
                <c:pt idx="226">
                  <c:v>-17128100.571072102</c:v>
                </c:pt>
                <c:pt idx="227">
                  <c:v>-25677546.621548176</c:v>
                </c:pt>
                <c:pt idx="228">
                  <c:v>-115575612.41935968</c:v>
                </c:pt>
                <c:pt idx="229">
                  <c:v>-45196637.696363688</c:v>
                </c:pt>
                <c:pt idx="230">
                  <c:v>-23520929.719959259</c:v>
                </c:pt>
                <c:pt idx="231">
                  <c:v>-16356840.527775526</c:v>
                </c:pt>
                <c:pt idx="232">
                  <c:v>6253309.0720367432</c:v>
                </c:pt>
                <c:pt idx="233">
                  <c:v>-23975069.77056694</c:v>
                </c:pt>
                <c:pt idx="234">
                  <c:v>-6649202.3178844452</c:v>
                </c:pt>
                <c:pt idx="235">
                  <c:v>-35247655.800321579</c:v>
                </c:pt>
                <c:pt idx="236">
                  <c:v>-40510284.141433239</c:v>
                </c:pt>
                <c:pt idx="237">
                  <c:v>-77094020.514744997</c:v>
                </c:pt>
                <c:pt idx="238">
                  <c:v>-119719393.82669592</c:v>
                </c:pt>
                <c:pt idx="239">
                  <c:v>20536910.53128171</c:v>
                </c:pt>
                <c:pt idx="240">
                  <c:v>-101813183.85530865</c:v>
                </c:pt>
                <c:pt idx="241">
                  <c:v>1723977.3777559996</c:v>
                </c:pt>
                <c:pt idx="242">
                  <c:v>-31504801.446822166</c:v>
                </c:pt>
                <c:pt idx="243">
                  <c:v>7248780.6958150864</c:v>
                </c:pt>
                <c:pt idx="244">
                  <c:v>7853922.3448708057</c:v>
                </c:pt>
                <c:pt idx="245">
                  <c:v>71208830.402198076</c:v>
                </c:pt>
                <c:pt idx="246">
                  <c:v>26622752.897401214</c:v>
                </c:pt>
                <c:pt idx="247">
                  <c:v>53412609.383470774</c:v>
                </c:pt>
                <c:pt idx="248">
                  <c:v>117205459.26843107</c:v>
                </c:pt>
                <c:pt idx="249">
                  <c:v>27589850.799910665</c:v>
                </c:pt>
                <c:pt idx="250">
                  <c:v>87460194.471636534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755904"/>
        <c:axId val="141780480"/>
      </c:lineChart>
      <c:catAx>
        <c:axId val="14175590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80480"/>
        <c:crosses val="autoZero"/>
        <c:auto val="1"/>
        <c:lblAlgn val="ctr"/>
        <c:lblOffset val="100"/>
        <c:noMultiLvlLbl val="1"/>
      </c:catAx>
      <c:valAx>
        <c:axId val="14178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5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 on FIts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'Lagged Full Model'!$Q$35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'Lagged Full Model'!$P$36:$P$286</c:f>
              <c:numCache>
                <c:formatCode>_(* #,##0_);_(* \(#,##0\);_(* "-"??_);_(@_)</c:formatCode>
                <c:ptCount val="251"/>
                <c:pt idx="0">
                  <c:v>336559591.09016442</c:v>
                </c:pt>
                <c:pt idx="1">
                  <c:v>343227932.79197061</c:v>
                </c:pt>
                <c:pt idx="2">
                  <c:v>450306920.13692778</c:v>
                </c:pt>
                <c:pt idx="3">
                  <c:v>449396999.16444421</c:v>
                </c:pt>
                <c:pt idx="4">
                  <c:v>440407266.91796005</c:v>
                </c:pt>
                <c:pt idx="5">
                  <c:v>397095013.37691087</c:v>
                </c:pt>
                <c:pt idx="6">
                  <c:v>396776283.88043785</c:v>
                </c:pt>
                <c:pt idx="7">
                  <c:v>418195285.33325112</c:v>
                </c:pt>
                <c:pt idx="8">
                  <c:v>416467531.8844313</c:v>
                </c:pt>
                <c:pt idx="9">
                  <c:v>416625787.39080054</c:v>
                </c:pt>
                <c:pt idx="10">
                  <c:v>390021654.37659043</c:v>
                </c:pt>
                <c:pt idx="11">
                  <c:v>408192222.55673879</c:v>
                </c:pt>
                <c:pt idx="12">
                  <c:v>405207948.39102513</c:v>
                </c:pt>
                <c:pt idx="13">
                  <c:v>415435998.83830965</c:v>
                </c:pt>
                <c:pt idx="14">
                  <c:v>513836107.56744295</c:v>
                </c:pt>
                <c:pt idx="15">
                  <c:v>486607016.95397925</c:v>
                </c:pt>
                <c:pt idx="16">
                  <c:v>473834044.17631209</c:v>
                </c:pt>
                <c:pt idx="17">
                  <c:v>432661338.09843075</c:v>
                </c:pt>
                <c:pt idx="18">
                  <c:v>439024291.21136934</c:v>
                </c:pt>
                <c:pt idx="19">
                  <c:v>456703908.92775595</c:v>
                </c:pt>
                <c:pt idx="20">
                  <c:v>438745422.27915144</c:v>
                </c:pt>
                <c:pt idx="21">
                  <c:v>474271789.68032324</c:v>
                </c:pt>
                <c:pt idx="22">
                  <c:v>427993058.28712493</c:v>
                </c:pt>
                <c:pt idx="23">
                  <c:v>425399158.68828344</c:v>
                </c:pt>
                <c:pt idx="24">
                  <c:v>421664678.29799682</c:v>
                </c:pt>
                <c:pt idx="25">
                  <c:v>404013409.4225139</c:v>
                </c:pt>
                <c:pt idx="26">
                  <c:v>504187804.63788188</c:v>
                </c:pt>
                <c:pt idx="27">
                  <c:v>505010881.65279496</c:v>
                </c:pt>
                <c:pt idx="28">
                  <c:v>483639491.67409694</c:v>
                </c:pt>
                <c:pt idx="29">
                  <c:v>420096030.56512088</c:v>
                </c:pt>
                <c:pt idx="30">
                  <c:v>414466581.05542439</c:v>
                </c:pt>
                <c:pt idx="31">
                  <c:v>392871826.64461917</c:v>
                </c:pt>
                <c:pt idx="32">
                  <c:v>361495569.68572408</c:v>
                </c:pt>
                <c:pt idx="33">
                  <c:v>388752805.34326208</c:v>
                </c:pt>
                <c:pt idx="34">
                  <c:v>318522737.05748886</c:v>
                </c:pt>
                <c:pt idx="35">
                  <c:v>306178994.16437</c:v>
                </c:pt>
                <c:pt idx="36">
                  <c:v>291082243.46841896</c:v>
                </c:pt>
                <c:pt idx="37">
                  <c:v>313536056.14563537</c:v>
                </c:pt>
                <c:pt idx="38">
                  <c:v>422940966.60832912</c:v>
                </c:pt>
                <c:pt idx="39">
                  <c:v>406086537.32427001</c:v>
                </c:pt>
                <c:pt idx="40">
                  <c:v>408502946.54905784</c:v>
                </c:pt>
                <c:pt idx="41">
                  <c:v>377400475.84847325</c:v>
                </c:pt>
                <c:pt idx="42">
                  <c:v>367671737.87562245</c:v>
                </c:pt>
                <c:pt idx="43">
                  <c:v>352279176.76790881</c:v>
                </c:pt>
                <c:pt idx="44">
                  <c:v>361839536.31159842</c:v>
                </c:pt>
                <c:pt idx="45">
                  <c:v>407589236.63267004</c:v>
                </c:pt>
                <c:pt idx="46">
                  <c:v>356692557.12001884</c:v>
                </c:pt>
                <c:pt idx="47">
                  <c:v>361443761.10584044</c:v>
                </c:pt>
                <c:pt idx="48">
                  <c:v>367421388.72866744</c:v>
                </c:pt>
                <c:pt idx="49">
                  <c:v>388717876.74603957</c:v>
                </c:pt>
                <c:pt idx="50">
                  <c:v>479910559.97478694</c:v>
                </c:pt>
                <c:pt idx="51">
                  <c:v>456137474.3561573</c:v>
                </c:pt>
                <c:pt idx="52">
                  <c:v>447416030.49029267</c:v>
                </c:pt>
                <c:pt idx="53">
                  <c:v>386473691.79395431</c:v>
                </c:pt>
                <c:pt idx="54">
                  <c:v>377958507.63927007</c:v>
                </c:pt>
                <c:pt idx="55">
                  <c:v>374945333.68890876</c:v>
                </c:pt>
                <c:pt idx="56">
                  <c:v>361606211.36419022</c:v>
                </c:pt>
                <c:pt idx="57">
                  <c:v>393221080.66371691</c:v>
                </c:pt>
                <c:pt idx="58">
                  <c:v>345744647.8915872</c:v>
                </c:pt>
                <c:pt idx="59">
                  <c:v>329944706.9442808</c:v>
                </c:pt>
                <c:pt idx="60">
                  <c:v>356996508.47888607</c:v>
                </c:pt>
                <c:pt idx="61">
                  <c:v>356678731.66367489</c:v>
                </c:pt>
                <c:pt idx="62">
                  <c:v>446314487.66979361</c:v>
                </c:pt>
                <c:pt idx="63">
                  <c:v>430689496.47813058</c:v>
                </c:pt>
                <c:pt idx="64">
                  <c:v>411795782.047755</c:v>
                </c:pt>
                <c:pt idx="65">
                  <c:v>369519152.77425247</c:v>
                </c:pt>
                <c:pt idx="66">
                  <c:v>375844586.89250958</c:v>
                </c:pt>
                <c:pt idx="67">
                  <c:v>381844729.40713304</c:v>
                </c:pt>
                <c:pt idx="68">
                  <c:v>375427788.94479972</c:v>
                </c:pt>
                <c:pt idx="69">
                  <c:v>398525938.72992241</c:v>
                </c:pt>
                <c:pt idx="70">
                  <c:v>342777587.58040887</c:v>
                </c:pt>
                <c:pt idx="71">
                  <c:v>327620465.67516279</c:v>
                </c:pt>
                <c:pt idx="72">
                  <c:v>339524498.5669533</c:v>
                </c:pt>
                <c:pt idx="73">
                  <c:v>345666608.3627398</c:v>
                </c:pt>
                <c:pt idx="74">
                  <c:v>448726858.69254762</c:v>
                </c:pt>
                <c:pt idx="75">
                  <c:v>427470105.26915419</c:v>
                </c:pt>
                <c:pt idx="76">
                  <c:v>400509388.41805863</c:v>
                </c:pt>
                <c:pt idx="77">
                  <c:v>353634133.53449124</c:v>
                </c:pt>
                <c:pt idx="78">
                  <c:v>358511864.9830122</c:v>
                </c:pt>
                <c:pt idx="79">
                  <c:v>359372053.95607406</c:v>
                </c:pt>
                <c:pt idx="80">
                  <c:v>342680735.37374419</c:v>
                </c:pt>
                <c:pt idx="81">
                  <c:v>381996751.7656247</c:v>
                </c:pt>
                <c:pt idx="82">
                  <c:v>345726429.16962105</c:v>
                </c:pt>
                <c:pt idx="83">
                  <c:v>346483452.89638746</c:v>
                </c:pt>
                <c:pt idx="84">
                  <c:v>354033736.4540441</c:v>
                </c:pt>
                <c:pt idx="85">
                  <c:v>354767812.56990588</c:v>
                </c:pt>
                <c:pt idx="86">
                  <c:v>452734917.33272165</c:v>
                </c:pt>
                <c:pt idx="87">
                  <c:v>439717154.54675567</c:v>
                </c:pt>
                <c:pt idx="88">
                  <c:v>424233705.62940919</c:v>
                </c:pt>
                <c:pt idx="89">
                  <c:v>406803585.17324394</c:v>
                </c:pt>
                <c:pt idx="90">
                  <c:v>434168025.81971633</c:v>
                </c:pt>
                <c:pt idx="91">
                  <c:v>417892928.32878494</c:v>
                </c:pt>
                <c:pt idx="92">
                  <c:v>417169131.03463066</c:v>
                </c:pt>
                <c:pt idx="93">
                  <c:v>479458923.38992119</c:v>
                </c:pt>
                <c:pt idx="94">
                  <c:v>446152480.59259933</c:v>
                </c:pt>
                <c:pt idx="95">
                  <c:v>451196963.3387562</c:v>
                </c:pt>
                <c:pt idx="96">
                  <c:v>456820399.91332299</c:v>
                </c:pt>
                <c:pt idx="97">
                  <c:v>476040809.50855505</c:v>
                </c:pt>
                <c:pt idx="98">
                  <c:v>575465698.08855975</c:v>
                </c:pt>
                <c:pt idx="99">
                  <c:v>567444442.91436386</c:v>
                </c:pt>
                <c:pt idx="100">
                  <c:v>547635625.75464773</c:v>
                </c:pt>
                <c:pt idx="101">
                  <c:v>488774226.96496266</c:v>
                </c:pt>
                <c:pt idx="102">
                  <c:v>501838187.0700233</c:v>
                </c:pt>
                <c:pt idx="103">
                  <c:v>509125533.59749174</c:v>
                </c:pt>
                <c:pt idx="104">
                  <c:v>502835431.27784956</c:v>
                </c:pt>
                <c:pt idx="105">
                  <c:v>556247869.90970087</c:v>
                </c:pt>
                <c:pt idx="106">
                  <c:v>515050875.69396138</c:v>
                </c:pt>
                <c:pt idx="107">
                  <c:v>546693136.45576322</c:v>
                </c:pt>
                <c:pt idx="108">
                  <c:v>544647083.56696463</c:v>
                </c:pt>
                <c:pt idx="109">
                  <c:v>533159738.00577843</c:v>
                </c:pt>
                <c:pt idx="110">
                  <c:v>623151301.85435963</c:v>
                </c:pt>
                <c:pt idx="111">
                  <c:v>615553819.80255103</c:v>
                </c:pt>
                <c:pt idx="112">
                  <c:v>581592476.23518813</c:v>
                </c:pt>
                <c:pt idx="113">
                  <c:v>520149763.26317239</c:v>
                </c:pt>
                <c:pt idx="114">
                  <c:v>524801983.08193666</c:v>
                </c:pt>
                <c:pt idx="115">
                  <c:v>540157209.88413894</c:v>
                </c:pt>
                <c:pt idx="116">
                  <c:v>574059495.36834943</c:v>
                </c:pt>
                <c:pt idx="117">
                  <c:v>622359999.54393947</c:v>
                </c:pt>
                <c:pt idx="118">
                  <c:v>567144268.24952722</c:v>
                </c:pt>
                <c:pt idx="119">
                  <c:v>569155144.18458557</c:v>
                </c:pt>
                <c:pt idx="120">
                  <c:v>587830969.48964369</c:v>
                </c:pt>
                <c:pt idx="121">
                  <c:v>586480513.28619337</c:v>
                </c:pt>
                <c:pt idx="122">
                  <c:v>698807201.41502857</c:v>
                </c:pt>
                <c:pt idx="123">
                  <c:v>683757254.60054862</c:v>
                </c:pt>
                <c:pt idx="124">
                  <c:v>679706126.8777194</c:v>
                </c:pt>
                <c:pt idx="125">
                  <c:v>660120075.95074773</c:v>
                </c:pt>
                <c:pt idx="126">
                  <c:v>657848882.38168597</c:v>
                </c:pt>
                <c:pt idx="127">
                  <c:v>643733178.10436845</c:v>
                </c:pt>
                <c:pt idx="128">
                  <c:v>654022861.58148825</c:v>
                </c:pt>
                <c:pt idx="129">
                  <c:v>717822074.59455264</c:v>
                </c:pt>
                <c:pt idx="130">
                  <c:v>681693411.35377574</c:v>
                </c:pt>
                <c:pt idx="131">
                  <c:v>690845383.32694733</c:v>
                </c:pt>
                <c:pt idx="132">
                  <c:v>703219669.31890094</c:v>
                </c:pt>
                <c:pt idx="133">
                  <c:v>706810705.37145495</c:v>
                </c:pt>
                <c:pt idx="134">
                  <c:v>837692117.3040936</c:v>
                </c:pt>
                <c:pt idx="135">
                  <c:v>816260232.23060703</c:v>
                </c:pt>
                <c:pt idx="136">
                  <c:v>815904025.1977458</c:v>
                </c:pt>
                <c:pt idx="137">
                  <c:v>804464903.45556223</c:v>
                </c:pt>
                <c:pt idx="138">
                  <c:v>832725156.91560924</c:v>
                </c:pt>
                <c:pt idx="139">
                  <c:v>858217607.47367966</c:v>
                </c:pt>
                <c:pt idx="140">
                  <c:v>848190512.02934146</c:v>
                </c:pt>
                <c:pt idx="141">
                  <c:v>933270319.1804812</c:v>
                </c:pt>
                <c:pt idx="142">
                  <c:v>913894530.92608643</c:v>
                </c:pt>
                <c:pt idx="143">
                  <c:v>926242321.45320249</c:v>
                </c:pt>
                <c:pt idx="144">
                  <c:v>963837707.79081762</c:v>
                </c:pt>
                <c:pt idx="145">
                  <c:v>966227713.85642791</c:v>
                </c:pt>
                <c:pt idx="146">
                  <c:v>1084542604.702529</c:v>
                </c:pt>
                <c:pt idx="147">
                  <c:v>1062243921.3882364</c:v>
                </c:pt>
                <c:pt idx="148">
                  <c:v>1070393017.429556</c:v>
                </c:pt>
                <c:pt idx="149">
                  <c:v>1033813672.0784634</c:v>
                </c:pt>
                <c:pt idx="150">
                  <c:v>1019724471.8373045</c:v>
                </c:pt>
                <c:pt idx="151">
                  <c:v>1006228342.9296584</c:v>
                </c:pt>
                <c:pt idx="152">
                  <c:v>990733754.17658901</c:v>
                </c:pt>
                <c:pt idx="153">
                  <c:v>990423862.72197425</c:v>
                </c:pt>
                <c:pt idx="154">
                  <c:v>794972742.5319984</c:v>
                </c:pt>
                <c:pt idx="155">
                  <c:v>739548914.65395379</c:v>
                </c:pt>
                <c:pt idx="156">
                  <c:v>711034039.10449004</c:v>
                </c:pt>
                <c:pt idx="157">
                  <c:v>722722035.9676137</c:v>
                </c:pt>
                <c:pt idx="158">
                  <c:v>799570786.99466252</c:v>
                </c:pt>
                <c:pt idx="159">
                  <c:v>758527216.33200884</c:v>
                </c:pt>
                <c:pt idx="160">
                  <c:v>790433071.91080475</c:v>
                </c:pt>
                <c:pt idx="161">
                  <c:v>792613562.05857122</c:v>
                </c:pt>
                <c:pt idx="162">
                  <c:v>811546481.84074616</c:v>
                </c:pt>
                <c:pt idx="163">
                  <c:v>801803268.55079675</c:v>
                </c:pt>
                <c:pt idx="164">
                  <c:v>823523372.62575555</c:v>
                </c:pt>
                <c:pt idx="165">
                  <c:v>859318119.05404782</c:v>
                </c:pt>
                <c:pt idx="166">
                  <c:v>820235760.40647936</c:v>
                </c:pt>
                <c:pt idx="167">
                  <c:v>846786375.93621135</c:v>
                </c:pt>
                <c:pt idx="168">
                  <c:v>869640383.68042493</c:v>
                </c:pt>
                <c:pt idx="169">
                  <c:v>887278485.99841094</c:v>
                </c:pt>
                <c:pt idx="170">
                  <c:v>963492929.15950346</c:v>
                </c:pt>
                <c:pt idx="171">
                  <c:v>972449972.69772291</c:v>
                </c:pt>
                <c:pt idx="172">
                  <c:v>979140039.31480324</c:v>
                </c:pt>
                <c:pt idx="173">
                  <c:v>903454271.38756943</c:v>
                </c:pt>
                <c:pt idx="174">
                  <c:v>905849231.40883362</c:v>
                </c:pt>
                <c:pt idx="175">
                  <c:v>925499787.72435462</c:v>
                </c:pt>
                <c:pt idx="176">
                  <c:v>951319401.90326202</c:v>
                </c:pt>
                <c:pt idx="177">
                  <c:v>1021656524.8057573</c:v>
                </c:pt>
                <c:pt idx="178">
                  <c:v>992253287.39981318</c:v>
                </c:pt>
                <c:pt idx="179">
                  <c:v>1000046870.4351324</c:v>
                </c:pt>
                <c:pt idx="180">
                  <c:v>1024054830.1338656</c:v>
                </c:pt>
                <c:pt idx="181">
                  <c:v>1071680302.7238591</c:v>
                </c:pt>
                <c:pt idx="182">
                  <c:v>1206789724.3760824</c:v>
                </c:pt>
                <c:pt idx="183">
                  <c:v>1180685043.9866529</c:v>
                </c:pt>
                <c:pt idx="184">
                  <c:v>1203691887.2475657</c:v>
                </c:pt>
                <c:pt idx="185">
                  <c:v>1124125152.8851066</c:v>
                </c:pt>
                <c:pt idx="186">
                  <c:v>1097907335.2386057</c:v>
                </c:pt>
                <c:pt idx="187">
                  <c:v>1114125599.2140837</c:v>
                </c:pt>
                <c:pt idx="188">
                  <c:v>1094819422.3214672</c:v>
                </c:pt>
                <c:pt idx="189">
                  <c:v>1112761915.9642293</c:v>
                </c:pt>
                <c:pt idx="190">
                  <c:v>1060768227.5356551</c:v>
                </c:pt>
                <c:pt idx="191">
                  <c:v>1070397140.4988251</c:v>
                </c:pt>
                <c:pt idx="192">
                  <c:v>1078602837.9732308</c:v>
                </c:pt>
                <c:pt idx="193">
                  <c:v>1120997324.2927198</c:v>
                </c:pt>
                <c:pt idx="194">
                  <c:v>1234291465.7483504</c:v>
                </c:pt>
                <c:pt idx="195">
                  <c:v>1200932422.2526617</c:v>
                </c:pt>
                <c:pt idx="196">
                  <c:v>1176874437.5045755</c:v>
                </c:pt>
                <c:pt idx="197">
                  <c:v>1100259586.0474515</c:v>
                </c:pt>
                <c:pt idx="198">
                  <c:v>1087493224.1399479</c:v>
                </c:pt>
                <c:pt idx="199">
                  <c:v>1108513060.8481667</c:v>
                </c:pt>
                <c:pt idx="200">
                  <c:v>1108102879.3424273</c:v>
                </c:pt>
                <c:pt idx="201">
                  <c:v>1160846208.1427269</c:v>
                </c:pt>
                <c:pt idx="202">
                  <c:v>1149018788.7822111</c:v>
                </c:pt>
                <c:pt idx="203">
                  <c:v>1154447397.1072607</c:v>
                </c:pt>
                <c:pt idx="204">
                  <c:v>1165005311.5318241</c:v>
                </c:pt>
                <c:pt idx="205">
                  <c:v>1188767981.3585801</c:v>
                </c:pt>
                <c:pt idx="206">
                  <c:v>1264712540.0189288</c:v>
                </c:pt>
                <c:pt idx="207">
                  <c:v>1226578343.9957612</c:v>
                </c:pt>
                <c:pt idx="208">
                  <c:v>1210341585.7874141</c:v>
                </c:pt>
                <c:pt idx="209">
                  <c:v>1194451492.7701046</c:v>
                </c:pt>
                <c:pt idx="210">
                  <c:v>1185716829.8583841</c:v>
                </c:pt>
                <c:pt idx="211">
                  <c:v>1175129318.2286317</c:v>
                </c:pt>
                <c:pt idx="212">
                  <c:v>1178787677.4561012</c:v>
                </c:pt>
                <c:pt idx="213">
                  <c:v>1234753003.9894621</c:v>
                </c:pt>
                <c:pt idx="214">
                  <c:v>1184616139.2202704</c:v>
                </c:pt>
                <c:pt idx="215">
                  <c:v>1178082653.7199769</c:v>
                </c:pt>
                <c:pt idx="216">
                  <c:v>1199437512.7822361</c:v>
                </c:pt>
                <c:pt idx="217">
                  <c:v>1199647998.5693941</c:v>
                </c:pt>
                <c:pt idx="218">
                  <c:v>1283660849.5507178</c:v>
                </c:pt>
                <c:pt idx="219">
                  <c:v>1288323916.2212684</c:v>
                </c:pt>
                <c:pt idx="220">
                  <c:v>1289709734.2539747</c:v>
                </c:pt>
                <c:pt idx="221">
                  <c:v>1222981697.9089727</c:v>
                </c:pt>
                <c:pt idx="222">
                  <c:v>1233471052.4905148</c:v>
                </c:pt>
                <c:pt idx="223">
                  <c:v>1252020465.225265</c:v>
                </c:pt>
                <c:pt idx="224">
                  <c:v>1216124215.4008291</c:v>
                </c:pt>
                <c:pt idx="225">
                  <c:v>1241363895.7820807</c:v>
                </c:pt>
                <c:pt idx="226">
                  <c:v>1196685372.5710721</c:v>
                </c:pt>
                <c:pt idx="227">
                  <c:v>1189015944.6215482</c:v>
                </c:pt>
                <c:pt idx="228">
                  <c:v>1176495686.4193597</c:v>
                </c:pt>
                <c:pt idx="229">
                  <c:v>1126786134.6963637</c:v>
                </c:pt>
                <c:pt idx="230">
                  <c:v>1213798799.7199593</c:v>
                </c:pt>
                <c:pt idx="231">
                  <c:v>1193431088.5277755</c:v>
                </c:pt>
                <c:pt idx="232">
                  <c:v>1185782891.9279633</c:v>
                </c:pt>
                <c:pt idx="233">
                  <c:v>1170078026.7705669</c:v>
                </c:pt>
                <c:pt idx="234">
                  <c:v>1177285901.3178844</c:v>
                </c:pt>
                <c:pt idx="235">
                  <c:v>1168974007.8003216</c:v>
                </c:pt>
                <c:pt idx="236">
                  <c:v>1113799993.1414332</c:v>
                </c:pt>
                <c:pt idx="237">
                  <c:v>1089187831.514745</c:v>
                </c:pt>
                <c:pt idx="238">
                  <c:v>1051023277.8266959</c:v>
                </c:pt>
                <c:pt idx="239">
                  <c:v>1027618317.4687183</c:v>
                </c:pt>
                <c:pt idx="240">
                  <c:v>989454277.85530865</c:v>
                </c:pt>
                <c:pt idx="241">
                  <c:v>918412330.622244</c:v>
                </c:pt>
                <c:pt idx="242">
                  <c:v>1051004979.4468222</c:v>
                </c:pt>
                <c:pt idx="243">
                  <c:v>1075604989.3041849</c:v>
                </c:pt>
                <c:pt idx="244">
                  <c:v>1061235326.6551292</c:v>
                </c:pt>
                <c:pt idx="245">
                  <c:v>1016695128.5978019</c:v>
                </c:pt>
                <c:pt idx="246">
                  <c:v>1012254097.1025988</c:v>
                </c:pt>
                <c:pt idx="247">
                  <c:v>941617432.61652923</c:v>
                </c:pt>
                <c:pt idx="248">
                  <c:v>933439173.73156893</c:v>
                </c:pt>
                <c:pt idx="249">
                  <c:v>969525424.20008934</c:v>
                </c:pt>
                <c:pt idx="250">
                  <c:v>886656163.52836347</c:v>
                </c:pt>
              </c:numCache>
            </c:numRef>
          </c:xVal>
          <c:yVal>
            <c:numRef>
              <c:f>'Lagged Full Model'!$Q$36:$Q$286</c:f>
              <c:numCache>
                <c:formatCode>_(* #,##0_);_(* \(#,##0\);_(* "-"??_);_(@_)</c:formatCode>
                <c:ptCount val="251"/>
                <c:pt idx="0">
                  <c:v>3842663.909835577</c:v>
                </c:pt>
                <c:pt idx="1">
                  <c:v>1371933.2080293894</c:v>
                </c:pt>
                <c:pt idx="2">
                  <c:v>-49533196.136927783</c:v>
                </c:pt>
                <c:pt idx="3">
                  <c:v>-53626179.164444208</c:v>
                </c:pt>
                <c:pt idx="4">
                  <c:v>-55205702.917960048</c:v>
                </c:pt>
                <c:pt idx="5">
                  <c:v>-38026002.376910865</c:v>
                </c:pt>
                <c:pt idx="6">
                  <c:v>-40328093.880437851</c:v>
                </c:pt>
                <c:pt idx="7">
                  <c:v>-64507973.333251119</c:v>
                </c:pt>
                <c:pt idx="8">
                  <c:v>-91580529.884431303</c:v>
                </c:pt>
                <c:pt idx="9">
                  <c:v>-45573792.390800536</c:v>
                </c:pt>
                <c:pt idx="10">
                  <c:v>-16072980.376590431</c:v>
                </c:pt>
                <c:pt idx="11">
                  <c:v>-13663906.556738794</c:v>
                </c:pt>
                <c:pt idx="12">
                  <c:v>-39962303.391025126</c:v>
                </c:pt>
                <c:pt idx="13">
                  <c:v>1667033.1616903543</c:v>
                </c:pt>
                <c:pt idx="14">
                  <c:v>-47392065.567442954</c:v>
                </c:pt>
                <c:pt idx="15">
                  <c:v>-53102003.953979254</c:v>
                </c:pt>
                <c:pt idx="16">
                  <c:v>-9774576.176312089</c:v>
                </c:pt>
                <c:pt idx="17">
                  <c:v>-10004322.098430753</c:v>
                </c:pt>
                <c:pt idx="18">
                  <c:v>-48815670.211369336</c:v>
                </c:pt>
                <c:pt idx="19">
                  <c:v>-47821512.927755952</c:v>
                </c:pt>
                <c:pt idx="20">
                  <c:v>-17265349.27915144</c:v>
                </c:pt>
                <c:pt idx="21">
                  <c:v>-13505570.680323243</c:v>
                </c:pt>
                <c:pt idx="22">
                  <c:v>-17961248.287124932</c:v>
                </c:pt>
                <c:pt idx="23">
                  <c:v>32623535.311716557</c:v>
                </c:pt>
                <c:pt idx="24">
                  <c:v>-6303693.297996819</c:v>
                </c:pt>
                <c:pt idx="25">
                  <c:v>23512917.577486098</c:v>
                </c:pt>
                <c:pt idx="26">
                  <c:v>-22952739.637881875</c:v>
                </c:pt>
                <c:pt idx="27">
                  <c:v>-43638735.652794957</c:v>
                </c:pt>
                <c:pt idx="28">
                  <c:v>-56826294.674096942</c:v>
                </c:pt>
                <c:pt idx="29">
                  <c:v>25628170.434879124</c:v>
                </c:pt>
                <c:pt idx="30">
                  <c:v>-12506594.055424392</c:v>
                </c:pt>
                <c:pt idx="31">
                  <c:v>-23540799.644619167</c:v>
                </c:pt>
                <c:pt idx="32">
                  <c:v>46027620.31427592</c:v>
                </c:pt>
                <c:pt idx="33">
                  <c:v>-13288368.343262076</c:v>
                </c:pt>
                <c:pt idx="34">
                  <c:v>30755531.942511141</c:v>
                </c:pt>
                <c:pt idx="35">
                  <c:v>33547400.83563</c:v>
                </c:pt>
                <c:pt idx="36">
                  <c:v>-8704555.4684189558</c:v>
                </c:pt>
                <c:pt idx="37">
                  <c:v>1326875.8543646336</c:v>
                </c:pt>
                <c:pt idx="38">
                  <c:v>-44228677.608329117</c:v>
                </c:pt>
                <c:pt idx="39">
                  <c:v>-28715864.32427001</c:v>
                </c:pt>
                <c:pt idx="40">
                  <c:v>-72708763.549057841</c:v>
                </c:pt>
                <c:pt idx="41">
                  <c:v>-52266137.848473251</c:v>
                </c:pt>
                <c:pt idx="42">
                  <c:v>-6353202.8756224513</c:v>
                </c:pt>
                <c:pt idx="43">
                  <c:v>-41561670.767908812</c:v>
                </c:pt>
                <c:pt idx="44">
                  <c:v>-21002778.31159842</c:v>
                </c:pt>
                <c:pt idx="45">
                  <c:v>-37432337.632670045</c:v>
                </c:pt>
                <c:pt idx="46">
                  <c:v>-15312314.12001884</c:v>
                </c:pt>
                <c:pt idx="47">
                  <c:v>-6332349.1058404446</c:v>
                </c:pt>
                <c:pt idx="48">
                  <c:v>-49265040.728667438</c:v>
                </c:pt>
                <c:pt idx="49">
                  <c:v>-13563057.746039569</c:v>
                </c:pt>
                <c:pt idx="50">
                  <c:v>-40904600.974786937</c:v>
                </c:pt>
                <c:pt idx="51">
                  <c:v>-70790929.356157303</c:v>
                </c:pt>
                <c:pt idx="52">
                  <c:v>-64047858.490292668</c:v>
                </c:pt>
                <c:pt idx="53">
                  <c:v>-7019578.7939543128</c:v>
                </c:pt>
                <c:pt idx="54">
                  <c:v>-17255402.639270067</c:v>
                </c:pt>
                <c:pt idx="55">
                  <c:v>3444813.3110912442</c:v>
                </c:pt>
                <c:pt idx="56">
                  <c:v>682542.63580977917</c:v>
                </c:pt>
                <c:pt idx="57">
                  <c:v>-13757243.663716912</c:v>
                </c:pt>
                <c:pt idx="58">
                  <c:v>12636771.108412802</c:v>
                </c:pt>
                <c:pt idx="59">
                  <c:v>15827662.055719197</c:v>
                </c:pt>
                <c:pt idx="60">
                  <c:v>27153864.521113932</c:v>
                </c:pt>
                <c:pt idx="61">
                  <c:v>16539532.336325109</c:v>
                </c:pt>
                <c:pt idx="62">
                  <c:v>12505319.330206394</c:v>
                </c:pt>
                <c:pt idx="63">
                  <c:v>-14652680.478130579</c:v>
                </c:pt>
                <c:pt idx="64">
                  <c:v>24051719.952244997</c:v>
                </c:pt>
                <c:pt idx="65">
                  <c:v>35443763.225747526</c:v>
                </c:pt>
                <c:pt idx="66">
                  <c:v>-6540357.8925095797</c:v>
                </c:pt>
                <c:pt idx="67">
                  <c:v>-14530517.407133043</c:v>
                </c:pt>
                <c:pt idx="68">
                  <c:v>-17712303.944799721</c:v>
                </c:pt>
                <c:pt idx="69">
                  <c:v>-11760181.729922414</c:v>
                </c:pt>
                <c:pt idx="70">
                  <c:v>19215282.419591129</c:v>
                </c:pt>
                <c:pt idx="71">
                  <c:v>15834935.324837208</c:v>
                </c:pt>
                <c:pt idx="72">
                  <c:v>28175471.433046699</c:v>
                </c:pt>
                <c:pt idx="73">
                  <c:v>39778917.637260199</c:v>
                </c:pt>
                <c:pt idx="74">
                  <c:v>-18324840.692547619</c:v>
                </c:pt>
                <c:pt idx="75">
                  <c:v>-9645357.269154191</c:v>
                </c:pt>
                <c:pt idx="76">
                  <c:v>35549143.581941366</c:v>
                </c:pt>
                <c:pt idx="77">
                  <c:v>43923306.465508759</c:v>
                </c:pt>
                <c:pt idx="78">
                  <c:v>275178.0169878006</c:v>
                </c:pt>
                <c:pt idx="79">
                  <c:v>45231327.043925941</c:v>
                </c:pt>
                <c:pt idx="80">
                  <c:v>64600894.62625581</c:v>
                </c:pt>
                <c:pt idx="81">
                  <c:v>13044135.234375298</c:v>
                </c:pt>
                <c:pt idx="82">
                  <c:v>31835036.83037895</c:v>
                </c:pt>
                <c:pt idx="83">
                  <c:v>29289513.103612542</c:v>
                </c:pt>
                <c:pt idx="84">
                  <c:v>28180920.545955896</c:v>
                </c:pt>
                <c:pt idx="85">
                  <c:v>49085402.430094123</c:v>
                </c:pt>
                <c:pt idx="86">
                  <c:v>8816048.6672783494</c:v>
                </c:pt>
                <c:pt idx="87">
                  <c:v>18483095.453244328</c:v>
                </c:pt>
                <c:pt idx="88">
                  <c:v>16203171.370590806</c:v>
                </c:pt>
                <c:pt idx="89">
                  <c:v>55374696.82675606</c:v>
                </c:pt>
                <c:pt idx="90">
                  <c:v>-13468556.819716334</c:v>
                </c:pt>
                <c:pt idx="91">
                  <c:v>2548279.6712150574</c:v>
                </c:pt>
                <c:pt idx="92">
                  <c:v>6630797.9653693438</c:v>
                </c:pt>
                <c:pt idx="93">
                  <c:v>-4375507.3899211884</c:v>
                </c:pt>
                <c:pt idx="94">
                  <c:v>-22473775.592599332</c:v>
                </c:pt>
                <c:pt idx="95">
                  <c:v>15041257.661243796</c:v>
                </c:pt>
                <c:pt idx="96">
                  <c:v>-2853420.9133229852</c:v>
                </c:pt>
                <c:pt idx="97">
                  <c:v>18867379.491444945</c:v>
                </c:pt>
                <c:pt idx="98">
                  <c:v>2556021.9114402533</c:v>
                </c:pt>
                <c:pt idx="99">
                  <c:v>5241622.0856361389</c:v>
                </c:pt>
                <c:pt idx="100">
                  <c:v>13131493.245352268</c:v>
                </c:pt>
                <c:pt idx="101">
                  <c:v>41740696.035037339</c:v>
                </c:pt>
                <c:pt idx="102">
                  <c:v>35970274.929976702</c:v>
                </c:pt>
                <c:pt idx="103">
                  <c:v>-8646609.5974917412</c:v>
                </c:pt>
                <c:pt idx="104">
                  <c:v>-4095639.277849555</c:v>
                </c:pt>
                <c:pt idx="105">
                  <c:v>16689024.090299129</c:v>
                </c:pt>
                <c:pt idx="106">
                  <c:v>48425202.306038618</c:v>
                </c:pt>
                <c:pt idx="107">
                  <c:v>3663722.5442367792</c:v>
                </c:pt>
                <c:pt idx="108">
                  <c:v>-9070581.5669646263</c:v>
                </c:pt>
                <c:pt idx="109">
                  <c:v>31753262.994221568</c:v>
                </c:pt>
                <c:pt idx="110">
                  <c:v>36073558.145640373</c:v>
                </c:pt>
                <c:pt idx="111">
                  <c:v>38223596.197448969</c:v>
                </c:pt>
                <c:pt idx="112">
                  <c:v>48958056.764811873</c:v>
                </c:pt>
                <c:pt idx="113">
                  <c:v>130150440.73682761</c:v>
                </c:pt>
                <c:pt idx="114">
                  <c:v>78562443.918063343</c:v>
                </c:pt>
                <c:pt idx="115">
                  <c:v>66942534.115861058</c:v>
                </c:pt>
                <c:pt idx="116">
                  <c:v>22390263.631650567</c:v>
                </c:pt>
                <c:pt idx="117">
                  <c:v>17870973.456060529</c:v>
                </c:pt>
                <c:pt idx="118">
                  <c:v>42183595.750472784</c:v>
                </c:pt>
                <c:pt idx="119">
                  <c:v>52834244.815414429</c:v>
                </c:pt>
                <c:pt idx="120">
                  <c:v>61268034.510356307</c:v>
                </c:pt>
                <c:pt idx="121">
                  <c:v>86890499.713806629</c:v>
                </c:pt>
                <c:pt idx="122">
                  <c:v>74136392.584971428</c:v>
                </c:pt>
                <c:pt idx="123">
                  <c:v>16305542.399451375</c:v>
                </c:pt>
                <c:pt idx="124">
                  <c:v>44386944.122280598</c:v>
                </c:pt>
                <c:pt idx="125">
                  <c:v>45019504.049252272</c:v>
                </c:pt>
                <c:pt idx="126">
                  <c:v>4150308.6183140278</c:v>
                </c:pt>
                <c:pt idx="127">
                  <c:v>65270876.895631552</c:v>
                </c:pt>
                <c:pt idx="128">
                  <c:v>36990443.418511748</c:v>
                </c:pt>
                <c:pt idx="129">
                  <c:v>51208350.405447364</c:v>
                </c:pt>
                <c:pt idx="130">
                  <c:v>-10838169.35377574</c:v>
                </c:pt>
                <c:pt idx="131">
                  <c:v>10746859.673052669</c:v>
                </c:pt>
                <c:pt idx="132">
                  <c:v>-1580284.3189009428</c:v>
                </c:pt>
                <c:pt idx="133">
                  <c:v>43876661.628545046</c:v>
                </c:pt>
                <c:pt idx="134">
                  <c:v>-20078545.304093599</c:v>
                </c:pt>
                <c:pt idx="135">
                  <c:v>-67550656.230607033</c:v>
                </c:pt>
                <c:pt idx="136">
                  <c:v>20913605.8022542</c:v>
                </c:pt>
                <c:pt idx="137">
                  <c:v>11274975.544437766</c:v>
                </c:pt>
                <c:pt idx="138">
                  <c:v>-111771085.91560924</c:v>
                </c:pt>
                <c:pt idx="139">
                  <c:v>-34688353.473679662</c:v>
                </c:pt>
                <c:pt idx="140">
                  <c:v>-40249026.029341459</c:v>
                </c:pt>
                <c:pt idx="141">
                  <c:v>-10276632.180481195</c:v>
                </c:pt>
                <c:pt idx="142">
                  <c:v>-18655890.926086426</c:v>
                </c:pt>
                <c:pt idx="143">
                  <c:v>-112373253.45320249</c:v>
                </c:pt>
                <c:pt idx="144">
                  <c:v>2317304.2091823816</c:v>
                </c:pt>
                <c:pt idx="145">
                  <c:v>-12556845.856427908</c:v>
                </c:pt>
                <c:pt idx="146">
                  <c:v>-96017165.702528954</c:v>
                </c:pt>
                <c:pt idx="147">
                  <c:v>28625058.611763597</c:v>
                </c:pt>
                <c:pt idx="148">
                  <c:v>-22400560.429556012</c:v>
                </c:pt>
                <c:pt idx="149">
                  <c:v>-43333255.078463435</c:v>
                </c:pt>
                <c:pt idx="150">
                  <c:v>-14816504.837304473</c:v>
                </c:pt>
                <c:pt idx="151">
                  <c:v>3244768.0703415871</c:v>
                </c:pt>
                <c:pt idx="152">
                  <c:v>74647129.823410988</c:v>
                </c:pt>
                <c:pt idx="153">
                  <c:v>124280447.27802575</c:v>
                </c:pt>
                <c:pt idx="154">
                  <c:v>187176947.4680016</c:v>
                </c:pt>
                <c:pt idx="155">
                  <c:v>170773190.34604621</c:v>
                </c:pt>
                <c:pt idx="156">
                  <c:v>50541174.895509958</c:v>
                </c:pt>
                <c:pt idx="157">
                  <c:v>56709210.032386303</c:v>
                </c:pt>
                <c:pt idx="158">
                  <c:v>23349692.005337477</c:v>
                </c:pt>
                <c:pt idx="159">
                  <c:v>20167671.667991161</c:v>
                </c:pt>
                <c:pt idx="160">
                  <c:v>-85132965.910804749</c:v>
                </c:pt>
                <c:pt idx="161">
                  <c:v>-40870054.058571219</c:v>
                </c:pt>
                <c:pt idx="162">
                  <c:v>-55224715.840746164</c:v>
                </c:pt>
                <c:pt idx="163">
                  <c:v>-87807880.550796747</c:v>
                </c:pt>
                <c:pt idx="164">
                  <c:v>-93806979.625755548</c:v>
                </c:pt>
                <c:pt idx="165">
                  <c:v>-127953520.05404782</c:v>
                </c:pt>
                <c:pt idx="166">
                  <c:v>-72914472.406479359</c:v>
                </c:pt>
                <c:pt idx="167">
                  <c:v>-83045686.936211348</c:v>
                </c:pt>
                <c:pt idx="168">
                  <c:v>-147683393.68042493</c:v>
                </c:pt>
                <c:pt idx="169">
                  <c:v>-106093416.99841094</c:v>
                </c:pt>
                <c:pt idx="170">
                  <c:v>43428879.84049654</c:v>
                </c:pt>
                <c:pt idx="171">
                  <c:v>-43557996.697722912</c:v>
                </c:pt>
                <c:pt idx="172">
                  <c:v>-13960945.314803243</c:v>
                </c:pt>
                <c:pt idx="173">
                  <c:v>40312866.612430573</c:v>
                </c:pt>
                <c:pt idx="174">
                  <c:v>-97950970.408833623</c:v>
                </c:pt>
                <c:pt idx="175">
                  <c:v>-37517587.724354625</c:v>
                </c:pt>
                <c:pt idx="176">
                  <c:v>-100841831.90326202</c:v>
                </c:pt>
                <c:pt idx="177">
                  <c:v>-53583295.805757284</c:v>
                </c:pt>
                <c:pt idx="178">
                  <c:v>-3345140.3998131752</c:v>
                </c:pt>
                <c:pt idx="179">
                  <c:v>28474573.564867616</c:v>
                </c:pt>
                <c:pt idx="180">
                  <c:v>-117473007.13386559</c:v>
                </c:pt>
                <c:pt idx="181">
                  <c:v>-149564550.72385907</c:v>
                </c:pt>
                <c:pt idx="182">
                  <c:v>-48037652.37608242</c:v>
                </c:pt>
                <c:pt idx="183">
                  <c:v>30677477.013347149</c:v>
                </c:pt>
                <c:pt idx="184">
                  <c:v>-132129215.24756575</c:v>
                </c:pt>
                <c:pt idx="185">
                  <c:v>-58918785.885106564</c:v>
                </c:pt>
                <c:pt idx="186">
                  <c:v>58413551.761394262</c:v>
                </c:pt>
                <c:pt idx="187">
                  <c:v>32500006.785916328</c:v>
                </c:pt>
                <c:pt idx="188">
                  <c:v>42956772.678532839</c:v>
                </c:pt>
                <c:pt idx="189">
                  <c:v>87452714.035770655</c:v>
                </c:pt>
                <c:pt idx="190">
                  <c:v>118828048.46434486</c:v>
                </c:pt>
                <c:pt idx="191">
                  <c:v>90008770.501174927</c:v>
                </c:pt>
                <c:pt idx="192">
                  <c:v>121832135.02676916</c:v>
                </c:pt>
                <c:pt idx="193">
                  <c:v>62259750.707280159</c:v>
                </c:pt>
                <c:pt idx="194">
                  <c:v>184852750.25164962</c:v>
                </c:pt>
                <c:pt idx="195">
                  <c:v>91600835.747338295</c:v>
                </c:pt>
                <c:pt idx="196">
                  <c:v>175263734.49542451</c:v>
                </c:pt>
                <c:pt idx="197">
                  <c:v>171489648.9525485</c:v>
                </c:pt>
                <c:pt idx="198">
                  <c:v>-4052197.1399478912</c:v>
                </c:pt>
                <c:pt idx="199">
                  <c:v>88484296.151833296</c:v>
                </c:pt>
                <c:pt idx="200">
                  <c:v>-12966016.342427254</c:v>
                </c:pt>
                <c:pt idx="201">
                  <c:v>81457494.857273102</c:v>
                </c:pt>
                <c:pt idx="202">
                  <c:v>3938211.2177889347</c:v>
                </c:pt>
                <c:pt idx="203">
                  <c:v>-22301666.107260704</c:v>
                </c:pt>
                <c:pt idx="204">
                  <c:v>-4999409.5318241119</c:v>
                </c:pt>
                <c:pt idx="205">
                  <c:v>-109999110.35858011</c:v>
                </c:pt>
                <c:pt idx="206">
                  <c:v>-14724572.018928766</c:v>
                </c:pt>
                <c:pt idx="207">
                  <c:v>50212740.004238844</c:v>
                </c:pt>
                <c:pt idx="208">
                  <c:v>-35469321.787414074</c:v>
                </c:pt>
                <c:pt idx="209">
                  <c:v>-83699196.770104647</c:v>
                </c:pt>
                <c:pt idx="210">
                  <c:v>-77276062.858384132</c:v>
                </c:pt>
                <c:pt idx="211">
                  <c:v>-50797506.228631735</c:v>
                </c:pt>
                <c:pt idx="212">
                  <c:v>-81380867.456101179</c:v>
                </c:pt>
                <c:pt idx="213">
                  <c:v>-38965842.989462137</c:v>
                </c:pt>
                <c:pt idx="214">
                  <c:v>-13676045.220270395</c:v>
                </c:pt>
                <c:pt idx="215">
                  <c:v>-22794793.719976902</c:v>
                </c:pt>
                <c:pt idx="216">
                  <c:v>4991093.2177639008</c:v>
                </c:pt>
                <c:pt idx="217">
                  <c:v>-7238909.5693941116</c:v>
                </c:pt>
                <c:pt idx="218">
                  <c:v>71501124.449282169</c:v>
                </c:pt>
                <c:pt idx="219">
                  <c:v>94850823.778731585</c:v>
                </c:pt>
                <c:pt idx="220">
                  <c:v>155091103.74602532</c:v>
                </c:pt>
                <c:pt idx="221">
                  <c:v>175824289.09102726</c:v>
                </c:pt>
                <c:pt idx="222">
                  <c:v>-12525904.490514755</c:v>
                </c:pt>
                <c:pt idx="223">
                  <c:v>-30905893.225265026</c:v>
                </c:pt>
                <c:pt idx="224">
                  <c:v>-143504308.40082908</c:v>
                </c:pt>
                <c:pt idx="225">
                  <c:v>27973323.21791935</c:v>
                </c:pt>
                <c:pt idx="226">
                  <c:v>-17128100.571072102</c:v>
                </c:pt>
                <c:pt idx="227">
                  <c:v>-25677546.621548176</c:v>
                </c:pt>
                <c:pt idx="228">
                  <c:v>-115575612.41935968</c:v>
                </c:pt>
                <c:pt idx="229">
                  <c:v>-45196637.696363688</c:v>
                </c:pt>
                <c:pt idx="230">
                  <c:v>-23520929.719959259</c:v>
                </c:pt>
                <c:pt idx="231">
                  <c:v>-16356840.527775526</c:v>
                </c:pt>
                <c:pt idx="232">
                  <c:v>6253309.0720367432</c:v>
                </c:pt>
                <c:pt idx="233">
                  <c:v>-23975069.77056694</c:v>
                </c:pt>
                <c:pt idx="234">
                  <c:v>-6649202.3178844452</c:v>
                </c:pt>
                <c:pt idx="235">
                  <c:v>-35247655.800321579</c:v>
                </c:pt>
                <c:pt idx="236">
                  <c:v>-40510284.141433239</c:v>
                </c:pt>
                <c:pt idx="237">
                  <c:v>-77094020.514744997</c:v>
                </c:pt>
                <c:pt idx="238">
                  <c:v>-119719393.82669592</c:v>
                </c:pt>
                <c:pt idx="239">
                  <c:v>20536910.53128171</c:v>
                </c:pt>
                <c:pt idx="240">
                  <c:v>-101813183.85530865</c:v>
                </c:pt>
                <c:pt idx="241">
                  <c:v>1723977.3777559996</c:v>
                </c:pt>
                <c:pt idx="242">
                  <c:v>-31504801.446822166</c:v>
                </c:pt>
                <c:pt idx="243">
                  <c:v>7248780.6958150864</c:v>
                </c:pt>
                <c:pt idx="244">
                  <c:v>7853922.3448708057</c:v>
                </c:pt>
                <c:pt idx="245">
                  <c:v>71208830.402198076</c:v>
                </c:pt>
                <c:pt idx="246">
                  <c:v>26622752.897401214</c:v>
                </c:pt>
                <c:pt idx="247">
                  <c:v>53412609.383470774</c:v>
                </c:pt>
                <c:pt idx="248">
                  <c:v>117205459.26843107</c:v>
                </c:pt>
                <c:pt idx="249">
                  <c:v>27589850.799910665</c:v>
                </c:pt>
                <c:pt idx="250">
                  <c:v>87460194.471636534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81632"/>
        <c:axId val="143383552"/>
      </c:scatterChart>
      <c:valAx>
        <c:axId val="14338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83552"/>
        <c:crosses val="autoZero"/>
        <c:crossBetween val="midCat"/>
      </c:valAx>
      <c:valAx>
        <c:axId val="14338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8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'Lagged Full Model'!$B$2</c:f>
              <c:strCache>
                <c:ptCount val="1"/>
                <c:pt idx="0">
                  <c:v>IA Exports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'Lagged Full Model'!$B$3:$B$253</c:f>
              <c:numCache>
                <c:formatCode>"$"#,##0</c:formatCode>
                <c:ptCount val="251"/>
                <c:pt idx="0">
                  <c:v>340402255</c:v>
                </c:pt>
                <c:pt idx="1">
                  <c:v>344599866</c:v>
                </c:pt>
                <c:pt idx="2">
                  <c:v>400773724</c:v>
                </c:pt>
                <c:pt idx="3">
                  <c:v>395770820</c:v>
                </c:pt>
                <c:pt idx="4">
                  <c:v>385201564</c:v>
                </c:pt>
                <c:pt idx="5">
                  <c:v>359069011</c:v>
                </c:pt>
                <c:pt idx="6">
                  <c:v>356448190</c:v>
                </c:pt>
                <c:pt idx="7">
                  <c:v>353687312</c:v>
                </c:pt>
                <c:pt idx="8">
                  <c:v>324887002</c:v>
                </c:pt>
                <c:pt idx="9">
                  <c:v>371051995</c:v>
                </c:pt>
                <c:pt idx="10">
                  <c:v>373948674</c:v>
                </c:pt>
                <c:pt idx="11">
                  <c:v>394528316</c:v>
                </c:pt>
                <c:pt idx="12">
                  <c:v>365245645</c:v>
                </c:pt>
                <c:pt idx="13">
                  <c:v>417103032</c:v>
                </c:pt>
                <c:pt idx="14">
                  <c:v>466444042</c:v>
                </c:pt>
                <c:pt idx="15">
                  <c:v>433505013</c:v>
                </c:pt>
                <c:pt idx="16">
                  <c:v>464059468</c:v>
                </c:pt>
                <c:pt idx="17">
                  <c:v>422657016</c:v>
                </c:pt>
                <c:pt idx="18">
                  <c:v>390208621</c:v>
                </c:pt>
                <c:pt idx="19">
                  <c:v>408882396</c:v>
                </c:pt>
                <c:pt idx="20">
                  <c:v>421480073</c:v>
                </c:pt>
                <c:pt idx="21">
                  <c:v>460766219</c:v>
                </c:pt>
                <c:pt idx="22">
                  <c:v>410031810</c:v>
                </c:pt>
                <c:pt idx="23">
                  <c:v>458022694</c:v>
                </c:pt>
                <c:pt idx="24">
                  <c:v>415360985</c:v>
                </c:pt>
                <c:pt idx="25">
                  <c:v>427526327</c:v>
                </c:pt>
                <c:pt idx="26">
                  <c:v>481235065</c:v>
                </c:pt>
                <c:pt idx="27">
                  <c:v>461372146</c:v>
                </c:pt>
                <c:pt idx="28">
                  <c:v>426813197</c:v>
                </c:pt>
                <c:pt idx="29">
                  <c:v>445724201</c:v>
                </c:pt>
                <c:pt idx="30">
                  <c:v>401959987</c:v>
                </c:pt>
                <c:pt idx="31">
                  <c:v>369331027</c:v>
                </c:pt>
                <c:pt idx="32">
                  <c:v>407523190</c:v>
                </c:pt>
                <c:pt idx="33">
                  <c:v>375464437</c:v>
                </c:pt>
                <c:pt idx="34">
                  <c:v>349278269</c:v>
                </c:pt>
                <c:pt idx="35">
                  <c:v>339726395</c:v>
                </c:pt>
                <c:pt idx="36">
                  <c:v>282377688</c:v>
                </c:pt>
                <c:pt idx="37">
                  <c:v>314862932</c:v>
                </c:pt>
                <c:pt idx="38">
                  <c:v>378712289</c:v>
                </c:pt>
                <c:pt idx="39">
                  <c:v>377370673</c:v>
                </c:pt>
                <c:pt idx="40">
                  <c:v>335794183</c:v>
                </c:pt>
                <c:pt idx="41">
                  <c:v>325134338</c:v>
                </c:pt>
                <c:pt idx="42">
                  <c:v>361318535</c:v>
                </c:pt>
                <c:pt idx="43">
                  <c:v>310717506</c:v>
                </c:pt>
                <c:pt idx="44">
                  <c:v>340836758</c:v>
                </c:pt>
                <c:pt idx="45">
                  <c:v>370156899</c:v>
                </c:pt>
                <c:pt idx="46">
                  <c:v>341380243</c:v>
                </c:pt>
                <c:pt idx="47">
                  <c:v>355111412</c:v>
                </c:pt>
                <c:pt idx="48">
                  <c:v>318156348</c:v>
                </c:pt>
                <c:pt idx="49">
                  <c:v>375154819</c:v>
                </c:pt>
                <c:pt idx="50">
                  <c:v>439005959</c:v>
                </c:pt>
                <c:pt idx="51">
                  <c:v>385346545</c:v>
                </c:pt>
                <c:pt idx="52">
                  <c:v>383368172</c:v>
                </c:pt>
                <c:pt idx="53">
                  <c:v>379454113</c:v>
                </c:pt>
                <c:pt idx="54">
                  <c:v>360703105</c:v>
                </c:pt>
                <c:pt idx="55">
                  <c:v>378390147</c:v>
                </c:pt>
                <c:pt idx="56">
                  <c:v>362288754</c:v>
                </c:pt>
                <c:pt idx="57">
                  <c:v>379463837</c:v>
                </c:pt>
                <c:pt idx="58">
                  <c:v>358381419</c:v>
                </c:pt>
                <c:pt idx="59">
                  <c:v>345772369</c:v>
                </c:pt>
                <c:pt idx="60">
                  <c:v>384150373</c:v>
                </c:pt>
                <c:pt idx="61">
                  <c:v>373218264</c:v>
                </c:pt>
                <c:pt idx="62">
                  <c:v>458819807</c:v>
                </c:pt>
                <c:pt idx="63">
                  <c:v>416036816</c:v>
                </c:pt>
                <c:pt idx="64">
                  <c:v>435847502</c:v>
                </c:pt>
                <c:pt idx="65">
                  <c:v>404962916</c:v>
                </c:pt>
                <c:pt idx="66">
                  <c:v>369304229</c:v>
                </c:pt>
                <c:pt idx="67">
                  <c:v>367314212</c:v>
                </c:pt>
                <c:pt idx="68">
                  <c:v>357715485</c:v>
                </c:pt>
                <c:pt idx="69">
                  <c:v>386765757</c:v>
                </c:pt>
                <c:pt idx="70">
                  <c:v>361992870</c:v>
                </c:pt>
                <c:pt idx="71">
                  <c:v>343455401</c:v>
                </c:pt>
                <c:pt idx="72">
                  <c:v>367699970</c:v>
                </c:pt>
                <c:pt idx="73">
                  <c:v>385445526</c:v>
                </c:pt>
                <c:pt idx="74">
                  <c:v>430402018</c:v>
                </c:pt>
                <c:pt idx="75">
                  <c:v>417824748</c:v>
                </c:pt>
                <c:pt idx="76">
                  <c:v>436058532</c:v>
                </c:pt>
                <c:pt idx="77">
                  <c:v>397557440</c:v>
                </c:pt>
                <c:pt idx="78">
                  <c:v>358787043</c:v>
                </c:pt>
                <c:pt idx="79">
                  <c:v>404603381</c:v>
                </c:pt>
                <c:pt idx="80">
                  <c:v>407281630</c:v>
                </c:pt>
                <c:pt idx="81">
                  <c:v>395040887</c:v>
                </c:pt>
                <c:pt idx="82">
                  <c:v>377561466</c:v>
                </c:pt>
                <c:pt idx="83">
                  <c:v>375772966</c:v>
                </c:pt>
                <c:pt idx="84">
                  <c:v>382214657</c:v>
                </c:pt>
                <c:pt idx="85">
                  <c:v>403853215</c:v>
                </c:pt>
                <c:pt idx="86">
                  <c:v>461550966</c:v>
                </c:pt>
                <c:pt idx="87">
                  <c:v>458200250</c:v>
                </c:pt>
                <c:pt idx="88">
                  <c:v>440436877</c:v>
                </c:pt>
                <c:pt idx="89">
                  <c:v>462178282</c:v>
                </c:pt>
                <c:pt idx="90">
                  <c:v>420699469</c:v>
                </c:pt>
                <c:pt idx="91">
                  <c:v>420441208</c:v>
                </c:pt>
                <c:pt idx="92">
                  <c:v>423799929</c:v>
                </c:pt>
                <c:pt idx="93">
                  <c:v>475083416</c:v>
                </c:pt>
                <c:pt idx="94">
                  <c:v>423678705</c:v>
                </c:pt>
                <c:pt idx="95">
                  <c:v>466238221</c:v>
                </c:pt>
                <c:pt idx="96">
                  <c:v>453966979</c:v>
                </c:pt>
                <c:pt idx="97">
                  <c:v>494908189</c:v>
                </c:pt>
                <c:pt idx="98">
                  <c:v>578021720</c:v>
                </c:pt>
                <c:pt idx="99">
                  <c:v>572686065</c:v>
                </c:pt>
                <c:pt idx="100">
                  <c:v>560767119</c:v>
                </c:pt>
                <c:pt idx="101">
                  <c:v>530514923</c:v>
                </c:pt>
                <c:pt idx="102">
                  <c:v>537808462</c:v>
                </c:pt>
                <c:pt idx="103">
                  <c:v>500478924</c:v>
                </c:pt>
                <c:pt idx="104">
                  <c:v>498739792</c:v>
                </c:pt>
                <c:pt idx="105">
                  <c:v>572936894</c:v>
                </c:pt>
                <c:pt idx="106">
                  <c:v>563476078</c:v>
                </c:pt>
                <c:pt idx="107">
                  <c:v>550356859</c:v>
                </c:pt>
                <c:pt idx="108">
                  <c:v>535576502</c:v>
                </c:pt>
                <c:pt idx="109">
                  <c:v>564913001</c:v>
                </c:pt>
                <c:pt idx="110">
                  <c:v>659224860</c:v>
                </c:pt>
                <c:pt idx="111">
                  <c:v>653777416</c:v>
                </c:pt>
                <c:pt idx="112">
                  <c:v>630550533</c:v>
                </c:pt>
                <c:pt idx="113">
                  <c:v>650300204</c:v>
                </c:pt>
                <c:pt idx="114">
                  <c:v>603364427</c:v>
                </c:pt>
                <c:pt idx="115">
                  <c:v>607099744</c:v>
                </c:pt>
                <c:pt idx="116">
                  <c:v>596449759</c:v>
                </c:pt>
                <c:pt idx="117">
                  <c:v>640230973</c:v>
                </c:pt>
                <c:pt idx="118">
                  <c:v>609327864</c:v>
                </c:pt>
                <c:pt idx="119">
                  <c:v>621989389</c:v>
                </c:pt>
                <c:pt idx="120">
                  <c:v>649099004</c:v>
                </c:pt>
                <c:pt idx="121">
                  <c:v>673371013</c:v>
                </c:pt>
                <c:pt idx="122">
                  <c:v>772943594</c:v>
                </c:pt>
                <c:pt idx="123">
                  <c:v>700062797</c:v>
                </c:pt>
                <c:pt idx="124">
                  <c:v>724093071</c:v>
                </c:pt>
                <c:pt idx="125">
                  <c:v>705139580</c:v>
                </c:pt>
                <c:pt idx="126">
                  <c:v>661999191</c:v>
                </c:pt>
                <c:pt idx="127">
                  <c:v>709004055</c:v>
                </c:pt>
                <c:pt idx="128">
                  <c:v>691013305</c:v>
                </c:pt>
                <c:pt idx="129">
                  <c:v>769030425</c:v>
                </c:pt>
                <c:pt idx="130">
                  <c:v>670855242</c:v>
                </c:pt>
                <c:pt idx="131">
                  <c:v>701592243</c:v>
                </c:pt>
                <c:pt idx="132">
                  <c:v>701639385</c:v>
                </c:pt>
                <c:pt idx="133">
                  <c:v>750687367</c:v>
                </c:pt>
                <c:pt idx="134">
                  <c:v>817613572</c:v>
                </c:pt>
                <c:pt idx="135">
                  <c:v>748709576</c:v>
                </c:pt>
                <c:pt idx="136">
                  <c:v>836817631</c:v>
                </c:pt>
                <c:pt idx="137">
                  <c:v>815739879</c:v>
                </c:pt>
                <c:pt idx="138">
                  <c:v>720954071</c:v>
                </c:pt>
                <c:pt idx="139">
                  <c:v>823529254</c:v>
                </c:pt>
                <c:pt idx="140">
                  <c:v>807941486</c:v>
                </c:pt>
                <c:pt idx="141">
                  <c:v>922993687</c:v>
                </c:pt>
                <c:pt idx="142">
                  <c:v>895238640</c:v>
                </c:pt>
                <c:pt idx="143">
                  <c:v>813869068</c:v>
                </c:pt>
                <c:pt idx="144">
                  <c:v>966155012</c:v>
                </c:pt>
                <c:pt idx="145">
                  <c:v>953670868</c:v>
                </c:pt>
                <c:pt idx="146">
                  <c:v>988525439</c:v>
                </c:pt>
                <c:pt idx="147">
                  <c:v>1090868980</c:v>
                </c:pt>
                <c:pt idx="148">
                  <c:v>1047992457</c:v>
                </c:pt>
                <c:pt idx="149">
                  <c:v>990480417</c:v>
                </c:pt>
                <c:pt idx="150">
                  <c:v>1004907967</c:v>
                </c:pt>
                <c:pt idx="151">
                  <c:v>1009473111</c:v>
                </c:pt>
                <c:pt idx="152">
                  <c:v>1065380884</c:v>
                </c:pt>
                <c:pt idx="153">
                  <c:v>1114704310</c:v>
                </c:pt>
                <c:pt idx="154">
                  <c:v>982149690</c:v>
                </c:pt>
                <c:pt idx="155">
                  <c:v>910322105</c:v>
                </c:pt>
                <c:pt idx="156">
                  <c:v>761575214</c:v>
                </c:pt>
                <c:pt idx="157">
                  <c:v>779431246</c:v>
                </c:pt>
                <c:pt idx="158">
                  <c:v>822920479</c:v>
                </c:pt>
                <c:pt idx="159">
                  <c:v>778694888</c:v>
                </c:pt>
                <c:pt idx="160">
                  <c:v>705300106</c:v>
                </c:pt>
                <c:pt idx="161">
                  <c:v>751743508</c:v>
                </c:pt>
                <c:pt idx="162">
                  <c:v>756321766</c:v>
                </c:pt>
                <c:pt idx="163">
                  <c:v>713995388</c:v>
                </c:pt>
                <c:pt idx="164">
                  <c:v>729716393</c:v>
                </c:pt>
                <c:pt idx="165">
                  <c:v>731364599</c:v>
                </c:pt>
                <c:pt idx="166">
                  <c:v>747321288</c:v>
                </c:pt>
                <c:pt idx="167">
                  <c:v>763740689</c:v>
                </c:pt>
                <c:pt idx="168">
                  <c:v>721956990</c:v>
                </c:pt>
                <c:pt idx="169">
                  <c:v>781185069</c:v>
                </c:pt>
                <c:pt idx="170">
                  <c:v>1006921809</c:v>
                </c:pt>
                <c:pt idx="171">
                  <c:v>928891976</c:v>
                </c:pt>
                <c:pt idx="172">
                  <c:v>965179094</c:v>
                </c:pt>
                <c:pt idx="173">
                  <c:v>943767138</c:v>
                </c:pt>
                <c:pt idx="174">
                  <c:v>807898261</c:v>
                </c:pt>
                <c:pt idx="175">
                  <c:v>887982200</c:v>
                </c:pt>
                <c:pt idx="176">
                  <c:v>850477570</c:v>
                </c:pt>
                <c:pt idx="177">
                  <c:v>968073229</c:v>
                </c:pt>
                <c:pt idx="178">
                  <c:v>988908147</c:v>
                </c:pt>
                <c:pt idx="179">
                  <c:v>1028521444</c:v>
                </c:pt>
                <c:pt idx="180">
                  <c:v>906581823</c:v>
                </c:pt>
                <c:pt idx="181">
                  <c:v>922115752</c:v>
                </c:pt>
                <c:pt idx="182">
                  <c:v>1158752072</c:v>
                </c:pt>
                <c:pt idx="183">
                  <c:v>1211362521</c:v>
                </c:pt>
                <c:pt idx="184">
                  <c:v>1071562672</c:v>
                </c:pt>
                <c:pt idx="185">
                  <c:v>1065206367</c:v>
                </c:pt>
                <c:pt idx="186">
                  <c:v>1156320887</c:v>
                </c:pt>
                <c:pt idx="187">
                  <c:v>1146625606</c:v>
                </c:pt>
                <c:pt idx="188">
                  <c:v>1137776195</c:v>
                </c:pt>
                <c:pt idx="189">
                  <c:v>1200214630</c:v>
                </c:pt>
                <c:pt idx="190">
                  <c:v>1179596276</c:v>
                </c:pt>
                <c:pt idx="191">
                  <c:v>1160405911</c:v>
                </c:pt>
                <c:pt idx="192">
                  <c:v>1200434973</c:v>
                </c:pt>
                <c:pt idx="193">
                  <c:v>1183257075</c:v>
                </c:pt>
                <c:pt idx="194">
                  <c:v>1419144216</c:v>
                </c:pt>
                <c:pt idx="195">
                  <c:v>1292533258</c:v>
                </c:pt>
                <c:pt idx="196">
                  <c:v>1352138172</c:v>
                </c:pt>
                <c:pt idx="197">
                  <c:v>1271749235</c:v>
                </c:pt>
                <c:pt idx="198">
                  <c:v>1083441027</c:v>
                </c:pt>
                <c:pt idx="199">
                  <c:v>1196997357</c:v>
                </c:pt>
                <c:pt idx="200">
                  <c:v>1095136863</c:v>
                </c:pt>
                <c:pt idx="201">
                  <c:v>1242303703</c:v>
                </c:pt>
                <c:pt idx="202">
                  <c:v>1152957000</c:v>
                </c:pt>
                <c:pt idx="203">
                  <c:v>1132145731</c:v>
                </c:pt>
                <c:pt idx="204">
                  <c:v>1160005902</c:v>
                </c:pt>
                <c:pt idx="205">
                  <c:v>1078768871</c:v>
                </c:pt>
                <c:pt idx="206">
                  <c:v>1249987968</c:v>
                </c:pt>
                <c:pt idx="207">
                  <c:v>1276791084</c:v>
                </c:pt>
                <c:pt idx="208">
                  <c:v>1174872264</c:v>
                </c:pt>
                <c:pt idx="209">
                  <c:v>1110752296</c:v>
                </c:pt>
                <c:pt idx="210">
                  <c:v>1108440767</c:v>
                </c:pt>
                <c:pt idx="211">
                  <c:v>1124331812</c:v>
                </c:pt>
                <c:pt idx="212">
                  <c:v>1097406810</c:v>
                </c:pt>
                <c:pt idx="213">
                  <c:v>1195787161</c:v>
                </c:pt>
                <c:pt idx="214">
                  <c:v>1170940094</c:v>
                </c:pt>
                <c:pt idx="215">
                  <c:v>1155287860</c:v>
                </c:pt>
                <c:pt idx="216">
                  <c:v>1204428606</c:v>
                </c:pt>
                <c:pt idx="217">
                  <c:v>1192409089</c:v>
                </c:pt>
                <c:pt idx="218">
                  <c:v>1355161974</c:v>
                </c:pt>
                <c:pt idx="219">
                  <c:v>1383174740</c:v>
                </c:pt>
                <c:pt idx="220">
                  <c:v>1444800838</c:v>
                </c:pt>
                <c:pt idx="221">
                  <c:v>1398805987</c:v>
                </c:pt>
                <c:pt idx="222">
                  <c:v>1220945148</c:v>
                </c:pt>
                <c:pt idx="223">
                  <c:v>1221114572</c:v>
                </c:pt>
                <c:pt idx="224">
                  <c:v>1072619907</c:v>
                </c:pt>
                <c:pt idx="225">
                  <c:v>1269337219</c:v>
                </c:pt>
                <c:pt idx="226">
                  <c:v>1179557272</c:v>
                </c:pt>
                <c:pt idx="227">
                  <c:v>1163338398</c:v>
                </c:pt>
                <c:pt idx="228">
                  <c:v>1060920074</c:v>
                </c:pt>
                <c:pt idx="229">
                  <c:v>1081589497</c:v>
                </c:pt>
                <c:pt idx="230">
                  <c:v>1190277870</c:v>
                </c:pt>
                <c:pt idx="231">
                  <c:v>1177074248</c:v>
                </c:pt>
                <c:pt idx="232">
                  <c:v>1192036201</c:v>
                </c:pt>
                <c:pt idx="233">
                  <c:v>1146102957</c:v>
                </c:pt>
                <c:pt idx="234">
                  <c:v>1170636699</c:v>
                </c:pt>
                <c:pt idx="235">
                  <c:v>1133726352</c:v>
                </c:pt>
                <c:pt idx="236">
                  <c:v>1073289709</c:v>
                </c:pt>
                <c:pt idx="237">
                  <c:v>1012093811</c:v>
                </c:pt>
                <c:pt idx="238">
                  <c:v>931303884</c:v>
                </c:pt>
                <c:pt idx="239">
                  <c:v>1048155228</c:v>
                </c:pt>
                <c:pt idx="240">
                  <c:v>887641094</c:v>
                </c:pt>
                <c:pt idx="241">
                  <c:v>920136308</c:v>
                </c:pt>
                <c:pt idx="242">
                  <c:v>1019500178</c:v>
                </c:pt>
                <c:pt idx="243">
                  <c:v>1082853770</c:v>
                </c:pt>
                <c:pt idx="244">
                  <c:v>1069089249</c:v>
                </c:pt>
                <c:pt idx="245">
                  <c:v>1087903959</c:v>
                </c:pt>
                <c:pt idx="246">
                  <c:v>1038876850</c:v>
                </c:pt>
                <c:pt idx="247">
                  <c:v>995030042</c:v>
                </c:pt>
                <c:pt idx="248">
                  <c:v>1050644633</c:v>
                </c:pt>
                <c:pt idx="249">
                  <c:v>997115275</c:v>
                </c:pt>
                <c:pt idx="250">
                  <c:v>974116358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'Lagged Full Model'!$M$2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'Lagged Full Model'!$M$3:$M$253</c:f>
              <c:numCache>
                <c:formatCode>"$"#,##0.00</c:formatCode>
                <c:ptCount val="251"/>
                <c:pt idx="0">
                  <c:v>336559591.09016466</c:v>
                </c:pt>
                <c:pt idx="1">
                  <c:v>343227932.79197025</c:v>
                </c:pt>
                <c:pt idx="2">
                  <c:v>450306920.1369276</c:v>
                </c:pt>
                <c:pt idx="3">
                  <c:v>449396999.16444421</c:v>
                </c:pt>
                <c:pt idx="4">
                  <c:v>440407266.91795945</c:v>
                </c:pt>
                <c:pt idx="5">
                  <c:v>397095013.37691092</c:v>
                </c:pt>
                <c:pt idx="6">
                  <c:v>396776283.88043785</c:v>
                </c:pt>
                <c:pt idx="7">
                  <c:v>418195285.33325124</c:v>
                </c:pt>
                <c:pt idx="8">
                  <c:v>416467531.88443112</c:v>
                </c:pt>
                <c:pt idx="9">
                  <c:v>416625787.39080048</c:v>
                </c:pt>
                <c:pt idx="10">
                  <c:v>390021654.37659073</c:v>
                </c:pt>
                <c:pt idx="11">
                  <c:v>408192222.55673885</c:v>
                </c:pt>
                <c:pt idx="12">
                  <c:v>405207948.39102483</c:v>
                </c:pt>
                <c:pt idx="13">
                  <c:v>415435998.83831</c:v>
                </c:pt>
                <c:pt idx="14">
                  <c:v>513836107.56744289</c:v>
                </c:pt>
                <c:pt idx="15">
                  <c:v>486607016.95397902</c:v>
                </c:pt>
                <c:pt idx="16">
                  <c:v>473834044.17631245</c:v>
                </c:pt>
                <c:pt idx="17">
                  <c:v>432661338.0984304</c:v>
                </c:pt>
                <c:pt idx="18">
                  <c:v>439024291.21136951</c:v>
                </c:pt>
                <c:pt idx="19">
                  <c:v>456703908.92775583</c:v>
                </c:pt>
                <c:pt idx="20">
                  <c:v>438745422.27915144</c:v>
                </c:pt>
                <c:pt idx="21">
                  <c:v>474271789.68032336</c:v>
                </c:pt>
                <c:pt idx="22">
                  <c:v>427993058.28712463</c:v>
                </c:pt>
                <c:pt idx="23">
                  <c:v>425399158.68828344</c:v>
                </c:pt>
                <c:pt idx="24">
                  <c:v>421664678.29799652</c:v>
                </c:pt>
                <c:pt idx="25">
                  <c:v>404013409.4225142</c:v>
                </c:pt>
                <c:pt idx="26">
                  <c:v>504187804.63788176</c:v>
                </c:pt>
                <c:pt idx="27">
                  <c:v>505010881.65279484</c:v>
                </c:pt>
                <c:pt idx="28">
                  <c:v>483639491.67409682</c:v>
                </c:pt>
                <c:pt idx="29">
                  <c:v>420096030.56512046</c:v>
                </c:pt>
                <c:pt idx="30">
                  <c:v>414466581.05542445</c:v>
                </c:pt>
                <c:pt idx="31">
                  <c:v>392871826.64461946</c:v>
                </c:pt>
                <c:pt idx="32">
                  <c:v>361495569.68572378</c:v>
                </c:pt>
                <c:pt idx="33">
                  <c:v>388752805.34326172</c:v>
                </c:pt>
                <c:pt idx="34">
                  <c:v>318522737.05748892</c:v>
                </c:pt>
                <c:pt idx="35">
                  <c:v>306178994.16436982</c:v>
                </c:pt>
                <c:pt idx="36">
                  <c:v>291082243.46841884</c:v>
                </c:pt>
                <c:pt idx="37">
                  <c:v>313536056.14563489</c:v>
                </c:pt>
                <c:pt idx="38">
                  <c:v>422940966.60832906</c:v>
                </c:pt>
                <c:pt idx="39">
                  <c:v>406086537.32427001</c:v>
                </c:pt>
                <c:pt idx="40">
                  <c:v>408502946.54905748</c:v>
                </c:pt>
                <c:pt idx="41">
                  <c:v>377400475.84847355</c:v>
                </c:pt>
                <c:pt idx="42">
                  <c:v>367671737.87562275</c:v>
                </c:pt>
                <c:pt idx="43">
                  <c:v>352279176.76790881</c:v>
                </c:pt>
                <c:pt idx="44">
                  <c:v>361839536.31159854</c:v>
                </c:pt>
                <c:pt idx="45">
                  <c:v>407589236.63267016</c:v>
                </c:pt>
                <c:pt idx="46">
                  <c:v>356692557.12001872</c:v>
                </c:pt>
                <c:pt idx="47">
                  <c:v>361443761.10584068</c:v>
                </c:pt>
                <c:pt idx="48">
                  <c:v>367421388.72866702</c:v>
                </c:pt>
                <c:pt idx="49">
                  <c:v>388717876.74604011</c:v>
                </c:pt>
                <c:pt idx="50">
                  <c:v>479910559.974787</c:v>
                </c:pt>
                <c:pt idx="51">
                  <c:v>456137474.35615706</c:v>
                </c:pt>
                <c:pt idx="52">
                  <c:v>447416030.49029303</c:v>
                </c:pt>
                <c:pt idx="53">
                  <c:v>386473691.79395485</c:v>
                </c:pt>
                <c:pt idx="54">
                  <c:v>377958507.63927054</c:v>
                </c:pt>
                <c:pt idx="55">
                  <c:v>374945333.68890905</c:v>
                </c:pt>
                <c:pt idx="56">
                  <c:v>361606211.36419058</c:v>
                </c:pt>
                <c:pt idx="57">
                  <c:v>393221080.66371608</c:v>
                </c:pt>
                <c:pt idx="58">
                  <c:v>345744647.89158702</c:v>
                </c:pt>
                <c:pt idx="59">
                  <c:v>329944706.9442811</c:v>
                </c:pt>
                <c:pt idx="60">
                  <c:v>356996508.47888589</c:v>
                </c:pt>
                <c:pt idx="61">
                  <c:v>356678731.66367483</c:v>
                </c:pt>
                <c:pt idx="62">
                  <c:v>446314487.66979313</c:v>
                </c:pt>
                <c:pt idx="63">
                  <c:v>430689496.47813034</c:v>
                </c:pt>
                <c:pt idx="64">
                  <c:v>411795782.04775524</c:v>
                </c:pt>
                <c:pt idx="65">
                  <c:v>369519152.77425241</c:v>
                </c:pt>
                <c:pt idx="66">
                  <c:v>375844586.89250946</c:v>
                </c:pt>
                <c:pt idx="67">
                  <c:v>381844729.40713334</c:v>
                </c:pt>
                <c:pt idx="68">
                  <c:v>375427788.9447999</c:v>
                </c:pt>
                <c:pt idx="69">
                  <c:v>398525938.72992229</c:v>
                </c:pt>
                <c:pt idx="70">
                  <c:v>342777587.58040857</c:v>
                </c:pt>
                <c:pt idx="71">
                  <c:v>327620465.67516232</c:v>
                </c:pt>
                <c:pt idx="72">
                  <c:v>339524498.56695342</c:v>
                </c:pt>
                <c:pt idx="73">
                  <c:v>345666608.3627398</c:v>
                </c:pt>
                <c:pt idx="74">
                  <c:v>448726858.69254708</c:v>
                </c:pt>
                <c:pt idx="75">
                  <c:v>427470105.26915407</c:v>
                </c:pt>
                <c:pt idx="76">
                  <c:v>400509388.41805863</c:v>
                </c:pt>
                <c:pt idx="77">
                  <c:v>353634133.53449154</c:v>
                </c:pt>
                <c:pt idx="78">
                  <c:v>358511864.98301196</c:v>
                </c:pt>
                <c:pt idx="79">
                  <c:v>359372053.956074</c:v>
                </c:pt>
                <c:pt idx="80">
                  <c:v>342680735.37374401</c:v>
                </c:pt>
                <c:pt idx="81">
                  <c:v>381996751.76562476</c:v>
                </c:pt>
                <c:pt idx="82">
                  <c:v>345726429.16962099</c:v>
                </c:pt>
                <c:pt idx="83">
                  <c:v>346483452.8963871</c:v>
                </c:pt>
                <c:pt idx="84">
                  <c:v>354033736.45404434</c:v>
                </c:pt>
                <c:pt idx="85">
                  <c:v>354767812.56990623</c:v>
                </c:pt>
                <c:pt idx="86">
                  <c:v>452734917.33272171</c:v>
                </c:pt>
                <c:pt idx="87">
                  <c:v>439717154.54675555</c:v>
                </c:pt>
                <c:pt idx="88">
                  <c:v>424233705.62940979</c:v>
                </c:pt>
                <c:pt idx="89">
                  <c:v>406803585.17324424</c:v>
                </c:pt>
                <c:pt idx="90">
                  <c:v>434168025.81971622</c:v>
                </c:pt>
                <c:pt idx="91">
                  <c:v>417892928.3287847</c:v>
                </c:pt>
                <c:pt idx="92">
                  <c:v>417169131.03463054</c:v>
                </c:pt>
                <c:pt idx="93">
                  <c:v>479458923.38992119</c:v>
                </c:pt>
                <c:pt idx="94">
                  <c:v>446152480.59259963</c:v>
                </c:pt>
                <c:pt idx="95">
                  <c:v>451196963.33875656</c:v>
                </c:pt>
                <c:pt idx="96">
                  <c:v>456820399.91332293</c:v>
                </c:pt>
                <c:pt idx="97">
                  <c:v>476040809.50855494</c:v>
                </c:pt>
                <c:pt idx="98">
                  <c:v>575465698.08855963</c:v>
                </c:pt>
                <c:pt idx="99">
                  <c:v>567444442.9143641</c:v>
                </c:pt>
                <c:pt idx="100">
                  <c:v>547635625.75464773</c:v>
                </c:pt>
                <c:pt idx="101">
                  <c:v>488774226.96496272</c:v>
                </c:pt>
                <c:pt idx="102">
                  <c:v>501838187.0700233</c:v>
                </c:pt>
                <c:pt idx="103">
                  <c:v>509125533.59749174</c:v>
                </c:pt>
                <c:pt idx="104">
                  <c:v>502835431.27784944</c:v>
                </c:pt>
                <c:pt idx="105">
                  <c:v>556247869.90970063</c:v>
                </c:pt>
                <c:pt idx="106">
                  <c:v>515050875.69396162</c:v>
                </c:pt>
                <c:pt idx="107">
                  <c:v>546693136.45576334</c:v>
                </c:pt>
                <c:pt idx="108">
                  <c:v>544647083.56696439</c:v>
                </c:pt>
                <c:pt idx="109">
                  <c:v>533159738.00577879</c:v>
                </c:pt>
                <c:pt idx="110">
                  <c:v>623151301.85435963</c:v>
                </c:pt>
                <c:pt idx="111">
                  <c:v>615553819.80255103</c:v>
                </c:pt>
                <c:pt idx="112">
                  <c:v>581592476.23518825</c:v>
                </c:pt>
                <c:pt idx="113">
                  <c:v>520149763.26317215</c:v>
                </c:pt>
                <c:pt idx="114">
                  <c:v>524801983.08193636</c:v>
                </c:pt>
                <c:pt idx="115">
                  <c:v>540157209.88413858</c:v>
                </c:pt>
                <c:pt idx="116">
                  <c:v>574059495.36834979</c:v>
                </c:pt>
                <c:pt idx="117">
                  <c:v>622359999.54394007</c:v>
                </c:pt>
                <c:pt idx="118">
                  <c:v>567144268.24952722</c:v>
                </c:pt>
                <c:pt idx="119">
                  <c:v>569155144.18458557</c:v>
                </c:pt>
                <c:pt idx="120">
                  <c:v>587830969.48964405</c:v>
                </c:pt>
                <c:pt idx="121">
                  <c:v>586480513.28619337</c:v>
                </c:pt>
                <c:pt idx="122">
                  <c:v>698807201.41502857</c:v>
                </c:pt>
                <c:pt idx="123">
                  <c:v>683757254.60054874</c:v>
                </c:pt>
                <c:pt idx="124">
                  <c:v>679706126.8777194</c:v>
                </c:pt>
                <c:pt idx="125">
                  <c:v>660120075.95074797</c:v>
                </c:pt>
                <c:pt idx="126">
                  <c:v>657848882.38168621</c:v>
                </c:pt>
                <c:pt idx="127">
                  <c:v>643733178.10436845</c:v>
                </c:pt>
                <c:pt idx="128">
                  <c:v>654022861.58148813</c:v>
                </c:pt>
                <c:pt idx="129">
                  <c:v>717822074.59455276</c:v>
                </c:pt>
                <c:pt idx="130">
                  <c:v>681693411.3537755</c:v>
                </c:pt>
                <c:pt idx="131">
                  <c:v>690845383.32694769</c:v>
                </c:pt>
                <c:pt idx="132">
                  <c:v>703219669.31890082</c:v>
                </c:pt>
                <c:pt idx="133">
                  <c:v>706810705.37145472</c:v>
                </c:pt>
                <c:pt idx="134">
                  <c:v>837692117.3040936</c:v>
                </c:pt>
                <c:pt idx="135">
                  <c:v>816260232.23060679</c:v>
                </c:pt>
                <c:pt idx="136">
                  <c:v>815904025.1977458</c:v>
                </c:pt>
                <c:pt idx="137">
                  <c:v>804464903.45556211</c:v>
                </c:pt>
                <c:pt idx="138">
                  <c:v>832725156.91560936</c:v>
                </c:pt>
                <c:pt idx="139">
                  <c:v>858217607.47367954</c:v>
                </c:pt>
                <c:pt idx="140">
                  <c:v>848190512.0293417</c:v>
                </c:pt>
                <c:pt idx="141">
                  <c:v>933270319.1804812</c:v>
                </c:pt>
                <c:pt idx="142">
                  <c:v>913894530.92608643</c:v>
                </c:pt>
                <c:pt idx="143">
                  <c:v>926242321.45320249</c:v>
                </c:pt>
                <c:pt idx="144">
                  <c:v>963837707.7908175</c:v>
                </c:pt>
                <c:pt idx="145">
                  <c:v>966227713.85642767</c:v>
                </c:pt>
                <c:pt idx="146">
                  <c:v>1084542604.7025287</c:v>
                </c:pt>
                <c:pt idx="147">
                  <c:v>1062243921.3882363</c:v>
                </c:pt>
                <c:pt idx="148">
                  <c:v>1070393017.4295564</c:v>
                </c:pt>
                <c:pt idx="149">
                  <c:v>1033813672.0784636</c:v>
                </c:pt>
                <c:pt idx="150">
                  <c:v>1019724471.8373044</c:v>
                </c:pt>
                <c:pt idx="151">
                  <c:v>1006228342.9296584</c:v>
                </c:pt>
                <c:pt idx="152">
                  <c:v>990733754.17658877</c:v>
                </c:pt>
                <c:pt idx="153">
                  <c:v>990423862.72197437</c:v>
                </c:pt>
                <c:pt idx="154">
                  <c:v>794972742.5319984</c:v>
                </c:pt>
                <c:pt idx="155">
                  <c:v>739548914.65395379</c:v>
                </c:pt>
                <c:pt idx="156">
                  <c:v>711034039.10449004</c:v>
                </c:pt>
                <c:pt idx="157">
                  <c:v>722722035.96761417</c:v>
                </c:pt>
                <c:pt idx="158">
                  <c:v>799570786.99466228</c:v>
                </c:pt>
                <c:pt idx="159">
                  <c:v>758527216.33200884</c:v>
                </c:pt>
                <c:pt idx="160">
                  <c:v>790433071.91080499</c:v>
                </c:pt>
                <c:pt idx="161">
                  <c:v>792613562.05857134</c:v>
                </c:pt>
                <c:pt idx="162">
                  <c:v>811546481.8407464</c:v>
                </c:pt>
                <c:pt idx="163">
                  <c:v>801803268.55079699</c:v>
                </c:pt>
                <c:pt idx="164">
                  <c:v>823523372.62575555</c:v>
                </c:pt>
                <c:pt idx="165">
                  <c:v>859318119.05404806</c:v>
                </c:pt>
                <c:pt idx="166">
                  <c:v>820235760.40647936</c:v>
                </c:pt>
                <c:pt idx="167">
                  <c:v>846786375.93621159</c:v>
                </c:pt>
                <c:pt idx="168">
                  <c:v>869640383.68042469</c:v>
                </c:pt>
                <c:pt idx="169">
                  <c:v>887278485.9984107</c:v>
                </c:pt>
                <c:pt idx="170">
                  <c:v>963492929.15950322</c:v>
                </c:pt>
                <c:pt idx="171">
                  <c:v>972449972.69772315</c:v>
                </c:pt>
                <c:pt idx="172">
                  <c:v>979140039.3148036</c:v>
                </c:pt>
                <c:pt idx="173">
                  <c:v>903454271.38756919</c:v>
                </c:pt>
                <c:pt idx="174">
                  <c:v>905849231.40883374</c:v>
                </c:pt>
                <c:pt idx="175">
                  <c:v>925499787.72435498</c:v>
                </c:pt>
                <c:pt idx="176">
                  <c:v>951319401.90326214</c:v>
                </c:pt>
                <c:pt idx="177">
                  <c:v>1021656524.8057573</c:v>
                </c:pt>
                <c:pt idx="178">
                  <c:v>992253287.39981318</c:v>
                </c:pt>
                <c:pt idx="179">
                  <c:v>1000046870.4351327</c:v>
                </c:pt>
                <c:pt idx="180">
                  <c:v>1024054830.1338658</c:v>
                </c:pt>
                <c:pt idx="181">
                  <c:v>1071680302.7238593</c:v>
                </c:pt>
                <c:pt idx="182">
                  <c:v>1206789724.3760822</c:v>
                </c:pt>
                <c:pt idx="183">
                  <c:v>1180685043.9866529</c:v>
                </c:pt>
                <c:pt idx="184">
                  <c:v>1203691887.2475657</c:v>
                </c:pt>
                <c:pt idx="185">
                  <c:v>1124125152.8851066</c:v>
                </c:pt>
                <c:pt idx="186">
                  <c:v>1097907335.238606</c:v>
                </c:pt>
                <c:pt idx="187">
                  <c:v>1114125599.2140839</c:v>
                </c:pt>
                <c:pt idx="188">
                  <c:v>1094819422.3214672</c:v>
                </c:pt>
                <c:pt idx="189">
                  <c:v>1112761915.9642293</c:v>
                </c:pt>
                <c:pt idx="190">
                  <c:v>1060768227.5356548</c:v>
                </c:pt>
                <c:pt idx="191">
                  <c:v>1070397140.4988251</c:v>
                </c:pt>
                <c:pt idx="192">
                  <c:v>1078602837.9732308</c:v>
                </c:pt>
                <c:pt idx="193">
                  <c:v>1120997324.2927198</c:v>
                </c:pt>
                <c:pt idx="194">
                  <c:v>1234291465.7483506</c:v>
                </c:pt>
                <c:pt idx="195">
                  <c:v>1200932422.2526617</c:v>
                </c:pt>
                <c:pt idx="196">
                  <c:v>1176874437.5045755</c:v>
                </c:pt>
                <c:pt idx="197">
                  <c:v>1100259586.0474515</c:v>
                </c:pt>
                <c:pt idx="198">
                  <c:v>1087493224.1399479</c:v>
                </c:pt>
                <c:pt idx="199">
                  <c:v>1108513060.8481669</c:v>
                </c:pt>
                <c:pt idx="200">
                  <c:v>1108102879.3424275</c:v>
                </c:pt>
                <c:pt idx="201">
                  <c:v>1160846208.1427264</c:v>
                </c:pt>
                <c:pt idx="202">
                  <c:v>1149018788.7822108</c:v>
                </c:pt>
                <c:pt idx="203">
                  <c:v>1154447397.1072612</c:v>
                </c:pt>
                <c:pt idx="204">
                  <c:v>1165005311.5318241</c:v>
                </c:pt>
                <c:pt idx="205">
                  <c:v>1188767981.3585804</c:v>
                </c:pt>
                <c:pt idx="206">
                  <c:v>1264712540.0189288</c:v>
                </c:pt>
                <c:pt idx="207">
                  <c:v>1226578343.9957612</c:v>
                </c:pt>
                <c:pt idx="208">
                  <c:v>1210341585.7874141</c:v>
                </c:pt>
                <c:pt idx="209">
                  <c:v>1194451492.7701044</c:v>
                </c:pt>
                <c:pt idx="210">
                  <c:v>1185716829.8583837</c:v>
                </c:pt>
                <c:pt idx="211">
                  <c:v>1175129318.2286315</c:v>
                </c:pt>
                <c:pt idx="212">
                  <c:v>1178787677.4561012</c:v>
                </c:pt>
                <c:pt idx="213">
                  <c:v>1234753003.9894619</c:v>
                </c:pt>
                <c:pt idx="214">
                  <c:v>1184616139.2202706</c:v>
                </c:pt>
                <c:pt idx="215">
                  <c:v>1178082653.7199769</c:v>
                </c:pt>
                <c:pt idx="216">
                  <c:v>1199437512.7822359</c:v>
                </c:pt>
                <c:pt idx="217">
                  <c:v>1199647998.5693939</c:v>
                </c:pt>
                <c:pt idx="218">
                  <c:v>1283660849.5507178</c:v>
                </c:pt>
                <c:pt idx="219">
                  <c:v>1288323916.2212684</c:v>
                </c:pt>
                <c:pt idx="220">
                  <c:v>1289709734.2539747</c:v>
                </c:pt>
                <c:pt idx="221">
                  <c:v>1222981697.908973</c:v>
                </c:pt>
                <c:pt idx="222">
                  <c:v>1233471052.4905148</c:v>
                </c:pt>
                <c:pt idx="223">
                  <c:v>1252020465.225265</c:v>
                </c:pt>
                <c:pt idx="224">
                  <c:v>1216124215.4008288</c:v>
                </c:pt>
                <c:pt idx="225">
                  <c:v>1241363895.7820811</c:v>
                </c:pt>
                <c:pt idx="226">
                  <c:v>1196685372.5710721</c:v>
                </c:pt>
                <c:pt idx="227">
                  <c:v>1189015944.6215484</c:v>
                </c:pt>
                <c:pt idx="228">
                  <c:v>1176495686.4193594</c:v>
                </c:pt>
                <c:pt idx="229">
                  <c:v>1126786134.6963637</c:v>
                </c:pt>
                <c:pt idx="230">
                  <c:v>1213798799.7199593</c:v>
                </c:pt>
                <c:pt idx="231">
                  <c:v>1193431088.5277753</c:v>
                </c:pt>
                <c:pt idx="232">
                  <c:v>1185782891.9279633</c:v>
                </c:pt>
                <c:pt idx="233">
                  <c:v>1170078026.7705669</c:v>
                </c:pt>
                <c:pt idx="234">
                  <c:v>1177285901.3178849</c:v>
                </c:pt>
                <c:pt idx="235">
                  <c:v>1168974007.8003216</c:v>
                </c:pt>
                <c:pt idx="236">
                  <c:v>1113799993.1414335</c:v>
                </c:pt>
                <c:pt idx="237">
                  <c:v>1089187831.5147452</c:v>
                </c:pt>
                <c:pt idx="238">
                  <c:v>1051023277.8266959</c:v>
                </c:pt>
                <c:pt idx="239">
                  <c:v>1027618317.4687183</c:v>
                </c:pt>
                <c:pt idx="240">
                  <c:v>989454277.85530853</c:v>
                </c:pt>
                <c:pt idx="241">
                  <c:v>918412330.62224364</c:v>
                </c:pt>
                <c:pt idx="242">
                  <c:v>1051004979.4468224</c:v>
                </c:pt>
                <c:pt idx="243">
                  <c:v>1075604989.3041849</c:v>
                </c:pt>
                <c:pt idx="244">
                  <c:v>1061235326.655129</c:v>
                </c:pt>
                <c:pt idx="245">
                  <c:v>1016695128.5978019</c:v>
                </c:pt>
                <c:pt idx="246">
                  <c:v>1012254097.1025987</c:v>
                </c:pt>
                <c:pt idx="247">
                  <c:v>941617432.61652899</c:v>
                </c:pt>
                <c:pt idx="248">
                  <c:v>933439173.73156881</c:v>
                </c:pt>
                <c:pt idx="249">
                  <c:v>969525424.20008945</c:v>
                </c:pt>
                <c:pt idx="250">
                  <c:v>886656163.52836323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560128"/>
        <c:axId val="144561664"/>
      </c:lineChart>
      <c:catAx>
        <c:axId val="144560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61664"/>
        <c:crosses val="autoZero"/>
        <c:auto val="1"/>
        <c:lblAlgn val="ctr"/>
        <c:lblOffset val="100"/>
        <c:noMultiLvlLbl val="0"/>
      </c:catAx>
      <c:valAx>
        <c:axId val="14456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6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LN(Yuan/US)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LN-LN data'!$J$2:$J$252</c:f>
              <c:numCache>
                <c:formatCode>0.0000</c:formatCode>
                <c:ptCount val="251"/>
                <c:pt idx="0">
                  <c:v>2.1204635162027574</c:v>
                </c:pt>
                <c:pt idx="1">
                  <c:v>2.1208713514429753</c:v>
                </c:pt>
                <c:pt idx="2">
                  <c:v>2.1203195346321495</c:v>
                </c:pt>
                <c:pt idx="3">
                  <c:v>2.1222016568303501</c:v>
                </c:pt>
                <c:pt idx="4">
                  <c:v>2.1224411634478653</c:v>
                </c:pt>
                <c:pt idx="5">
                  <c:v>2.1220100102261004</c:v>
                </c:pt>
                <c:pt idx="6">
                  <c:v>2.1213509447570456</c:v>
                </c:pt>
                <c:pt idx="7">
                  <c:v>2.1211711242174589</c:v>
                </c:pt>
                <c:pt idx="8">
                  <c:v>2.1208113861029241</c:v>
                </c:pt>
                <c:pt idx="9">
                  <c:v>2.1203555319683507</c:v>
                </c:pt>
                <c:pt idx="10">
                  <c:v>2.1198514513047724</c:v>
                </c:pt>
                <c:pt idx="11">
                  <c:v>2.1197914247730272</c:v>
                </c:pt>
                <c:pt idx="12">
                  <c:v>2.1197434009532037</c:v>
                </c:pt>
                <c:pt idx="13">
                  <c:v>2.1193831487727839</c:v>
                </c:pt>
                <c:pt idx="14">
                  <c:v>2.11898672141891</c:v>
                </c:pt>
                <c:pt idx="15">
                  <c:v>2.1193591273456693</c:v>
                </c:pt>
                <c:pt idx="16">
                  <c:v>2.1193471164157232</c:v>
                </c:pt>
                <c:pt idx="17">
                  <c:v>2.1190107517933048</c:v>
                </c:pt>
                <c:pt idx="18">
                  <c:v>2.1189506747745486</c:v>
                </c:pt>
                <c:pt idx="19">
                  <c:v>2.1182054197306193</c:v>
                </c:pt>
                <c:pt idx="20">
                  <c:v>2.1185059926248142</c:v>
                </c:pt>
                <c:pt idx="21">
                  <c:v>2.1183136363804578</c:v>
                </c:pt>
                <c:pt idx="22">
                  <c:v>2.117880699498297</c:v>
                </c:pt>
                <c:pt idx="23">
                  <c:v>2.1175679062520807</c:v>
                </c:pt>
                <c:pt idx="24">
                  <c:v>2.1174475751006074</c:v>
                </c:pt>
                <c:pt idx="25">
                  <c:v>2.1173874040945901</c:v>
                </c:pt>
                <c:pt idx="26">
                  <c:v>2.1171226086475246</c:v>
                </c:pt>
                <c:pt idx="27">
                  <c:v>2.1171707584898432</c:v>
                </c:pt>
                <c:pt idx="28">
                  <c:v>2.1169540659396073</c:v>
                </c:pt>
                <c:pt idx="29">
                  <c:v>2.1172670512198164</c:v>
                </c:pt>
                <c:pt idx="30">
                  <c:v>2.1174596088673567</c:v>
                </c:pt>
                <c:pt idx="31">
                  <c:v>2.1174596088673567</c:v>
                </c:pt>
                <c:pt idx="32">
                  <c:v>2.1174596088673567</c:v>
                </c:pt>
                <c:pt idx="33">
                  <c:v>2.1169179459489946</c:v>
                </c:pt>
                <c:pt idx="34">
                  <c:v>2.1135772326094493</c:v>
                </c:pt>
                <c:pt idx="35">
                  <c:v>2.1135772326094493</c:v>
                </c:pt>
                <c:pt idx="36">
                  <c:v>2.1136013933265407</c:v>
                </c:pt>
                <c:pt idx="37">
                  <c:v>2.1137101093302473</c:v>
                </c:pt>
                <c:pt idx="38">
                  <c:v>2.1136134734661871</c:v>
                </c:pt>
                <c:pt idx="39">
                  <c:v>2.1137463453718262</c:v>
                </c:pt>
                <c:pt idx="40">
                  <c:v>2.1137463453718262</c:v>
                </c:pt>
                <c:pt idx="41">
                  <c:v>2.1136617925655283</c:v>
                </c:pt>
                <c:pt idx="42">
                  <c:v>2.1136013933265407</c:v>
                </c:pt>
                <c:pt idx="43">
                  <c:v>2.1135530713086039</c:v>
                </c:pt>
                <c:pt idx="44">
                  <c:v>2.1135047469555368</c:v>
                </c:pt>
                <c:pt idx="45">
                  <c:v>2.1135289094239758</c:v>
                </c:pt>
                <c:pt idx="46">
                  <c:v>2.1135409904392644</c:v>
                </c:pt>
                <c:pt idx="47">
                  <c:v>2.1136255534599058</c:v>
                </c:pt>
                <c:pt idx="48">
                  <c:v>2.113770502003427</c:v>
                </c:pt>
                <c:pt idx="49">
                  <c:v>2.1137463453718262</c:v>
                </c:pt>
                <c:pt idx="50">
                  <c:v>2.1136134734661871</c:v>
                </c:pt>
                <c:pt idx="51">
                  <c:v>2.1136738719755703</c:v>
                </c:pt>
                <c:pt idx="52">
                  <c:v>2.1137584237605691</c:v>
                </c:pt>
                <c:pt idx="53">
                  <c:v>2.1136134734661871</c:v>
                </c:pt>
                <c:pt idx="54">
                  <c:v>2.1135047469555368</c:v>
                </c:pt>
                <c:pt idx="55">
                  <c:v>2.113770502003427</c:v>
                </c:pt>
                <c:pt idx="56">
                  <c:v>2.1137946580514986</c:v>
                </c:pt>
                <c:pt idx="57">
                  <c:v>2.1136617925655283</c:v>
                </c:pt>
                <c:pt idx="58">
                  <c:v>2.1136617925655283</c:v>
                </c:pt>
                <c:pt idx="59">
                  <c:v>2.1135289094239758</c:v>
                </c:pt>
                <c:pt idx="60">
                  <c:v>2.1134926655023794</c:v>
                </c:pt>
                <c:pt idx="61">
                  <c:v>2.1135530713086039</c:v>
                </c:pt>
                <c:pt idx="62">
                  <c:v>2.1134926655023794</c:v>
                </c:pt>
                <c:pt idx="63">
                  <c:v>2.1135409904392644</c:v>
                </c:pt>
                <c:pt idx="64">
                  <c:v>2.1134926655023794</c:v>
                </c:pt>
                <c:pt idx="65">
                  <c:v>2.1134805839032587</c:v>
                </c:pt>
                <c:pt idx="66">
                  <c:v>2.1134805839032587</c:v>
                </c:pt>
                <c:pt idx="67">
                  <c:v>2.1134685021581712</c:v>
                </c:pt>
                <c:pt idx="68">
                  <c:v>2.1134805839032587</c:v>
                </c:pt>
                <c:pt idx="69">
                  <c:v>2.1134564202671133</c:v>
                </c:pt>
                <c:pt idx="70">
                  <c:v>2.1134564202671133</c:v>
                </c:pt>
                <c:pt idx="71">
                  <c:v>2.1134685021581712</c:v>
                </c:pt>
                <c:pt idx="72">
                  <c:v>2.1134080912431088</c:v>
                </c:pt>
                <c:pt idx="73">
                  <c:v>2.1134926655023794</c:v>
                </c:pt>
                <c:pt idx="74">
                  <c:v>2.113444338230082</c:v>
                </c:pt>
                <c:pt idx="75">
                  <c:v>2.1135168282627341</c:v>
                </c:pt>
                <c:pt idx="76">
                  <c:v>2.1135047469555368</c:v>
                </c:pt>
                <c:pt idx="77">
                  <c:v>2.1134805839032587</c:v>
                </c:pt>
                <c:pt idx="78">
                  <c:v>2.113444338230082</c:v>
                </c:pt>
                <c:pt idx="79">
                  <c:v>2.1134564202671133</c:v>
                </c:pt>
                <c:pt idx="80">
                  <c:v>2.113444338230082</c:v>
                </c:pt>
                <c:pt idx="81">
                  <c:v>2.1134805839032587</c:v>
                </c:pt>
                <c:pt idx="82">
                  <c:v>2.1135047469555368</c:v>
                </c:pt>
                <c:pt idx="83">
                  <c:v>2.1135047469555368</c:v>
                </c:pt>
                <c:pt idx="84">
                  <c:v>2.1135651520319976</c:v>
                </c:pt>
                <c:pt idx="85">
                  <c:v>2.1135409904392644</c:v>
                </c:pt>
                <c:pt idx="86">
                  <c:v>2.1136013933265407</c:v>
                </c:pt>
                <c:pt idx="87">
                  <c:v>2.1135168282627341</c:v>
                </c:pt>
                <c:pt idx="88">
                  <c:v>2.1135047469555368</c:v>
                </c:pt>
                <c:pt idx="89">
                  <c:v>2.1134685021581712</c:v>
                </c:pt>
                <c:pt idx="90">
                  <c:v>2.1134926655023794</c:v>
                </c:pt>
                <c:pt idx="91">
                  <c:v>2.1135168282627341</c:v>
                </c:pt>
                <c:pt idx="92">
                  <c:v>2.1134805839032587</c:v>
                </c:pt>
                <c:pt idx="93">
                  <c:v>2.1135047469555368</c:v>
                </c:pt>
                <c:pt idx="94">
                  <c:v>2.1134564202671133</c:v>
                </c:pt>
                <c:pt idx="95">
                  <c:v>2.1134685021581712</c:v>
                </c:pt>
                <c:pt idx="96">
                  <c:v>2.1134805839032587</c:v>
                </c:pt>
                <c:pt idx="97">
                  <c:v>2.1134805839032587</c:v>
                </c:pt>
                <c:pt idx="98">
                  <c:v>2.1134926655023794</c:v>
                </c:pt>
                <c:pt idx="99">
                  <c:v>2.1134926655023794</c:v>
                </c:pt>
                <c:pt idx="100">
                  <c:v>2.1134685021581712</c:v>
                </c:pt>
                <c:pt idx="101">
                  <c:v>2.1134926655023794</c:v>
                </c:pt>
                <c:pt idx="102">
                  <c:v>2.113444338230082</c:v>
                </c:pt>
                <c:pt idx="103">
                  <c:v>2.113444338230082</c:v>
                </c:pt>
                <c:pt idx="104">
                  <c:v>2.1134564202671133</c:v>
                </c:pt>
                <c:pt idx="105">
                  <c:v>2.113444338230082</c:v>
                </c:pt>
                <c:pt idx="106">
                  <c:v>2.1134201737180831</c:v>
                </c:pt>
                <c:pt idx="107">
                  <c:v>2.1134201737180831</c:v>
                </c:pt>
                <c:pt idx="108">
                  <c:v>2.1134201737180831</c:v>
                </c:pt>
                <c:pt idx="109">
                  <c:v>2.1134201737180831</c:v>
                </c:pt>
                <c:pt idx="110">
                  <c:v>2.1134201737180831</c:v>
                </c:pt>
                <c:pt idx="111">
                  <c:v>2.1134201737180831</c:v>
                </c:pt>
                <c:pt idx="112">
                  <c:v>2.1134201737180831</c:v>
                </c:pt>
                <c:pt idx="113">
                  <c:v>2.1134201737180831</c:v>
                </c:pt>
                <c:pt idx="114">
                  <c:v>2.1134201737180831</c:v>
                </c:pt>
                <c:pt idx="115">
                  <c:v>2.1073484949328436</c:v>
                </c:pt>
                <c:pt idx="116">
                  <c:v>2.0920739162006021</c:v>
                </c:pt>
                <c:pt idx="117">
                  <c:v>2.0908635613448094</c:v>
                </c:pt>
                <c:pt idx="118">
                  <c:v>2.0905669244632543</c:v>
                </c:pt>
                <c:pt idx="119">
                  <c:v>2.0898867995413744</c:v>
                </c:pt>
                <c:pt idx="120">
                  <c:v>2.088834786696431</c:v>
                </c:pt>
                <c:pt idx="121">
                  <c:v>2.0875833073714589</c:v>
                </c:pt>
                <c:pt idx="122">
                  <c:v>2.0858211486438751</c:v>
                </c:pt>
                <c:pt idx="123">
                  <c:v>2.0838069991894761</c:v>
                </c:pt>
                <c:pt idx="124">
                  <c:v>2.0812274460029432</c:v>
                </c:pt>
                <c:pt idx="125">
                  <c:v>2.0810777024385168</c:v>
                </c:pt>
                <c:pt idx="126">
                  <c:v>2.0799664039155514</c:v>
                </c:pt>
                <c:pt idx="127">
                  <c:v>2.0781532121396125</c:v>
                </c:pt>
                <c:pt idx="128">
                  <c:v>2.07596048984318</c:v>
                </c:pt>
                <c:pt idx="129">
                  <c:v>2.0710816953353559</c:v>
                </c:pt>
                <c:pt idx="130">
                  <c:v>2.0670905816208052</c:v>
                </c:pt>
                <c:pt idx="131">
                  <c:v>2.0620664654957461</c:v>
                </c:pt>
                <c:pt idx="132">
                  <c:v>2.0569274917974969</c:v>
                </c:pt>
                <c:pt idx="133">
                  <c:v>2.0525327251226182</c:v>
                </c:pt>
                <c:pt idx="134">
                  <c:v>2.0477186494838877</c:v>
                </c:pt>
                <c:pt idx="135">
                  <c:v>2.0460010905774957</c:v>
                </c:pt>
                <c:pt idx="136">
                  <c:v>2.0444229870782564</c:v>
                </c:pt>
                <c:pt idx="137">
                  <c:v>2.0382679228469973</c:v>
                </c:pt>
                <c:pt idx="138">
                  <c:v>2.0325202550703225</c:v>
                </c:pt>
                <c:pt idx="139">
                  <c:v>2.0249457563668862</c:v>
                </c:pt>
                <c:pt idx="140">
                  <c:v>2.0246421079629977</c:v>
                </c:pt>
                <c:pt idx="141">
                  <c:v>2.0176991078442659</c:v>
                </c:pt>
                <c:pt idx="142">
                  <c:v>2.0151563217921278</c:v>
                </c:pt>
                <c:pt idx="143">
                  <c:v>2.0043138189879963</c:v>
                </c:pt>
                <c:pt idx="144">
                  <c:v>1.9971734429928549</c:v>
                </c:pt>
                <c:pt idx="145">
                  <c:v>1.9796902647865202</c:v>
                </c:pt>
                <c:pt idx="146">
                  <c:v>1.9691243173689663</c:v>
                </c:pt>
                <c:pt idx="147">
                  <c:v>1.9561716054784417</c:v>
                </c:pt>
                <c:pt idx="148">
                  <c:v>1.9458672909940626</c:v>
                </c:pt>
                <c:pt idx="149">
                  <c:v>1.9419738405195071</c:v>
                </c:pt>
                <c:pt idx="150">
                  <c:v>1.9314199571815256</c:v>
                </c:pt>
                <c:pt idx="151">
                  <c:v>1.9221296203899099</c:v>
                </c:pt>
                <c:pt idx="152">
                  <c:v>1.9236937538209125</c:v>
                </c:pt>
                <c:pt idx="153">
                  <c:v>1.9214271573500916</c:v>
                </c:pt>
                <c:pt idx="154">
                  <c:v>1.922173507949988</c:v>
                </c:pt>
                <c:pt idx="155">
                  <c:v>1.9210464504019844</c:v>
                </c:pt>
                <c:pt idx="156">
                  <c:v>1.9248178333255557</c:v>
                </c:pt>
                <c:pt idx="157">
                  <c:v>1.9222027652533444</c:v>
                </c:pt>
                <c:pt idx="158">
                  <c:v>1.9222466496034607</c:v>
                </c:pt>
                <c:pt idx="159">
                  <c:v>1.9222027652533444</c:v>
                </c:pt>
                <c:pt idx="160">
                  <c:v>1.921412517454913</c:v>
                </c:pt>
                <c:pt idx="161">
                  <c:v>1.9203725366960314</c:v>
                </c:pt>
                <c:pt idx="162">
                  <c:v>1.9218223535262233</c:v>
                </c:pt>
                <c:pt idx="163">
                  <c:v>1.9215735445151265</c:v>
                </c:pt>
                <c:pt idx="164">
                  <c:v>1.9216613665292344</c:v>
                </c:pt>
                <c:pt idx="165">
                  <c:v>1.9209878672358405</c:v>
                </c:pt>
                <c:pt idx="166">
                  <c:v>1.9208413943037763</c:v>
                </c:pt>
                <c:pt idx="167">
                  <c:v>1.9208999860511455</c:v>
                </c:pt>
                <c:pt idx="168">
                  <c:v>1.9209585743657229</c:v>
                </c:pt>
                <c:pt idx="169">
                  <c:v>1.9208706906065851</c:v>
                </c:pt>
                <c:pt idx="170">
                  <c:v>1.9211050301363422</c:v>
                </c:pt>
                <c:pt idx="171">
                  <c:v>1.9207681497915887</c:v>
                </c:pt>
                <c:pt idx="172">
                  <c:v>1.9206802492948942</c:v>
                </c:pt>
                <c:pt idx="173">
                  <c:v>1.9209585743657229</c:v>
                </c:pt>
                <c:pt idx="174">
                  <c:v>1.9196248402259508</c:v>
                </c:pt>
                <c:pt idx="175">
                  <c:v>1.9134164728527734</c:v>
                </c:pt>
                <c:pt idx="176">
                  <c:v>1.9150532188959064</c:v>
                </c:pt>
                <c:pt idx="177">
                  <c:v>1.9080005759820933</c:v>
                </c:pt>
                <c:pt idx="178">
                  <c:v>1.8972899704375188</c:v>
                </c:pt>
                <c:pt idx="179">
                  <c:v>1.895188120036055</c:v>
                </c:pt>
                <c:pt idx="180">
                  <c:v>1.8945717408681957</c:v>
                </c:pt>
                <c:pt idx="181">
                  <c:v>1.8865240456724779</c:v>
                </c:pt>
                <c:pt idx="182">
                  <c:v>1.8834418644509086</c:v>
                </c:pt>
                <c:pt idx="183">
                  <c:v>1.8816763433920281</c:v>
                </c:pt>
                <c:pt idx="184">
                  <c:v>1.875901455673511</c:v>
                </c:pt>
                <c:pt idx="185">
                  <c:v>1.8711404195269334</c:v>
                </c:pt>
                <c:pt idx="186">
                  <c:v>1.8678868296156059</c:v>
                </c:pt>
                <c:pt idx="187">
                  <c:v>1.8652422459878584</c:v>
                </c:pt>
                <c:pt idx="188">
                  <c:v>1.8568603322218022</c:v>
                </c:pt>
                <c:pt idx="189">
                  <c:v>1.8544994990492407</c:v>
                </c:pt>
                <c:pt idx="190">
                  <c:v>1.8517564431343512</c:v>
                </c:pt>
                <c:pt idx="191">
                  <c:v>1.8494621793563442</c:v>
                </c:pt>
                <c:pt idx="192">
                  <c:v>1.848171308153997</c:v>
                </c:pt>
                <c:pt idx="193">
                  <c:v>1.8432760720137624</c:v>
                </c:pt>
                <c:pt idx="194">
                  <c:v>1.840502013216045</c:v>
                </c:pt>
                <c:pt idx="195">
                  <c:v>1.8425317946014783</c:v>
                </c:pt>
                <c:pt idx="196">
                  <c:v>1.8412319402557527</c:v>
                </c:pt>
                <c:pt idx="197">
                  <c:v>1.8443835444005956</c:v>
                </c:pt>
                <c:pt idx="198">
                  <c:v>1.8505471107111433</c:v>
                </c:pt>
                <c:pt idx="199">
                  <c:v>1.8518663099601735</c:v>
                </c:pt>
                <c:pt idx="200">
                  <c:v>1.8499183084015844</c:v>
                </c:pt>
                <c:pt idx="201">
                  <c:v>1.8437192081587661</c:v>
                </c:pt>
                <c:pt idx="202">
                  <c:v>1.8346114020287805</c:v>
                </c:pt>
                <c:pt idx="203">
                  <c:v>1.8299860987002492</c:v>
                </c:pt>
                <c:pt idx="204">
                  <c:v>1.8298256700345112</c:v>
                </c:pt>
                <c:pt idx="205">
                  <c:v>1.8280110352335488</c:v>
                </c:pt>
                <c:pt idx="206">
                  <c:v>1.8297454460491012</c:v>
                </c:pt>
                <c:pt idx="207">
                  <c:v>1.8270300833099742</c:v>
                </c:pt>
                <c:pt idx="208">
                  <c:v>1.8223048396672963</c:v>
                </c:pt>
                <c:pt idx="209">
                  <c:v>1.8150852945315517</c:v>
                </c:pt>
                <c:pt idx="210">
                  <c:v>1.8138796703121374</c:v>
                </c:pt>
                <c:pt idx="211">
                  <c:v>1.8138959722235368</c:v>
                </c:pt>
                <c:pt idx="212">
                  <c:v>1.8117744922673154</c:v>
                </c:pt>
                <c:pt idx="213">
                  <c:v>1.8115294162516782</c:v>
                </c:pt>
                <c:pt idx="214">
                  <c:v>1.8088132237938825</c:v>
                </c:pt>
                <c:pt idx="215">
                  <c:v>1.8071241588552918</c:v>
                </c:pt>
                <c:pt idx="216">
                  <c:v>1.8039844388506241</c:v>
                </c:pt>
                <c:pt idx="217">
                  <c:v>1.800207021309608</c:v>
                </c:pt>
                <c:pt idx="218">
                  <c:v>1.8052678192528473</c:v>
                </c:pt>
                <c:pt idx="219">
                  <c:v>1.8201687437017333</c:v>
                </c:pt>
                <c:pt idx="220">
                  <c:v>1.8285091832580875</c:v>
                </c:pt>
                <c:pt idx="221">
                  <c:v>1.8306596181856116</c:v>
                </c:pt>
                <c:pt idx="222">
                  <c:v>1.8294726363482219</c:v>
                </c:pt>
                <c:pt idx="223">
                  <c:v>1.8242911942305398</c:v>
                </c:pt>
                <c:pt idx="224">
                  <c:v>1.817118526361587</c:v>
                </c:pt>
                <c:pt idx="225">
                  <c:v>1.8145315395702524</c:v>
                </c:pt>
                <c:pt idx="226">
                  <c:v>1.8123950828281266</c:v>
                </c:pt>
                <c:pt idx="227">
                  <c:v>1.8123624297668992</c:v>
                </c:pt>
                <c:pt idx="228">
                  <c:v>1.8227088898719901</c:v>
                </c:pt>
                <c:pt idx="229">
                  <c:v>1.8274643938488315</c:v>
                </c:pt>
                <c:pt idx="230">
                  <c:v>1.832869422284271</c:v>
                </c:pt>
                <c:pt idx="231">
                  <c:v>1.8307557982347376</c:v>
                </c:pt>
                <c:pt idx="232">
                  <c:v>1.8247105693677408</c:v>
                </c:pt>
                <c:pt idx="233">
                  <c:v>1.8251136489007891</c:v>
                </c:pt>
                <c:pt idx="234">
                  <c:v>1.8253876502080391</c:v>
                </c:pt>
                <c:pt idx="235">
                  <c:v>1.8259193208747597</c:v>
                </c:pt>
                <c:pt idx="236">
                  <c:v>1.8466105936922368</c:v>
                </c:pt>
                <c:pt idx="237">
                  <c:v>1.8512226324988439</c:v>
                </c:pt>
                <c:pt idx="238">
                  <c:v>1.8485335499622371</c:v>
                </c:pt>
                <c:pt idx="239">
                  <c:v>1.8506571104755405</c:v>
                </c:pt>
                <c:pt idx="240">
                  <c:v>1.8639405861880625</c:v>
                </c:pt>
                <c:pt idx="241">
                  <c:v>1.8829094924167662</c:v>
                </c:pt>
                <c:pt idx="242">
                  <c:v>1.8794803167061909</c:v>
                </c:pt>
                <c:pt idx="243">
                  <c:v>1.87221747526867</c:v>
                </c:pt>
                <c:pt idx="244">
                  <c:v>1.8680103817393152</c:v>
                </c:pt>
                <c:pt idx="245">
                  <c:v>1.8757788747316293</c:v>
                </c:pt>
                <c:pt idx="246">
                  <c:v>1.8854319450906902</c:v>
                </c:pt>
                <c:pt idx="247">
                  <c:v>1.8986837615495626</c:v>
                </c:pt>
                <c:pt idx="248">
                  <c:v>1.8941054457250102</c:v>
                </c:pt>
                <c:pt idx="249">
                  <c:v>1.8976498444854872</c:v>
                </c:pt>
                <c:pt idx="250">
                  <c:v>1.906619719186164</c:v>
                </c:pt>
              </c:numCache>
            </c:numRef>
          </c:xVal>
          <c:yVal>
            <c:numRef>
              <c:f>'LN-LN regr'!$C$40:$C$290</c:f>
              <c:numCache>
                <c:formatCode>General</c:formatCode>
                <c:ptCount val="251"/>
                <c:pt idx="0">
                  <c:v>8.0240663702824122E-5</c:v>
                </c:pt>
                <c:pt idx="1">
                  <c:v>-2.0174332873274636E-2</c:v>
                </c:pt>
                <c:pt idx="2">
                  <c:v>-3.7879549850497796E-2</c:v>
                </c:pt>
                <c:pt idx="3">
                  <c:v>-5.809870758077551E-2</c:v>
                </c:pt>
                <c:pt idx="4">
                  <c:v>-6.3336839256095345E-2</c:v>
                </c:pt>
                <c:pt idx="5">
                  <c:v>-8.7928219473010216E-2</c:v>
                </c:pt>
                <c:pt idx="6">
                  <c:v>-5.0983385202556519E-2</c:v>
                </c:pt>
                <c:pt idx="7">
                  <c:v>-5.0040147800988422E-2</c:v>
                </c:pt>
                <c:pt idx="8">
                  <c:v>-0.14469462991392135</c:v>
                </c:pt>
                <c:pt idx="9">
                  <c:v>-8.9397436558471099E-2</c:v>
                </c:pt>
                <c:pt idx="10">
                  <c:v>-5.6352037372843E-2</c:v>
                </c:pt>
                <c:pt idx="11">
                  <c:v>5.0385026792199028E-3</c:v>
                </c:pt>
                <c:pt idx="12">
                  <c:v>-6.2678272611137231E-2</c:v>
                </c:pt>
                <c:pt idx="13">
                  <c:v>4.5866333790073099E-2</c:v>
                </c:pt>
                <c:pt idx="14">
                  <c:v>2.1283455441956534E-2</c:v>
                </c:pt>
                <c:pt idx="15">
                  <c:v>-2.05864658397239E-2</c:v>
                </c:pt>
                <c:pt idx="16">
                  <c:v>7.1361190494513949E-2</c:v>
                </c:pt>
                <c:pt idx="17">
                  <c:v>-3.1514095010933829E-2</c:v>
                </c:pt>
                <c:pt idx="18">
                  <c:v>-9.0741688371064555E-2</c:v>
                </c:pt>
                <c:pt idx="19">
                  <c:v>-8.7376149206434661E-2</c:v>
                </c:pt>
                <c:pt idx="20">
                  <c:v>-3.244308236008564E-2</c:v>
                </c:pt>
                <c:pt idx="21">
                  <c:v>-1.1473249470377311E-3</c:v>
                </c:pt>
                <c:pt idx="22">
                  <c:v>-7.342240528850752E-2</c:v>
                </c:pt>
                <c:pt idx="23">
                  <c:v>7.5985036827525221E-2</c:v>
                </c:pt>
                <c:pt idx="24">
                  <c:v>-3.1613670601792876E-2</c:v>
                </c:pt>
                <c:pt idx="25">
                  <c:v>2.5184356845088018E-2</c:v>
                </c:pt>
                <c:pt idx="26">
                  <c:v>-1.3480568905890777E-2</c:v>
                </c:pt>
                <c:pt idx="27">
                  <c:v>-5.8987752824783968E-2</c:v>
                </c:pt>
                <c:pt idx="28">
                  <c:v>-0.10803516073845998</c:v>
                </c:pt>
                <c:pt idx="29">
                  <c:v>9.0067390612809106E-3</c:v>
                </c:pt>
                <c:pt idx="30">
                  <c:v>-1.1865709179634365E-2</c:v>
                </c:pt>
                <c:pt idx="31">
                  <c:v>-6.9618346879806836E-2</c:v>
                </c:pt>
                <c:pt idx="32">
                  <c:v>0.12170330914721106</c:v>
                </c:pt>
                <c:pt idx="33">
                  <c:v>4.1232159742371266E-2</c:v>
                </c:pt>
                <c:pt idx="34">
                  <c:v>3.1642888813614434E-2</c:v>
                </c:pt>
                <c:pt idx="35">
                  <c:v>1.3065809496854541E-2</c:v>
                </c:pt>
                <c:pt idx="36">
                  <c:v>-9.4323543115390152E-2</c:v>
                </c:pt>
                <c:pt idx="37">
                  <c:v>-6.5517896660619357E-2</c:v>
                </c:pt>
                <c:pt idx="38">
                  <c:v>-2.4123532655849544E-2</c:v>
                </c:pt>
                <c:pt idx="39">
                  <c:v>-1.2663965348608031E-2</c:v>
                </c:pt>
                <c:pt idx="40">
                  <c:v>-0.17167864199122107</c:v>
                </c:pt>
                <c:pt idx="41">
                  <c:v>-0.18717284976664317</c:v>
                </c:pt>
                <c:pt idx="42">
                  <c:v>-6.5649948705583938E-3</c:v>
                </c:pt>
                <c:pt idx="43">
                  <c:v>-0.14256650831148932</c:v>
                </c:pt>
                <c:pt idx="44">
                  <c:v>-8.3868979628650919E-2</c:v>
                </c:pt>
                <c:pt idx="45">
                  <c:v>-6.7925642774678607E-2</c:v>
                </c:pt>
                <c:pt idx="46">
                  <c:v>-8.288295155606562E-2</c:v>
                </c:pt>
                <c:pt idx="47">
                  <c:v>-3.7599620588256499E-2</c:v>
                </c:pt>
                <c:pt idx="48">
                  <c:v>-0.17007482174506805</c:v>
                </c:pt>
                <c:pt idx="49">
                  <c:v>-6.2643671697248493E-2</c:v>
                </c:pt>
                <c:pt idx="50">
                  <c:v>7.7642224499392398E-3</c:v>
                </c:pt>
                <c:pt idx="51">
                  <c:v>-6.2649332328593488E-2</c:v>
                </c:pt>
                <c:pt idx="52">
                  <c:v>-7.4000679758928101E-2</c:v>
                </c:pt>
                <c:pt idx="53">
                  <c:v>-6.0257272909979065E-2</c:v>
                </c:pt>
                <c:pt idx="54">
                  <c:v>-3.3442571935772492E-2</c:v>
                </c:pt>
                <c:pt idx="55">
                  <c:v>1.3130209522692837E-2</c:v>
                </c:pt>
                <c:pt idx="56">
                  <c:v>2.1077319680898654E-2</c:v>
                </c:pt>
                <c:pt idx="57">
                  <c:v>2.5806241853985057E-2</c:v>
                </c:pt>
                <c:pt idx="58">
                  <c:v>1.1055189398334164E-2</c:v>
                </c:pt>
                <c:pt idx="59">
                  <c:v>-1.3029095121559919E-2</c:v>
                </c:pt>
                <c:pt idx="60">
                  <c:v>2.1992189094703463E-2</c:v>
                </c:pt>
                <c:pt idx="61">
                  <c:v>-1.5655763517330001E-2</c:v>
                </c:pt>
                <c:pt idx="62">
                  <c:v>6.8802861272423854E-2</c:v>
                </c:pt>
                <c:pt idx="63">
                  <c:v>1.1463380764130449E-2</c:v>
                </c:pt>
                <c:pt idx="64">
                  <c:v>0.10623002639154677</c:v>
                </c:pt>
                <c:pt idx="65">
                  <c:v>5.3825810564283927E-2</c:v>
                </c:pt>
                <c:pt idx="66">
                  <c:v>1.4107873807123639E-2</c:v>
                </c:pt>
                <c:pt idx="67">
                  <c:v>-2.3957661679357756E-2</c:v>
                </c:pt>
                <c:pt idx="68">
                  <c:v>-6.4379288355993936E-2</c:v>
                </c:pt>
                <c:pt idx="69">
                  <c:v>-1.4805460710888951E-2</c:v>
                </c:pt>
                <c:pt idx="70">
                  <c:v>-2.2175984552060157E-2</c:v>
                </c:pt>
                <c:pt idx="71">
                  <c:v>-3.8041151867819423E-2</c:v>
                </c:pt>
                <c:pt idx="72">
                  <c:v>9.1599488350269098E-4</c:v>
                </c:pt>
                <c:pt idx="73">
                  <c:v>2.5789769516350702E-2</c:v>
                </c:pt>
                <c:pt idx="74">
                  <c:v>-1.9729315753057364E-2</c:v>
                </c:pt>
                <c:pt idx="75">
                  <c:v>-2.4784070899116273E-2</c:v>
                </c:pt>
                <c:pt idx="76">
                  <c:v>7.2518189548539169E-2</c:v>
                </c:pt>
                <c:pt idx="77">
                  <c:v>-4.0679669602639024E-4</c:v>
                </c:pt>
                <c:pt idx="78">
                  <c:v>-6.2038729425172079E-2</c:v>
                </c:pt>
                <c:pt idx="79">
                  <c:v>5.4284335438104847E-2</c:v>
                </c:pt>
                <c:pt idx="80">
                  <c:v>7.5199747357526547E-2</c:v>
                </c:pt>
                <c:pt idx="81">
                  <c:v>-2.7637342374156049E-2</c:v>
                </c:pt>
                <c:pt idx="82">
                  <c:v>-3.6203744248215486E-2</c:v>
                </c:pt>
                <c:pt idx="83">
                  <c:v>-3.4467535897437784E-2</c:v>
                </c:pt>
                <c:pt idx="84">
                  <c:v>-1.7398285937989755E-2</c:v>
                </c:pt>
                <c:pt idx="85">
                  <c:v>3.9570703024608633E-2</c:v>
                </c:pt>
                <c:pt idx="86">
                  <c:v>4.7913712918145279E-2</c:v>
                </c:pt>
                <c:pt idx="87">
                  <c:v>7.8974208110118127E-2</c:v>
                </c:pt>
                <c:pt idx="88">
                  <c:v>5.2224692890238344E-2</c:v>
                </c:pt>
                <c:pt idx="89">
                  <c:v>8.2236357010380345E-2</c:v>
                </c:pt>
                <c:pt idx="90">
                  <c:v>-5.4195685063120891E-3</c:v>
                </c:pt>
                <c:pt idx="91">
                  <c:v>-7.5077311306017691E-3</c:v>
                </c:pt>
                <c:pt idx="92">
                  <c:v>-3.1400088111652735E-2</c:v>
                </c:pt>
                <c:pt idx="93">
                  <c:v>-1.3235764899498292E-2</c:v>
                </c:pt>
                <c:pt idx="94">
                  <c:v>-0.11175234382611876</c:v>
                </c:pt>
                <c:pt idx="95">
                  <c:v>-1.0870759253528206E-2</c:v>
                </c:pt>
                <c:pt idx="96">
                  <c:v>-5.705751411674953E-2</c:v>
                </c:pt>
                <c:pt idx="97">
                  <c:v>-1.0413725734007784E-2</c:v>
                </c:pt>
                <c:pt idx="98">
                  <c:v>9.3846497748764079E-3</c:v>
                </c:pt>
                <c:pt idx="99">
                  <c:v>1.8182167845850472E-2</c:v>
                </c:pt>
                <c:pt idx="100">
                  <c:v>8.751136121251335E-3</c:v>
                </c:pt>
                <c:pt idx="101">
                  <c:v>2.5618678796501371E-2</c:v>
                </c:pt>
                <c:pt idx="102">
                  <c:v>6.3305253078546286E-2</c:v>
                </c:pt>
                <c:pt idx="103">
                  <c:v>-1.8768013987784826E-2</c:v>
                </c:pt>
                <c:pt idx="104">
                  <c:v>2.9178309596034069E-4</c:v>
                </c:pt>
                <c:pt idx="105">
                  <c:v>4.4975963239011207E-2</c:v>
                </c:pt>
                <c:pt idx="106">
                  <c:v>7.6459193947993498E-2</c:v>
                </c:pt>
                <c:pt idx="107">
                  <c:v>1.2934511106376334E-2</c:v>
                </c:pt>
                <c:pt idx="108">
                  <c:v>-2.8227061648188112E-2</c:v>
                </c:pt>
                <c:pt idx="109">
                  <c:v>3.5319001680928608E-2</c:v>
                </c:pt>
                <c:pt idx="110">
                  <c:v>6.4622062076672648E-2</c:v>
                </c:pt>
                <c:pt idx="111">
                  <c:v>7.4558604993043787E-2</c:v>
                </c:pt>
                <c:pt idx="112">
                  <c:v>0.10105510862920042</c:v>
                </c:pt>
                <c:pt idx="113">
                  <c:v>0.18894208715697047</c:v>
                </c:pt>
                <c:pt idx="114">
                  <c:v>0.14568368094955275</c:v>
                </c:pt>
                <c:pt idx="115">
                  <c:v>0.11104826858849393</c:v>
                </c:pt>
                <c:pt idx="116">
                  <c:v>7.2430445025354118E-2</c:v>
                </c:pt>
                <c:pt idx="117">
                  <c:v>8.2865785293833483E-2</c:v>
                </c:pt>
                <c:pt idx="118">
                  <c:v>0.10478116315654518</c:v>
                </c:pt>
                <c:pt idx="119">
                  <c:v>0.13048049394950567</c:v>
                </c:pt>
                <c:pt idx="120">
                  <c:v>0.13441017134481825</c:v>
                </c:pt>
                <c:pt idx="121">
                  <c:v>0.15634971247822449</c:v>
                </c:pt>
                <c:pt idx="122">
                  <c:v>0.12274006565233719</c:v>
                </c:pt>
                <c:pt idx="123">
                  <c:v>5.042624895972736E-2</c:v>
                </c:pt>
                <c:pt idx="124">
                  <c:v>7.8155300635007308E-2</c:v>
                </c:pt>
                <c:pt idx="125">
                  <c:v>4.0364634407943356E-2</c:v>
                </c:pt>
                <c:pt idx="126">
                  <c:v>5.0266020820302515E-2</c:v>
                </c:pt>
                <c:pt idx="127">
                  <c:v>0.1342933902193586</c:v>
                </c:pt>
                <c:pt idx="128">
                  <c:v>0.11100756511145349</c:v>
                </c:pt>
                <c:pt idx="129">
                  <c:v>0.10169898886995909</c:v>
                </c:pt>
                <c:pt idx="130">
                  <c:v>-9.7178548661709385E-3</c:v>
                </c:pt>
                <c:pt idx="131">
                  <c:v>4.5035072106927032E-2</c:v>
                </c:pt>
                <c:pt idx="132">
                  <c:v>2.2495482383881438E-2</c:v>
                </c:pt>
                <c:pt idx="133">
                  <c:v>7.7819625735926934E-2</c:v>
                </c:pt>
                <c:pt idx="134">
                  <c:v>-2.7781814508696101E-2</c:v>
                </c:pt>
                <c:pt idx="135">
                  <c:v>-8.244263682486519E-2</c:v>
                </c:pt>
                <c:pt idx="136">
                  <c:v>3.4590706624182843E-2</c:v>
                </c:pt>
                <c:pt idx="137">
                  <c:v>-6.2654702524760353E-3</c:v>
                </c:pt>
                <c:pt idx="138">
                  <c:v>-0.11694112597818673</c:v>
                </c:pt>
                <c:pt idx="139">
                  <c:v>-3.3728570465129337E-2</c:v>
                </c:pt>
                <c:pt idx="140">
                  <c:v>-3.5639559934040221E-2</c:v>
                </c:pt>
                <c:pt idx="141">
                  <c:v>-3.8834767101320722E-2</c:v>
                </c:pt>
                <c:pt idx="142">
                  <c:v>-6.6719159913684933E-2</c:v>
                </c:pt>
                <c:pt idx="143">
                  <c:v>-0.15102461169075454</c:v>
                </c:pt>
                <c:pt idx="144">
                  <c:v>-1.6785779505298137E-2</c:v>
                </c:pt>
                <c:pt idx="145">
                  <c:v>-3.6443802785715462E-2</c:v>
                </c:pt>
                <c:pt idx="146">
                  <c:v>-0.16001316094862972</c:v>
                </c:pt>
                <c:pt idx="147">
                  <c:v>-1.9943564414813153E-2</c:v>
                </c:pt>
                <c:pt idx="148">
                  <c:v>-5.6647465134354036E-2</c:v>
                </c:pt>
                <c:pt idx="149">
                  <c:v>-8.6444474422869177E-2</c:v>
                </c:pt>
                <c:pt idx="150">
                  <c:v>4.9055226612182423E-4</c:v>
                </c:pt>
                <c:pt idx="151">
                  <c:v>1.843499898751233E-2</c:v>
                </c:pt>
                <c:pt idx="152">
                  <c:v>0.10689030712504177</c:v>
                </c:pt>
                <c:pt idx="153">
                  <c:v>0.1376486968948889</c:v>
                </c:pt>
                <c:pt idx="154">
                  <c:v>0.31755528541583544</c:v>
                </c:pt>
                <c:pt idx="155">
                  <c:v>0.3432063997918462</c:v>
                </c:pt>
                <c:pt idx="156">
                  <c:v>0.18044988758862246</c:v>
                </c:pt>
                <c:pt idx="157">
                  <c:v>0.15815898551212015</c:v>
                </c:pt>
                <c:pt idx="158">
                  <c:v>0.1343963426775403</c:v>
                </c:pt>
                <c:pt idx="159">
                  <c:v>0.16428186520375831</c:v>
                </c:pt>
                <c:pt idx="160">
                  <c:v>-1.338866046993914E-2</c:v>
                </c:pt>
                <c:pt idx="161">
                  <c:v>-2.1284934448395632E-3</c:v>
                </c:pt>
                <c:pt idx="162">
                  <c:v>3.2351227956230133E-2</c:v>
                </c:pt>
                <c:pt idx="163">
                  <c:v>-1.1518854324048533E-2</c:v>
                </c:pt>
                <c:pt idx="164">
                  <c:v>-4.0251220412773847E-2</c:v>
                </c:pt>
                <c:pt idx="165">
                  <c:v>-9.8016701599256351E-2</c:v>
                </c:pt>
                <c:pt idx="166">
                  <c:v>-4.6178848476465362E-2</c:v>
                </c:pt>
                <c:pt idx="167">
                  <c:v>-4.3141635764609276E-2</c:v>
                </c:pt>
                <c:pt idx="168">
                  <c:v>-0.13915308837011509</c:v>
                </c:pt>
                <c:pt idx="169">
                  <c:v>-9.4432227852568218E-2</c:v>
                </c:pt>
                <c:pt idx="170">
                  <c:v>4.977723117209365E-2</c:v>
                </c:pt>
                <c:pt idx="171">
                  <c:v>-4.7267571220160676E-2</c:v>
                </c:pt>
                <c:pt idx="172">
                  <c:v>-9.3309371037335609E-3</c:v>
                </c:pt>
                <c:pt idx="173">
                  <c:v>4.4761654822746522E-2</c:v>
                </c:pt>
                <c:pt idx="174">
                  <c:v>-6.5381045703116314E-2</c:v>
                </c:pt>
                <c:pt idx="175">
                  <c:v>-7.942150088055655E-3</c:v>
                </c:pt>
                <c:pt idx="176">
                  <c:v>-8.2216977599188112E-2</c:v>
                </c:pt>
                <c:pt idx="177">
                  <c:v>-6.060421910065017E-2</c:v>
                </c:pt>
                <c:pt idx="178">
                  <c:v>-1.9919825528756263E-2</c:v>
                </c:pt>
                <c:pt idx="179">
                  <c:v>3.2994734738899467E-2</c:v>
                </c:pt>
                <c:pt idx="180">
                  <c:v>-0.12158154641551278</c:v>
                </c:pt>
                <c:pt idx="181">
                  <c:v>-0.16818861474178703</c:v>
                </c:pt>
                <c:pt idx="182">
                  <c:v>-0.11547097796223227</c:v>
                </c:pt>
                <c:pt idx="183">
                  <c:v>-3.2336430137508643E-2</c:v>
                </c:pt>
                <c:pt idx="184">
                  <c:v>-0.16728364905404902</c:v>
                </c:pt>
                <c:pt idx="185">
                  <c:v>-0.1038634882925038</c:v>
                </c:pt>
                <c:pt idx="186">
                  <c:v>6.0705627808125939E-2</c:v>
                </c:pt>
                <c:pt idx="187">
                  <c:v>1.8187553218627528E-2</c:v>
                </c:pt>
                <c:pt idx="188">
                  <c:v>5.0309744475967477E-2</c:v>
                </c:pt>
                <c:pt idx="189">
                  <c:v>5.4346034176603553E-2</c:v>
                </c:pt>
                <c:pt idx="190">
                  <c:v>0.10031791055742545</c:v>
                </c:pt>
                <c:pt idx="191">
                  <c:v>9.3350363679501669E-2</c:v>
                </c:pt>
                <c:pt idx="192">
                  <c:v>0.11590364808158427</c:v>
                </c:pt>
                <c:pt idx="193">
                  <c:v>3.966096005952835E-2</c:v>
                </c:pt>
                <c:pt idx="194">
                  <c:v>6.4615460216735698E-2</c:v>
                </c:pt>
                <c:pt idx="195">
                  <c:v>2.1441681562073711E-2</c:v>
                </c:pt>
                <c:pt idx="196">
                  <c:v>0.10003122310224555</c:v>
                </c:pt>
                <c:pt idx="197">
                  <c:v>0.10696044400717142</c:v>
                </c:pt>
                <c:pt idx="198">
                  <c:v>1.980176891193608E-2</c:v>
                </c:pt>
                <c:pt idx="199">
                  <c:v>8.1073216239296642E-2</c:v>
                </c:pt>
                <c:pt idx="200">
                  <c:v>-1.151157519415591E-2</c:v>
                </c:pt>
                <c:pt idx="201">
                  <c:v>2.2634919908593787E-2</c:v>
                </c:pt>
                <c:pt idx="202">
                  <c:v>-3.5648083322737278E-2</c:v>
                </c:pt>
                <c:pt idx="203">
                  <c:v>-3.2146334716117053E-2</c:v>
                </c:pt>
                <c:pt idx="204">
                  <c:v>-1.933464435290233E-2</c:v>
                </c:pt>
                <c:pt idx="205">
                  <c:v>-0.12729231627105264</c:v>
                </c:pt>
                <c:pt idx="206">
                  <c:v>-9.3529608186269542E-2</c:v>
                </c:pt>
                <c:pt idx="207">
                  <c:v>-1.9189599931198842E-2</c:v>
                </c:pt>
                <c:pt idx="208">
                  <c:v>-7.3451800940837586E-2</c:v>
                </c:pt>
                <c:pt idx="209">
                  <c:v>-0.12460547980325387</c:v>
                </c:pt>
                <c:pt idx="210">
                  <c:v>-6.0578177418364021E-2</c:v>
                </c:pt>
                <c:pt idx="211">
                  <c:v>-4.7010230833073763E-2</c:v>
                </c:pt>
                <c:pt idx="212">
                  <c:v>-7.1978746241434521E-2</c:v>
                </c:pt>
                <c:pt idx="213">
                  <c:v>-7.3073393034118084E-2</c:v>
                </c:pt>
                <c:pt idx="214">
                  <c:v>-4.3396718849830762E-2</c:v>
                </c:pt>
                <c:pt idx="215">
                  <c:v>-2.3983431211267003E-2</c:v>
                </c:pt>
                <c:pt idx="216">
                  <c:v>-3.2929306673104008E-3</c:v>
                </c:pt>
                <c:pt idx="217">
                  <c:v>-1.9857540464307988E-2</c:v>
                </c:pt>
                <c:pt idx="218">
                  <c:v>-1.1160311914128584E-2</c:v>
                </c:pt>
                <c:pt idx="219">
                  <c:v>3.4725823959654178E-2</c:v>
                </c:pt>
                <c:pt idx="220">
                  <c:v>9.0617455675214842E-2</c:v>
                </c:pt>
                <c:pt idx="221">
                  <c:v>0.10320430240044942</c:v>
                </c:pt>
                <c:pt idx="222">
                  <c:v>8.0498519982228345E-3</c:v>
                </c:pt>
                <c:pt idx="223">
                  <c:v>-1.6659035897042429E-2</c:v>
                </c:pt>
                <c:pt idx="224">
                  <c:v>-0.11503743915653786</c:v>
                </c:pt>
                <c:pt idx="225">
                  <c:v>-2.4563579308640726E-3</c:v>
                </c:pt>
                <c:pt idx="226">
                  <c:v>-2.4943824709509954E-2</c:v>
                </c:pt>
                <c:pt idx="227">
                  <c:v>-1.0724018295814375E-2</c:v>
                </c:pt>
                <c:pt idx="228">
                  <c:v>-8.7630592483279202E-2</c:v>
                </c:pt>
                <c:pt idx="229">
                  <c:v>-2.4739189494979996E-2</c:v>
                </c:pt>
                <c:pt idx="230">
                  <c:v>-5.2942534456079215E-2</c:v>
                </c:pt>
                <c:pt idx="231">
                  <c:v>-2.5642203291265986E-2</c:v>
                </c:pt>
                <c:pt idx="232">
                  <c:v>2.5110796449503425E-3</c:v>
                </c:pt>
                <c:pt idx="233">
                  <c:v>-3.4149580500063337E-2</c:v>
                </c:pt>
                <c:pt idx="234">
                  <c:v>3.2454685896883717E-2</c:v>
                </c:pt>
                <c:pt idx="235">
                  <c:v>1.1631648005483441E-3</c:v>
                </c:pt>
                <c:pt idx="236">
                  <c:v>7.2603913204289938E-3</c:v>
                </c:pt>
                <c:pt idx="237">
                  <c:v>-5.4803608406473359E-2</c:v>
                </c:pt>
                <c:pt idx="238">
                  <c:v>-9.8901572082116473E-2</c:v>
                </c:pt>
                <c:pt idx="239">
                  <c:v>7.143422338211991E-2</c:v>
                </c:pt>
                <c:pt idx="240">
                  <c:v>-5.5592815822866015E-2</c:v>
                </c:pt>
                <c:pt idx="241">
                  <c:v>4.163963344944932E-2</c:v>
                </c:pt>
                <c:pt idx="242">
                  <c:v>-3.5188688511968991E-2</c:v>
                </c:pt>
                <c:pt idx="243">
                  <c:v>1.053831924244264E-2</c:v>
                </c:pt>
                <c:pt idx="244">
                  <c:v>1.9107724690123007E-2</c:v>
                </c:pt>
                <c:pt idx="245">
                  <c:v>6.9815512344312936E-2</c:v>
                </c:pt>
                <c:pt idx="246">
                  <c:v>7.6740453097073669E-2</c:v>
                </c:pt>
                <c:pt idx="247">
                  <c:v>8.5078263588592051E-2</c:v>
                </c:pt>
                <c:pt idx="248">
                  <c:v>0.14725097456798153</c:v>
                </c:pt>
                <c:pt idx="249">
                  <c:v>3.0729229457577389E-2</c:v>
                </c:pt>
                <c:pt idx="250">
                  <c:v>8.6403723302712621E-2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04704"/>
        <c:axId val="119933952"/>
      </c:scatterChart>
      <c:valAx>
        <c:axId val="120504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LN(Yuan/US)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19933952"/>
        <c:crosses val="autoZero"/>
        <c:crossBetween val="midCat"/>
      </c:valAx>
      <c:valAx>
        <c:axId val="119933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05047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LN(Can/Us)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LN-LN data'!$K$2:$K$252</c:f>
              <c:numCache>
                <c:formatCode>0.0000</c:formatCode>
                <c:ptCount val="251"/>
                <c:pt idx="0">
                  <c:v>0.31429966035605089</c:v>
                </c:pt>
                <c:pt idx="1">
                  <c:v>0.31254540217647026</c:v>
                </c:pt>
                <c:pt idx="2">
                  <c:v>0.31859917508650243</c:v>
                </c:pt>
                <c:pt idx="3">
                  <c:v>0.31159389249809377</c:v>
                </c:pt>
                <c:pt idx="4">
                  <c:v>0.30689629137558516</c:v>
                </c:pt>
                <c:pt idx="5">
                  <c:v>0.31429966035605089</c:v>
                </c:pt>
                <c:pt idx="6">
                  <c:v>0.31174033754485175</c:v>
                </c:pt>
                <c:pt idx="7">
                  <c:v>0.31459173775863841</c:v>
                </c:pt>
                <c:pt idx="8">
                  <c:v>0.31641529127465345</c:v>
                </c:pt>
                <c:pt idx="9">
                  <c:v>0.31437268770482546</c:v>
                </c:pt>
                <c:pt idx="10">
                  <c:v>0.30069700952927558</c:v>
                </c:pt>
                <c:pt idx="11">
                  <c:v>0.2912506973288061</c:v>
                </c:pt>
                <c:pt idx="12">
                  <c:v>0.30910103982508097</c:v>
                </c:pt>
                <c:pt idx="13">
                  <c:v>0.29966004921118788</c:v>
                </c:pt>
                <c:pt idx="14">
                  <c:v>0.30424416075075916</c:v>
                </c:pt>
                <c:pt idx="15">
                  <c:v>0.31663389440154871</c:v>
                </c:pt>
                <c:pt idx="16">
                  <c:v>0.33232077407016136</c:v>
                </c:pt>
                <c:pt idx="17">
                  <c:v>0.32237331224171134</c:v>
                </c:pt>
                <c:pt idx="18">
                  <c:v>0.32519459671155232</c:v>
                </c:pt>
                <c:pt idx="19">
                  <c:v>0.32027026204493247</c:v>
                </c:pt>
                <c:pt idx="20">
                  <c:v>0.32966339469188255</c:v>
                </c:pt>
                <c:pt idx="21">
                  <c:v>0.32728732704414032</c:v>
                </c:pt>
                <c:pt idx="22">
                  <c:v>0.32707104068015241</c:v>
                </c:pt>
                <c:pt idx="23">
                  <c:v>0.34557355086755853</c:v>
                </c:pt>
                <c:pt idx="24">
                  <c:v>0.35564441312420847</c:v>
                </c:pt>
                <c:pt idx="25">
                  <c:v>0.36526791835675138</c:v>
                </c:pt>
                <c:pt idx="26">
                  <c:v>0.36004924457768178</c:v>
                </c:pt>
                <c:pt idx="27">
                  <c:v>0.34825963433738522</c:v>
                </c:pt>
                <c:pt idx="28">
                  <c:v>0.35753457435061436</c:v>
                </c:pt>
                <c:pt idx="29">
                  <c:v>0.36824772029134811</c:v>
                </c:pt>
                <c:pt idx="30">
                  <c:v>0.38219648116881011</c:v>
                </c:pt>
                <c:pt idx="31">
                  <c:v>0.39669341572104061</c:v>
                </c:pt>
                <c:pt idx="32">
                  <c:v>0.42826976076142781</c:v>
                </c:pt>
                <c:pt idx="33">
                  <c:v>0.41989384476028535</c:v>
                </c:pt>
                <c:pt idx="34">
                  <c:v>0.43515335180998915</c:v>
                </c:pt>
                <c:pt idx="35">
                  <c:v>0.43204212295861677</c:v>
                </c:pt>
                <c:pt idx="36">
                  <c:v>0.4339229809246487</c:v>
                </c:pt>
                <c:pt idx="37">
                  <c:v>0.41831552008698425</c:v>
                </c:pt>
                <c:pt idx="38">
                  <c:v>0.40393059801621289</c:v>
                </c:pt>
                <c:pt idx="39">
                  <c:v>0.41713013963866746</c:v>
                </c:pt>
                <c:pt idx="40">
                  <c:v>0.3975001384538675</c:v>
                </c:pt>
                <c:pt idx="41">
                  <c:v>0.37918957669590175</c:v>
                </c:pt>
                <c:pt idx="42">
                  <c:v>0.38492220687683504</c:v>
                </c:pt>
                <c:pt idx="43">
                  <c:v>0.39810475370187198</c:v>
                </c:pt>
                <c:pt idx="44">
                  <c:v>0.40092146805829176</c:v>
                </c:pt>
                <c:pt idx="45">
                  <c:v>0.39008070606441708</c:v>
                </c:pt>
                <c:pt idx="46">
                  <c:v>0.39041914990289317</c:v>
                </c:pt>
                <c:pt idx="47">
                  <c:v>0.38349212729775684</c:v>
                </c:pt>
                <c:pt idx="48">
                  <c:v>0.38675788064246847</c:v>
                </c:pt>
                <c:pt idx="49">
                  <c:v>0.37059757277908872</c:v>
                </c:pt>
                <c:pt idx="50">
                  <c:v>0.37239080037873512</c:v>
                </c:pt>
                <c:pt idx="51">
                  <c:v>0.37898423085856703</c:v>
                </c:pt>
                <c:pt idx="52">
                  <c:v>0.38451382135523221</c:v>
                </c:pt>
                <c:pt idx="53">
                  <c:v>0.40259432468314388</c:v>
                </c:pt>
                <c:pt idx="54">
                  <c:v>0.39001300354924279</c:v>
                </c:pt>
                <c:pt idx="55">
                  <c:v>0.39055449537241016</c:v>
                </c:pt>
                <c:pt idx="56">
                  <c:v>0.3939321922944401</c:v>
                </c:pt>
                <c:pt idx="57">
                  <c:v>0.396357089077437</c:v>
                </c:pt>
                <c:pt idx="58">
                  <c:v>0.41376391092285947</c:v>
                </c:pt>
                <c:pt idx="59">
                  <c:v>0.43346930451776172</c:v>
                </c:pt>
                <c:pt idx="60">
                  <c:v>0.41995955425861697</c:v>
                </c:pt>
                <c:pt idx="61">
                  <c:v>0.40759616911711855</c:v>
                </c:pt>
                <c:pt idx="62">
                  <c:v>0.41976241280898885</c:v>
                </c:pt>
                <c:pt idx="63">
                  <c:v>0.44385214051286825</c:v>
                </c:pt>
                <c:pt idx="64">
                  <c:v>0.44327456950371114</c:v>
                </c:pt>
                <c:pt idx="65">
                  <c:v>0.43249644715919477</c:v>
                </c:pt>
                <c:pt idx="66">
                  <c:v>0.42166648744617241</c:v>
                </c:pt>
                <c:pt idx="67">
                  <c:v>0.4257904745694101</c:v>
                </c:pt>
                <c:pt idx="68">
                  <c:v>0.43171747925223014</c:v>
                </c:pt>
                <c:pt idx="69">
                  <c:v>0.44973714438426776</c:v>
                </c:pt>
                <c:pt idx="70">
                  <c:v>0.45215783610014676</c:v>
                </c:pt>
                <c:pt idx="71">
                  <c:v>0.46511670767234081</c:v>
                </c:pt>
                <c:pt idx="72">
                  <c:v>0.456665064806555</c:v>
                </c:pt>
                <c:pt idx="73">
                  <c:v>0.46981611166541293</c:v>
                </c:pt>
                <c:pt idx="74">
                  <c:v>0.46775109419244182</c:v>
                </c:pt>
                <c:pt idx="75">
                  <c:v>0.46228642810132869</c:v>
                </c:pt>
                <c:pt idx="76">
                  <c:v>0.45837376376356642</c:v>
                </c:pt>
                <c:pt idx="77">
                  <c:v>0.43838395486527398</c:v>
                </c:pt>
                <c:pt idx="78">
                  <c:v>0.4264435144933561</c:v>
                </c:pt>
                <c:pt idx="79">
                  <c:v>0.43541218447611657</c:v>
                </c:pt>
                <c:pt idx="80">
                  <c:v>0.45069338071123571</c:v>
                </c:pt>
                <c:pt idx="81">
                  <c:v>0.45495344119935832</c:v>
                </c:pt>
                <c:pt idx="82">
                  <c:v>0.45615822242368254</c:v>
                </c:pt>
                <c:pt idx="83">
                  <c:v>0.45203057725548518</c:v>
                </c:pt>
                <c:pt idx="84">
                  <c:v>0.44417286921121396</c:v>
                </c:pt>
                <c:pt idx="85">
                  <c:v>0.4326910943617559</c:v>
                </c:pt>
                <c:pt idx="86">
                  <c:v>0.41349941313648642</c:v>
                </c:pt>
                <c:pt idx="87">
                  <c:v>0.38940347456081403</c:v>
                </c:pt>
                <c:pt idx="88">
                  <c:v>0.37720279839019283</c:v>
                </c:pt>
                <c:pt idx="89">
                  <c:v>0.32497785719547773</c:v>
                </c:pt>
                <c:pt idx="90">
                  <c:v>0.30195473173849957</c:v>
                </c:pt>
                <c:pt idx="91">
                  <c:v>0.32360408162784399</c:v>
                </c:pt>
                <c:pt idx="92">
                  <c:v>0.33382588096601207</c:v>
                </c:pt>
                <c:pt idx="93">
                  <c:v>0.30998157994654779</c:v>
                </c:pt>
                <c:pt idx="94">
                  <c:v>0.27922138153391401</c:v>
                </c:pt>
                <c:pt idx="95">
                  <c:v>0.2723145953206591</c:v>
                </c:pt>
                <c:pt idx="96">
                  <c:v>0.27216226079374406</c:v>
                </c:pt>
                <c:pt idx="97">
                  <c:v>0.25912826503371988</c:v>
                </c:pt>
                <c:pt idx="98">
                  <c:v>0.28510375143698052</c:v>
                </c:pt>
                <c:pt idx="99">
                  <c:v>0.28412575624900377</c:v>
                </c:pt>
                <c:pt idx="100">
                  <c:v>0.29416103854949011</c:v>
                </c:pt>
                <c:pt idx="101">
                  <c:v>0.32128607986555846</c:v>
                </c:pt>
                <c:pt idx="102">
                  <c:v>0.30586574288540958</c:v>
                </c:pt>
                <c:pt idx="103">
                  <c:v>0.27952388475031742</c:v>
                </c:pt>
                <c:pt idx="104">
                  <c:v>0.27208608482722468</c:v>
                </c:pt>
                <c:pt idx="105">
                  <c:v>0.25316826441990514</c:v>
                </c:pt>
                <c:pt idx="106">
                  <c:v>0.22066047102040334</c:v>
                </c:pt>
                <c:pt idx="107">
                  <c:v>0.17965132823807581</c:v>
                </c:pt>
                <c:pt idx="108">
                  <c:v>0.19794881267965378</c:v>
                </c:pt>
                <c:pt idx="109">
                  <c:v>0.20277756536133704</c:v>
                </c:pt>
                <c:pt idx="110">
                  <c:v>0.21519202152658959</c:v>
                </c:pt>
                <c:pt idx="111">
                  <c:v>0.19556678354397525</c:v>
                </c:pt>
                <c:pt idx="112">
                  <c:v>0.21179944961355271</c:v>
                </c:pt>
                <c:pt idx="113">
                  <c:v>0.22753389961550269</c:v>
                </c:pt>
                <c:pt idx="114">
                  <c:v>0.2152726569336405</c:v>
                </c:pt>
                <c:pt idx="115">
                  <c:v>0.20122508721318721</c:v>
                </c:pt>
                <c:pt idx="116">
                  <c:v>0.18589848528429709</c:v>
                </c:pt>
                <c:pt idx="117">
                  <c:v>0.1635633838653657</c:v>
                </c:pt>
                <c:pt idx="118">
                  <c:v>0.16330861761202392</c:v>
                </c:pt>
                <c:pt idx="119">
                  <c:v>0.16678481764482547</c:v>
                </c:pt>
                <c:pt idx="120">
                  <c:v>0.14971227322832675</c:v>
                </c:pt>
                <c:pt idx="121">
                  <c:v>0.14600329411984297</c:v>
                </c:pt>
                <c:pt idx="122">
                  <c:v>0.13880496287718211</c:v>
                </c:pt>
                <c:pt idx="123">
                  <c:v>0.14608970587189501</c:v>
                </c:pt>
                <c:pt idx="124">
                  <c:v>0.13461830172476105</c:v>
                </c:pt>
                <c:pt idx="125">
                  <c:v>0.10436001532424286</c:v>
                </c:pt>
                <c:pt idx="126">
                  <c:v>0.10768780541691736</c:v>
                </c:pt>
                <c:pt idx="127">
                  <c:v>0.12168651825659924</c:v>
                </c:pt>
                <c:pt idx="128">
                  <c:v>0.11172024961040795</c:v>
                </c:pt>
                <c:pt idx="129">
                  <c:v>0.10984046567953226</c:v>
                </c:pt>
                <c:pt idx="130">
                  <c:v>0.12088931727545338</c:v>
                </c:pt>
                <c:pt idx="131">
                  <c:v>0.12742528825523877</c:v>
                </c:pt>
                <c:pt idx="132">
                  <c:v>0.14254068678211007</c:v>
                </c:pt>
                <c:pt idx="133">
                  <c:v>0.16237391898425851</c:v>
                </c:pt>
                <c:pt idx="134">
                  <c:v>0.15785808461558032</c:v>
                </c:pt>
                <c:pt idx="135">
                  <c:v>0.15546410262407187</c:v>
                </c:pt>
                <c:pt idx="136">
                  <c:v>0.12663265093336601</c:v>
                </c:pt>
                <c:pt idx="137">
                  <c:v>9.0845683299576388E-2</c:v>
                </c:pt>
                <c:pt idx="138">
                  <c:v>6.3068691466982921E-2</c:v>
                </c:pt>
                <c:pt idx="139">
                  <c:v>4.8980622221621882E-2</c:v>
                </c:pt>
                <c:pt idx="140">
                  <c:v>5.6285811010591887E-2</c:v>
                </c:pt>
                <c:pt idx="141">
                  <c:v>2.6349775322781963E-2</c:v>
                </c:pt>
                <c:pt idx="142">
                  <c:v>-2.4907635706184782E-2</c:v>
                </c:pt>
                <c:pt idx="143">
                  <c:v>-3.334997968155419E-2</c:v>
                </c:pt>
                <c:pt idx="144">
                  <c:v>2.0977980821461199E-3</c:v>
                </c:pt>
                <c:pt idx="145">
                  <c:v>9.8513160503742019E-3</c:v>
                </c:pt>
                <c:pt idx="146">
                  <c:v>-1.4009809156281003E-3</c:v>
                </c:pt>
                <c:pt idx="147">
                  <c:v>2.8958031120254681E-3</c:v>
                </c:pt>
                <c:pt idx="148">
                  <c:v>1.3607003406216947E-2</c:v>
                </c:pt>
                <c:pt idx="149">
                  <c:v>-7.0024511439342589E-4</c:v>
                </c:pt>
                <c:pt idx="150">
                  <c:v>1.6463726030665031E-2</c:v>
                </c:pt>
                <c:pt idx="151">
                  <c:v>1.2916225266546229E-2</c:v>
                </c:pt>
                <c:pt idx="152">
                  <c:v>5.2117954262106768E-2</c:v>
                </c:pt>
                <c:pt idx="153">
                  <c:v>5.6569351487894326E-2</c:v>
                </c:pt>
                <c:pt idx="154">
                  <c:v>0.16948957797857644</c:v>
                </c:pt>
                <c:pt idx="155">
                  <c:v>0.19647097989837425</c:v>
                </c:pt>
                <c:pt idx="156">
                  <c:v>0.21001778409528188</c:v>
                </c:pt>
                <c:pt idx="157">
                  <c:v>0.20277756536133704</c:v>
                </c:pt>
                <c:pt idx="158">
                  <c:v>0.21929615958531612</c:v>
                </c:pt>
                <c:pt idx="159">
                  <c:v>0.23467678712788276</c:v>
                </c:pt>
                <c:pt idx="160">
                  <c:v>0.20228756943483236</c:v>
                </c:pt>
                <c:pt idx="161">
                  <c:v>0.14219376570317532</c:v>
                </c:pt>
                <c:pt idx="162">
                  <c:v>0.11902670642164097</c:v>
                </c:pt>
                <c:pt idx="163">
                  <c:v>0.11591462459635593</c:v>
                </c:pt>
                <c:pt idx="164">
                  <c:v>8.3605583854796856E-2</c:v>
                </c:pt>
                <c:pt idx="165">
                  <c:v>7.8441426306562492E-2</c:v>
                </c:pt>
                <c:pt idx="166">
                  <c:v>5.3256366300431464E-2</c:v>
                </c:pt>
                <c:pt idx="167">
                  <c:v>5.7608312620313275E-2</c:v>
                </c:pt>
                <c:pt idx="168">
                  <c:v>5.2307779623344944E-2</c:v>
                </c:pt>
                <c:pt idx="169">
                  <c:v>4.2867900227175869E-2</c:v>
                </c:pt>
                <c:pt idx="170">
                  <c:v>5.5623903747997007E-2</c:v>
                </c:pt>
                <c:pt idx="171">
                  <c:v>2.2641730480824573E-2</c:v>
                </c:pt>
                <c:pt idx="172">
                  <c:v>5.1865266873001538E-3</c:v>
                </c:pt>
                <c:pt idx="173">
                  <c:v>3.950913309471249E-2</c:v>
                </c:pt>
                <c:pt idx="174">
                  <c:v>3.6910354020097152E-2</c:v>
                </c:pt>
                <c:pt idx="175">
                  <c:v>4.1333863492977213E-2</c:v>
                </c:pt>
                <c:pt idx="176">
                  <c:v>3.9605254592359418E-2</c:v>
                </c:pt>
                <c:pt idx="177">
                  <c:v>3.2467190137501413E-2</c:v>
                </c:pt>
                <c:pt idx="178">
                  <c:v>1.7741681476157126E-2</c:v>
                </c:pt>
                <c:pt idx="179">
                  <c:v>1.2817503710614343E-2</c:v>
                </c:pt>
                <c:pt idx="180">
                  <c:v>8.0673710777587927E-3</c:v>
                </c:pt>
                <c:pt idx="181">
                  <c:v>-6.1186810081771768E-3</c:v>
                </c:pt>
                <c:pt idx="182">
                  <c:v>-1.2477521511112579E-2</c:v>
                </c:pt>
                <c:pt idx="183">
                  <c:v>-2.3678127354577146E-2</c:v>
                </c:pt>
                <c:pt idx="184">
                  <c:v>-4.290750101127655E-2</c:v>
                </c:pt>
                <c:pt idx="185">
                  <c:v>-3.2523191705560062E-2</c:v>
                </c:pt>
                <c:pt idx="186">
                  <c:v>-2.3678127354577146E-2</c:v>
                </c:pt>
                <c:pt idx="187">
                  <c:v>-4.5729851706174329E-2</c:v>
                </c:pt>
                <c:pt idx="188">
                  <c:v>-1.8469516283661322E-2</c:v>
                </c:pt>
                <c:pt idx="189">
                  <c:v>2.4968801985871458E-3</c:v>
                </c:pt>
                <c:pt idx="190">
                  <c:v>1.960652963891835E-2</c:v>
                </c:pt>
                <c:pt idx="191">
                  <c:v>2.4497471600387372E-2</c:v>
                </c:pt>
                <c:pt idx="192">
                  <c:v>2.3228126119207243E-2</c:v>
                </c:pt>
                <c:pt idx="193">
                  <c:v>1.2916225266546229E-2</c:v>
                </c:pt>
                <c:pt idx="194">
                  <c:v>-3.3054570087264813E-3</c:v>
                </c:pt>
                <c:pt idx="195">
                  <c:v>-6.2192998139168326E-3</c:v>
                </c:pt>
                <c:pt idx="196">
                  <c:v>-7.2260450917395825E-3</c:v>
                </c:pt>
                <c:pt idx="197">
                  <c:v>9.653257028138346E-3</c:v>
                </c:pt>
                <c:pt idx="198">
                  <c:v>2.7615167032973391E-2</c:v>
                </c:pt>
                <c:pt idx="199">
                  <c:v>1.4100124378781626E-2</c:v>
                </c:pt>
                <c:pt idx="200">
                  <c:v>-7.6290271644911629E-3</c:v>
                </c:pt>
                <c:pt idx="201">
                  <c:v>-2.1938907518753964E-2</c:v>
                </c:pt>
                <c:pt idx="202">
                  <c:v>-1.2882625831013718E-2</c:v>
                </c:pt>
                <c:pt idx="203">
                  <c:v>-3.0045090202987243E-3</c:v>
                </c:pt>
                <c:pt idx="204">
                  <c:v>-1.0252376464351353E-2</c:v>
                </c:pt>
                <c:pt idx="205">
                  <c:v>-7.9313703262802807E-3</c:v>
                </c:pt>
                <c:pt idx="206">
                  <c:v>9.7522914426783017E-3</c:v>
                </c:pt>
                <c:pt idx="207">
                  <c:v>2.4107075343233104E-2</c:v>
                </c:pt>
                <c:pt idx="208">
                  <c:v>1.852730461388356E-2</c:v>
                </c:pt>
                <c:pt idx="209">
                  <c:v>1.9410393519823387E-2</c:v>
                </c:pt>
                <c:pt idx="210">
                  <c:v>3.091710263472161E-2</c:v>
                </c:pt>
                <c:pt idx="211">
                  <c:v>3.9413002356835057E-2</c:v>
                </c:pt>
                <c:pt idx="212">
                  <c:v>3.9893563661676623E-2</c:v>
                </c:pt>
                <c:pt idx="213">
                  <c:v>3.362818097998406E-2</c:v>
                </c:pt>
                <c:pt idx="214">
                  <c:v>3.5656677208034684E-2</c:v>
                </c:pt>
                <c:pt idx="215">
                  <c:v>4.7455941156295332E-2</c:v>
                </c:pt>
                <c:pt idx="216">
                  <c:v>6.1941401540183363E-2</c:v>
                </c:pt>
                <c:pt idx="217">
                  <c:v>8.9840703999789537E-2</c:v>
                </c:pt>
                <c:pt idx="218">
                  <c:v>0.10020726041702548</c:v>
                </c:pt>
                <c:pt idx="219">
                  <c:v>0.10499044719093729</c:v>
                </c:pt>
                <c:pt idx="220">
                  <c:v>9.4582642485947804E-2</c:v>
                </c:pt>
                <c:pt idx="221">
                  <c:v>8.5627085967436969E-2</c:v>
                </c:pt>
                <c:pt idx="222">
                  <c:v>7.9734968018853519E-2</c:v>
                </c:pt>
                <c:pt idx="223">
                  <c:v>7.1296881882033827E-2</c:v>
                </c:pt>
                <c:pt idx="224">
                  <c:v>8.8560176979480237E-2</c:v>
                </c:pt>
                <c:pt idx="225">
                  <c:v>9.6309680137408357E-2</c:v>
                </c:pt>
                <c:pt idx="226">
                  <c:v>0.11439954030849614</c:v>
                </c:pt>
                <c:pt idx="227">
                  <c:v>0.12442757837505208</c:v>
                </c:pt>
                <c:pt idx="228">
                  <c:v>0.14254068678211007</c:v>
                </c:pt>
                <c:pt idx="229">
                  <c:v>0.19243689053504756</c:v>
                </c:pt>
                <c:pt idx="230">
                  <c:v>0.22306354811403908</c:v>
                </c:pt>
                <c:pt idx="231">
                  <c:v>0.23253927295457208</c:v>
                </c:pt>
                <c:pt idx="232">
                  <c:v>0.21001778409528188</c:v>
                </c:pt>
                <c:pt idx="233">
                  <c:v>0.19688170812528435</c:v>
                </c:pt>
                <c:pt idx="234">
                  <c:v>0.2122848079793338</c:v>
                </c:pt>
                <c:pt idx="235">
                  <c:v>0.25176988010253271</c:v>
                </c:pt>
                <c:pt idx="236">
                  <c:v>0.27360850272042153</c:v>
                </c:pt>
                <c:pt idx="237">
                  <c:v>0.28261927810931858</c:v>
                </c:pt>
                <c:pt idx="238">
                  <c:v>0.2678874451236013</c:v>
                </c:pt>
                <c:pt idx="239">
                  <c:v>0.28359874701414484</c:v>
                </c:pt>
                <c:pt idx="240">
                  <c:v>0.31575919502367128</c:v>
                </c:pt>
                <c:pt idx="241">
                  <c:v>0.35122009325576858</c:v>
                </c:pt>
                <c:pt idx="242">
                  <c:v>0.3218660842318507</c:v>
                </c:pt>
                <c:pt idx="243">
                  <c:v>0.27959949625842495</c:v>
                </c:pt>
                <c:pt idx="244">
                  <c:v>0.24826534008798945</c:v>
                </c:pt>
                <c:pt idx="245">
                  <c:v>0.25812452020945525</c:v>
                </c:pt>
                <c:pt idx="246">
                  <c:v>0.25417699389438281</c:v>
                </c:pt>
                <c:pt idx="247">
                  <c:v>0.26635628573702846</c:v>
                </c:pt>
                <c:pt idx="248">
                  <c:v>0.2622104064781115</c:v>
                </c:pt>
                <c:pt idx="249">
                  <c:v>0.27063763784252243</c:v>
                </c:pt>
                <c:pt idx="250">
                  <c:v>0.28148792828845337</c:v>
                </c:pt>
              </c:numCache>
            </c:numRef>
          </c:xVal>
          <c:yVal>
            <c:numRef>
              <c:f>'LN-LN regr'!$C$40:$C$290</c:f>
              <c:numCache>
                <c:formatCode>General</c:formatCode>
                <c:ptCount val="251"/>
                <c:pt idx="0">
                  <c:v>8.0240663702824122E-5</c:v>
                </c:pt>
                <c:pt idx="1">
                  <c:v>-2.0174332873274636E-2</c:v>
                </c:pt>
                <c:pt idx="2">
                  <c:v>-3.7879549850497796E-2</c:v>
                </c:pt>
                <c:pt idx="3">
                  <c:v>-5.809870758077551E-2</c:v>
                </c:pt>
                <c:pt idx="4">
                  <c:v>-6.3336839256095345E-2</c:v>
                </c:pt>
                <c:pt idx="5">
                  <c:v>-8.7928219473010216E-2</c:v>
                </c:pt>
                <c:pt idx="6">
                  <c:v>-5.0983385202556519E-2</c:v>
                </c:pt>
                <c:pt idx="7">
                  <c:v>-5.0040147800988422E-2</c:v>
                </c:pt>
                <c:pt idx="8">
                  <c:v>-0.14469462991392135</c:v>
                </c:pt>
                <c:pt idx="9">
                  <c:v>-8.9397436558471099E-2</c:v>
                </c:pt>
                <c:pt idx="10">
                  <c:v>-5.6352037372843E-2</c:v>
                </c:pt>
                <c:pt idx="11">
                  <c:v>5.0385026792199028E-3</c:v>
                </c:pt>
                <c:pt idx="12">
                  <c:v>-6.2678272611137231E-2</c:v>
                </c:pt>
                <c:pt idx="13">
                  <c:v>4.5866333790073099E-2</c:v>
                </c:pt>
                <c:pt idx="14">
                  <c:v>2.1283455441956534E-2</c:v>
                </c:pt>
                <c:pt idx="15">
                  <c:v>-2.05864658397239E-2</c:v>
                </c:pt>
                <c:pt idx="16">
                  <c:v>7.1361190494513949E-2</c:v>
                </c:pt>
                <c:pt idx="17">
                  <c:v>-3.1514095010933829E-2</c:v>
                </c:pt>
                <c:pt idx="18">
                  <c:v>-9.0741688371064555E-2</c:v>
                </c:pt>
                <c:pt idx="19">
                  <c:v>-8.7376149206434661E-2</c:v>
                </c:pt>
                <c:pt idx="20">
                  <c:v>-3.244308236008564E-2</c:v>
                </c:pt>
                <c:pt idx="21">
                  <c:v>-1.1473249470377311E-3</c:v>
                </c:pt>
                <c:pt idx="22">
                  <c:v>-7.342240528850752E-2</c:v>
                </c:pt>
                <c:pt idx="23">
                  <c:v>7.5985036827525221E-2</c:v>
                </c:pt>
                <c:pt idx="24">
                  <c:v>-3.1613670601792876E-2</c:v>
                </c:pt>
                <c:pt idx="25">
                  <c:v>2.5184356845088018E-2</c:v>
                </c:pt>
                <c:pt idx="26">
                  <c:v>-1.3480568905890777E-2</c:v>
                </c:pt>
                <c:pt idx="27">
                  <c:v>-5.8987752824783968E-2</c:v>
                </c:pt>
                <c:pt idx="28">
                  <c:v>-0.10803516073845998</c:v>
                </c:pt>
                <c:pt idx="29">
                  <c:v>9.0067390612809106E-3</c:v>
                </c:pt>
                <c:pt idx="30">
                  <c:v>-1.1865709179634365E-2</c:v>
                </c:pt>
                <c:pt idx="31">
                  <c:v>-6.9618346879806836E-2</c:v>
                </c:pt>
                <c:pt idx="32">
                  <c:v>0.12170330914721106</c:v>
                </c:pt>
                <c:pt idx="33">
                  <c:v>4.1232159742371266E-2</c:v>
                </c:pt>
                <c:pt idx="34">
                  <c:v>3.1642888813614434E-2</c:v>
                </c:pt>
                <c:pt idx="35">
                  <c:v>1.3065809496854541E-2</c:v>
                </c:pt>
                <c:pt idx="36">
                  <c:v>-9.4323543115390152E-2</c:v>
                </c:pt>
                <c:pt idx="37">
                  <c:v>-6.5517896660619357E-2</c:v>
                </c:pt>
                <c:pt idx="38">
                  <c:v>-2.4123532655849544E-2</c:v>
                </c:pt>
                <c:pt idx="39">
                  <c:v>-1.2663965348608031E-2</c:v>
                </c:pt>
                <c:pt idx="40">
                  <c:v>-0.17167864199122107</c:v>
                </c:pt>
                <c:pt idx="41">
                  <c:v>-0.18717284976664317</c:v>
                </c:pt>
                <c:pt idx="42">
                  <c:v>-6.5649948705583938E-3</c:v>
                </c:pt>
                <c:pt idx="43">
                  <c:v>-0.14256650831148932</c:v>
                </c:pt>
                <c:pt idx="44">
                  <c:v>-8.3868979628650919E-2</c:v>
                </c:pt>
                <c:pt idx="45">
                  <c:v>-6.7925642774678607E-2</c:v>
                </c:pt>
                <c:pt idx="46">
                  <c:v>-8.288295155606562E-2</c:v>
                </c:pt>
                <c:pt idx="47">
                  <c:v>-3.7599620588256499E-2</c:v>
                </c:pt>
                <c:pt idx="48">
                  <c:v>-0.17007482174506805</c:v>
                </c:pt>
                <c:pt idx="49">
                  <c:v>-6.2643671697248493E-2</c:v>
                </c:pt>
                <c:pt idx="50">
                  <c:v>7.7642224499392398E-3</c:v>
                </c:pt>
                <c:pt idx="51">
                  <c:v>-6.2649332328593488E-2</c:v>
                </c:pt>
                <c:pt idx="52">
                  <c:v>-7.4000679758928101E-2</c:v>
                </c:pt>
                <c:pt idx="53">
                  <c:v>-6.0257272909979065E-2</c:v>
                </c:pt>
                <c:pt idx="54">
                  <c:v>-3.3442571935772492E-2</c:v>
                </c:pt>
                <c:pt idx="55">
                  <c:v>1.3130209522692837E-2</c:v>
                </c:pt>
                <c:pt idx="56">
                  <c:v>2.1077319680898654E-2</c:v>
                </c:pt>
                <c:pt idx="57">
                  <c:v>2.5806241853985057E-2</c:v>
                </c:pt>
                <c:pt idx="58">
                  <c:v>1.1055189398334164E-2</c:v>
                </c:pt>
                <c:pt idx="59">
                  <c:v>-1.3029095121559919E-2</c:v>
                </c:pt>
                <c:pt idx="60">
                  <c:v>2.1992189094703463E-2</c:v>
                </c:pt>
                <c:pt idx="61">
                  <c:v>-1.5655763517330001E-2</c:v>
                </c:pt>
                <c:pt idx="62">
                  <c:v>6.8802861272423854E-2</c:v>
                </c:pt>
                <c:pt idx="63">
                  <c:v>1.1463380764130449E-2</c:v>
                </c:pt>
                <c:pt idx="64">
                  <c:v>0.10623002639154677</c:v>
                </c:pt>
                <c:pt idx="65">
                  <c:v>5.3825810564283927E-2</c:v>
                </c:pt>
                <c:pt idx="66">
                  <c:v>1.4107873807123639E-2</c:v>
                </c:pt>
                <c:pt idx="67">
                  <c:v>-2.3957661679357756E-2</c:v>
                </c:pt>
                <c:pt idx="68">
                  <c:v>-6.4379288355993936E-2</c:v>
                </c:pt>
                <c:pt idx="69">
                  <c:v>-1.4805460710888951E-2</c:v>
                </c:pt>
                <c:pt idx="70">
                  <c:v>-2.2175984552060157E-2</c:v>
                </c:pt>
                <c:pt idx="71">
                  <c:v>-3.8041151867819423E-2</c:v>
                </c:pt>
                <c:pt idx="72">
                  <c:v>9.1599488350269098E-4</c:v>
                </c:pt>
                <c:pt idx="73">
                  <c:v>2.5789769516350702E-2</c:v>
                </c:pt>
                <c:pt idx="74">
                  <c:v>-1.9729315753057364E-2</c:v>
                </c:pt>
                <c:pt idx="75">
                  <c:v>-2.4784070899116273E-2</c:v>
                </c:pt>
                <c:pt idx="76">
                  <c:v>7.2518189548539169E-2</c:v>
                </c:pt>
                <c:pt idx="77">
                  <c:v>-4.0679669602639024E-4</c:v>
                </c:pt>
                <c:pt idx="78">
                  <c:v>-6.2038729425172079E-2</c:v>
                </c:pt>
                <c:pt idx="79">
                  <c:v>5.4284335438104847E-2</c:v>
                </c:pt>
                <c:pt idx="80">
                  <c:v>7.5199747357526547E-2</c:v>
                </c:pt>
                <c:pt idx="81">
                  <c:v>-2.7637342374156049E-2</c:v>
                </c:pt>
                <c:pt idx="82">
                  <c:v>-3.6203744248215486E-2</c:v>
                </c:pt>
                <c:pt idx="83">
                  <c:v>-3.4467535897437784E-2</c:v>
                </c:pt>
                <c:pt idx="84">
                  <c:v>-1.7398285937989755E-2</c:v>
                </c:pt>
                <c:pt idx="85">
                  <c:v>3.9570703024608633E-2</c:v>
                </c:pt>
                <c:pt idx="86">
                  <c:v>4.7913712918145279E-2</c:v>
                </c:pt>
                <c:pt idx="87">
                  <c:v>7.8974208110118127E-2</c:v>
                </c:pt>
                <c:pt idx="88">
                  <c:v>5.2224692890238344E-2</c:v>
                </c:pt>
                <c:pt idx="89">
                  <c:v>8.2236357010380345E-2</c:v>
                </c:pt>
                <c:pt idx="90">
                  <c:v>-5.4195685063120891E-3</c:v>
                </c:pt>
                <c:pt idx="91">
                  <c:v>-7.5077311306017691E-3</c:v>
                </c:pt>
                <c:pt idx="92">
                  <c:v>-3.1400088111652735E-2</c:v>
                </c:pt>
                <c:pt idx="93">
                  <c:v>-1.3235764899498292E-2</c:v>
                </c:pt>
                <c:pt idx="94">
                  <c:v>-0.11175234382611876</c:v>
                </c:pt>
                <c:pt idx="95">
                  <c:v>-1.0870759253528206E-2</c:v>
                </c:pt>
                <c:pt idx="96">
                  <c:v>-5.705751411674953E-2</c:v>
                </c:pt>
                <c:pt idx="97">
                  <c:v>-1.0413725734007784E-2</c:v>
                </c:pt>
                <c:pt idx="98">
                  <c:v>9.3846497748764079E-3</c:v>
                </c:pt>
                <c:pt idx="99">
                  <c:v>1.8182167845850472E-2</c:v>
                </c:pt>
                <c:pt idx="100">
                  <c:v>8.751136121251335E-3</c:v>
                </c:pt>
                <c:pt idx="101">
                  <c:v>2.5618678796501371E-2</c:v>
                </c:pt>
                <c:pt idx="102">
                  <c:v>6.3305253078546286E-2</c:v>
                </c:pt>
                <c:pt idx="103">
                  <c:v>-1.8768013987784826E-2</c:v>
                </c:pt>
                <c:pt idx="104">
                  <c:v>2.9178309596034069E-4</c:v>
                </c:pt>
                <c:pt idx="105">
                  <c:v>4.4975963239011207E-2</c:v>
                </c:pt>
                <c:pt idx="106">
                  <c:v>7.6459193947993498E-2</c:v>
                </c:pt>
                <c:pt idx="107">
                  <c:v>1.2934511106376334E-2</c:v>
                </c:pt>
                <c:pt idx="108">
                  <c:v>-2.8227061648188112E-2</c:v>
                </c:pt>
                <c:pt idx="109">
                  <c:v>3.5319001680928608E-2</c:v>
                </c:pt>
                <c:pt idx="110">
                  <c:v>6.4622062076672648E-2</c:v>
                </c:pt>
                <c:pt idx="111">
                  <c:v>7.4558604993043787E-2</c:v>
                </c:pt>
                <c:pt idx="112">
                  <c:v>0.10105510862920042</c:v>
                </c:pt>
                <c:pt idx="113">
                  <c:v>0.18894208715697047</c:v>
                </c:pt>
                <c:pt idx="114">
                  <c:v>0.14568368094955275</c:v>
                </c:pt>
                <c:pt idx="115">
                  <c:v>0.11104826858849393</c:v>
                </c:pt>
                <c:pt idx="116">
                  <c:v>7.2430445025354118E-2</c:v>
                </c:pt>
                <c:pt idx="117">
                  <c:v>8.2865785293833483E-2</c:v>
                </c:pt>
                <c:pt idx="118">
                  <c:v>0.10478116315654518</c:v>
                </c:pt>
                <c:pt idx="119">
                  <c:v>0.13048049394950567</c:v>
                </c:pt>
                <c:pt idx="120">
                  <c:v>0.13441017134481825</c:v>
                </c:pt>
                <c:pt idx="121">
                  <c:v>0.15634971247822449</c:v>
                </c:pt>
                <c:pt idx="122">
                  <c:v>0.12274006565233719</c:v>
                </c:pt>
                <c:pt idx="123">
                  <c:v>5.042624895972736E-2</c:v>
                </c:pt>
                <c:pt idx="124">
                  <c:v>7.8155300635007308E-2</c:v>
                </c:pt>
                <c:pt idx="125">
                  <c:v>4.0364634407943356E-2</c:v>
                </c:pt>
                <c:pt idx="126">
                  <c:v>5.0266020820302515E-2</c:v>
                </c:pt>
                <c:pt idx="127">
                  <c:v>0.1342933902193586</c:v>
                </c:pt>
                <c:pt idx="128">
                  <c:v>0.11100756511145349</c:v>
                </c:pt>
                <c:pt idx="129">
                  <c:v>0.10169898886995909</c:v>
                </c:pt>
                <c:pt idx="130">
                  <c:v>-9.7178548661709385E-3</c:v>
                </c:pt>
                <c:pt idx="131">
                  <c:v>4.5035072106927032E-2</c:v>
                </c:pt>
                <c:pt idx="132">
                  <c:v>2.2495482383881438E-2</c:v>
                </c:pt>
                <c:pt idx="133">
                  <c:v>7.7819625735926934E-2</c:v>
                </c:pt>
                <c:pt idx="134">
                  <c:v>-2.7781814508696101E-2</c:v>
                </c:pt>
                <c:pt idx="135">
                  <c:v>-8.244263682486519E-2</c:v>
                </c:pt>
                <c:pt idx="136">
                  <c:v>3.4590706624182843E-2</c:v>
                </c:pt>
                <c:pt idx="137">
                  <c:v>-6.2654702524760353E-3</c:v>
                </c:pt>
                <c:pt idx="138">
                  <c:v>-0.11694112597818673</c:v>
                </c:pt>
                <c:pt idx="139">
                  <c:v>-3.3728570465129337E-2</c:v>
                </c:pt>
                <c:pt idx="140">
                  <c:v>-3.5639559934040221E-2</c:v>
                </c:pt>
                <c:pt idx="141">
                  <c:v>-3.8834767101320722E-2</c:v>
                </c:pt>
                <c:pt idx="142">
                  <c:v>-6.6719159913684933E-2</c:v>
                </c:pt>
                <c:pt idx="143">
                  <c:v>-0.15102461169075454</c:v>
                </c:pt>
                <c:pt idx="144">
                  <c:v>-1.6785779505298137E-2</c:v>
                </c:pt>
                <c:pt idx="145">
                  <c:v>-3.6443802785715462E-2</c:v>
                </c:pt>
                <c:pt idx="146">
                  <c:v>-0.16001316094862972</c:v>
                </c:pt>
                <c:pt idx="147">
                  <c:v>-1.9943564414813153E-2</c:v>
                </c:pt>
                <c:pt idx="148">
                  <c:v>-5.6647465134354036E-2</c:v>
                </c:pt>
                <c:pt idx="149">
                  <c:v>-8.6444474422869177E-2</c:v>
                </c:pt>
                <c:pt idx="150">
                  <c:v>4.9055226612182423E-4</c:v>
                </c:pt>
                <c:pt idx="151">
                  <c:v>1.843499898751233E-2</c:v>
                </c:pt>
                <c:pt idx="152">
                  <c:v>0.10689030712504177</c:v>
                </c:pt>
                <c:pt idx="153">
                  <c:v>0.1376486968948889</c:v>
                </c:pt>
                <c:pt idx="154">
                  <c:v>0.31755528541583544</c:v>
                </c:pt>
                <c:pt idx="155">
                  <c:v>0.3432063997918462</c:v>
                </c:pt>
                <c:pt idx="156">
                  <c:v>0.18044988758862246</c:v>
                </c:pt>
                <c:pt idx="157">
                  <c:v>0.15815898551212015</c:v>
                </c:pt>
                <c:pt idx="158">
                  <c:v>0.1343963426775403</c:v>
                </c:pt>
                <c:pt idx="159">
                  <c:v>0.16428186520375831</c:v>
                </c:pt>
                <c:pt idx="160">
                  <c:v>-1.338866046993914E-2</c:v>
                </c:pt>
                <c:pt idx="161">
                  <c:v>-2.1284934448395632E-3</c:v>
                </c:pt>
                <c:pt idx="162">
                  <c:v>3.2351227956230133E-2</c:v>
                </c:pt>
                <c:pt idx="163">
                  <c:v>-1.1518854324048533E-2</c:v>
                </c:pt>
                <c:pt idx="164">
                  <c:v>-4.0251220412773847E-2</c:v>
                </c:pt>
                <c:pt idx="165">
                  <c:v>-9.8016701599256351E-2</c:v>
                </c:pt>
                <c:pt idx="166">
                  <c:v>-4.6178848476465362E-2</c:v>
                </c:pt>
                <c:pt idx="167">
                  <c:v>-4.3141635764609276E-2</c:v>
                </c:pt>
                <c:pt idx="168">
                  <c:v>-0.13915308837011509</c:v>
                </c:pt>
                <c:pt idx="169">
                  <c:v>-9.4432227852568218E-2</c:v>
                </c:pt>
                <c:pt idx="170">
                  <c:v>4.977723117209365E-2</c:v>
                </c:pt>
                <c:pt idx="171">
                  <c:v>-4.7267571220160676E-2</c:v>
                </c:pt>
                <c:pt idx="172">
                  <c:v>-9.3309371037335609E-3</c:v>
                </c:pt>
                <c:pt idx="173">
                  <c:v>4.4761654822746522E-2</c:v>
                </c:pt>
                <c:pt idx="174">
                  <c:v>-6.5381045703116314E-2</c:v>
                </c:pt>
                <c:pt idx="175">
                  <c:v>-7.942150088055655E-3</c:v>
                </c:pt>
                <c:pt idx="176">
                  <c:v>-8.2216977599188112E-2</c:v>
                </c:pt>
                <c:pt idx="177">
                  <c:v>-6.060421910065017E-2</c:v>
                </c:pt>
                <c:pt idx="178">
                  <c:v>-1.9919825528756263E-2</c:v>
                </c:pt>
                <c:pt idx="179">
                  <c:v>3.2994734738899467E-2</c:v>
                </c:pt>
                <c:pt idx="180">
                  <c:v>-0.12158154641551278</c:v>
                </c:pt>
                <c:pt idx="181">
                  <c:v>-0.16818861474178703</c:v>
                </c:pt>
                <c:pt idx="182">
                  <c:v>-0.11547097796223227</c:v>
                </c:pt>
                <c:pt idx="183">
                  <c:v>-3.2336430137508643E-2</c:v>
                </c:pt>
                <c:pt idx="184">
                  <c:v>-0.16728364905404902</c:v>
                </c:pt>
                <c:pt idx="185">
                  <c:v>-0.1038634882925038</c:v>
                </c:pt>
                <c:pt idx="186">
                  <c:v>6.0705627808125939E-2</c:v>
                </c:pt>
                <c:pt idx="187">
                  <c:v>1.8187553218627528E-2</c:v>
                </c:pt>
                <c:pt idx="188">
                  <c:v>5.0309744475967477E-2</c:v>
                </c:pt>
                <c:pt idx="189">
                  <c:v>5.4346034176603553E-2</c:v>
                </c:pt>
                <c:pt idx="190">
                  <c:v>0.10031791055742545</c:v>
                </c:pt>
                <c:pt idx="191">
                  <c:v>9.3350363679501669E-2</c:v>
                </c:pt>
                <c:pt idx="192">
                  <c:v>0.11590364808158427</c:v>
                </c:pt>
                <c:pt idx="193">
                  <c:v>3.966096005952835E-2</c:v>
                </c:pt>
                <c:pt idx="194">
                  <c:v>6.4615460216735698E-2</c:v>
                </c:pt>
                <c:pt idx="195">
                  <c:v>2.1441681562073711E-2</c:v>
                </c:pt>
                <c:pt idx="196">
                  <c:v>0.10003122310224555</c:v>
                </c:pt>
                <c:pt idx="197">
                  <c:v>0.10696044400717142</c:v>
                </c:pt>
                <c:pt idx="198">
                  <c:v>1.980176891193608E-2</c:v>
                </c:pt>
                <c:pt idx="199">
                  <c:v>8.1073216239296642E-2</c:v>
                </c:pt>
                <c:pt idx="200">
                  <c:v>-1.151157519415591E-2</c:v>
                </c:pt>
                <c:pt idx="201">
                  <c:v>2.2634919908593787E-2</c:v>
                </c:pt>
                <c:pt idx="202">
                  <c:v>-3.5648083322737278E-2</c:v>
                </c:pt>
                <c:pt idx="203">
                  <c:v>-3.2146334716117053E-2</c:v>
                </c:pt>
                <c:pt idx="204">
                  <c:v>-1.933464435290233E-2</c:v>
                </c:pt>
                <c:pt idx="205">
                  <c:v>-0.12729231627105264</c:v>
                </c:pt>
                <c:pt idx="206">
                  <c:v>-9.3529608186269542E-2</c:v>
                </c:pt>
                <c:pt idx="207">
                  <c:v>-1.9189599931198842E-2</c:v>
                </c:pt>
                <c:pt idx="208">
                  <c:v>-7.3451800940837586E-2</c:v>
                </c:pt>
                <c:pt idx="209">
                  <c:v>-0.12460547980325387</c:v>
                </c:pt>
                <c:pt idx="210">
                  <c:v>-6.0578177418364021E-2</c:v>
                </c:pt>
                <c:pt idx="211">
                  <c:v>-4.7010230833073763E-2</c:v>
                </c:pt>
                <c:pt idx="212">
                  <c:v>-7.1978746241434521E-2</c:v>
                </c:pt>
                <c:pt idx="213">
                  <c:v>-7.3073393034118084E-2</c:v>
                </c:pt>
                <c:pt idx="214">
                  <c:v>-4.3396718849830762E-2</c:v>
                </c:pt>
                <c:pt idx="215">
                  <c:v>-2.3983431211267003E-2</c:v>
                </c:pt>
                <c:pt idx="216">
                  <c:v>-3.2929306673104008E-3</c:v>
                </c:pt>
                <c:pt idx="217">
                  <c:v>-1.9857540464307988E-2</c:v>
                </c:pt>
                <c:pt idx="218">
                  <c:v>-1.1160311914128584E-2</c:v>
                </c:pt>
                <c:pt idx="219">
                  <c:v>3.4725823959654178E-2</c:v>
                </c:pt>
                <c:pt idx="220">
                  <c:v>9.0617455675214842E-2</c:v>
                </c:pt>
                <c:pt idx="221">
                  <c:v>0.10320430240044942</c:v>
                </c:pt>
                <c:pt idx="222">
                  <c:v>8.0498519982228345E-3</c:v>
                </c:pt>
                <c:pt idx="223">
                  <c:v>-1.6659035897042429E-2</c:v>
                </c:pt>
                <c:pt idx="224">
                  <c:v>-0.11503743915653786</c:v>
                </c:pt>
                <c:pt idx="225">
                  <c:v>-2.4563579308640726E-3</c:v>
                </c:pt>
                <c:pt idx="226">
                  <c:v>-2.4943824709509954E-2</c:v>
                </c:pt>
                <c:pt idx="227">
                  <c:v>-1.0724018295814375E-2</c:v>
                </c:pt>
                <c:pt idx="228">
                  <c:v>-8.7630592483279202E-2</c:v>
                </c:pt>
                <c:pt idx="229">
                  <c:v>-2.4739189494979996E-2</c:v>
                </c:pt>
                <c:pt idx="230">
                  <c:v>-5.2942534456079215E-2</c:v>
                </c:pt>
                <c:pt idx="231">
                  <c:v>-2.5642203291265986E-2</c:v>
                </c:pt>
                <c:pt idx="232">
                  <c:v>2.5110796449503425E-3</c:v>
                </c:pt>
                <c:pt idx="233">
                  <c:v>-3.4149580500063337E-2</c:v>
                </c:pt>
                <c:pt idx="234">
                  <c:v>3.2454685896883717E-2</c:v>
                </c:pt>
                <c:pt idx="235">
                  <c:v>1.1631648005483441E-3</c:v>
                </c:pt>
                <c:pt idx="236">
                  <c:v>7.2603913204289938E-3</c:v>
                </c:pt>
                <c:pt idx="237">
                  <c:v>-5.4803608406473359E-2</c:v>
                </c:pt>
                <c:pt idx="238">
                  <c:v>-9.8901572082116473E-2</c:v>
                </c:pt>
                <c:pt idx="239">
                  <c:v>7.143422338211991E-2</c:v>
                </c:pt>
                <c:pt idx="240">
                  <c:v>-5.5592815822866015E-2</c:v>
                </c:pt>
                <c:pt idx="241">
                  <c:v>4.163963344944932E-2</c:v>
                </c:pt>
                <c:pt idx="242">
                  <c:v>-3.5188688511968991E-2</c:v>
                </c:pt>
                <c:pt idx="243">
                  <c:v>1.053831924244264E-2</c:v>
                </c:pt>
                <c:pt idx="244">
                  <c:v>1.9107724690123007E-2</c:v>
                </c:pt>
                <c:pt idx="245">
                  <c:v>6.9815512344312936E-2</c:v>
                </c:pt>
                <c:pt idx="246">
                  <c:v>7.6740453097073669E-2</c:v>
                </c:pt>
                <c:pt idx="247">
                  <c:v>8.5078263588592051E-2</c:v>
                </c:pt>
                <c:pt idx="248">
                  <c:v>0.14725097456798153</c:v>
                </c:pt>
                <c:pt idx="249">
                  <c:v>3.0729229457577389E-2</c:v>
                </c:pt>
                <c:pt idx="250">
                  <c:v>8.6403723302712621E-2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58720"/>
        <c:axId val="126091264"/>
      </c:scatterChart>
      <c:valAx>
        <c:axId val="12615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LN(Can/Us)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26091264"/>
        <c:crosses val="autoZero"/>
        <c:crossBetween val="midCat"/>
      </c:valAx>
      <c:valAx>
        <c:axId val="126091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6158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LN(Pound/US)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LN-LN data'!$L$2:$L$252</c:f>
              <c:numCache>
                <c:formatCode>0.0000</c:formatCode>
                <c:ptCount val="251"/>
                <c:pt idx="0">
                  <c:v>-0.43210703905458564</c:v>
                </c:pt>
                <c:pt idx="1">
                  <c:v>-0.42448311394392624</c:v>
                </c:pt>
                <c:pt idx="2">
                  <c:v>-0.42918163472548049</c:v>
                </c:pt>
                <c:pt idx="3">
                  <c:v>-0.42337051197699865</c:v>
                </c:pt>
                <c:pt idx="4">
                  <c:v>-0.41607528722017995</c:v>
                </c:pt>
                <c:pt idx="5">
                  <c:v>-0.41554744344967681</c:v>
                </c:pt>
                <c:pt idx="6">
                  <c:v>-0.43282083811801969</c:v>
                </c:pt>
                <c:pt idx="7">
                  <c:v>-0.44018854416654996</c:v>
                </c:pt>
                <c:pt idx="8">
                  <c:v>-0.43819041272086806</c:v>
                </c:pt>
                <c:pt idx="9">
                  <c:v>-0.44423700260870275</c:v>
                </c:pt>
                <c:pt idx="10">
                  <c:v>-0.46140426043227262</c:v>
                </c:pt>
                <c:pt idx="11">
                  <c:v>-0.50820218555927665</c:v>
                </c:pt>
                <c:pt idx="12">
                  <c:v>-0.5091642444393244</c:v>
                </c:pt>
                <c:pt idx="13">
                  <c:v>-0.50591357940497006</c:v>
                </c:pt>
                <c:pt idx="14">
                  <c:v>-0.48587697840202565</c:v>
                </c:pt>
                <c:pt idx="15">
                  <c:v>-0.47598570092328302</c:v>
                </c:pt>
                <c:pt idx="16">
                  <c:v>-0.48815047472677231</c:v>
                </c:pt>
                <c:pt idx="17">
                  <c:v>-0.48992879805300549</c:v>
                </c:pt>
                <c:pt idx="18">
                  <c:v>-0.4976795920959754</c:v>
                </c:pt>
                <c:pt idx="19">
                  <c:v>-0.51246428043449921</c:v>
                </c:pt>
                <c:pt idx="20">
                  <c:v>-0.47218874015107243</c:v>
                </c:pt>
                <c:pt idx="21">
                  <c:v>-0.47081579934629403</c:v>
                </c:pt>
                <c:pt idx="22">
                  <c:v>-0.49041881398832804</c:v>
                </c:pt>
                <c:pt idx="23">
                  <c:v>-0.52407742944173863</c:v>
                </c:pt>
                <c:pt idx="24">
                  <c:v>-0.50663686314453604</c:v>
                </c:pt>
                <c:pt idx="25">
                  <c:v>-0.49164280434921676</c:v>
                </c:pt>
                <c:pt idx="26">
                  <c:v>-0.49518392777603387</c:v>
                </c:pt>
                <c:pt idx="27">
                  <c:v>-0.50796152615134038</c:v>
                </c:pt>
                <c:pt idx="28">
                  <c:v>-0.51419992440494011</c:v>
                </c:pt>
                <c:pt idx="29">
                  <c:v>-0.49359807809936468</c:v>
                </c:pt>
                <c:pt idx="30">
                  <c:v>-0.5010176827749051</c:v>
                </c:pt>
                <c:pt idx="31">
                  <c:v>-0.49694979823034263</c:v>
                </c:pt>
                <c:pt idx="32">
                  <c:v>-0.49115338796847013</c:v>
                </c:pt>
                <c:pt idx="33">
                  <c:v>-0.52016190474297763</c:v>
                </c:pt>
                <c:pt idx="34">
                  <c:v>-0.52732869586500486</c:v>
                </c:pt>
                <c:pt idx="35">
                  <c:v>-0.50748003351489412</c:v>
                </c:pt>
                <c:pt idx="36">
                  <c:v>-0.51330255364088329</c:v>
                </c:pt>
                <c:pt idx="37">
                  <c:v>-0.50065406844449423</c:v>
                </c:pt>
                <c:pt idx="38">
                  <c:v>-0.48710653714539781</c:v>
                </c:pt>
                <c:pt idx="39">
                  <c:v>-0.48322829657388638</c:v>
                </c:pt>
                <c:pt idx="40">
                  <c:v>-0.47555071567485213</c:v>
                </c:pt>
                <c:pt idx="41">
                  <c:v>-0.47958260402605885</c:v>
                </c:pt>
                <c:pt idx="42">
                  <c:v>-0.46687373623680783</c:v>
                </c:pt>
                <c:pt idx="43">
                  <c:v>-0.45431876232555263</c:v>
                </c:pt>
                <c:pt idx="44">
                  <c:v>-0.47362207476844653</c:v>
                </c:pt>
                <c:pt idx="45">
                  <c:v>-0.48532318335356767</c:v>
                </c:pt>
                <c:pt idx="46">
                  <c:v>-0.50512943122110965</c:v>
                </c:pt>
                <c:pt idx="47">
                  <c:v>-0.482734743599465</c:v>
                </c:pt>
                <c:pt idx="48">
                  <c:v>-0.47821978401707599</c:v>
                </c:pt>
                <c:pt idx="49">
                  <c:v>-0.49494011453576714</c:v>
                </c:pt>
                <c:pt idx="50">
                  <c:v>-0.47000362924573558</c:v>
                </c:pt>
                <c:pt idx="51">
                  <c:v>-0.45736155389666627</c:v>
                </c:pt>
                <c:pt idx="52">
                  <c:v>-0.45887948474280055</c:v>
                </c:pt>
                <c:pt idx="53">
                  <c:v>-0.41144717978571183</c:v>
                </c:pt>
                <c:pt idx="54">
                  <c:v>-0.41157970910801839</c:v>
                </c:pt>
                <c:pt idx="55">
                  <c:v>-0.41051898241084339</c:v>
                </c:pt>
                <c:pt idx="56">
                  <c:v>-0.39803759227936764</c:v>
                </c:pt>
                <c:pt idx="57">
                  <c:v>-0.36018876323852889</c:v>
                </c:pt>
                <c:pt idx="58">
                  <c:v>-0.37197726394717484</c:v>
                </c:pt>
                <c:pt idx="59">
                  <c:v>-0.35473305970139107</c:v>
                </c:pt>
                <c:pt idx="60">
                  <c:v>-0.38042076700190341</c:v>
                </c:pt>
                <c:pt idx="61">
                  <c:v>-0.39035147029811623</c:v>
                </c:pt>
                <c:pt idx="62">
                  <c:v>-0.37328620974392912</c:v>
                </c:pt>
                <c:pt idx="63">
                  <c:v>-0.36776324092415275</c:v>
                </c:pt>
                <c:pt idx="64">
                  <c:v>-0.36102546667599045</c:v>
                </c:pt>
                <c:pt idx="65">
                  <c:v>-0.35522389167141771</c:v>
                </c:pt>
                <c:pt idx="66">
                  <c:v>-0.33789978861239833</c:v>
                </c:pt>
                <c:pt idx="67">
                  <c:v>-0.34698817834918849</c:v>
                </c:pt>
                <c:pt idx="68">
                  <c:v>-0.36269677625722668</c:v>
                </c:pt>
                <c:pt idx="69">
                  <c:v>-0.38103579418498973</c:v>
                </c:pt>
                <c:pt idx="70">
                  <c:v>-0.37163251957171239</c:v>
                </c:pt>
                <c:pt idx="71">
                  <c:v>-0.36158288029131513</c:v>
                </c:pt>
                <c:pt idx="72">
                  <c:v>-0.36554548410692012</c:v>
                </c:pt>
                <c:pt idx="73">
                  <c:v>-0.35921172359070225</c:v>
                </c:pt>
                <c:pt idx="74">
                  <c:v>-0.35255647467498435</c:v>
                </c:pt>
                <c:pt idx="75">
                  <c:v>-0.3527673191077153</c:v>
                </c:pt>
                <c:pt idx="76">
                  <c:v>-0.36665497732107311</c:v>
                </c:pt>
                <c:pt idx="77">
                  <c:v>-0.37829944003539484</c:v>
                </c:pt>
                <c:pt idx="78">
                  <c:v>-0.39453896797461097</c:v>
                </c:pt>
                <c:pt idx="79">
                  <c:v>-0.44243971089952583</c:v>
                </c:pt>
                <c:pt idx="80">
                  <c:v>-0.42970233247220979</c:v>
                </c:pt>
                <c:pt idx="81">
                  <c:v>-0.44231120922882727</c:v>
                </c:pt>
                <c:pt idx="82">
                  <c:v>-0.44308197167947116</c:v>
                </c:pt>
                <c:pt idx="83">
                  <c:v>-0.45177601097141468</c:v>
                </c:pt>
                <c:pt idx="84">
                  <c:v>-0.46140426043227262</c:v>
                </c:pt>
                <c:pt idx="85">
                  <c:v>-0.48088174739291861</c:v>
                </c:pt>
                <c:pt idx="86">
                  <c:v>-0.47492897976822895</c:v>
                </c:pt>
                <c:pt idx="87">
                  <c:v>-0.45900587503619417</c:v>
                </c:pt>
                <c:pt idx="88">
                  <c:v>-0.45355661557541821</c:v>
                </c:pt>
                <c:pt idx="89">
                  <c:v>-0.48390653441472709</c:v>
                </c:pt>
                <c:pt idx="90">
                  <c:v>-0.5073596241228161</c:v>
                </c:pt>
                <c:pt idx="91">
                  <c:v>-0.48372160607393183</c:v>
                </c:pt>
                <c:pt idx="92">
                  <c:v>-0.4661838431428702</c:v>
                </c:pt>
                <c:pt idx="93">
                  <c:v>-0.47964450628241578</c:v>
                </c:pt>
                <c:pt idx="94">
                  <c:v>-0.51831748952428625</c:v>
                </c:pt>
                <c:pt idx="95">
                  <c:v>-0.52455099838446695</c:v>
                </c:pt>
                <c:pt idx="96">
                  <c:v>-0.56052965594510618</c:v>
                </c:pt>
                <c:pt idx="97">
                  <c:v>-0.60185392211355448</c:v>
                </c:pt>
                <c:pt idx="98">
                  <c:v>-0.62449353724289713</c:v>
                </c:pt>
                <c:pt idx="99">
                  <c:v>-0.60218254518585135</c:v>
                </c:pt>
                <c:pt idx="100">
                  <c:v>-0.58950740580018546</c:v>
                </c:pt>
                <c:pt idx="101">
                  <c:v>-0.57997848245430739</c:v>
                </c:pt>
                <c:pt idx="102">
                  <c:v>-0.6031677669404214</c:v>
                </c:pt>
                <c:pt idx="103">
                  <c:v>-0.61182865938235687</c:v>
                </c:pt>
                <c:pt idx="104">
                  <c:v>-0.59900132266971606</c:v>
                </c:pt>
                <c:pt idx="105">
                  <c:v>-0.5842805255728315</c:v>
                </c:pt>
                <c:pt idx="106">
                  <c:v>-0.5920553189986717</c:v>
                </c:pt>
                <c:pt idx="107">
                  <c:v>-0.6209527610114588</c:v>
                </c:pt>
                <c:pt idx="108">
                  <c:v>-0.65679435109414708</c:v>
                </c:pt>
                <c:pt idx="109">
                  <c:v>-0.63111218964041271</c:v>
                </c:pt>
                <c:pt idx="110">
                  <c:v>-0.63504125915291287</c:v>
                </c:pt>
                <c:pt idx="111">
                  <c:v>-0.64411448698263396</c:v>
                </c:pt>
                <c:pt idx="112">
                  <c:v>-0.63979914505802093</c:v>
                </c:pt>
                <c:pt idx="113">
                  <c:v>-0.61836975360212187</c:v>
                </c:pt>
                <c:pt idx="114">
                  <c:v>-0.59757196563691606</c:v>
                </c:pt>
                <c:pt idx="115">
                  <c:v>-0.5600157079567496</c:v>
                </c:pt>
                <c:pt idx="116">
                  <c:v>-0.58467070422386147</c:v>
                </c:pt>
                <c:pt idx="117">
                  <c:v>-0.5913359144132605</c:v>
                </c:pt>
                <c:pt idx="118">
                  <c:v>-0.56820734600409606</c:v>
                </c:pt>
                <c:pt idx="119">
                  <c:v>-0.55094977485014529</c:v>
                </c:pt>
                <c:pt idx="120">
                  <c:v>-0.55721290331911233</c:v>
                </c:pt>
                <c:pt idx="121">
                  <c:v>-0.57018827315949772</c:v>
                </c:pt>
                <c:pt idx="122">
                  <c:v>-0.55847227723334358</c:v>
                </c:pt>
                <c:pt idx="123">
                  <c:v>-0.55629599781074812</c:v>
                </c:pt>
                <c:pt idx="124">
                  <c:v>-0.56984896421545173</c:v>
                </c:pt>
                <c:pt idx="125">
                  <c:v>-0.62524300194607252</c:v>
                </c:pt>
                <c:pt idx="126">
                  <c:v>-0.61166593869206209</c:v>
                </c:pt>
                <c:pt idx="127">
                  <c:v>-0.61209980170662326</c:v>
                </c:pt>
                <c:pt idx="128">
                  <c:v>-0.63874379168055884</c:v>
                </c:pt>
                <c:pt idx="129">
                  <c:v>-0.63334409618919163</c:v>
                </c:pt>
                <c:pt idx="130">
                  <c:v>-0.62940833959293851</c:v>
                </c:pt>
                <c:pt idx="131">
                  <c:v>-0.64841128671855375</c:v>
                </c:pt>
                <c:pt idx="132">
                  <c:v>-0.67442297156166564</c:v>
                </c:pt>
                <c:pt idx="133">
                  <c:v>-0.67228098787856039</c:v>
                </c:pt>
                <c:pt idx="134">
                  <c:v>-0.67238309120721773</c:v>
                </c:pt>
                <c:pt idx="135">
                  <c:v>-0.66649514956251887</c:v>
                </c:pt>
                <c:pt idx="136">
                  <c:v>-0.68707880515833852</c:v>
                </c:pt>
                <c:pt idx="137">
                  <c:v>-0.68521581023366496</c:v>
                </c:pt>
                <c:pt idx="138">
                  <c:v>-0.6864749707918808</c:v>
                </c:pt>
                <c:pt idx="139">
                  <c:v>-0.71074148896089639</c:v>
                </c:pt>
                <c:pt idx="140">
                  <c:v>-0.69863211079051513</c:v>
                </c:pt>
                <c:pt idx="141">
                  <c:v>-0.7023051183447111</c:v>
                </c:pt>
                <c:pt idx="142">
                  <c:v>-0.71534888854363199</c:v>
                </c:pt>
                <c:pt idx="143">
                  <c:v>-0.72759691528917081</c:v>
                </c:pt>
                <c:pt idx="144">
                  <c:v>-0.70116495215352848</c:v>
                </c:pt>
                <c:pt idx="145">
                  <c:v>-0.67813506043944161</c:v>
                </c:pt>
                <c:pt idx="146">
                  <c:v>-0.67528866225863227</c:v>
                </c:pt>
                <c:pt idx="147">
                  <c:v>-0.69389689945049138</c:v>
                </c:pt>
                <c:pt idx="148">
                  <c:v>-0.68390459919301261</c:v>
                </c:pt>
                <c:pt idx="149">
                  <c:v>-0.67549224532122454</c:v>
                </c:pt>
                <c:pt idx="150">
                  <c:v>-0.6762044598296334</c:v>
                </c:pt>
                <c:pt idx="151">
                  <c:v>-0.68753144177430958</c:v>
                </c:pt>
                <c:pt idx="152">
                  <c:v>-0.63472326042222815</c:v>
                </c:pt>
                <c:pt idx="153">
                  <c:v>-0.58628553877585177</c:v>
                </c:pt>
                <c:pt idx="154">
                  <c:v>-0.52247747650643805</c:v>
                </c:pt>
                <c:pt idx="155">
                  <c:v>-0.42703088602272488</c:v>
                </c:pt>
                <c:pt idx="156">
                  <c:v>-0.39568409625305911</c:v>
                </c:pt>
                <c:pt idx="157">
                  <c:v>-0.36893942675871444</c:v>
                </c:pt>
                <c:pt idx="158">
                  <c:v>-0.36616972550052207</c:v>
                </c:pt>
                <c:pt idx="159">
                  <c:v>-0.34854196070854349</c:v>
                </c:pt>
                <c:pt idx="160">
                  <c:v>-0.3860783943079743</c:v>
                </c:pt>
                <c:pt idx="161">
                  <c:v>-0.4329505650430247</c:v>
                </c:pt>
                <c:pt idx="162">
                  <c:v>-0.49280420916817186</c:v>
                </c:pt>
                <c:pt idx="163">
                  <c:v>-0.4933538778539508</c:v>
                </c:pt>
                <c:pt idx="164">
                  <c:v>-0.50271280365544035</c:v>
                </c:pt>
                <c:pt idx="165">
                  <c:v>-0.48999006317785238</c:v>
                </c:pt>
                <c:pt idx="166">
                  <c:v>-0.48316661577201642</c:v>
                </c:pt>
                <c:pt idx="167">
                  <c:v>-0.50675735959003665</c:v>
                </c:pt>
                <c:pt idx="168">
                  <c:v>-0.4840298009788277</c:v>
                </c:pt>
                <c:pt idx="169">
                  <c:v>-0.47983019006347111</c:v>
                </c:pt>
                <c:pt idx="170">
                  <c:v>-0.4458390022464378</c:v>
                </c:pt>
                <c:pt idx="171">
                  <c:v>-0.40932431843388495</c:v>
                </c:pt>
                <c:pt idx="172">
                  <c:v>-0.42735705452426298</c:v>
                </c:pt>
                <c:pt idx="173">
                  <c:v>-0.38315133051158012</c:v>
                </c:pt>
                <c:pt idx="174">
                  <c:v>-0.38987758476645051</c:v>
                </c:pt>
                <c:pt idx="175">
                  <c:v>-0.42552913914390611</c:v>
                </c:pt>
                <c:pt idx="176">
                  <c:v>-0.4485884524902512</c:v>
                </c:pt>
                <c:pt idx="177">
                  <c:v>-0.44410873170036885</c:v>
                </c:pt>
                <c:pt idx="178">
                  <c:v>-0.46165638775790691</c:v>
                </c:pt>
                <c:pt idx="179">
                  <c:v>-0.46756315370637563</c:v>
                </c:pt>
                <c:pt idx="180">
                  <c:v>-0.44436525706572089</c:v>
                </c:pt>
                <c:pt idx="181">
                  <c:v>-0.45628495710479761</c:v>
                </c:pt>
                <c:pt idx="182">
                  <c:v>-0.47772375226087371</c:v>
                </c:pt>
                <c:pt idx="183">
                  <c:v>-0.47989207699606501</c:v>
                </c:pt>
                <c:pt idx="184">
                  <c:v>-0.49341493350619675</c:v>
                </c:pt>
                <c:pt idx="185">
                  <c:v>-0.49054128046328366</c:v>
                </c:pt>
                <c:pt idx="186">
                  <c:v>-0.48359830151150668</c:v>
                </c:pt>
                <c:pt idx="187">
                  <c:v>-0.47983019006347111</c:v>
                </c:pt>
                <c:pt idx="188">
                  <c:v>-0.49200970950835016</c:v>
                </c:pt>
                <c:pt idx="189">
                  <c:v>-0.45558771751137506</c:v>
                </c:pt>
                <c:pt idx="190">
                  <c:v>-0.45539747685637344</c:v>
                </c:pt>
                <c:pt idx="191">
                  <c:v>-0.45780452178873787</c:v>
                </c:pt>
                <c:pt idx="192">
                  <c:v>-0.44385214051286825</c:v>
                </c:pt>
                <c:pt idx="193">
                  <c:v>-0.43980212051261419</c:v>
                </c:pt>
                <c:pt idx="194">
                  <c:v>-0.45767797955509865</c:v>
                </c:pt>
                <c:pt idx="195">
                  <c:v>-0.45894268188631065</c:v>
                </c:pt>
                <c:pt idx="196">
                  <c:v>-0.47000362924573558</c:v>
                </c:pt>
                <c:pt idx="197">
                  <c:v>-0.46524231214402506</c:v>
                </c:pt>
                <c:pt idx="198">
                  <c:v>-0.44186132329945521</c:v>
                </c:pt>
                <c:pt idx="199">
                  <c:v>-0.44423700260870275</c:v>
                </c:pt>
                <c:pt idx="200">
                  <c:v>-0.45247591237751911</c:v>
                </c:pt>
                <c:pt idx="201">
                  <c:v>-0.47784778326878458</c:v>
                </c:pt>
                <c:pt idx="202">
                  <c:v>-0.47499117075677472</c:v>
                </c:pt>
                <c:pt idx="203">
                  <c:v>-0.46800162657506245</c:v>
                </c:pt>
                <c:pt idx="204">
                  <c:v>-0.47902531121619291</c:v>
                </c:pt>
                <c:pt idx="205">
                  <c:v>-0.4678137331726997</c:v>
                </c:pt>
                <c:pt idx="206">
                  <c:v>-0.43657610313321721</c:v>
                </c:pt>
                <c:pt idx="207">
                  <c:v>-0.41078426958576431</c:v>
                </c:pt>
                <c:pt idx="208">
                  <c:v>-0.42598643132891234</c:v>
                </c:pt>
                <c:pt idx="209">
                  <c:v>-0.42507163774708279</c:v>
                </c:pt>
                <c:pt idx="210">
                  <c:v>-0.43780321602010897</c:v>
                </c:pt>
                <c:pt idx="211">
                  <c:v>-0.41732780065067643</c:v>
                </c:pt>
                <c:pt idx="212">
                  <c:v>-0.43857745955836658</c:v>
                </c:pt>
                <c:pt idx="213">
                  <c:v>-0.46279017472743383</c:v>
                </c:pt>
                <c:pt idx="214">
                  <c:v>-0.47610994767749631</c:v>
                </c:pt>
                <c:pt idx="215">
                  <c:v>-0.47623417899637172</c:v>
                </c:pt>
                <c:pt idx="216">
                  <c:v>-0.49365911884408065</c:v>
                </c:pt>
                <c:pt idx="217">
                  <c:v>-0.49895545119550339</c:v>
                </c:pt>
                <c:pt idx="218">
                  <c:v>-0.5042842757225684</c:v>
                </c:pt>
                <c:pt idx="219">
                  <c:v>-0.50826234136282589</c:v>
                </c:pt>
                <c:pt idx="220">
                  <c:v>-0.51569375516285132</c:v>
                </c:pt>
                <c:pt idx="221">
                  <c:v>-0.5212906736137547</c:v>
                </c:pt>
                <c:pt idx="222">
                  <c:v>-0.5252017897104978</c:v>
                </c:pt>
                <c:pt idx="223">
                  <c:v>-0.53450308712034722</c:v>
                </c:pt>
                <c:pt idx="224">
                  <c:v>-0.51282362642866364</c:v>
                </c:pt>
                <c:pt idx="225">
                  <c:v>-0.4879663296199081</c:v>
                </c:pt>
                <c:pt idx="226">
                  <c:v>-0.47461796679648088</c:v>
                </c:pt>
                <c:pt idx="227">
                  <c:v>-0.45558771751137506</c:v>
                </c:pt>
                <c:pt idx="228">
                  <c:v>-0.44750236389922193</c:v>
                </c:pt>
                <c:pt idx="229">
                  <c:v>-0.41488724668706922</c:v>
                </c:pt>
                <c:pt idx="230">
                  <c:v>-0.42716136618992467</c:v>
                </c:pt>
                <c:pt idx="231">
                  <c:v>-0.40266118077543006</c:v>
                </c:pt>
                <c:pt idx="232">
                  <c:v>-0.40332949597774281</c:v>
                </c:pt>
                <c:pt idx="233">
                  <c:v>-0.43541218447611646</c:v>
                </c:pt>
                <c:pt idx="234">
                  <c:v>-0.44314617507585297</c:v>
                </c:pt>
                <c:pt idx="235">
                  <c:v>-0.44211842575619981</c:v>
                </c:pt>
                <c:pt idx="236">
                  <c:v>-0.44327456950371119</c:v>
                </c:pt>
                <c:pt idx="237">
                  <c:v>-0.42774831634862193</c:v>
                </c:pt>
                <c:pt idx="238">
                  <c:v>-0.42807425096902296</c:v>
                </c:pt>
                <c:pt idx="239">
                  <c:v>-0.41831552008698425</c:v>
                </c:pt>
                <c:pt idx="240">
                  <c:v>-0.40419763854119911</c:v>
                </c:pt>
                <c:pt idx="241">
                  <c:v>-0.36408740365418635</c:v>
                </c:pt>
                <c:pt idx="242">
                  <c:v>-0.35697489894773032</c:v>
                </c:pt>
                <c:pt idx="243">
                  <c:v>-0.35410163581960608</c:v>
                </c:pt>
                <c:pt idx="244">
                  <c:v>-0.35900223369782347</c:v>
                </c:pt>
                <c:pt idx="245">
                  <c:v>-0.37321736055804355</c:v>
                </c:pt>
                <c:pt idx="246">
                  <c:v>-0.35044558168739115</c:v>
                </c:pt>
                <c:pt idx="247">
                  <c:v>-0.27261919477473512</c:v>
                </c:pt>
                <c:pt idx="248">
                  <c:v>-0.27010347017748798</c:v>
                </c:pt>
                <c:pt idx="249">
                  <c:v>-0.27307592006241882</c:v>
                </c:pt>
                <c:pt idx="250">
                  <c:v>-0.20945022418220732</c:v>
                </c:pt>
              </c:numCache>
            </c:numRef>
          </c:xVal>
          <c:yVal>
            <c:numRef>
              <c:f>'LN-LN regr'!$C$40:$C$290</c:f>
              <c:numCache>
                <c:formatCode>General</c:formatCode>
                <c:ptCount val="251"/>
                <c:pt idx="0">
                  <c:v>8.0240663702824122E-5</c:v>
                </c:pt>
                <c:pt idx="1">
                  <c:v>-2.0174332873274636E-2</c:v>
                </c:pt>
                <c:pt idx="2">
                  <c:v>-3.7879549850497796E-2</c:v>
                </c:pt>
                <c:pt idx="3">
                  <c:v>-5.809870758077551E-2</c:v>
                </c:pt>
                <c:pt idx="4">
                  <c:v>-6.3336839256095345E-2</c:v>
                </c:pt>
                <c:pt idx="5">
                  <c:v>-8.7928219473010216E-2</c:v>
                </c:pt>
                <c:pt idx="6">
                  <c:v>-5.0983385202556519E-2</c:v>
                </c:pt>
                <c:pt idx="7">
                  <c:v>-5.0040147800988422E-2</c:v>
                </c:pt>
                <c:pt idx="8">
                  <c:v>-0.14469462991392135</c:v>
                </c:pt>
                <c:pt idx="9">
                  <c:v>-8.9397436558471099E-2</c:v>
                </c:pt>
                <c:pt idx="10">
                  <c:v>-5.6352037372843E-2</c:v>
                </c:pt>
                <c:pt idx="11">
                  <c:v>5.0385026792199028E-3</c:v>
                </c:pt>
                <c:pt idx="12">
                  <c:v>-6.2678272611137231E-2</c:v>
                </c:pt>
                <c:pt idx="13">
                  <c:v>4.5866333790073099E-2</c:v>
                </c:pt>
                <c:pt idx="14">
                  <c:v>2.1283455441956534E-2</c:v>
                </c:pt>
                <c:pt idx="15">
                  <c:v>-2.05864658397239E-2</c:v>
                </c:pt>
                <c:pt idx="16">
                  <c:v>7.1361190494513949E-2</c:v>
                </c:pt>
                <c:pt idx="17">
                  <c:v>-3.1514095010933829E-2</c:v>
                </c:pt>
                <c:pt idx="18">
                  <c:v>-9.0741688371064555E-2</c:v>
                </c:pt>
                <c:pt idx="19">
                  <c:v>-8.7376149206434661E-2</c:v>
                </c:pt>
                <c:pt idx="20">
                  <c:v>-3.244308236008564E-2</c:v>
                </c:pt>
                <c:pt idx="21">
                  <c:v>-1.1473249470377311E-3</c:v>
                </c:pt>
                <c:pt idx="22">
                  <c:v>-7.342240528850752E-2</c:v>
                </c:pt>
                <c:pt idx="23">
                  <c:v>7.5985036827525221E-2</c:v>
                </c:pt>
                <c:pt idx="24">
                  <c:v>-3.1613670601792876E-2</c:v>
                </c:pt>
                <c:pt idx="25">
                  <c:v>2.5184356845088018E-2</c:v>
                </c:pt>
                <c:pt idx="26">
                  <c:v>-1.3480568905890777E-2</c:v>
                </c:pt>
                <c:pt idx="27">
                  <c:v>-5.8987752824783968E-2</c:v>
                </c:pt>
                <c:pt idx="28">
                  <c:v>-0.10803516073845998</c:v>
                </c:pt>
                <c:pt idx="29">
                  <c:v>9.0067390612809106E-3</c:v>
                </c:pt>
                <c:pt idx="30">
                  <c:v>-1.1865709179634365E-2</c:v>
                </c:pt>
                <c:pt idx="31">
                  <c:v>-6.9618346879806836E-2</c:v>
                </c:pt>
                <c:pt idx="32">
                  <c:v>0.12170330914721106</c:v>
                </c:pt>
                <c:pt idx="33">
                  <c:v>4.1232159742371266E-2</c:v>
                </c:pt>
                <c:pt idx="34">
                  <c:v>3.1642888813614434E-2</c:v>
                </c:pt>
                <c:pt idx="35">
                  <c:v>1.3065809496854541E-2</c:v>
                </c:pt>
                <c:pt idx="36">
                  <c:v>-9.4323543115390152E-2</c:v>
                </c:pt>
                <c:pt idx="37">
                  <c:v>-6.5517896660619357E-2</c:v>
                </c:pt>
                <c:pt idx="38">
                  <c:v>-2.4123532655849544E-2</c:v>
                </c:pt>
                <c:pt idx="39">
                  <c:v>-1.2663965348608031E-2</c:v>
                </c:pt>
                <c:pt idx="40">
                  <c:v>-0.17167864199122107</c:v>
                </c:pt>
                <c:pt idx="41">
                  <c:v>-0.18717284976664317</c:v>
                </c:pt>
                <c:pt idx="42">
                  <c:v>-6.5649948705583938E-3</c:v>
                </c:pt>
                <c:pt idx="43">
                  <c:v>-0.14256650831148932</c:v>
                </c:pt>
                <c:pt idx="44">
                  <c:v>-8.3868979628650919E-2</c:v>
                </c:pt>
                <c:pt idx="45">
                  <c:v>-6.7925642774678607E-2</c:v>
                </c:pt>
                <c:pt idx="46">
                  <c:v>-8.288295155606562E-2</c:v>
                </c:pt>
                <c:pt idx="47">
                  <c:v>-3.7599620588256499E-2</c:v>
                </c:pt>
                <c:pt idx="48">
                  <c:v>-0.17007482174506805</c:v>
                </c:pt>
                <c:pt idx="49">
                  <c:v>-6.2643671697248493E-2</c:v>
                </c:pt>
                <c:pt idx="50">
                  <c:v>7.7642224499392398E-3</c:v>
                </c:pt>
                <c:pt idx="51">
                  <c:v>-6.2649332328593488E-2</c:v>
                </c:pt>
                <c:pt idx="52">
                  <c:v>-7.4000679758928101E-2</c:v>
                </c:pt>
                <c:pt idx="53">
                  <c:v>-6.0257272909979065E-2</c:v>
                </c:pt>
                <c:pt idx="54">
                  <c:v>-3.3442571935772492E-2</c:v>
                </c:pt>
                <c:pt idx="55">
                  <c:v>1.3130209522692837E-2</c:v>
                </c:pt>
                <c:pt idx="56">
                  <c:v>2.1077319680898654E-2</c:v>
                </c:pt>
                <c:pt idx="57">
                  <c:v>2.5806241853985057E-2</c:v>
                </c:pt>
                <c:pt idx="58">
                  <c:v>1.1055189398334164E-2</c:v>
                </c:pt>
                <c:pt idx="59">
                  <c:v>-1.3029095121559919E-2</c:v>
                </c:pt>
                <c:pt idx="60">
                  <c:v>2.1992189094703463E-2</c:v>
                </c:pt>
                <c:pt idx="61">
                  <c:v>-1.5655763517330001E-2</c:v>
                </c:pt>
                <c:pt idx="62">
                  <c:v>6.8802861272423854E-2</c:v>
                </c:pt>
                <c:pt idx="63">
                  <c:v>1.1463380764130449E-2</c:v>
                </c:pt>
                <c:pt idx="64">
                  <c:v>0.10623002639154677</c:v>
                </c:pt>
                <c:pt idx="65">
                  <c:v>5.3825810564283927E-2</c:v>
                </c:pt>
                <c:pt idx="66">
                  <c:v>1.4107873807123639E-2</c:v>
                </c:pt>
                <c:pt idx="67">
                  <c:v>-2.3957661679357756E-2</c:v>
                </c:pt>
                <c:pt idx="68">
                  <c:v>-6.4379288355993936E-2</c:v>
                </c:pt>
                <c:pt idx="69">
                  <c:v>-1.4805460710888951E-2</c:v>
                </c:pt>
                <c:pt idx="70">
                  <c:v>-2.2175984552060157E-2</c:v>
                </c:pt>
                <c:pt idx="71">
                  <c:v>-3.8041151867819423E-2</c:v>
                </c:pt>
                <c:pt idx="72">
                  <c:v>9.1599488350269098E-4</c:v>
                </c:pt>
                <c:pt idx="73">
                  <c:v>2.5789769516350702E-2</c:v>
                </c:pt>
                <c:pt idx="74">
                  <c:v>-1.9729315753057364E-2</c:v>
                </c:pt>
                <c:pt idx="75">
                  <c:v>-2.4784070899116273E-2</c:v>
                </c:pt>
                <c:pt idx="76">
                  <c:v>7.2518189548539169E-2</c:v>
                </c:pt>
                <c:pt idx="77">
                  <c:v>-4.0679669602639024E-4</c:v>
                </c:pt>
                <c:pt idx="78">
                  <c:v>-6.2038729425172079E-2</c:v>
                </c:pt>
                <c:pt idx="79">
                  <c:v>5.4284335438104847E-2</c:v>
                </c:pt>
                <c:pt idx="80">
                  <c:v>7.5199747357526547E-2</c:v>
                </c:pt>
                <c:pt idx="81">
                  <c:v>-2.7637342374156049E-2</c:v>
                </c:pt>
                <c:pt idx="82">
                  <c:v>-3.6203744248215486E-2</c:v>
                </c:pt>
                <c:pt idx="83">
                  <c:v>-3.4467535897437784E-2</c:v>
                </c:pt>
                <c:pt idx="84">
                  <c:v>-1.7398285937989755E-2</c:v>
                </c:pt>
                <c:pt idx="85">
                  <c:v>3.9570703024608633E-2</c:v>
                </c:pt>
                <c:pt idx="86">
                  <c:v>4.7913712918145279E-2</c:v>
                </c:pt>
                <c:pt idx="87">
                  <c:v>7.8974208110118127E-2</c:v>
                </c:pt>
                <c:pt idx="88">
                  <c:v>5.2224692890238344E-2</c:v>
                </c:pt>
                <c:pt idx="89">
                  <c:v>8.2236357010380345E-2</c:v>
                </c:pt>
                <c:pt idx="90">
                  <c:v>-5.4195685063120891E-3</c:v>
                </c:pt>
                <c:pt idx="91">
                  <c:v>-7.5077311306017691E-3</c:v>
                </c:pt>
                <c:pt idx="92">
                  <c:v>-3.1400088111652735E-2</c:v>
                </c:pt>
                <c:pt idx="93">
                  <c:v>-1.3235764899498292E-2</c:v>
                </c:pt>
                <c:pt idx="94">
                  <c:v>-0.11175234382611876</c:v>
                </c:pt>
                <c:pt idx="95">
                  <c:v>-1.0870759253528206E-2</c:v>
                </c:pt>
                <c:pt idx="96">
                  <c:v>-5.705751411674953E-2</c:v>
                </c:pt>
                <c:pt idx="97">
                  <c:v>-1.0413725734007784E-2</c:v>
                </c:pt>
                <c:pt idx="98">
                  <c:v>9.3846497748764079E-3</c:v>
                </c:pt>
                <c:pt idx="99">
                  <c:v>1.8182167845850472E-2</c:v>
                </c:pt>
                <c:pt idx="100">
                  <c:v>8.751136121251335E-3</c:v>
                </c:pt>
                <c:pt idx="101">
                  <c:v>2.5618678796501371E-2</c:v>
                </c:pt>
                <c:pt idx="102">
                  <c:v>6.3305253078546286E-2</c:v>
                </c:pt>
                <c:pt idx="103">
                  <c:v>-1.8768013987784826E-2</c:v>
                </c:pt>
                <c:pt idx="104">
                  <c:v>2.9178309596034069E-4</c:v>
                </c:pt>
                <c:pt idx="105">
                  <c:v>4.4975963239011207E-2</c:v>
                </c:pt>
                <c:pt idx="106">
                  <c:v>7.6459193947993498E-2</c:v>
                </c:pt>
                <c:pt idx="107">
                  <c:v>1.2934511106376334E-2</c:v>
                </c:pt>
                <c:pt idx="108">
                  <c:v>-2.8227061648188112E-2</c:v>
                </c:pt>
                <c:pt idx="109">
                  <c:v>3.5319001680928608E-2</c:v>
                </c:pt>
                <c:pt idx="110">
                  <c:v>6.4622062076672648E-2</c:v>
                </c:pt>
                <c:pt idx="111">
                  <c:v>7.4558604993043787E-2</c:v>
                </c:pt>
                <c:pt idx="112">
                  <c:v>0.10105510862920042</c:v>
                </c:pt>
                <c:pt idx="113">
                  <c:v>0.18894208715697047</c:v>
                </c:pt>
                <c:pt idx="114">
                  <c:v>0.14568368094955275</c:v>
                </c:pt>
                <c:pt idx="115">
                  <c:v>0.11104826858849393</c:v>
                </c:pt>
                <c:pt idx="116">
                  <c:v>7.2430445025354118E-2</c:v>
                </c:pt>
                <c:pt idx="117">
                  <c:v>8.2865785293833483E-2</c:v>
                </c:pt>
                <c:pt idx="118">
                  <c:v>0.10478116315654518</c:v>
                </c:pt>
                <c:pt idx="119">
                  <c:v>0.13048049394950567</c:v>
                </c:pt>
                <c:pt idx="120">
                  <c:v>0.13441017134481825</c:v>
                </c:pt>
                <c:pt idx="121">
                  <c:v>0.15634971247822449</c:v>
                </c:pt>
                <c:pt idx="122">
                  <c:v>0.12274006565233719</c:v>
                </c:pt>
                <c:pt idx="123">
                  <c:v>5.042624895972736E-2</c:v>
                </c:pt>
                <c:pt idx="124">
                  <c:v>7.8155300635007308E-2</c:v>
                </c:pt>
                <c:pt idx="125">
                  <c:v>4.0364634407943356E-2</c:v>
                </c:pt>
                <c:pt idx="126">
                  <c:v>5.0266020820302515E-2</c:v>
                </c:pt>
                <c:pt idx="127">
                  <c:v>0.1342933902193586</c:v>
                </c:pt>
                <c:pt idx="128">
                  <c:v>0.11100756511145349</c:v>
                </c:pt>
                <c:pt idx="129">
                  <c:v>0.10169898886995909</c:v>
                </c:pt>
                <c:pt idx="130">
                  <c:v>-9.7178548661709385E-3</c:v>
                </c:pt>
                <c:pt idx="131">
                  <c:v>4.5035072106927032E-2</c:v>
                </c:pt>
                <c:pt idx="132">
                  <c:v>2.2495482383881438E-2</c:v>
                </c:pt>
                <c:pt idx="133">
                  <c:v>7.7819625735926934E-2</c:v>
                </c:pt>
                <c:pt idx="134">
                  <c:v>-2.7781814508696101E-2</c:v>
                </c:pt>
                <c:pt idx="135">
                  <c:v>-8.244263682486519E-2</c:v>
                </c:pt>
                <c:pt idx="136">
                  <c:v>3.4590706624182843E-2</c:v>
                </c:pt>
                <c:pt idx="137">
                  <c:v>-6.2654702524760353E-3</c:v>
                </c:pt>
                <c:pt idx="138">
                  <c:v>-0.11694112597818673</c:v>
                </c:pt>
                <c:pt idx="139">
                  <c:v>-3.3728570465129337E-2</c:v>
                </c:pt>
                <c:pt idx="140">
                  <c:v>-3.5639559934040221E-2</c:v>
                </c:pt>
                <c:pt idx="141">
                  <c:v>-3.8834767101320722E-2</c:v>
                </c:pt>
                <c:pt idx="142">
                  <c:v>-6.6719159913684933E-2</c:v>
                </c:pt>
                <c:pt idx="143">
                  <c:v>-0.15102461169075454</c:v>
                </c:pt>
                <c:pt idx="144">
                  <c:v>-1.6785779505298137E-2</c:v>
                </c:pt>
                <c:pt idx="145">
                  <c:v>-3.6443802785715462E-2</c:v>
                </c:pt>
                <c:pt idx="146">
                  <c:v>-0.16001316094862972</c:v>
                </c:pt>
                <c:pt idx="147">
                  <c:v>-1.9943564414813153E-2</c:v>
                </c:pt>
                <c:pt idx="148">
                  <c:v>-5.6647465134354036E-2</c:v>
                </c:pt>
                <c:pt idx="149">
                  <c:v>-8.6444474422869177E-2</c:v>
                </c:pt>
                <c:pt idx="150">
                  <c:v>4.9055226612182423E-4</c:v>
                </c:pt>
                <c:pt idx="151">
                  <c:v>1.843499898751233E-2</c:v>
                </c:pt>
                <c:pt idx="152">
                  <c:v>0.10689030712504177</c:v>
                </c:pt>
                <c:pt idx="153">
                  <c:v>0.1376486968948889</c:v>
                </c:pt>
                <c:pt idx="154">
                  <c:v>0.31755528541583544</c:v>
                </c:pt>
                <c:pt idx="155">
                  <c:v>0.3432063997918462</c:v>
                </c:pt>
                <c:pt idx="156">
                  <c:v>0.18044988758862246</c:v>
                </c:pt>
                <c:pt idx="157">
                  <c:v>0.15815898551212015</c:v>
                </c:pt>
                <c:pt idx="158">
                  <c:v>0.1343963426775403</c:v>
                </c:pt>
                <c:pt idx="159">
                  <c:v>0.16428186520375831</c:v>
                </c:pt>
                <c:pt idx="160">
                  <c:v>-1.338866046993914E-2</c:v>
                </c:pt>
                <c:pt idx="161">
                  <c:v>-2.1284934448395632E-3</c:v>
                </c:pt>
                <c:pt idx="162">
                  <c:v>3.2351227956230133E-2</c:v>
                </c:pt>
                <c:pt idx="163">
                  <c:v>-1.1518854324048533E-2</c:v>
                </c:pt>
                <c:pt idx="164">
                  <c:v>-4.0251220412773847E-2</c:v>
                </c:pt>
                <c:pt idx="165">
                  <c:v>-9.8016701599256351E-2</c:v>
                </c:pt>
                <c:pt idx="166">
                  <c:v>-4.6178848476465362E-2</c:v>
                </c:pt>
                <c:pt idx="167">
                  <c:v>-4.3141635764609276E-2</c:v>
                </c:pt>
                <c:pt idx="168">
                  <c:v>-0.13915308837011509</c:v>
                </c:pt>
                <c:pt idx="169">
                  <c:v>-9.4432227852568218E-2</c:v>
                </c:pt>
                <c:pt idx="170">
                  <c:v>4.977723117209365E-2</c:v>
                </c:pt>
                <c:pt idx="171">
                  <c:v>-4.7267571220160676E-2</c:v>
                </c:pt>
                <c:pt idx="172">
                  <c:v>-9.3309371037335609E-3</c:v>
                </c:pt>
                <c:pt idx="173">
                  <c:v>4.4761654822746522E-2</c:v>
                </c:pt>
                <c:pt idx="174">
                  <c:v>-6.5381045703116314E-2</c:v>
                </c:pt>
                <c:pt idx="175">
                  <c:v>-7.942150088055655E-3</c:v>
                </c:pt>
                <c:pt idx="176">
                  <c:v>-8.2216977599188112E-2</c:v>
                </c:pt>
                <c:pt idx="177">
                  <c:v>-6.060421910065017E-2</c:v>
                </c:pt>
                <c:pt idx="178">
                  <c:v>-1.9919825528756263E-2</c:v>
                </c:pt>
                <c:pt idx="179">
                  <c:v>3.2994734738899467E-2</c:v>
                </c:pt>
                <c:pt idx="180">
                  <c:v>-0.12158154641551278</c:v>
                </c:pt>
                <c:pt idx="181">
                  <c:v>-0.16818861474178703</c:v>
                </c:pt>
                <c:pt idx="182">
                  <c:v>-0.11547097796223227</c:v>
                </c:pt>
                <c:pt idx="183">
                  <c:v>-3.2336430137508643E-2</c:v>
                </c:pt>
                <c:pt idx="184">
                  <c:v>-0.16728364905404902</c:v>
                </c:pt>
                <c:pt idx="185">
                  <c:v>-0.1038634882925038</c:v>
                </c:pt>
                <c:pt idx="186">
                  <c:v>6.0705627808125939E-2</c:v>
                </c:pt>
                <c:pt idx="187">
                  <c:v>1.8187553218627528E-2</c:v>
                </c:pt>
                <c:pt idx="188">
                  <c:v>5.0309744475967477E-2</c:v>
                </c:pt>
                <c:pt idx="189">
                  <c:v>5.4346034176603553E-2</c:v>
                </c:pt>
                <c:pt idx="190">
                  <c:v>0.10031791055742545</c:v>
                </c:pt>
                <c:pt idx="191">
                  <c:v>9.3350363679501669E-2</c:v>
                </c:pt>
                <c:pt idx="192">
                  <c:v>0.11590364808158427</c:v>
                </c:pt>
                <c:pt idx="193">
                  <c:v>3.966096005952835E-2</c:v>
                </c:pt>
                <c:pt idx="194">
                  <c:v>6.4615460216735698E-2</c:v>
                </c:pt>
                <c:pt idx="195">
                  <c:v>2.1441681562073711E-2</c:v>
                </c:pt>
                <c:pt idx="196">
                  <c:v>0.10003122310224555</c:v>
                </c:pt>
                <c:pt idx="197">
                  <c:v>0.10696044400717142</c:v>
                </c:pt>
                <c:pt idx="198">
                  <c:v>1.980176891193608E-2</c:v>
                </c:pt>
                <c:pt idx="199">
                  <c:v>8.1073216239296642E-2</c:v>
                </c:pt>
                <c:pt idx="200">
                  <c:v>-1.151157519415591E-2</c:v>
                </c:pt>
                <c:pt idx="201">
                  <c:v>2.2634919908593787E-2</c:v>
                </c:pt>
                <c:pt idx="202">
                  <c:v>-3.5648083322737278E-2</c:v>
                </c:pt>
                <c:pt idx="203">
                  <c:v>-3.2146334716117053E-2</c:v>
                </c:pt>
                <c:pt idx="204">
                  <c:v>-1.933464435290233E-2</c:v>
                </c:pt>
                <c:pt idx="205">
                  <c:v>-0.12729231627105264</c:v>
                </c:pt>
                <c:pt idx="206">
                  <c:v>-9.3529608186269542E-2</c:v>
                </c:pt>
                <c:pt idx="207">
                  <c:v>-1.9189599931198842E-2</c:v>
                </c:pt>
                <c:pt idx="208">
                  <c:v>-7.3451800940837586E-2</c:v>
                </c:pt>
                <c:pt idx="209">
                  <c:v>-0.12460547980325387</c:v>
                </c:pt>
                <c:pt idx="210">
                  <c:v>-6.0578177418364021E-2</c:v>
                </c:pt>
                <c:pt idx="211">
                  <c:v>-4.7010230833073763E-2</c:v>
                </c:pt>
                <c:pt idx="212">
                  <c:v>-7.1978746241434521E-2</c:v>
                </c:pt>
                <c:pt idx="213">
                  <c:v>-7.3073393034118084E-2</c:v>
                </c:pt>
                <c:pt idx="214">
                  <c:v>-4.3396718849830762E-2</c:v>
                </c:pt>
                <c:pt idx="215">
                  <c:v>-2.3983431211267003E-2</c:v>
                </c:pt>
                <c:pt idx="216">
                  <c:v>-3.2929306673104008E-3</c:v>
                </c:pt>
                <c:pt idx="217">
                  <c:v>-1.9857540464307988E-2</c:v>
                </c:pt>
                <c:pt idx="218">
                  <c:v>-1.1160311914128584E-2</c:v>
                </c:pt>
                <c:pt idx="219">
                  <c:v>3.4725823959654178E-2</c:v>
                </c:pt>
                <c:pt idx="220">
                  <c:v>9.0617455675214842E-2</c:v>
                </c:pt>
                <c:pt idx="221">
                  <c:v>0.10320430240044942</c:v>
                </c:pt>
                <c:pt idx="222">
                  <c:v>8.0498519982228345E-3</c:v>
                </c:pt>
                <c:pt idx="223">
                  <c:v>-1.6659035897042429E-2</c:v>
                </c:pt>
                <c:pt idx="224">
                  <c:v>-0.11503743915653786</c:v>
                </c:pt>
                <c:pt idx="225">
                  <c:v>-2.4563579308640726E-3</c:v>
                </c:pt>
                <c:pt idx="226">
                  <c:v>-2.4943824709509954E-2</c:v>
                </c:pt>
                <c:pt idx="227">
                  <c:v>-1.0724018295814375E-2</c:v>
                </c:pt>
                <c:pt idx="228">
                  <c:v>-8.7630592483279202E-2</c:v>
                </c:pt>
                <c:pt idx="229">
                  <c:v>-2.4739189494979996E-2</c:v>
                </c:pt>
                <c:pt idx="230">
                  <c:v>-5.2942534456079215E-2</c:v>
                </c:pt>
                <c:pt idx="231">
                  <c:v>-2.5642203291265986E-2</c:v>
                </c:pt>
                <c:pt idx="232">
                  <c:v>2.5110796449503425E-3</c:v>
                </c:pt>
                <c:pt idx="233">
                  <c:v>-3.4149580500063337E-2</c:v>
                </c:pt>
                <c:pt idx="234">
                  <c:v>3.2454685896883717E-2</c:v>
                </c:pt>
                <c:pt idx="235">
                  <c:v>1.1631648005483441E-3</c:v>
                </c:pt>
                <c:pt idx="236">
                  <c:v>7.2603913204289938E-3</c:v>
                </c:pt>
                <c:pt idx="237">
                  <c:v>-5.4803608406473359E-2</c:v>
                </c:pt>
                <c:pt idx="238">
                  <c:v>-9.8901572082116473E-2</c:v>
                </c:pt>
                <c:pt idx="239">
                  <c:v>7.143422338211991E-2</c:v>
                </c:pt>
                <c:pt idx="240">
                  <c:v>-5.5592815822866015E-2</c:v>
                </c:pt>
                <c:pt idx="241">
                  <c:v>4.163963344944932E-2</c:v>
                </c:pt>
                <c:pt idx="242">
                  <c:v>-3.5188688511968991E-2</c:v>
                </c:pt>
                <c:pt idx="243">
                  <c:v>1.053831924244264E-2</c:v>
                </c:pt>
                <c:pt idx="244">
                  <c:v>1.9107724690123007E-2</c:v>
                </c:pt>
                <c:pt idx="245">
                  <c:v>6.9815512344312936E-2</c:v>
                </c:pt>
                <c:pt idx="246">
                  <c:v>7.6740453097073669E-2</c:v>
                </c:pt>
                <c:pt idx="247">
                  <c:v>8.5078263588592051E-2</c:v>
                </c:pt>
                <c:pt idx="248">
                  <c:v>0.14725097456798153</c:v>
                </c:pt>
                <c:pt idx="249">
                  <c:v>3.0729229457577389E-2</c:v>
                </c:pt>
                <c:pt idx="250">
                  <c:v>8.6403723302712621E-2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30848"/>
        <c:axId val="126827136"/>
      </c:scatterChart>
      <c:valAx>
        <c:axId val="126830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LN(Pound/US)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26827136"/>
        <c:crosses val="autoZero"/>
        <c:crossBetween val="midCat"/>
      </c:valAx>
      <c:valAx>
        <c:axId val="126827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6830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LN(TW$I)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LN-LN data'!$M$2:$M$252</c:f>
              <c:numCache>
                <c:formatCode>0.0000</c:formatCode>
                <c:ptCount val="251"/>
                <c:pt idx="0">
                  <c:v>4.4453863362766421</c:v>
                </c:pt>
                <c:pt idx="1">
                  <c:v>4.4577380527636636</c:v>
                </c:pt>
                <c:pt idx="2">
                  <c:v>4.4618862486637152</c:v>
                </c:pt>
                <c:pt idx="3">
                  <c:v>4.4608331940154056</c:v>
                </c:pt>
                <c:pt idx="4">
                  <c:v>4.4663608897015203</c:v>
                </c:pt>
                <c:pt idx="5">
                  <c:v>4.4713187421526435</c:v>
                </c:pt>
                <c:pt idx="6">
                  <c:v>4.4744417186386576</c:v>
                </c:pt>
                <c:pt idx="7">
                  <c:v>4.47053532762627</c:v>
                </c:pt>
                <c:pt idx="8">
                  <c:v>4.4640707996333271</c:v>
                </c:pt>
                <c:pt idx="9">
                  <c:v>4.4700958894134795</c:v>
                </c:pt>
                <c:pt idx="10">
                  <c:v>4.4755181161940882</c:v>
                </c:pt>
                <c:pt idx="11">
                  <c:v>4.4648075132105509</c:v>
                </c:pt>
                <c:pt idx="12">
                  <c:v>4.4810628188399519</c:v>
                </c:pt>
                <c:pt idx="13">
                  <c:v>4.4959232390414652</c:v>
                </c:pt>
                <c:pt idx="14">
                  <c:v>4.5284316800891604</c:v>
                </c:pt>
                <c:pt idx="15">
                  <c:v>4.5374693366238317</c:v>
                </c:pt>
                <c:pt idx="16">
                  <c:v>4.5481214131961671</c:v>
                </c:pt>
                <c:pt idx="17">
                  <c:v>4.5326919619961599</c:v>
                </c:pt>
                <c:pt idx="18">
                  <c:v>4.5269924049240675</c:v>
                </c:pt>
                <c:pt idx="19">
                  <c:v>4.535326953046301</c:v>
                </c:pt>
                <c:pt idx="20">
                  <c:v>4.5591555664286076</c:v>
                </c:pt>
                <c:pt idx="21">
                  <c:v>4.5557215050440742</c:v>
                </c:pt>
                <c:pt idx="22">
                  <c:v>4.5483818213185607</c:v>
                </c:pt>
                <c:pt idx="23">
                  <c:v>4.5518464105157124</c:v>
                </c:pt>
                <c:pt idx="24">
                  <c:v>4.5769538222726025</c:v>
                </c:pt>
                <c:pt idx="25">
                  <c:v>4.5903184428146586</c:v>
                </c:pt>
                <c:pt idx="26">
                  <c:v>4.5814551953695961</c:v>
                </c:pt>
                <c:pt idx="27">
                  <c:v>4.583016597346651</c:v>
                </c:pt>
                <c:pt idx="28">
                  <c:v>4.589001169126413</c:v>
                </c:pt>
                <c:pt idx="29">
                  <c:v>4.5915417391519657</c:v>
                </c:pt>
                <c:pt idx="30">
                  <c:v>4.6084637562261701</c:v>
                </c:pt>
                <c:pt idx="31">
                  <c:v>4.6153412845494834</c:v>
                </c:pt>
                <c:pt idx="32">
                  <c:v>4.6303699870098338</c:v>
                </c:pt>
                <c:pt idx="33">
                  <c:v>4.5966035973219652</c:v>
                </c:pt>
                <c:pt idx="34">
                  <c:v>4.557302596116088</c:v>
                </c:pt>
                <c:pt idx="35">
                  <c:v>4.5641492133396682</c:v>
                </c:pt>
                <c:pt idx="36">
                  <c:v>4.560461481319555</c:v>
                </c:pt>
                <c:pt idx="37">
                  <c:v>4.5487119975213597</c:v>
                </c:pt>
                <c:pt idx="38">
                  <c:v>4.5633132811328263</c:v>
                </c:pt>
                <c:pt idx="39">
                  <c:v>4.5848705351961954</c:v>
                </c:pt>
                <c:pt idx="40">
                  <c:v>4.5869216904033578</c:v>
                </c:pt>
                <c:pt idx="41">
                  <c:v>4.5856784503600885</c:v>
                </c:pt>
                <c:pt idx="42">
                  <c:v>4.5958347460507509</c:v>
                </c:pt>
                <c:pt idx="43">
                  <c:v>4.600699206036154</c:v>
                </c:pt>
                <c:pt idx="44">
                  <c:v>4.578015820769652</c:v>
                </c:pt>
                <c:pt idx="45">
                  <c:v>4.5670850678027026</c:v>
                </c:pt>
                <c:pt idx="46">
                  <c:v>4.5531566322760577</c:v>
                </c:pt>
                <c:pt idx="47">
                  <c:v>4.5625810059148444</c:v>
                </c:pt>
                <c:pt idx="48">
                  <c:v>4.5684574452412052</c:v>
                </c:pt>
                <c:pt idx="49">
                  <c:v>4.5643075656426184</c:v>
                </c:pt>
                <c:pt idx="50">
                  <c:v>4.5871080431696827</c:v>
                </c:pt>
                <c:pt idx="51">
                  <c:v>4.5941668709416037</c:v>
                </c:pt>
                <c:pt idx="52">
                  <c:v>4.5971299497421798</c:v>
                </c:pt>
                <c:pt idx="53">
                  <c:v>4.6302949003310037</c:v>
                </c:pt>
                <c:pt idx="54">
                  <c:v>4.6057770018381072</c:v>
                </c:pt>
                <c:pt idx="55">
                  <c:v>4.6124009806685518</c:v>
                </c:pt>
                <c:pt idx="56">
                  <c:v>4.6292421181913594</c:v>
                </c:pt>
                <c:pt idx="57">
                  <c:v>4.6459444993716188</c:v>
                </c:pt>
                <c:pt idx="58">
                  <c:v>4.6582606145622005</c:v>
                </c:pt>
                <c:pt idx="59">
                  <c:v>4.6712537629120083</c:v>
                </c:pt>
                <c:pt idx="60">
                  <c:v>4.6539908258836098</c:v>
                </c:pt>
                <c:pt idx="61">
                  <c:v>4.6409069526261488</c:v>
                </c:pt>
                <c:pt idx="62">
                  <c:v>4.6543612221785491</c:v>
                </c:pt>
                <c:pt idx="63">
                  <c:v>4.6753909699485252</c:v>
                </c:pt>
                <c:pt idx="64">
                  <c:v>4.6899836493341791</c:v>
                </c:pt>
                <c:pt idx="65">
                  <c:v>4.6881050151359132</c:v>
                </c:pt>
                <c:pt idx="66">
                  <c:v>4.6976928479082432</c:v>
                </c:pt>
                <c:pt idx="67">
                  <c:v>4.7008166728712144</c:v>
                </c:pt>
                <c:pt idx="68">
                  <c:v>4.6794071498220289</c:v>
                </c:pt>
                <c:pt idx="69">
                  <c:v>4.6718638830647112</c:v>
                </c:pt>
                <c:pt idx="70">
                  <c:v>4.6799909754557474</c:v>
                </c:pt>
                <c:pt idx="71">
                  <c:v>4.6936351726417653</c:v>
                </c:pt>
                <c:pt idx="72">
                  <c:v>4.6960889193087025</c:v>
                </c:pt>
                <c:pt idx="73">
                  <c:v>4.7120495476151874</c:v>
                </c:pt>
                <c:pt idx="74">
                  <c:v>4.7201501856961094</c:v>
                </c:pt>
                <c:pt idx="75">
                  <c:v>4.711169397636203</c:v>
                </c:pt>
                <c:pt idx="76">
                  <c:v>4.7077872417990676</c:v>
                </c:pt>
                <c:pt idx="77">
                  <c:v>4.6792901580698141</c:v>
                </c:pt>
                <c:pt idx="78">
                  <c:v>4.6527634436744609</c:v>
                </c:pt>
                <c:pt idx="79">
                  <c:v>4.6245511557717842</c:v>
                </c:pt>
                <c:pt idx="80">
                  <c:v>4.639146401543023</c:v>
                </c:pt>
                <c:pt idx="81">
                  <c:v>4.6390362036991153</c:v>
                </c:pt>
                <c:pt idx="82">
                  <c:v>4.6454365061499425</c:v>
                </c:pt>
                <c:pt idx="83">
                  <c:v>4.6308067431664588</c:v>
                </c:pt>
                <c:pt idx="84">
                  <c:v>4.6250806506068729</c:v>
                </c:pt>
                <c:pt idx="85">
                  <c:v>4.5979532061252062</c:v>
                </c:pt>
                <c:pt idx="86">
                  <c:v>4.5845602529082727</c:v>
                </c:pt>
                <c:pt idx="87">
                  <c:v>4.5766739989709606</c:v>
                </c:pt>
                <c:pt idx="88">
                  <c:v>4.5734008422991064</c:v>
                </c:pt>
                <c:pt idx="89">
                  <c:v>4.5254828318356797</c:v>
                </c:pt>
                <c:pt idx="90">
                  <c:v>4.5119709765172482</c:v>
                </c:pt>
                <c:pt idx="91">
                  <c:v>4.5314289158217456</c:v>
                </c:pt>
                <c:pt idx="92">
                  <c:v>4.5453554236469262</c:v>
                </c:pt>
                <c:pt idx="93">
                  <c:v>4.5343431334189788</c:v>
                </c:pt>
                <c:pt idx="94">
                  <c:v>4.4909785684621548</c:v>
                </c:pt>
                <c:pt idx="95">
                  <c:v>4.4857659619156287</c:v>
                </c:pt>
                <c:pt idx="96">
                  <c:v>4.4589205439270856</c:v>
                </c:pt>
                <c:pt idx="97">
                  <c:v>4.4355863587681945</c:v>
                </c:pt>
                <c:pt idx="98">
                  <c:v>4.4426277268017307</c:v>
                </c:pt>
                <c:pt idx="99">
                  <c:v>4.4611208157151534</c:v>
                </c:pt>
                <c:pt idx="100">
                  <c:v>4.4713336039408711</c:v>
                </c:pt>
                <c:pt idx="101">
                  <c:v>4.4916666053877981</c:v>
                </c:pt>
                <c:pt idx="102">
                  <c:v>4.4738546223146303</c:v>
                </c:pt>
                <c:pt idx="103">
                  <c:v>4.4595083735567389</c:v>
                </c:pt>
                <c:pt idx="104">
                  <c:v>4.4641214660697024</c:v>
                </c:pt>
                <c:pt idx="105">
                  <c:v>4.4603675104372424</c:v>
                </c:pt>
                <c:pt idx="106">
                  <c:v>4.4383774308117641</c:v>
                </c:pt>
                <c:pt idx="107">
                  <c:v>4.4005907502328903</c:v>
                </c:pt>
                <c:pt idx="108">
                  <c:v>4.384582116646623</c:v>
                </c:pt>
                <c:pt idx="109">
                  <c:v>4.393578405309853</c:v>
                </c:pt>
                <c:pt idx="110">
                  <c:v>4.4065655769209853</c:v>
                </c:pt>
                <c:pt idx="111">
                  <c:v>4.3944874255450381</c:v>
                </c:pt>
                <c:pt idx="112">
                  <c:v>4.4104998964732314</c:v>
                </c:pt>
                <c:pt idx="113">
                  <c:v>4.4215646051880313</c:v>
                </c:pt>
                <c:pt idx="114">
                  <c:v>4.441867419958947</c:v>
                </c:pt>
                <c:pt idx="115">
                  <c:v>4.45200385486398</c:v>
                </c:pt>
                <c:pt idx="116">
                  <c:v>4.4354418012974621</c:v>
                </c:pt>
                <c:pt idx="117">
                  <c:v>4.4279137796338235</c:v>
                </c:pt>
                <c:pt idx="118">
                  <c:v>4.4437212720547192</c:v>
                </c:pt>
                <c:pt idx="119">
                  <c:v>4.4591265550547305</c:v>
                </c:pt>
                <c:pt idx="120">
                  <c:v>4.4520306614376528</c:v>
                </c:pt>
                <c:pt idx="121">
                  <c:v>4.4389479370718004</c:v>
                </c:pt>
                <c:pt idx="122">
                  <c:v>4.443395685216835</c:v>
                </c:pt>
                <c:pt idx="123">
                  <c:v>4.4445200973541734</c:v>
                </c:pt>
                <c:pt idx="124">
                  <c:v>4.4349048598947363</c:v>
                </c:pt>
                <c:pt idx="125">
                  <c:v>4.392820668915169</c:v>
                </c:pt>
                <c:pt idx="126">
                  <c:v>4.4022776908225776</c:v>
                </c:pt>
                <c:pt idx="127">
                  <c:v>4.4078332606671795</c:v>
                </c:pt>
                <c:pt idx="128">
                  <c:v>4.3989808463381728</c:v>
                </c:pt>
                <c:pt idx="129">
                  <c:v>4.4026867373701846</c:v>
                </c:pt>
                <c:pt idx="130">
                  <c:v>4.4138002154913902</c:v>
                </c:pt>
                <c:pt idx="131">
                  <c:v>4.4027308162321734</c:v>
                </c:pt>
                <c:pt idx="132">
                  <c:v>4.3935400996317728</c:v>
                </c:pt>
                <c:pt idx="133">
                  <c:v>4.4110428139940776</c:v>
                </c:pt>
                <c:pt idx="134">
                  <c:v>4.4085200638447031</c:v>
                </c:pt>
                <c:pt idx="135">
                  <c:v>4.3990447515618314</c:v>
                </c:pt>
                <c:pt idx="136">
                  <c:v>4.3836865063244117</c:v>
                </c:pt>
                <c:pt idx="137">
                  <c:v>4.3733276580503277</c:v>
                </c:pt>
                <c:pt idx="138">
                  <c:v>4.3705560988945207</c:v>
                </c:pt>
                <c:pt idx="139">
                  <c:v>4.3538791860041695</c:v>
                </c:pt>
                <c:pt idx="140">
                  <c:v>4.3524407570658026</c:v>
                </c:pt>
                <c:pt idx="141">
                  <c:v>4.3349756447637615</c:v>
                </c:pt>
                <c:pt idx="142">
                  <c:v>4.3059889171432895</c:v>
                </c:pt>
                <c:pt idx="143">
                  <c:v>4.2801987607719285</c:v>
                </c:pt>
                <c:pt idx="144">
                  <c:v>4.3013465364101142</c:v>
                </c:pt>
                <c:pt idx="145">
                  <c:v>4.2933388533033074</c:v>
                </c:pt>
                <c:pt idx="146">
                  <c:v>4.2885054786118282</c:v>
                </c:pt>
                <c:pt idx="147">
                  <c:v>4.2546973974305971</c:v>
                </c:pt>
                <c:pt idx="148">
                  <c:v>4.2540583108765286</c:v>
                </c:pt>
                <c:pt idx="149">
                  <c:v>4.258729832355538</c:v>
                </c:pt>
                <c:pt idx="150">
                  <c:v>4.2680065103780258</c:v>
                </c:pt>
                <c:pt idx="151">
                  <c:v>4.2602431077120899</c:v>
                </c:pt>
                <c:pt idx="152">
                  <c:v>4.3021172514455799</c:v>
                </c:pt>
                <c:pt idx="153">
                  <c:v>4.3260301925420768</c:v>
                </c:pt>
                <c:pt idx="154">
                  <c:v>4.3759683200899175</c:v>
                </c:pt>
                <c:pt idx="155">
                  <c:v>4.4181837656169733</c:v>
                </c:pt>
                <c:pt idx="156">
                  <c:v>4.3946639464178547</c:v>
                </c:pt>
                <c:pt idx="157">
                  <c:v>4.3971147346578423</c:v>
                </c:pt>
                <c:pt idx="158">
                  <c:v>4.4220162828900405</c:v>
                </c:pt>
                <c:pt idx="159">
                  <c:v>4.4348135630346333</c:v>
                </c:pt>
                <c:pt idx="160">
                  <c:v>4.4135034991699973</c:v>
                </c:pt>
                <c:pt idx="161">
                  <c:v>4.3739415381890288</c:v>
                </c:pt>
                <c:pt idx="162">
                  <c:v>4.3441391323998912</c:v>
                </c:pt>
                <c:pt idx="163">
                  <c:v>4.3420935678569652</c:v>
                </c:pt>
                <c:pt idx="164">
                  <c:v>4.3227024949888664</c:v>
                </c:pt>
                <c:pt idx="165">
                  <c:v>4.3073044354597965</c:v>
                </c:pt>
                <c:pt idx="166">
                  <c:v>4.2876335342237075</c:v>
                </c:pt>
                <c:pt idx="167">
                  <c:v>4.2843352470431624</c:v>
                </c:pt>
                <c:pt idx="168">
                  <c:v>4.2922755991537542</c:v>
                </c:pt>
                <c:pt idx="169">
                  <c:v>4.3003460238690527</c:v>
                </c:pt>
                <c:pt idx="170">
                  <c:v>4.3230857508247817</c:v>
                </c:pt>
                <c:pt idx="171">
                  <c:v>4.3207933120116699</c:v>
                </c:pt>
                <c:pt idx="172">
                  <c:v>4.3219581082077623</c:v>
                </c:pt>
                <c:pt idx="173">
                  <c:v>4.3585635159460745</c:v>
                </c:pt>
                <c:pt idx="174">
                  <c:v>4.3700286964027448</c:v>
                </c:pt>
                <c:pt idx="175">
                  <c:v>4.3425695935973563</c:v>
                </c:pt>
                <c:pt idx="176">
                  <c:v>4.3273433903670373</c:v>
                </c:pt>
                <c:pt idx="177">
                  <c:v>4.3217364100654674</c:v>
                </c:pt>
                <c:pt idx="178">
                  <c:v>4.2814159318849256</c:v>
                </c:pt>
                <c:pt idx="179">
                  <c:v>4.2832885864358783</c:v>
                </c:pt>
                <c:pt idx="180">
                  <c:v>4.302785897003087</c:v>
                </c:pt>
                <c:pt idx="181">
                  <c:v>4.2905690241850465</c:v>
                </c:pt>
                <c:pt idx="182">
                  <c:v>4.2777100184078858</c:v>
                </c:pt>
                <c:pt idx="183">
                  <c:v>4.260343346662065</c:v>
                </c:pt>
                <c:pt idx="184">
                  <c:v>4.2437927741866801</c:v>
                </c:pt>
                <c:pt idx="185">
                  <c:v>4.2401116261143237</c:v>
                </c:pt>
                <c:pt idx="186">
                  <c:v>4.2422572547710642</c:v>
                </c:pt>
                <c:pt idx="187">
                  <c:v>4.2360654541672478</c:v>
                </c:pt>
                <c:pt idx="188">
                  <c:v>4.233699175273121</c:v>
                </c:pt>
                <c:pt idx="189">
                  <c:v>4.2619091575781463</c:v>
                </c:pt>
                <c:pt idx="190">
                  <c:v>4.2760909536401579</c:v>
                </c:pt>
                <c:pt idx="191">
                  <c:v>4.2763813562527657</c:v>
                </c:pt>
                <c:pt idx="192">
                  <c:v>4.2934781678758371</c:v>
                </c:pt>
                <c:pt idx="193">
                  <c:v>4.2984602260517253</c:v>
                </c:pt>
                <c:pt idx="194">
                  <c:v>4.2812901339839255</c:v>
                </c:pt>
                <c:pt idx="195">
                  <c:v>4.2903923156078507</c:v>
                </c:pt>
                <c:pt idx="196">
                  <c:v>4.2896221043784148</c:v>
                </c:pt>
                <c:pt idx="197">
                  <c:v>4.3004626663031598</c:v>
                </c:pt>
                <c:pt idx="198">
                  <c:v>4.3187060382315039</c:v>
                </c:pt>
                <c:pt idx="199">
                  <c:v>4.3212716137308504</c:v>
                </c:pt>
                <c:pt idx="200">
                  <c:v>4.3092717850982885</c:v>
                </c:pt>
                <c:pt idx="201">
                  <c:v>4.2875772093141382</c:v>
                </c:pt>
                <c:pt idx="202">
                  <c:v>4.2872653042241904</c:v>
                </c:pt>
                <c:pt idx="203">
                  <c:v>4.299640454044682</c:v>
                </c:pt>
                <c:pt idx="204">
                  <c:v>4.2926419891636085</c:v>
                </c:pt>
                <c:pt idx="205">
                  <c:v>4.2988053389709338</c:v>
                </c:pt>
                <c:pt idx="206">
                  <c:v>4.3112634471017008</c:v>
                </c:pt>
                <c:pt idx="207">
                  <c:v>4.3342232959320324</c:v>
                </c:pt>
                <c:pt idx="208">
                  <c:v>4.3346087160447206</c:v>
                </c:pt>
                <c:pt idx="209">
                  <c:v>4.3414897557543108</c:v>
                </c:pt>
                <c:pt idx="210">
                  <c:v>4.3336842452383788</c:v>
                </c:pt>
                <c:pt idx="211">
                  <c:v>4.3476059827717464</c:v>
                </c:pt>
                <c:pt idx="212">
                  <c:v>4.3341079031966636</c:v>
                </c:pt>
                <c:pt idx="213">
                  <c:v>4.3342180510965562</c:v>
                </c:pt>
                <c:pt idx="214">
                  <c:v>4.3189683507777392</c:v>
                </c:pt>
                <c:pt idx="215">
                  <c:v>4.3310017253204771</c:v>
                </c:pt>
                <c:pt idx="216">
                  <c:v>4.3338823243959173</c:v>
                </c:pt>
                <c:pt idx="217">
                  <c:v>4.3429674084808791</c:v>
                </c:pt>
                <c:pt idx="218">
                  <c:v>4.344628459688483</c:v>
                </c:pt>
                <c:pt idx="219">
                  <c:v>4.3393278801407664</c:v>
                </c:pt>
                <c:pt idx="220">
                  <c:v>4.3365440569046587</c:v>
                </c:pt>
                <c:pt idx="221">
                  <c:v>4.3342180510965562</c:v>
                </c:pt>
                <c:pt idx="222">
                  <c:v>4.338320276038675</c:v>
                </c:pt>
                <c:pt idx="223">
                  <c:v>4.3342875429342431</c:v>
                </c:pt>
                <c:pt idx="224">
                  <c:v>4.3507965115533596</c:v>
                </c:pt>
                <c:pt idx="225">
                  <c:v>4.371502701842549</c:v>
                </c:pt>
                <c:pt idx="226">
                  <c:v>4.3919794407715109</c:v>
                </c:pt>
                <c:pt idx="227">
                  <c:v>4.4141646322016888</c:v>
                </c:pt>
                <c:pt idx="228">
                  <c:v>4.4328361870771422</c:v>
                </c:pt>
                <c:pt idx="229">
                  <c:v>4.4686835738578532</c:v>
                </c:pt>
                <c:pt idx="230">
                  <c:v>4.4906994087423051</c:v>
                </c:pt>
                <c:pt idx="231">
                  <c:v>4.5172358377369539</c:v>
                </c:pt>
                <c:pt idx="232">
                  <c:v>4.5120456159976161</c:v>
                </c:pt>
                <c:pt idx="233">
                  <c:v>4.4893776679364281</c:v>
                </c:pt>
                <c:pt idx="234">
                  <c:v>4.4982428880120668</c:v>
                </c:pt>
                <c:pt idx="235">
                  <c:v>4.5146150828660057</c:v>
                </c:pt>
                <c:pt idx="236">
                  <c:v>4.5217494458486422</c:v>
                </c:pt>
                <c:pt idx="237">
                  <c:v>4.5190936446307113</c:v>
                </c:pt>
                <c:pt idx="238">
                  <c:v>4.5121103722097082</c:v>
                </c:pt>
                <c:pt idx="239">
                  <c:v>4.5399754495883737</c:v>
                </c:pt>
                <c:pt idx="240">
                  <c:v>4.5454382281286074</c:v>
                </c:pt>
                <c:pt idx="241">
                  <c:v>4.5566131446434222</c:v>
                </c:pt>
                <c:pt idx="242">
                  <c:v>4.5362015999205321</c:v>
                </c:pt>
                <c:pt idx="243">
                  <c:v>4.5192364099960765</c:v>
                </c:pt>
                <c:pt idx="244">
                  <c:v>4.4942497984027474</c:v>
                </c:pt>
                <c:pt idx="245">
                  <c:v>4.4940095487654581</c:v>
                </c:pt>
                <c:pt idx="246">
                  <c:v>4.4963994175783792</c:v>
                </c:pt>
                <c:pt idx="247">
                  <c:v>4.5095080442524322</c:v>
                </c:pt>
                <c:pt idx="248">
                  <c:v>4.4987513327107465</c:v>
                </c:pt>
                <c:pt idx="249">
                  <c:v>4.5008879776368076</c:v>
                </c:pt>
                <c:pt idx="250">
                  <c:v>4.517241297304218</c:v>
                </c:pt>
              </c:numCache>
            </c:numRef>
          </c:xVal>
          <c:yVal>
            <c:numRef>
              <c:f>'LN-LN regr'!$C$40:$C$290</c:f>
              <c:numCache>
                <c:formatCode>General</c:formatCode>
                <c:ptCount val="251"/>
                <c:pt idx="0">
                  <c:v>8.0240663702824122E-5</c:v>
                </c:pt>
                <c:pt idx="1">
                  <c:v>-2.0174332873274636E-2</c:v>
                </c:pt>
                <c:pt idx="2">
                  <c:v>-3.7879549850497796E-2</c:v>
                </c:pt>
                <c:pt idx="3">
                  <c:v>-5.809870758077551E-2</c:v>
                </c:pt>
                <c:pt idx="4">
                  <c:v>-6.3336839256095345E-2</c:v>
                </c:pt>
                <c:pt idx="5">
                  <c:v>-8.7928219473010216E-2</c:v>
                </c:pt>
                <c:pt idx="6">
                  <c:v>-5.0983385202556519E-2</c:v>
                </c:pt>
                <c:pt idx="7">
                  <c:v>-5.0040147800988422E-2</c:v>
                </c:pt>
                <c:pt idx="8">
                  <c:v>-0.14469462991392135</c:v>
                </c:pt>
                <c:pt idx="9">
                  <c:v>-8.9397436558471099E-2</c:v>
                </c:pt>
                <c:pt idx="10">
                  <c:v>-5.6352037372843E-2</c:v>
                </c:pt>
                <c:pt idx="11">
                  <c:v>5.0385026792199028E-3</c:v>
                </c:pt>
                <c:pt idx="12">
                  <c:v>-6.2678272611137231E-2</c:v>
                </c:pt>
                <c:pt idx="13">
                  <c:v>4.5866333790073099E-2</c:v>
                </c:pt>
                <c:pt idx="14">
                  <c:v>2.1283455441956534E-2</c:v>
                </c:pt>
                <c:pt idx="15">
                  <c:v>-2.05864658397239E-2</c:v>
                </c:pt>
                <c:pt idx="16">
                  <c:v>7.1361190494513949E-2</c:v>
                </c:pt>
                <c:pt idx="17">
                  <c:v>-3.1514095010933829E-2</c:v>
                </c:pt>
                <c:pt idx="18">
                  <c:v>-9.0741688371064555E-2</c:v>
                </c:pt>
                <c:pt idx="19">
                  <c:v>-8.7376149206434661E-2</c:v>
                </c:pt>
                <c:pt idx="20">
                  <c:v>-3.244308236008564E-2</c:v>
                </c:pt>
                <c:pt idx="21">
                  <c:v>-1.1473249470377311E-3</c:v>
                </c:pt>
                <c:pt idx="22">
                  <c:v>-7.342240528850752E-2</c:v>
                </c:pt>
                <c:pt idx="23">
                  <c:v>7.5985036827525221E-2</c:v>
                </c:pt>
                <c:pt idx="24">
                  <c:v>-3.1613670601792876E-2</c:v>
                </c:pt>
                <c:pt idx="25">
                  <c:v>2.5184356845088018E-2</c:v>
                </c:pt>
                <c:pt idx="26">
                  <c:v>-1.3480568905890777E-2</c:v>
                </c:pt>
                <c:pt idx="27">
                  <c:v>-5.8987752824783968E-2</c:v>
                </c:pt>
                <c:pt idx="28">
                  <c:v>-0.10803516073845998</c:v>
                </c:pt>
                <c:pt idx="29">
                  <c:v>9.0067390612809106E-3</c:v>
                </c:pt>
                <c:pt idx="30">
                  <c:v>-1.1865709179634365E-2</c:v>
                </c:pt>
                <c:pt idx="31">
                  <c:v>-6.9618346879806836E-2</c:v>
                </c:pt>
                <c:pt idx="32">
                  <c:v>0.12170330914721106</c:v>
                </c:pt>
                <c:pt idx="33">
                  <c:v>4.1232159742371266E-2</c:v>
                </c:pt>
                <c:pt idx="34">
                  <c:v>3.1642888813614434E-2</c:v>
                </c:pt>
                <c:pt idx="35">
                  <c:v>1.3065809496854541E-2</c:v>
                </c:pt>
                <c:pt idx="36">
                  <c:v>-9.4323543115390152E-2</c:v>
                </c:pt>
                <c:pt idx="37">
                  <c:v>-6.5517896660619357E-2</c:v>
                </c:pt>
                <c:pt idx="38">
                  <c:v>-2.4123532655849544E-2</c:v>
                </c:pt>
                <c:pt idx="39">
                  <c:v>-1.2663965348608031E-2</c:v>
                </c:pt>
                <c:pt idx="40">
                  <c:v>-0.17167864199122107</c:v>
                </c:pt>
                <c:pt idx="41">
                  <c:v>-0.18717284976664317</c:v>
                </c:pt>
                <c:pt idx="42">
                  <c:v>-6.5649948705583938E-3</c:v>
                </c:pt>
                <c:pt idx="43">
                  <c:v>-0.14256650831148932</c:v>
                </c:pt>
                <c:pt idx="44">
                  <c:v>-8.3868979628650919E-2</c:v>
                </c:pt>
                <c:pt idx="45">
                  <c:v>-6.7925642774678607E-2</c:v>
                </c:pt>
                <c:pt idx="46">
                  <c:v>-8.288295155606562E-2</c:v>
                </c:pt>
                <c:pt idx="47">
                  <c:v>-3.7599620588256499E-2</c:v>
                </c:pt>
                <c:pt idx="48">
                  <c:v>-0.17007482174506805</c:v>
                </c:pt>
                <c:pt idx="49">
                  <c:v>-6.2643671697248493E-2</c:v>
                </c:pt>
                <c:pt idx="50">
                  <c:v>7.7642224499392398E-3</c:v>
                </c:pt>
                <c:pt idx="51">
                  <c:v>-6.2649332328593488E-2</c:v>
                </c:pt>
                <c:pt idx="52">
                  <c:v>-7.4000679758928101E-2</c:v>
                </c:pt>
                <c:pt idx="53">
                  <c:v>-6.0257272909979065E-2</c:v>
                </c:pt>
                <c:pt idx="54">
                  <c:v>-3.3442571935772492E-2</c:v>
                </c:pt>
                <c:pt idx="55">
                  <c:v>1.3130209522692837E-2</c:v>
                </c:pt>
                <c:pt idx="56">
                  <c:v>2.1077319680898654E-2</c:v>
                </c:pt>
                <c:pt idx="57">
                  <c:v>2.5806241853985057E-2</c:v>
                </c:pt>
                <c:pt idx="58">
                  <c:v>1.1055189398334164E-2</c:v>
                </c:pt>
                <c:pt idx="59">
                  <c:v>-1.3029095121559919E-2</c:v>
                </c:pt>
                <c:pt idx="60">
                  <c:v>2.1992189094703463E-2</c:v>
                </c:pt>
                <c:pt idx="61">
                  <c:v>-1.5655763517330001E-2</c:v>
                </c:pt>
                <c:pt idx="62">
                  <c:v>6.8802861272423854E-2</c:v>
                </c:pt>
                <c:pt idx="63">
                  <c:v>1.1463380764130449E-2</c:v>
                </c:pt>
                <c:pt idx="64">
                  <c:v>0.10623002639154677</c:v>
                </c:pt>
                <c:pt idx="65">
                  <c:v>5.3825810564283927E-2</c:v>
                </c:pt>
                <c:pt idx="66">
                  <c:v>1.4107873807123639E-2</c:v>
                </c:pt>
                <c:pt idx="67">
                  <c:v>-2.3957661679357756E-2</c:v>
                </c:pt>
                <c:pt idx="68">
                  <c:v>-6.4379288355993936E-2</c:v>
                </c:pt>
                <c:pt idx="69">
                  <c:v>-1.4805460710888951E-2</c:v>
                </c:pt>
                <c:pt idx="70">
                  <c:v>-2.2175984552060157E-2</c:v>
                </c:pt>
                <c:pt idx="71">
                  <c:v>-3.8041151867819423E-2</c:v>
                </c:pt>
                <c:pt idx="72">
                  <c:v>9.1599488350269098E-4</c:v>
                </c:pt>
                <c:pt idx="73">
                  <c:v>2.5789769516350702E-2</c:v>
                </c:pt>
                <c:pt idx="74">
                  <c:v>-1.9729315753057364E-2</c:v>
                </c:pt>
                <c:pt idx="75">
                  <c:v>-2.4784070899116273E-2</c:v>
                </c:pt>
                <c:pt idx="76">
                  <c:v>7.2518189548539169E-2</c:v>
                </c:pt>
                <c:pt idx="77">
                  <c:v>-4.0679669602639024E-4</c:v>
                </c:pt>
                <c:pt idx="78">
                  <c:v>-6.2038729425172079E-2</c:v>
                </c:pt>
                <c:pt idx="79">
                  <c:v>5.4284335438104847E-2</c:v>
                </c:pt>
                <c:pt idx="80">
                  <c:v>7.5199747357526547E-2</c:v>
                </c:pt>
                <c:pt idx="81">
                  <c:v>-2.7637342374156049E-2</c:v>
                </c:pt>
                <c:pt idx="82">
                  <c:v>-3.6203744248215486E-2</c:v>
                </c:pt>
                <c:pt idx="83">
                  <c:v>-3.4467535897437784E-2</c:v>
                </c:pt>
                <c:pt idx="84">
                  <c:v>-1.7398285937989755E-2</c:v>
                </c:pt>
                <c:pt idx="85">
                  <c:v>3.9570703024608633E-2</c:v>
                </c:pt>
                <c:pt idx="86">
                  <c:v>4.7913712918145279E-2</c:v>
                </c:pt>
                <c:pt idx="87">
                  <c:v>7.8974208110118127E-2</c:v>
                </c:pt>
                <c:pt idx="88">
                  <c:v>5.2224692890238344E-2</c:v>
                </c:pt>
                <c:pt idx="89">
                  <c:v>8.2236357010380345E-2</c:v>
                </c:pt>
                <c:pt idx="90">
                  <c:v>-5.4195685063120891E-3</c:v>
                </c:pt>
                <c:pt idx="91">
                  <c:v>-7.5077311306017691E-3</c:v>
                </c:pt>
                <c:pt idx="92">
                  <c:v>-3.1400088111652735E-2</c:v>
                </c:pt>
                <c:pt idx="93">
                  <c:v>-1.3235764899498292E-2</c:v>
                </c:pt>
                <c:pt idx="94">
                  <c:v>-0.11175234382611876</c:v>
                </c:pt>
                <c:pt idx="95">
                  <c:v>-1.0870759253528206E-2</c:v>
                </c:pt>
                <c:pt idx="96">
                  <c:v>-5.705751411674953E-2</c:v>
                </c:pt>
                <c:pt idx="97">
                  <c:v>-1.0413725734007784E-2</c:v>
                </c:pt>
                <c:pt idx="98">
                  <c:v>9.3846497748764079E-3</c:v>
                </c:pt>
                <c:pt idx="99">
                  <c:v>1.8182167845850472E-2</c:v>
                </c:pt>
                <c:pt idx="100">
                  <c:v>8.751136121251335E-3</c:v>
                </c:pt>
                <c:pt idx="101">
                  <c:v>2.5618678796501371E-2</c:v>
                </c:pt>
                <c:pt idx="102">
                  <c:v>6.3305253078546286E-2</c:v>
                </c:pt>
                <c:pt idx="103">
                  <c:v>-1.8768013987784826E-2</c:v>
                </c:pt>
                <c:pt idx="104">
                  <c:v>2.9178309596034069E-4</c:v>
                </c:pt>
                <c:pt idx="105">
                  <c:v>4.4975963239011207E-2</c:v>
                </c:pt>
                <c:pt idx="106">
                  <c:v>7.6459193947993498E-2</c:v>
                </c:pt>
                <c:pt idx="107">
                  <c:v>1.2934511106376334E-2</c:v>
                </c:pt>
                <c:pt idx="108">
                  <c:v>-2.8227061648188112E-2</c:v>
                </c:pt>
                <c:pt idx="109">
                  <c:v>3.5319001680928608E-2</c:v>
                </c:pt>
                <c:pt idx="110">
                  <c:v>6.4622062076672648E-2</c:v>
                </c:pt>
                <c:pt idx="111">
                  <c:v>7.4558604993043787E-2</c:v>
                </c:pt>
                <c:pt idx="112">
                  <c:v>0.10105510862920042</c:v>
                </c:pt>
                <c:pt idx="113">
                  <c:v>0.18894208715697047</c:v>
                </c:pt>
                <c:pt idx="114">
                  <c:v>0.14568368094955275</c:v>
                </c:pt>
                <c:pt idx="115">
                  <c:v>0.11104826858849393</c:v>
                </c:pt>
                <c:pt idx="116">
                  <c:v>7.2430445025354118E-2</c:v>
                </c:pt>
                <c:pt idx="117">
                  <c:v>8.2865785293833483E-2</c:v>
                </c:pt>
                <c:pt idx="118">
                  <c:v>0.10478116315654518</c:v>
                </c:pt>
                <c:pt idx="119">
                  <c:v>0.13048049394950567</c:v>
                </c:pt>
                <c:pt idx="120">
                  <c:v>0.13441017134481825</c:v>
                </c:pt>
                <c:pt idx="121">
                  <c:v>0.15634971247822449</c:v>
                </c:pt>
                <c:pt idx="122">
                  <c:v>0.12274006565233719</c:v>
                </c:pt>
                <c:pt idx="123">
                  <c:v>5.042624895972736E-2</c:v>
                </c:pt>
                <c:pt idx="124">
                  <c:v>7.8155300635007308E-2</c:v>
                </c:pt>
                <c:pt idx="125">
                  <c:v>4.0364634407943356E-2</c:v>
                </c:pt>
                <c:pt idx="126">
                  <c:v>5.0266020820302515E-2</c:v>
                </c:pt>
                <c:pt idx="127">
                  <c:v>0.1342933902193586</c:v>
                </c:pt>
                <c:pt idx="128">
                  <c:v>0.11100756511145349</c:v>
                </c:pt>
                <c:pt idx="129">
                  <c:v>0.10169898886995909</c:v>
                </c:pt>
                <c:pt idx="130">
                  <c:v>-9.7178548661709385E-3</c:v>
                </c:pt>
                <c:pt idx="131">
                  <c:v>4.5035072106927032E-2</c:v>
                </c:pt>
                <c:pt idx="132">
                  <c:v>2.2495482383881438E-2</c:v>
                </c:pt>
                <c:pt idx="133">
                  <c:v>7.7819625735926934E-2</c:v>
                </c:pt>
                <c:pt idx="134">
                  <c:v>-2.7781814508696101E-2</c:v>
                </c:pt>
                <c:pt idx="135">
                  <c:v>-8.244263682486519E-2</c:v>
                </c:pt>
                <c:pt idx="136">
                  <c:v>3.4590706624182843E-2</c:v>
                </c:pt>
                <c:pt idx="137">
                  <c:v>-6.2654702524760353E-3</c:v>
                </c:pt>
                <c:pt idx="138">
                  <c:v>-0.11694112597818673</c:v>
                </c:pt>
                <c:pt idx="139">
                  <c:v>-3.3728570465129337E-2</c:v>
                </c:pt>
                <c:pt idx="140">
                  <c:v>-3.5639559934040221E-2</c:v>
                </c:pt>
                <c:pt idx="141">
                  <c:v>-3.8834767101320722E-2</c:v>
                </c:pt>
                <c:pt idx="142">
                  <c:v>-6.6719159913684933E-2</c:v>
                </c:pt>
                <c:pt idx="143">
                  <c:v>-0.15102461169075454</c:v>
                </c:pt>
                <c:pt idx="144">
                  <c:v>-1.6785779505298137E-2</c:v>
                </c:pt>
                <c:pt idx="145">
                  <c:v>-3.6443802785715462E-2</c:v>
                </c:pt>
                <c:pt idx="146">
                  <c:v>-0.16001316094862972</c:v>
                </c:pt>
                <c:pt idx="147">
                  <c:v>-1.9943564414813153E-2</c:v>
                </c:pt>
                <c:pt idx="148">
                  <c:v>-5.6647465134354036E-2</c:v>
                </c:pt>
                <c:pt idx="149">
                  <c:v>-8.6444474422869177E-2</c:v>
                </c:pt>
                <c:pt idx="150">
                  <c:v>4.9055226612182423E-4</c:v>
                </c:pt>
                <c:pt idx="151">
                  <c:v>1.843499898751233E-2</c:v>
                </c:pt>
                <c:pt idx="152">
                  <c:v>0.10689030712504177</c:v>
                </c:pt>
                <c:pt idx="153">
                  <c:v>0.1376486968948889</c:v>
                </c:pt>
                <c:pt idx="154">
                  <c:v>0.31755528541583544</c:v>
                </c:pt>
                <c:pt idx="155">
                  <c:v>0.3432063997918462</c:v>
                </c:pt>
                <c:pt idx="156">
                  <c:v>0.18044988758862246</c:v>
                </c:pt>
                <c:pt idx="157">
                  <c:v>0.15815898551212015</c:v>
                </c:pt>
                <c:pt idx="158">
                  <c:v>0.1343963426775403</c:v>
                </c:pt>
                <c:pt idx="159">
                  <c:v>0.16428186520375831</c:v>
                </c:pt>
                <c:pt idx="160">
                  <c:v>-1.338866046993914E-2</c:v>
                </c:pt>
                <c:pt idx="161">
                  <c:v>-2.1284934448395632E-3</c:v>
                </c:pt>
                <c:pt idx="162">
                  <c:v>3.2351227956230133E-2</c:v>
                </c:pt>
                <c:pt idx="163">
                  <c:v>-1.1518854324048533E-2</c:v>
                </c:pt>
                <c:pt idx="164">
                  <c:v>-4.0251220412773847E-2</c:v>
                </c:pt>
                <c:pt idx="165">
                  <c:v>-9.8016701599256351E-2</c:v>
                </c:pt>
                <c:pt idx="166">
                  <c:v>-4.6178848476465362E-2</c:v>
                </c:pt>
                <c:pt idx="167">
                  <c:v>-4.3141635764609276E-2</c:v>
                </c:pt>
                <c:pt idx="168">
                  <c:v>-0.13915308837011509</c:v>
                </c:pt>
                <c:pt idx="169">
                  <c:v>-9.4432227852568218E-2</c:v>
                </c:pt>
                <c:pt idx="170">
                  <c:v>4.977723117209365E-2</c:v>
                </c:pt>
                <c:pt idx="171">
                  <c:v>-4.7267571220160676E-2</c:v>
                </c:pt>
                <c:pt idx="172">
                  <c:v>-9.3309371037335609E-3</c:v>
                </c:pt>
                <c:pt idx="173">
                  <c:v>4.4761654822746522E-2</c:v>
                </c:pt>
                <c:pt idx="174">
                  <c:v>-6.5381045703116314E-2</c:v>
                </c:pt>
                <c:pt idx="175">
                  <c:v>-7.942150088055655E-3</c:v>
                </c:pt>
                <c:pt idx="176">
                  <c:v>-8.2216977599188112E-2</c:v>
                </c:pt>
                <c:pt idx="177">
                  <c:v>-6.060421910065017E-2</c:v>
                </c:pt>
                <c:pt idx="178">
                  <c:v>-1.9919825528756263E-2</c:v>
                </c:pt>
                <c:pt idx="179">
                  <c:v>3.2994734738899467E-2</c:v>
                </c:pt>
                <c:pt idx="180">
                  <c:v>-0.12158154641551278</c:v>
                </c:pt>
                <c:pt idx="181">
                  <c:v>-0.16818861474178703</c:v>
                </c:pt>
                <c:pt idx="182">
                  <c:v>-0.11547097796223227</c:v>
                </c:pt>
                <c:pt idx="183">
                  <c:v>-3.2336430137508643E-2</c:v>
                </c:pt>
                <c:pt idx="184">
                  <c:v>-0.16728364905404902</c:v>
                </c:pt>
                <c:pt idx="185">
                  <c:v>-0.1038634882925038</c:v>
                </c:pt>
                <c:pt idx="186">
                  <c:v>6.0705627808125939E-2</c:v>
                </c:pt>
                <c:pt idx="187">
                  <c:v>1.8187553218627528E-2</c:v>
                </c:pt>
                <c:pt idx="188">
                  <c:v>5.0309744475967477E-2</c:v>
                </c:pt>
                <c:pt idx="189">
                  <c:v>5.4346034176603553E-2</c:v>
                </c:pt>
                <c:pt idx="190">
                  <c:v>0.10031791055742545</c:v>
                </c:pt>
                <c:pt idx="191">
                  <c:v>9.3350363679501669E-2</c:v>
                </c:pt>
                <c:pt idx="192">
                  <c:v>0.11590364808158427</c:v>
                </c:pt>
                <c:pt idx="193">
                  <c:v>3.966096005952835E-2</c:v>
                </c:pt>
                <c:pt idx="194">
                  <c:v>6.4615460216735698E-2</c:v>
                </c:pt>
                <c:pt idx="195">
                  <c:v>2.1441681562073711E-2</c:v>
                </c:pt>
                <c:pt idx="196">
                  <c:v>0.10003122310224555</c:v>
                </c:pt>
                <c:pt idx="197">
                  <c:v>0.10696044400717142</c:v>
                </c:pt>
                <c:pt idx="198">
                  <c:v>1.980176891193608E-2</c:v>
                </c:pt>
                <c:pt idx="199">
                  <c:v>8.1073216239296642E-2</c:v>
                </c:pt>
                <c:pt idx="200">
                  <c:v>-1.151157519415591E-2</c:v>
                </c:pt>
                <c:pt idx="201">
                  <c:v>2.2634919908593787E-2</c:v>
                </c:pt>
                <c:pt idx="202">
                  <c:v>-3.5648083322737278E-2</c:v>
                </c:pt>
                <c:pt idx="203">
                  <c:v>-3.2146334716117053E-2</c:v>
                </c:pt>
                <c:pt idx="204">
                  <c:v>-1.933464435290233E-2</c:v>
                </c:pt>
                <c:pt idx="205">
                  <c:v>-0.12729231627105264</c:v>
                </c:pt>
                <c:pt idx="206">
                  <c:v>-9.3529608186269542E-2</c:v>
                </c:pt>
                <c:pt idx="207">
                  <c:v>-1.9189599931198842E-2</c:v>
                </c:pt>
                <c:pt idx="208">
                  <c:v>-7.3451800940837586E-2</c:v>
                </c:pt>
                <c:pt idx="209">
                  <c:v>-0.12460547980325387</c:v>
                </c:pt>
                <c:pt idx="210">
                  <c:v>-6.0578177418364021E-2</c:v>
                </c:pt>
                <c:pt idx="211">
                  <c:v>-4.7010230833073763E-2</c:v>
                </c:pt>
                <c:pt idx="212">
                  <c:v>-7.1978746241434521E-2</c:v>
                </c:pt>
                <c:pt idx="213">
                  <c:v>-7.3073393034118084E-2</c:v>
                </c:pt>
                <c:pt idx="214">
                  <c:v>-4.3396718849830762E-2</c:v>
                </c:pt>
                <c:pt idx="215">
                  <c:v>-2.3983431211267003E-2</c:v>
                </c:pt>
                <c:pt idx="216">
                  <c:v>-3.2929306673104008E-3</c:v>
                </c:pt>
                <c:pt idx="217">
                  <c:v>-1.9857540464307988E-2</c:v>
                </c:pt>
                <c:pt idx="218">
                  <c:v>-1.1160311914128584E-2</c:v>
                </c:pt>
                <c:pt idx="219">
                  <c:v>3.4725823959654178E-2</c:v>
                </c:pt>
                <c:pt idx="220">
                  <c:v>9.0617455675214842E-2</c:v>
                </c:pt>
                <c:pt idx="221">
                  <c:v>0.10320430240044942</c:v>
                </c:pt>
                <c:pt idx="222">
                  <c:v>8.0498519982228345E-3</c:v>
                </c:pt>
                <c:pt idx="223">
                  <c:v>-1.6659035897042429E-2</c:v>
                </c:pt>
                <c:pt idx="224">
                  <c:v>-0.11503743915653786</c:v>
                </c:pt>
                <c:pt idx="225">
                  <c:v>-2.4563579308640726E-3</c:v>
                </c:pt>
                <c:pt idx="226">
                  <c:v>-2.4943824709509954E-2</c:v>
                </c:pt>
                <c:pt idx="227">
                  <c:v>-1.0724018295814375E-2</c:v>
                </c:pt>
                <c:pt idx="228">
                  <c:v>-8.7630592483279202E-2</c:v>
                </c:pt>
                <c:pt idx="229">
                  <c:v>-2.4739189494979996E-2</c:v>
                </c:pt>
                <c:pt idx="230">
                  <c:v>-5.2942534456079215E-2</c:v>
                </c:pt>
                <c:pt idx="231">
                  <c:v>-2.5642203291265986E-2</c:v>
                </c:pt>
                <c:pt idx="232">
                  <c:v>2.5110796449503425E-3</c:v>
                </c:pt>
                <c:pt idx="233">
                  <c:v>-3.4149580500063337E-2</c:v>
                </c:pt>
                <c:pt idx="234">
                  <c:v>3.2454685896883717E-2</c:v>
                </c:pt>
                <c:pt idx="235">
                  <c:v>1.1631648005483441E-3</c:v>
                </c:pt>
                <c:pt idx="236">
                  <c:v>7.2603913204289938E-3</c:v>
                </c:pt>
                <c:pt idx="237">
                  <c:v>-5.4803608406473359E-2</c:v>
                </c:pt>
                <c:pt idx="238">
                  <c:v>-9.8901572082116473E-2</c:v>
                </c:pt>
                <c:pt idx="239">
                  <c:v>7.143422338211991E-2</c:v>
                </c:pt>
                <c:pt idx="240">
                  <c:v>-5.5592815822866015E-2</c:v>
                </c:pt>
                <c:pt idx="241">
                  <c:v>4.163963344944932E-2</c:v>
                </c:pt>
                <c:pt idx="242">
                  <c:v>-3.5188688511968991E-2</c:v>
                </c:pt>
                <c:pt idx="243">
                  <c:v>1.053831924244264E-2</c:v>
                </c:pt>
                <c:pt idx="244">
                  <c:v>1.9107724690123007E-2</c:v>
                </c:pt>
                <c:pt idx="245">
                  <c:v>6.9815512344312936E-2</c:v>
                </c:pt>
                <c:pt idx="246">
                  <c:v>7.6740453097073669E-2</c:v>
                </c:pt>
                <c:pt idx="247">
                  <c:v>8.5078263588592051E-2</c:v>
                </c:pt>
                <c:pt idx="248">
                  <c:v>0.14725097456798153</c:v>
                </c:pt>
                <c:pt idx="249">
                  <c:v>3.0729229457577389E-2</c:v>
                </c:pt>
                <c:pt idx="250">
                  <c:v>8.6403723302712621E-2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34080"/>
        <c:axId val="146579456"/>
      </c:scatterChart>
      <c:valAx>
        <c:axId val="146734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LN(TW$I)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46579456"/>
        <c:crosses val="autoZero"/>
        <c:crossBetween val="midCat"/>
      </c:valAx>
      <c:valAx>
        <c:axId val="146579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734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LN(Hog Price)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LN-LN data'!$N$2:$N$252</c:f>
              <c:numCache>
                <c:formatCode>0.0000</c:formatCode>
                <c:ptCount val="251"/>
                <c:pt idx="0">
                  <c:v>4.2696974496999616</c:v>
                </c:pt>
                <c:pt idx="1">
                  <c:v>4.2890886390146123</c:v>
                </c:pt>
                <c:pt idx="2">
                  <c:v>4.3632260052101639</c:v>
                </c:pt>
                <c:pt idx="3">
                  <c:v>4.4966937096520079</c:v>
                </c:pt>
                <c:pt idx="4">
                  <c:v>4.6004591062579721</c:v>
                </c:pt>
                <c:pt idx="5">
                  <c:v>4.7198372609662176</c:v>
                </c:pt>
                <c:pt idx="6">
                  <c:v>4.628300603376946</c:v>
                </c:pt>
                <c:pt idx="7">
                  <c:v>4.8264720424229299</c:v>
                </c:pt>
                <c:pt idx="8">
                  <c:v>4.8264720424229299</c:v>
                </c:pt>
                <c:pt idx="9">
                  <c:v>4.334672938290411</c:v>
                </c:pt>
                <c:pt idx="10">
                  <c:v>4.3384665199215018</c:v>
                </c:pt>
                <c:pt idx="11">
                  <c:v>4.3273064224736491</c:v>
                </c:pt>
                <c:pt idx="12">
                  <c:v>4.3374214512437606</c:v>
                </c:pt>
                <c:pt idx="13">
                  <c:v>4.3121405072097154</c:v>
                </c:pt>
                <c:pt idx="14">
                  <c:v>4.2833106617347241</c:v>
                </c:pt>
                <c:pt idx="15">
                  <c:v>4.2335266263554372</c:v>
                </c:pt>
                <c:pt idx="16">
                  <c:v>4.3419855851366975</c:v>
                </c:pt>
                <c:pt idx="17">
                  <c:v>4.4008483889144694</c:v>
                </c:pt>
                <c:pt idx="18">
                  <c:v>4.4208867058805961</c:v>
                </c:pt>
                <c:pt idx="19">
                  <c:v>4.4205259338244911</c:v>
                </c:pt>
                <c:pt idx="20">
                  <c:v>4.3491159712166221</c:v>
                </c:pt>
                <c:pt idx="21">
                  <c:v>4.257879641930999</c:v>
                </c:pt>
                <c:pt idx="22">
                  <c:v>4.1888968791633232</c:v>
                </c:pt>
                <c:pt idx="23">
                  <c:v>4.1436108035250188</c:v>
                </c:pt>
                <c:pt idx="24">
                  <c:v>4.0345945578163267</c:v>
                </c:pt>
                <c:pt idx="25">
                  <c:v>3.9231607498386021</c:v>
                </c:pt>
                <c:pt idx="26">
                  <c:v>3.9195942709244642</c:v>
                </c:pt>
                <c:pt idx="27">
                  <c:v>3.9170105469391849</c:v>
                </c:pt>
                <c:pt idx="28">
                  <c:v>3.9269116179218968</c:v>
                </c:pt>
                <c:pt idx="29">
                  <c:v>4.1162691196378924</c:v>
                </c:pt>
                <c:pt idx="30">
                  <c:v>4.1018165770608022</c:v>
                </c:pt>
                <c:pt idx="31">
                  <c:v>3.9577608971019997</c:v>
                </c:pt>
                <c:pt idx="32">
                  <c:v>3.8930440388303431</c:v>
                </c:pt>
                <c:pt idx="33">
                  <c:v>3.7118632905043114</c:v>
                </c:pt>
                <c:pt idx="34">
                  <c:v>3.6529931755495273</c:v>
                </c:pt>
                <c:pt idx="35">
                  <c:v>3.1646308100158049</c:v>
                </c:pt>
                <c:pt idx="36">
                  <c:v>2.9496883350525844</c:v>
                </c:pt>
                <c:pt idx="37">
                  <c:v>3.5513400400918749</c:v>
                </c:pt>
                <c:pt idx="38">
                  <c:v>3.6200651381135764</c:v>
                </c:pt>
                <c:pt idx="39">
                  <c:v>3.5576311675039825</c:v>
                </c:pt>
                <c:pt idx="40">
                  <c:v>3.6750340472918834</c:v>
                </c:pt>
                <c:pt idx="41">
                  <c:v>3.886705197443856</c:v>
                </c:pt>
                <c:pt idx="42">
                  <c:v>3.8269007520113112</c:v>
                </c:pt>
                <c:pt idx="43">
                  <c:v>3.7916616487569623</c:v>
                </c:pt>
                <c:pt idx="44">
                  <c:v>3.9749978045895347</c:v>
                </c:pt>
                <c:pt idx="45">
                  <c:v>3.8856790300885442</c:v>
                </c:pt>
                <c:pt idx="46">
                  <c:v>3.8413859258287055</c:v>
                </c:pt>
                <c:pt idx="47">
                  <c:v>3.8640924716705958</c:v>
                </c:pt>
                <c:pt idx="48">
                  <c:v>3.9306484695513109</c:v>
                </c:pt>
                <c:pt idx="49">
                  <c:v>3.9437154521606357</c:v>
                </c:pt>
                <c:pt idx="50">
                  <c:v>4.0056954812907808</c:v>
                </c:pt>
                <c:pt idx="51">
                  <c:v>4.0562964945845703</c:v>
                </c:pt>
                <c:pt idx="52">
                  <c:v>4.2039460721371817</c:v>
                </c:pt>
                <c:pt idx="53">
                  <c:v>4.2364226608150899</c:v>
                </c:pt>
                <c:pt idx="54">
                  <c:v>4.2413267525707461</c:v>
                </c:pt>
                <c:pt idx="55">
                  <c:v>4.1985544161225308</c:v>
                </c:pt>
                <c:pt idx="56">
                  <c:v>4.0858082311998141</c:v>
                </c:pt>
                <c:pt idx="57">
                  <c:v>4.0458543530616664</c:v>
                </c:pt>
                <c:pt idx="58">
                  <c:v>4.0053311825617977</c:v>
                </c:pt>
                <c:pt idx="59">
                  <c:v>3.8852682681193262</c:v>
                </c:pt>
                <c:pt idx="60">
                  <c:v>4.0029600004202477</c:v>
                </c:pt>
                <c:pt idx="61">
                  <c:v>3.9195942709244642</c:v>
                </c:pt>
                <c:pt idx="62">
                  <c:v>3.9852734671677386</c:v>
                </c:pt>
                <c:pt idx="63">
                  <c:v>4.1448792355961483</c:v>
                </c:pt>
                <c:pt idx="64">
                  <c:v>4.1686786992748042</c:v>
                </c:pt>
                <c:pt idx="65">
                  <c:v>4.2571717775282556</c:v>
                </c:pt>
                <c:pt idx="66">
                  <c:v>4.289362949810462</c:v>
                </c:pt>
                <c:pt idx="67">
                  <c:v>4.2900483977775288</c:v>
                </c:pt>
                <c:pt idx="68">
                  <c:v>4.2702567338308715</c:v>
                </c:pt>
                <c:pt idx="69">
                  <c:v>4.1577887347786353</c:v>
                </c:pt>
                <c:pt idx="70">
                  <c:v>4.0481260884204868</c:v>
                </c:pt>
                <c:pt idx="71">
                  <c:v>3.8836235309064482</c:v>
                </c:pt>
                <c:pt idx="72">
                  <c:v>3.8588331769140267</c:v>
                </c:pt>
                <c:pt idx="73">
                  <c:v>3.9937873072307855</c:v>
                </c:pt>
                <c:pt idx="74">
                  <c:v>4.0098754055956505</c:v>
                </c:pt>
                <c:pt idx="75">
                  <c:v>3.9278963545844361</c:v>
                </c:pt>
                <c:pt idx="76">
                  <c:v>3.8017616111706087</c:v>
                </c:pt>
                <c:pt idx="77">
                  <c:v>3.8497219792307669</c:v>
                </c:pt>
                <c:pt idx="78">
                  <c:v>3.9201895680945396</c:v>
                </c:pt>
                <c:pt idx="79">
                  <c:v>4.0049667510708842</c:v>
                </c:pt>
                <c:pt idx="80">
                  <c:v>3.8310298462186143</c:v>
                </c:pt>
                <c:pt idx="81">
                  <c:v>3.6016862424115588</c:v>
                </c:pt>
                <c:pt idx="82">
                  <c:v>3.7567717201568547</c:v>
                </c:pt>
                <c:pt idx="83">
                  <c:v>3.7037680666076871</c:v>
                </c:pt>
                <c:pt idx="84">
                  <c:v>3.7766613674974696</c:v>
                </c:pt>
                <c:pt idx="85">
                  <c:v>3.8411712644561948</c:v>
                </c:pt>
                <c:pt idx="86">
                  <c:v>3.8745288010005656</c:v>
                </c:pt>
                <c:pt idx="87">
                  <c:v>3.888549649242504</c:v>
                </c:pt>
                <c:pt idx="88">
                  <c:v>3.8971123926923918</c:v>
                </c:pt>
                <c:pt idx="89">
                  <c:v>4.0773679380149837</c:v>
                </c:pt>
                <c:pt idx="90">
                  <c:v>4.1714599124396248</c:v>
                </c:pt>
                <c:pt idx="91">
                  <c:v>4.1092331747158513</c:v>
                </c:pt>
                <c:pt idx="92">
                  <c:v>4.0375978283362119</c:v>
                </c:pt>
                <c:pt idx="93">
                  <c:v>4.0368919874740152</c:v>
                </c:pt>
                <c:pt idx="94">
                  <c:v>3.9615747842573938</c:v>
                </c:pt>
                <c:pt idx="95">
                  <c:v>3.8854736701946093</c:v>
                </c:pt>
                <c:pt idx="96">
                  <c:v>3.8852682681193262</c:v>
                </c:pt>
                <c:pt idx="97">
                  <c:v>3.9691591967989552</c:v>
                </c:pt>
                <c:pt idx="98">
                  <c:v>4.1113655465564038</c:v>
                </c:pt>
                <c:pt idx="99">
                  <c:v>4.1797574400702313</c:v>
                </c:pt>
                <c:pt idx="100">
                  <c:v>4.1786857106558513</c:v>
                </c:pt>
                <c:pt idx="101">
                  <c:v>4.3678009274098999</c:v>
                </c:pt>
                <c:pt idx="102">
                  <c:v>4.36131359307634</c:v>
                </c:pt>
                <c:pt idx="103">
                  <c:v>4.3651347670036635</c:v>
                </c:pt>
                <c:pt idx="104">
                  <c:v>4.3311279992403451</c:v>
                </c:pt>
                <c:pt idx="105">
                  <c:v>4.3158868321693369</c:v>
                </c:pt>
                <c:pt idx="106">
                  <c:v>4.2863413845394733</c:v>
                </c:pt>
                <c:pt idx="107">
                  <c:v>4.3282302100682122</c:v>
                </c:pt>
                <c:pt idx="108">
                  <c:v>4.2791629992146429</c:v>
                </c:pt>
                <c:pt idx="109">
                  <c:v>4.2777766133000821</c:v>
                </c:pt>
                <c:pt idx="110">
                  <c:v>4.2374342946899342</c:v>
                </c:pt>
                <c:pt idx="111">
                  <c:v>4.2406070692003528</c:v>
                </c:pt>
                <c:pt idx="112">
                  <c:v>4.2341065045972597</c:v>
                </c:pt>
                <c:pt idx="113">
                  <c:v>4.3164208775758874</c:v>
                </c:pt>
                <c:pt idx="114">
                  <c:v>4.2116830546393338</c:v>
                </c:pt>
                <c:pt idx="115">
                  <c:v>4.2124238502877018</c:v>
                </c:pt>
                <c:pt idx="116">
                  <c:v>4.2436262649378547</c:v>
                </c:pt>
                <c:pt idx="117">
                  <c:v>4.2113865826537653</c:v>
                </c:pt>
                <c:pt idx="118">
                  <c:v>4.1725394098071575</c:v>
                </c:pt>
                <c:pt idx="119">
                  <c:v>4.0923425595514278</c:v>
                </c:pt>
                <c:pt idx="120">
                  <c:v>4.1059436980654525</c:v>
                </c:pt>
                <c:pt idx="121">
                  <c:v>4.0224904584541168</c:v>
                </c:pt>
                <c:pt idx="122">
                  <c:v>4.0678294565663453</c:v>
                </c:pt>
                <c:pt idx="123">
                  <c:v>4.0720989532747813</c:v>
                </c:pt>
                <c:pt idx="124">
                  <c:v>4.0246371497972806</c:v>
                </c:pt>
                <c:pt idx="125">
                  <c:v>4.1931335324968879</c:v>
                </c:pt>
                <c:pt idx="126">
                  <c:v>4.3091870884969241</c:v>
                </c:pt>
                <c:pt idx="127">
                  <c:v>4.2499227940405442</c:v>
                </c:pt>
                <c:pt idx="128">
                  <c:v>4.2756934238792645</c:v>
                </c:pt>
                <c:pt idx="129">
                  <c:v>4.2181832991257</c:v>
                </c:pt>
                <c:pt idx="130">
                  <c:v>4.1638706248707109</c:v>
                </c:pt>
                <c:pt idx="131">
                  <c:v>4.1290679982804859</c:v>
                </c:pt>
                <c:pt idx="132">
                  <c:v>4.1041298629568974</c:v>
                </c:pt>
                <c:pt idx="133">
                  <c:v>4.0866483555876307</c:v>
                </c:pt>
                <c:pt idx="134">
                  <c:v>4.1847944651441731</c:v>
                </c:pt>
                <c:pt idx="135">
                  <c:v>4.1195248607523993</c:v>
                </c:pt>
                <c:pt idx="136">
                  <c:v>4.1808280221102381</c:v>
                </c:pt>
                <c:pt idx="137">
                  <c:v>4.2974214513859961</c:v>
                </c:pt>
                <c:pt idx="138">
                  <c:v>4.3048755754854664</c:v>
                </c:pt>
                <c:pt idx="139">
                  <c:v>4.2600002336636829</c:v>
                </c:pt>
                <c:pt idx="140">
                  <c:v>4.253624919869357</c:v>
                </c:pt>
                <c:pt idx="141">
                  <c:v>4.1455128487964998</c:v>
                </c:pt>
                <c:pt idx="142">
                  <c:v>4.0375978283362119</c:v>
                </c:pt>
                <c:pt idx="143">
                  <c:v>3.9110225050945626</c:v>
                </c:pt>
                <c:pt idx="144">
                  <c:v>3.9755610262321337</c:v>
                </c:pt>
                <c:pt idx="145">
                  <c:v>3.9072114484309242</c:v>
                </c:pt>
                <c:pt idx="146">
                  <c:v>4.058026299547989</c:v>
                </c:pt>
                <c:pt idx="147">
                  <c:v>3.974809993526911</c:v>
                </c:pt>
                <c:pt idx="148">
                  <c:v>4.1133298621331811</c:v>
                </c:pt>
                <c:pt idx="149">
                  <c:v>4.3581180896222058</c:v>
                </c:pt>
                <c:pt idx="150">
                  <c:v>4.3027128279541564</c:v>
                </c:pt>
                <c:pt idx="151">
                  <c:v>4.3317854182371347</c:v>
                </c:pt>
                <c:pt idx="152">
                  <c:v>4.4374613415619821</c:v>
                </c:pt>
                <c:pt idx="153">
                  <c:v>4.2649308627976348</c:v>
                </c:pt>
                <c:pt idx="154">
                  <c:v>4.153713494028934</c:v>
                </c:pt>
                <c:pt idx="155">
                  <c:v>3.9627161197436642</c:v>
                </c:pt>
                <c:pt idx="156">
                  <c:v>3.983413001514819</c:v>
                </c:pt>
                <c:pt idx="157">
                  <c:v>4.0251731033608023</c:v>
                </c:pt>
                <c:pt idx="158">
                  <c:v>4.0495215186137798</c:v>
                </c:pt>
                <c:pt idx="159">
                  <c:v>4.0491728435753798</c:v>
                </c:pt>
                <c:pt idx="160">
                  <c:v>4.0585446580909137</c:v>
                </c:pt>
                <c:pt idx="161">
                  <c:v>4.0727803843062604</c:v>
                </c:pt>
                <c:pt idx="162">
                  <c:v>4.0423492671037202</c:v>
                </c:pt>
                <c:pt idx="163">
                  <c:v>4.0583719017632829</c:v>
                </c:pt>
                <c:pt idx="164">
                  <c:v>3.9031840567609417</c:v>
                </c:pt>
                <c:pt idx="165">
                  <c:v>3.9243467551169777</c:v>
                </c:pt>
                <c:pt idx="166">
                  <c:v>3.9308447596687337</c:v>
                </c:pt>
                <c:pt idx="167">
                  <c:v>3.992311836656949</c:v>
                </c:pt>
                <c:pt idx="168">
                  <c:v>4.1247120988384971</c:v>
                </c:pt>
                <c:pt idx="169">
                  <c:v>4.2097544137329281</c:v>
                </c:pt>
                <c:pt idx="170">
                  <c:v>4.1925293941308315</c:v>
                </c:pt>
                <c:pt idx="171">
                  <c:v>4.2616934752139954</c:v>
                </c:pt>
                <c:pt idx="172">
                  <c:v>4.351309662011821</c:v>
                </c:pt>
                <c:pt idx="173">
                  <c:v>4.4460572143310184</c:v>
                </c:pt>
                <c:pt idx="174">
                  <c:v>4.3658972527439976</c:v>
                </c:pt>
                <c:pt idx="175">
                  <c:v>4.3669129968638334</c:v>
                </c:pt>
                <c:pt idx="176">
                  <c:v>4.4206462056389366</c:v>
                </c:pt>
                <c:pt idx="177">
                  <c:v>4.4058652241537235</c:v>
                </c:pt>
                <c:pt idx="178">
                  <c:v>4.2647903245358618</c:v>
                </c:pt>
                <c:pt idx="179">
                  <c:v>4.1507248956582083</c:v>
                </c:pt>
                <c:pt idx="180">
                  <c:v>4.231349083214389</c:v>
                </c:pt>
                <c:pt idx="181">
                  <c:v>4.318021304697969</c:v>
                </c:pt>
                <c:pt idx="182">
                  <c:v>4.4214877035547948</c:v>
                </c:pt>
                <c:pt idx="183">
                  <c:v>4.392348183745753</c:v>
                </c:pt>
                <c:pt idx="184">
                  <c:v>4.5224405383890955</c:v>
                </c:pt>
                <c:pt idx="185">
                  <c:v>4.5266679578331335</c:v>
                </c:pt>
                <c:pt idx="186">
                  <c:v>4.5491287951044663</c:v>
                </c:pt>
                <c:pt idx="187">
                  <c:v>4.5738858959483251</c:v>
                </c:pt>
                <c:pt idx="188">
                  <c:v>4.6349231441374394</c:v>
                </c:pt>
                <c:pt idx="189">
                  <c:v>4.4835673642288425</c:v>
                </c:pt>
                <c:pt idx="190">
                  <c:v>4.5269924049240675</c:v>
                </c:pt>
                <c:pt idx="191">
                  <c:v>4.4508528256037341</c:v>
                </c:pt>
                <c:pt idx="192">
                  <c:v>4.4299831180947367</c:v>
                </c:pt>
                <c:pt idx="193">
                  <c:v>4.4323632215627224</c:v>
                </c:pt>
                <c:pt idx="194">
                  <c:v>4.4591034098533076</c:v>
                </c:pt>
                <c:pt idx="195">
                  <c:v>4.4389975309335075</c:v>
                </c:pt>
                <c:pt idx="196">
                  <c:v>4.3801498746610212</c:v>
                </c:pt>
                <c:pt idx="197">
                  <c:v>4.3713447863270209</c:v>
                </c:pt>
                <c:pt idx="198">
                  <c:v>4.5203745342833752</c:v>
                </c:pt>
                <c:pt idx="199">
                  <c:v>4.5482823237810432</c:v>
                </c:pt>
                <c:pt idx="200">
                  <c:v>4.4587561675325551</c:v>
                </c:pt>
                <c:pt idx="201">
                  <c:v>4.2307676033317447</c:v>
                </c:pt>
                <c:pt idx="202">
                  <c:v>4.3785204953445938</c:v>
                </c:pt>
                <c:pt idx="203">
                  <c:v>4.3554259528767023</c:v>
                </c:pt>
                <c:pt idx="204">
                  <c:v>4.3847728603419069</c:v>
                </c:pt>
                <c:pt idx="205">
                  <c:v>4.4163072811507149</c:v>
                </c:pt>
                <c:pt idx="206">
                  <c:v>4.4198039990079119</c:v>
                </c:pt>
                <c:pt idx="207">
                  <c:v>4.295378827948209</c:v>
                </c:pt>
                <c:pt idx="208">
                  <c:v>4.3560675955037853</c:v>
                </c:pt>
                <c:pt idx="209">
                  <c:v>4.4905446601467878</c:v>
                </c:pt>
                <c:pt idx="210">
                  <c:v>4.5859873665713176</c:v>
                </c:pt>
                <c:pt idx="211">
                  <c:v>4.5895488050851343</c:v>
                </c:pt>
                <c:pt idx="212">
                  <c:v>4.5655974108682686</c:v>
                </c:pt>
                <c:pt idx="213">
                  <c:v>4.5188494795215641</c:v>
                </c:pt>
                <c:pt idx="214">
                  <c:v>4.4746058159669753</c:v>
                </c:pt>
                <c:pt idx="215">
                  <c:v>4.4006030202468169</c:v>
                </c:pt>
                <c:pt idx="216">
                  <c:v>4.3639899471877301</c:v>
                </c:pt>
                <c:pt idx="217">
                  <c:v>4.3675473134090472</c:v>
                </c:pt>
                <c:pt idx="218">
                  <c:v>4.458408804592688</c:v>
                </c:pt>
                <c:pt idx="219">
                  <c:v>4.7292445010900179</c:v>
                </c:pt>
                <c:pt idx="220">
                  <c:v>4.7902379684500715</c:v>
                </c:pt>
                <c:pt idx="221">
                  <c:v>4.7047439908841842</c:v>
                </c:pt>
                <c:pt idx="222">
                  <c:v>4.7472772026129215</c:v>
                </c:pt>
                <c:pt idx="223">
                  <c:v>4.857250987196899</c:v>
                </c:pt>
                <c:pt idx="224">
                  <c:v>4.6931810633108046</c:v>
                </c:pt>
                <c:pt idx="225">
                  <c:v>4.6104561904173291</c:v>
                </c:pt>
                <c:pt idx="226">
                  <c:v>4.6239919402286791</c:v>
                </c:pt>
                <c:pt idx="227">
                  <c:v>4.456206032848133</c:v>
                </c:pt>
                <c:pt idx="228">
                  <c:v>4.4165488270456086</c:v>
                </c:pt>
                <c:pt idx="229">
                  <c:v>4.290459441148391</c:v>
                </c:pt>
                <c:pt idx="230">
                  <c:v>4.1245504042791667</c:v>
                </c:pt>
                <c:pt idx="231">
                  <c:v>4.1224459923329757</c:v>
                </c:pt>
                <c:pt idx="232">
                  <c:v>4.1105459415601091</c:v>
                </c:pt>
                <c:pt idx="233">
                  <c:v>4.3479526543401299</c:v>
                </c:pt>
                <c:pt idx="234">
                  <c:v>4.3483405770190746</c:v>
                </c:pt>
                <c:pt idx="235">
                  <c:v>4.3300752290417819</c:v>
                </c:pt>
                <c:pt idx="236">
                  <c:v>4.3251916979213432</c:v>
                </c:pt>
                <c:pt idx="237">
                  <c:v>4.2462069115313472</c:v>
                </c:pt>
                <c:pt idx="238">
                  <c:v>4.2660544584214612</c:v>
                </c:pt>
                <c:pt idx="239">
                  <c:v>4.0435774451684479</c:v>
                </c:pt>
                <c:pt idx="240">
                  <c:v>3.9723652344343079</c:v>
                </c:pt>
                <c:pt idx="241">
                  <c:v>3.9936029924205689</c:v>
                </c:pt>
                <c:pt idx="242">
                  <c:v>4.1421818916362607</c:v>
                </c:pt>
                <c:pt idx="243">
                  <c:v>4.1499369356458056</c:v>
                </c:pt>
                <c:pt idx="244">
                  <c:v>4.1714599124396248</c:v>
                </c:pt>
                <c:pt idx="245">
                  <c:v>4.3039299489374594</c:v>
                </c:pt>
                <c:pt idx="246">
                  <c:v>4.3700805636554811</c:v>
                </c:pt>
                <c:pt idx="247">
                  <c:v>4.3308649105779491</c:v>
                </c:pt>
                <c:pt idx="248">
                  <c:v>4.1768457837338442</c:v>
                </c:pt>
                <c:pt idx="249">
                  <c:v>4.0726100700760943</c:v>
                </c:pt>
                <c:pt idx="250">
                  <c:v>3.9166124577619534</c:v>
                </c:pt>
              </c:numCache>
            </c:numRef>
          </c:xVal>
          <c:yVal>
            <c:numRef>
              <c:f>'LN-LN regr'!$C$40:$C$290</c:f>
              <c:numCache>
                <c:formatCode>General</c:formatCode>
                <c:ptCount val="251"/>
                <c:pt idx="0">
                  <c:v>8.0240663702824122E-5</c:v>
                </c:pt>
                <c:pt idx="1">
                  <c:v>-2.0174332873274636E-2</c:v>
                </c:pt>
                <c:pt idx="2">
                  <c:v>-3.7879549850497796E-2</c:v>
                </c:pt>
                <c:pt idx="3">
                  <c:v>-5.809870758077551E-2</c:v>
                </c:pt>
                <c:pt idx="4">
                  <c:v>-6.3336839256095345E-2</c:v>
                </c:pt>
                <c:pt idx="5">
                  <c:v>-8.7928219473010216E-2</c:v>
                </c:pt>
                <c:pt idx="6">
                  <c:v>-5.0983385202556519E-2</c:v>
                </c:pt>
                <c:pt idx="7">
                  <c:v>-5.0040147800988422E-2</c:v>
                </c:pt>
                <c:pt idx="8">
                  <c:v>-0.14469462991392135</c:v>
                </c:pt>
                <c:pt idx="9">
                  <c:v>-8.9397436558471099E-2</c:v>
                </c:pt>
                <c:pt idx="10">
                  <c:v>-5.6352037372843E-2</c:v>
                </c:pt>
                <c:pt idx="11">
                  <c:v>5.0385026792199028E-3</c:v>
                </c:pt>
                <c:pt idx="12">
                  <c:v>-6.2678272611137231E-2</c:v>
                </c:pt>
                <c:pt idx="13">
                  <c:v>4.5866333790073099E-2</c:v>
                </c:pt>
                <c:pt idx="14">
                  <c:v>2.1283455441956534E-2</c:v>
                </c:pt>
                <c:pt idx="15">
                  <c:v>-2.05864658397239E-2</c:v>
                </c:pt>
                <c:pt idx="16">
                  <c:v>7.1361190494513949E-2</c:v>
                </c:pt>
                <c:pt idx="17">
                  <c:v>-3.1514095010933829E-2</c:v>
                </c:pt>
                <c:pt idx="18">
                  <c:v>-9.0741688371064555E-2</c:v>
                </c:pt>
                <c:pt idx="19">
                  <c:v>-8.7376149206434661E-2</c:v>
                </c:pt>
                <c:pt idx="20">
                  <c:v>-3.244308236008564E-2</c:v>
                </c:pt>
                <c:pt idx="21">
                  <c:v>-1.1473249470377311E-3</c:v>
                </c:pt>
                <c:pt idx="22">
                  <c:v>-7.342240528850752E-2</c:v>
                </c:pt>
                <c:pt idx="23">
                  <c:v>7.5985036827525221E-2</c:v>
                </c:pt>
                <c:pt idx="24">
                  <c:v>-3.1613670601792876E-2</c:v>
                </c:pt>
                <c:pt idx="25">
                  <c:v>2.5184356845088018E-2</c:v>
                </c:pt>
                <c:pt idx="26">
                  <c:v>-1.3480568905890777E-2</c:v>
                </c:pt>
                <c:pt idx="27">
                  <c:v>-5.8987752824783968E-2</c:v>
                </c:pt>
                <c:pt idx="28">
                  <c:v>-0.10803516073845998</c:v>
                </c:pt>
                <c:pt idx="29">
                  <c:v>9.0067390612809106E-3</c:v>
                </c:pt>
                <c:pt idx="30">
                  <c:v>-1.1865709179634365E-2</c:v>
                </c:pt>
                <c:pt idx="31">
                  <c:v>-6.9618346879806836E-2</c:v>
                </c:pt>
                <c:pt idx="32">
                  <c:v>0.12170330914721106</c:v>
                </c:pt>
                <c:pt idx="33">
                  <c:v>4.1232159742371266E-2</c:v>
                </c:pt>
                <c:pt idx="34">
                  <c:v>3.1642888813614434E-2</c:v>
                </c:pt>
                <c:pt idx="35">
                  <c:v>1.3065809496854541E-2</c:v>
                </c:pt>
                <c:pt idx="36">
                  <c:v>-9.4323543115390152E-2</c:v>
                </c:pt>
                <c:pt idx="37">
                  <c:v>-6.5517896660619357E-2</c:v>
                </c:pt>
                <c:pt idx="38">
                  <c:v>-2.4123532655849544E-2</c:v>
                </c:pt>
                <c:pt idx="39">
                  <c:v>-1.2663965348608031E-2</c:v>
                </c:pt>
                <c:pt idx="40">
                  <c:v>-0.17167864199122107</c:v>
                </c:pt>
                <c:pt idx="41">
                  <c:v>-0.18717284976664317</c:v>
                </c:pt>
                <c:pt idx="42">
                  <c:v>-6.5649948705583938E-3</c:v>
                </c:pt>
                <c:pt idx="43">
                  <c:v>-0.14256650831148932</c:v>
                </c:pt>
                <c:pt idx="44">
                  <c:v>-8.3868979628650919E-2</c:v>
                </c:pt>
                <c:pt idx="45">
                  <c:v>-6.7925642774678607E-2</c:v>
                </c:pt>
                <c:pt idx="46">
                  <c:v>-8.288295155606562E-2</c:v>
                </c:pt>
                <c:pt idx="47">
                  <c:v>-3.7599620588256499E-2</c:v>
                </c:pt>
                <c:pt idx="48">
                  <c:v>-0.17007482174506805</c:v>
                </c:pt>
                <c:pt idx="49">
                  <c:v>-6.2643671697248493E-2</c:v>
                </c:pt>
                <c:pt idx="50">
                  <c:v>7.7642224499392398E-3</c:v>
                </c:pt>
                <c:pt idx="51">
                  <c:v>-6.2649332328593488E-2</c:v>
                </c:pt>
                <c:pt idx="52">
                  <c:v>-7.4000679758928101E-2</c:v>
                </c:pt>
                <c:pt idx="53">
                  <c:v>-6.0257272909979065E-2</c:v>
                </c:pt>
                <c:pt idx="54">
                  <c:v>-3.3442571935772492E-2</c:v>
                </c:pt>
                <c:pt idx="55">
                  <c:v>1.3130209522692837E-2</c:v>
                </c:pt>
                <c:pt idx="56">
                  <c:v>2.1077319680898654E-2</c:v>
                </c:pt>
                <c:pt idx="57">
                  <c:v>2.5806241853985057E-2</c:v>
                </c:pt>
                <c:pt idx="58">
                  <c:v>1.1055189398334164E-2</c:v>
                </c:pt>
                <c:pt idx="59">
                  <c:v>-1.3029095121559919E-2</c:v>
                </c:pt>
                <c:pt idx="60">
                  <c:v>2.1992189094703463E-2</c:v>
                </c:pt>
                <c:pt idx="61">
                  <c:v>-1.5655763517330001E-2</c:v>
                </c:pt>
                <c:pt idx="62">
                  <c:v>6.8802861272423854E-2</c:v>
                </c:pt>
                <c:pt idx="63">
                  <c:v>1.1463380764130449E-2</c:v>
                </c:pt>
                <c:pt idx="64">
                  <c:v>0.10623002639154677</c:v>
                </c:pt>
                <c:pt idx="65">
                  <c:v>5.3825810564283927E-2</c:v>
                </c:pt>
                <c:pt idx="66">
                  <c:v>1.4107873807123639E-2</c:v>
                </c:pt>
                <c:pt idx="67">
                  <c:v>-2.3957661679357756E-2</c:v>
                </c:pt>
                <c:pt idx="68">
                  <c:v>-6.4379288355993936E-2</c:v>
                </c:pt>
                <c:pt idx="69">
                  <c:v>-1.4805460710888951E-2</c:v>
                </c:pt>
                <c:pt idx="70">
                  <c:v>-2.2175984552060157E-2</c:v>
                </c:pt>
                <c:pt idx="71">
                  <c:v>-3.8041151867819423E-2</c:v>
                </c:pt>
                <c:pt idx="72">
                  <c:v>9.1599488350269098E-4</c:v>
                </c:pt>
                <c:pt idx="73">
                  <c:v>2.5789769516350702E-2</c:v>
                </c:pt>
                <c:pt idx="74">
                  <c:v>-1.9729315753057364E-2</c:v>
                </c:pt>
                <c:pt idx="75">
                  <c:v>-2.4784070899116273E-2</c:v>
                </c:pt>
                <c:pt idx="76">
                  <c:v>7.2518189548539169E-2</c:v>
                </c:pt>
                <c:pt idx="77">
                  <c:v>-4.0679669602639024E-4</c:v>
                </c:pt>
                <c:pt idx="78">
                  <c:v>-6.2038729425172079E-2</c:v>
                </c:pt>
                <c:pt idx="79">
                  <c:v>5.4284335438104847E-2</c:v>
                </c:pt>
                <c:pt idx="80">
                  <c:v>7.5199747357526547E-2</c:v>
                </c:pt>
                <c:pt idx="81">
                  <c:v>-2.7637342374156049E-2</c:v>
                </c:pt>
                <c:pt idx="82">
                  <c:v>-3.6203744248215486E-2</c:v>
                </c:pt>
                <c:pt idx="83">
                  <c:v>-3.4467535897437784E-2</c:v>
                </c:pt>
                <c:pt idx="84">
                  <c:v>-1.7398285937989755E-2</c:v>
                </c:pt>
                <c:pt idx="85">
                  <c:v>3.9570703024608633E-2</c:v>
                </c:pt>
                <c:pt idx="86">
                  <c:v>4.7913712918145279E-2</c:v>
                </c:pt>
                <c:pt idx="87">
                  <c:v>7.8974208110118127E-2</c:v>
                </c:pt>
                <c:pt idx="88">
                  <c:v>5.2224692890238344E-2</c:v>
                </c:pt>
                <c:pt idx="89">
                  <c:v>8.2236357010380345E-2</c:v>
                </c:pt>
                <c:pt idx="90">
                  <c:v>-5.4195685063120891E-3</c:v>
                </c:pt>
                <c:pt idx="91">
                  <c:v>-7.5077311306017691E-3</c:v>
                </c:pt>
                <c:pt idx="92">
                  <c:v>-3.1400088111652735E-2</c:v>
                </c:pt>
                <c:pt idx="93">
                  <c:v>-1.3235764899498292E-2</c:v>
                </c:pt>
                <c:pt idx="94">
                  <c:v>-0.11175234382611876</c:v>
                </c:pt>
                <c:pt idx="95">
                  <c:v>-1.0870759253528206E-2</c:v>
                </c:pt>
                <c:pt idx="96">
                  <c:v>-5.705751411674953E-2</c:v>
                </c:pt>
                <c:pt idx="97">
                  <c:v>-1.0413725734007784E-2</c:v>
                </c:pt>
                <c:pt idx="98">
                  <c:v>9.3846497748764079E-3</c:v>
                </c:pt>
                <c:pt idx="99">
                  <c:v>1.8182167845850472E-2</c:v>
                </c:pt>
                <c:pt idx="100">
                  <c:v>8.751136121251335E-3</c:v>
                </c:pt>
                <c:pt idx="101">
                  <c:v>2.5618678796501371E-2</c:v>
                </c:pt>
                <c:pt idx="102">
                  <c:v>6.3305253078546286E-2</c:v>
                </c:pt>
                <c:pt idx="103">
                  <c:v>-1.8768013987784826E-2</c:v>
                </c:pt>
                <c:pt idx="104">
                  <c:v>2.9178309596034069E-4</c:v>
                </c:pt>
                <c:pt idx="105">
                  <c:v>4.4975963239011207E-2</c:v>
                </c:pt>
                <c:pt idx="106">
                  <c:v>7.6459193947993498E-2</c:v>
                </c:pt>
                <c:pt idx="107">
                  <c:v>1.2934511106376334E-2</c:v>
                </c:pt>
                <c:pt idx="108">
                  <c:v>-2.8227061648188112E-2</c:v>
                </c:pt>
                <c:pt idx="109">
                  <c:v>3.5319001680928608E-2</c:v>
                </c:pt>
                <c:pt idx="110">
                  <c:v>6.4622062076672648E-2</c:v>
                </c:pt>
                <c:pt idx="111">
                  <c:v>7.4558604993043787E-2</c:v>
                </c:pt>
                <c:pt idx="112">
                  <c:v>0.10105510862920042</c:v>
                </c:pt>
                <c:pt idx="113">
                  <c:v>0.18894208715697047</c:v>
                </c:pt>
                <c:pt idx="114">
                  <c:v>0.14568368094955275</c:v>
                </c:pt>
                <c:pt idx="115">
                  <c:v>0.11104826858849393</c:v>
                </c:pt>
                <c:pt idx="116">
                  <c:v>7.2430445025354118E-2</c:v>
                </c:pt>
                <c:pt idx="117">
                  <c:v>8.2865785293833483E-2</c:v>
                </c:pt>
                <c:pt idx="118">
                  <c:v>0.10478116315654518</c:v>
                </c:pt>
                <c:pt idx="119">
                  <c:v>0.13048049394950567</c:v>
                </c:pt>
                <c:pt idx="120">
                  <c:v>0.13441017134481825</c:v>
                </c:pt>
                <c:pt idx="121">
                  <c:v>0.15634971247822449</c:v>
                </c:pt>
                <c:pt idx="122">
                  <c:v>0.12274006565233719</c:v>
                </c:pt>
                <c:pt idx="123">
                  <c:v>5.042624895972736E-2</c:v>
                </c:pt>
                <c:pt idx="124">
                  <c:v>7.8155300635007308E-2</c:v>
                </c:pt>
                <c:pt idx="125">
                  <c:v>4.0364634407943356E-2</c:v>
                </c:pt>
                <c:pt idx="126">
                  <c:v>5.0266020820302515E-2</c:v>
                </c:pt>
                <c:pt idx="127">
                  <c:v>0.1342933902193586</c:v>
                </c:pt>
                <c:pt idx="128">
                  <c:v>0.11100756511145349</c:v>
                </c:pt>
                <c:pt idx="129">
                  <c:v>0.10169898886995909</c:v>
                </c:pt>
                <c:pt idx="130">
                  <c:v>-9.7178548661709385E-3</c:v>
                </c:pt>
                <c:pt idx="131">
                  <c:v>4.5035072106927032E-2</c:v>
                </c:pt>
                <c:pt idx="132">
                  <c:v>2.2495482383881438E-2</c:v>
                </c:pt>
                <c:pt idx="133">
                  <c:v>7.7819625735926934E-2</c:v>
                </c:pt>
                <c:pt idx="134">
                  <c:v>-2.7781814508696101E-2</c:v>
                </c:pt>
                <c:pt idx="135">
                  <c:v>-8.244263682486519E-2</c:v>
                </c:pt>
                <c:pt idx="136">
                  <c:v>3.4590706624182843E-2</c:v>
                </c:pt>
                <c:pt idx="137">
                  <c:v>-6.2654702524760353E-3</c:v>
                </c:pt>
                <c:pt idx="138">
                  <c:v>-0.11694112597818673</c:v>
                </c:pt>
                <c:pt idx="139">
                  <c:v>-3.3728570465129337E-2</c:v>
                </c:pt>
                <c:pt idx="140">
                  <c:v>-3.5639559934040221E-2</c:v>
                </c:pt>
                <c:pt idx="141">
                  <c:v>-3.8834767101320722E-2</c:v>
                </c:pt>
                <c:pt idx="142">
                  <c:v>-6.6719159913684933E-2</c:v>
                </c:pt>
                <c:pt idx="143">
                  <c:v>-0.15102461169075454</c:v>
                </c:pt>
                <c:pt idx="144">
                  <c:v>-1.6785779505298137E-2</c:v>
                </c:pt>
                <c:pt idx="145">
                  <c:v>-3.6443802785715462E-2</c:v>
                </c:pt>
                <c:pt idx="146">
                  <c:v>-0.16001316094862972</c:v>
                </c:pt>
                <c:pt idx="147">
                  <c:v>-1.9943564414813153E-2</c:v>
                </c:pt>
                <c:pt idx="148">
                  <c:v>-5.6647465134354036E-2</c:v>
                </c:pt>
                <c:pt idx="149">
                  <c:v>-8.6444474422869177E-2</c:v>
                </c:pt>
                <c:pt idx="150">
                  <c:v>4.9055226612182423E-4</c:v>
                </c:pt>
                <c:pt idx="151">
                  <c:v>1.843499898751233E-2</c:v>
                </c:pt>
                <c:pt idx="152">
                  <c:v>0.10689030712504177</c:v>
                </c:pt>
                <c:pt idx="153">
                  <c:v>0.1376486968948889</c:v>
                </c:pt>
                <c:pt idx="154">
                  <c:v>0.31755528541583544</c:v>
                </c:pt>
                <c:pt idx="155">
                  <c:v>0.3432063997918462</c:v>
                </c:pt>
                <c:pt idx="156">
                  <c:v>0.18044988758862246</c:v>
                </c:pt>
                <c:pt idx="157">
                  <c:v>0.15815898551212015</c:v>
                </c:pt>
                <c:pt idx="158">
                  <c:v>0.1343963426775403</c:v>
                </c:pt>
                <c:pt idx="159">
                  <c:v>0.16428186520375831</c:v>
                </c:pt>
                <c:pt idx="160">
                  <c:v>-1.338866046993914E-2</c:v>
                </c:pt>
                <c:pt idx="161">
                  <c:v>-2.1284934448395632E-3</c:v>
                </c:pt>
                <c:pt idx="162">
                  <c:v>3.2351227956230133E-2</c:v>
                </c:pt>
                <c:pt idx="163">
                  <c:v>-1.1518854324048533E-2</c:v>
                </c:pt>
                <c:pt idx="164">
                  <c:v>-4.0251220412773847E-2</c:v>
                </c:pt>
                <c:pt idx="165">
                  <c:v>-9.8016701599256351E-2</c:v>
                </c:pt>
                <c:pt idx="166">
                  <c:v>-4.6178848476465362E-2</c:v>
                </c:pt>
                <c:pt idx="167">
                  <c:v>-4.3141635764609276E-2</c:v>
                </c:pt>
                <c:pt idx="168">
                  <c:v>-0.13915308837011509</c:v>
                </c:pt>
                <c:pt idx="169">
                  <c:v>-9.4432227852568218E-2</c:v>
                </c:pt>
                <c:pt idx="170">
                  <c:v>4.977723117209365E-2</c:v>
                </c:pt>
                <c:pt idx="171">
                  <c:v>-4.7267571220160676E-2</c:v>
                </c:pt>
                <c:pt idx="172">
                  <c:v>-9.3309371037335609E-3</c:v>
                </c:pt>
                <c:pt idx="173">
                  <c:v>4.4761654822746522E-2</c:v>
                </c:pt>
                <c:pt idx="174">
                  <c:v>-6.5381045703116314E-2</c:v>
                </c:pt>
                <c:pt idx="175">
                  <c:v>-7.942150088055655E-3</c:v>
                </c:pt>
                <c:pt idx="176">
                  <c:v>-8.2216977599188112E-2</c:v>
                </c:pt>
                <c:pt idx="177">
                  <c:v>-6.060421910065017E-2</c:v>
                </c:pt>
                <c:pt idx="178">
                  <c:v>-1.9919825528756263E-2</c:v>
                </c:pt>
                <c:pt idx="179">
                  <c:v>3.2994734738899467E-2</c:v>
                </c:pt>
                <c:pt idx="180">
                  <c:v>-0.12158154641551278</c:v>
                </c:pt>
                <c:pt idx="181">
                  <c:v>-0.16818861474178703</c:v>
                </c:pt>
                <c:pt idx="182">
                  <c:v>-0.11547097796223227</c:v>
                </c:pt>
                <c:pt idx="183">
                  <c:v>-3.2336430137508643E-2</c:v>
                </c:pt>
                <c:pt idx="184">
                  <c:v>-0.16728364905404902</c:v>
                </c:pt>
                <c:pt idx="185">
                  <c:v>-0.1038634882925038</c:v>
                </c:pt>
                <c:pt idx="186">
                  <c:v>6.0705627808125939E-2</c:v>
                </c:pt>
                <c:pt idx="187">
                  <c:v>1.8187553218627528E-2</c:v>
                </c:pt>
                <c:pt idx="188">
                  <c:v>5.0309744475967477E-2</c:v>
                </c:pt>
                <c:pt idx="189">
                  <c:v>5.4346034176603553E-2</c:v>
                </c:pt>
                <c:pt idx="190">
                  <c:v>0.10031791055742545</c:v>
                </c:pt>
                <c:pt idx="191">
                  <c:v>9.3350363679501669E-2</c:v>
                </c:pt>
                <c:pt idx="192">
                  <c:v>0.11590364808158427</c:v>
                </c:pt>
                <c:pt idx="193">
                  <c:v>3.966096005952835E-2</c:v>
                </c:pt>
                <c:pt idx="194">
                  <c:v>6.4615460216735698E-2</c:v>
                </c:pt>
                <c:pt idx="195">
                  <c:v>2.1441681562073711E-2</c:v>
                </c:pt>
                <c:pt idx="196">
                  <c:v>0.10003122310224555</c:v>
                </c:pt>
                <c:pt idx="197">
                  <c:v>0.10696044400717142</c:v>
                </c:pt>
                <c:pt idx="198">
                  <c:v>1.980176891193608E-2</c:v>
                </c:pt>
                <c:pt idx="199">
                  <c:v>8.1073216239296642E-2</c:v>
                </c:pt>
                <c:pt idx="200">
                  <c:v>-1.151157519415591E-2</c:v>
                </c:pt>
                <c:pt idx="201">
                  <c:v>2.2634919908593787E-2</c:v>
                </c:pt>
                <c:pt idx="202">
                  <c:v>-3.5648083322737278E-2</c:v>
                </c:pt>
                <c:pt idx="203">
                  <c:v>-3.2146334716117053E-2</c:v>
                </c:pt>
                <c:pt idx="204">
                  <c:v>-1.933464435290233E-2</c:v>
                </c:pt>
                <c:pt idx="205">
                  <c:v>-0.12729231627105264</c:v>
                </c:pt>
                <c:pt idx="206">
                  <c:v>-9.3529608186269542E-2</c:v>
                </c:pt>
                <c:pt idx="207">
                  <c:v>-1.9189599931198842E-2</c:v>
                </c:pt>
                <c:pt idx="208">
                  <c:v>-7.3451800940837586E-2</c:v>
                </c:pt>
                <c:pt idx="209">
                  <c:v>-0.12460547980325387</c:v>
                </c:pt>
                <c:pt idx="210">
                  <c:v>-6.0578177418364021E-2</c:v>
                </c:pt>
                <c:pt idx="211">
                  <c:v>-4.7010230833073763E-2</c:v>
                </c:pt>
                <c:pt idx="212">
                  <c:v>-7.1978746241434521E-2</c:v>
                </c:pt>
                <c:pt idx="213">
                  <c:v>-7.3073393034118084E-2</c:v>
                </c:pt>
                <c:pt idx="214">
                  <c:v>-4.3396718849830762E-2</c:v>
                </c:pt>
                <c:pt idx="215">
                  <c:v>-2.3983431211267003E-2</c:v>
                </c:pt>
                <c:pt idx="216">
                  <c:v>-3.2929306673104008E-3</c:v>
                </c:pt>
                <c:pt idx="217">
                  <c:v>-1.9857540464307988E-2</c:v>
                </c:pt>
                <c:pt idx="218">
                  <c:v>-1.1160311914128584E-2</c:v>
                </c:pt>
                <c:pt idx="219">
                  <c:v>3.4725823959654178E-2</c:v>
                </c:pt>
                <c:pt idx="220">
                  <c:v>9.0617455675214842E-2</c:v>
                </c:pt>
                <c:pt idx="221">
                  <c:v>0.10320430240044942</c:v>
                </c:pt>
                <c:pt idx="222">
                  <c:v>8.0498519982228345E-3</c:v>
                </c:pt>
                <c:pt idx="223">
                  <c:v>-1.6659035897042429E-2</c:v>
                </c:pt>
                <c:pt idx="224">
                  <c:v>-0.11503743915653786</c:v>
                </c:pt>
                <c:pt idx="225">
                  <c:v>-2.4563579308640726E-3</c:v>
                </c:pt>
                <c:pt idx="226">
                  <c:v>-2.4943824709509954E-2</c:v>
                </c:pt>
                <c:pt idx="227">
                  <c:v>-1.0724018295814375E-2</c:v>
                </c:pt>
                <c:pt idx="228">
                  <c:v>-8.7630592483279202E-2</c:v>
                </c:pt>
                <c:pt idx="229">
                  <c:v>-2.4739189494979996E-2</c:v>
                </c:pt>
                <c:pt idx="230">
                  <c:v>-5.2942534456079215E-2</c:v>
                </c:pt>
                <c:pt idx="231">
                  <c:v>-2.5642203291265986E-2</c:v>
                </c:pt>
                <c:pt idx="232">
                  <c:v>2.5110796449503425E-3</c:v>
                </c:pt>
                <c:pt idx="233">
                  <c:v>-3.4149580500063337E-2</c:v>
                </c:pt>
                <c:pt idx="234">
                  <c:v>3.2454685896883717E-2</c:v>
                </c:pt>
                <c:pt idx="235">
                  <c:v>1.1631648005483441E-3</c:v>
                </c:pt>
                <c:pt idx="236">
                  <c:v>7.2603913204289938E-3</c:v>
                </c:pt>
                <c:pt idx="237">
                  <c:v>-5.4803608406473359E-2</c:v>
                </c:pt>
                <c:pt idx="238">
                  <c:v>-9.8901572082116473E-2</c:v>
                </c:pt>
                <c:pt idx="239">
                  <c:v>7.143422338211991E-2</c:v>
                </c:pt>
                <c:pt idx="240">
                  <c:v>-5.5592815822866015E-2</c:v>
                </c:pt>
                <c:pt idx="241">
                  <c:v>4.163963344944932E-2</c:v>
                </c:pt>
                <c:pt idx="242">
                  <c:v>-3.5188688511968991E-2</c:v>
                </c:pt>
                <c:pt idx="243">
                  <c:v>1.053831924244264E-2</c:v>
                </c:pt>
                <c:pt idx="244">
                  <c:v>1.9107724690123007E-2</c:v>
                </c:pt>
                <c:pt idx="245">
                  <c:v>6.9815512344312936E-2</c:v>
                </c:pt>
                <c:pt idx="246">
                  <c:v>7.6740453097073669E-2</c:v>
                </c:pt>
                <c:pt idx="247">
                  <c:v>8.5078263588592051E-2</c:v>
                </c:pt>
                <c:pt idx="248">
                  <c:v>0.14725097456798153</c:v>
                </c:pt>
                <c:pt idx="249">
                  <c:v>3.0729229457577389E-2</c:v>
                </c:pt>
                <c:pt idx="250">
                  <c:v>8.6403723302712621E-2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88992"/>
        <c:axId val="126914944"/>
      </c:scatterChart>
      <c:valAx>
        <c:axId val="116388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LN(Hog Price)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26914944"/>
        <c:crosses val="autoZero"/>
        <c:crossBetween val="midCat"/>
      </c:valAx>
      <c:valAx>
        <c:axId val="126914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388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LN(JD)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LN-LN data'!$O$2:$O$252</c:f>
              <c:numCache>
                <c:formatCode>0.0000</c:formatCode>
                <c:ptCount val="251"/>
                <c:pt idx="0">
                  <c:v>2.398345921241106</c:v>
                </c:pt>
                <c:pt idx="1">
                  <c:v>2.4480168053212172</c:v>
                </c:pt>
                <c:pt idx="2">
                  <c:v>2.5251422844328988</c:v>
                </c:pt>
                <c:pt idx="3">
                  <c:v>2.6154347592913947</c:v>
                </c:pt>
                <c:pt idx="4">
                  <c:v>2.6242841497446205</c:v>
                </c:pt>
                <c:pt idx="5">
                  <c:v>2.5951974359817722</c:v>
                </c:pt>
                <c:pt idx="6">
                  <c:v>2.5988757140859833</c:v>
                </c:pt>
                <c:pt idx="7">
                  <c:v>2.4998697370423972</c:v>
                </c:pt>
                <c:pt idx="8">
                  <c:v>2.5487332876251809</c:v>
                </c:pt>
                <c:pt idx="9">
                  <c:v>2.6336947803869002</c:v>
                </c:pt>
                <c:pt idx="10">
                  <c:v>2.6475223318514716</c:v>
                </c:pt>
                <c:pt idx="11">
                  <c:v>2.6454504251608224</c:v>
                </c:pt>
                <c:pt idx="12">
                  <c:v>2.6330543203443715</c:v>
                </c:pt>
                <c:pt idx="13">
                  <c:v>2.6436166247607713</c:v>
                </c:pt>
                <c:pt idx="14">
                  <c:v>2.6444105394950763</c:v>
                </c:pt>
                <c:pt idx="15">
                  <c:v>2.6849214927258953</c:v>
                </c:pt>
                <c:pt idx="16">
                  <c:v>2.6991680623468501</c:v>
                </c:pt>
                <c:pt idx="17">
                  <c:v>2.8230284265300822</c:v>
                </c:pt>
                <c:pt idx="18">
                  <c:v>2.9030398601218099</c:v>
                </c:pt>
                <c:pt idx="19">
                  <c:v>2.9526924141917816</c:v>
                </c:pt>
                <c:pt idx="20">
                  <c:v>2.944588196103215</c:v>
                </c:pt>
                <c:pt idx="21">
                  <c:v>2.9144099636099861</c:v>
                </c:pt>
                <c:pt idx="22">
                  <c:v>2.924011490598156</c:v>
                </c:pt>
                <c:pt idx="23">
                  <c:v>2.8923788009167084</c:v>
                </c:pt>
                <c:pt idx="24">
                  <c:v>2.9526659940432189</c:v>
                </c:pt>
                <c:pt idx="25">
                  <c:v>2.8831279710184257</c:v>
                </c:pt>
                <c:pt idx="26">
                  <c:v>2.9361383107221193</c:v>
                </c:pt>
                <c:pt idx="27">
                  <c:v>3.0028557390482602</c:v>
                </c:pt>
                <c:pt idx="28">
                  <c:v>3.0200586820498856</c:v>
                </c:pt>
                <c:pt idx="29">
                  <c:v>2.9306216794805637</c:v>
                </c:pt>
                <c:pt idx="30">
                  <c:v>2.8421121851351816</c:v>
                </c:pt>
                <c:pt idx="31">
                  <c:v>2.7811079271353027</c:v>
                </c:pt>
                <c:pt idx="32">
                  <c:v>2.5921126008676305</c:v>
                </c:pt>
                <c:pt idx="33">
                  <c:v>2.3978189278928306</c:v>
                </c:pt>
                <c:pt idx="34">
                  <c:v>2.4175132290169965</c:v>
                </c:pt>
                <c:pt idx="35">
                  <c:v>2.5674771905668443</c:v>
                </c:pt>
                <c:pt idx="36">
                  <c:v>2.3910109358217149</c:v>
                </c:pt>
                <c:pt idx="37">
                  <c:v>2.4655906017245224</c:v>
                </c:pt>
                <c:pt idx="38">
                  <c:v>2.4435729792450047</c:v>
                </c:pt>
                <c:pt idx="39">
                  <c:v>2.5145719821647732</c:v>
                </c:pt>
                <c:pt idx="40">
                  <c:v>2.6768860127271785</c:v>
                </c:pt>
                <c:pt idx="41">
                  <c:v>2.6660315325197428</c:v>
                </c:pt>
                <c:pt idx="42">
                  <c:v>2.6185681116046742</c:v>
                </c:pt>
                <c:pt idx="43">
                  <c:v>2.578910229608971</c:v>
                </c:pt>
                <c:pt idx="44">
                  <c:v>2.6576231279279425</c:v>
                </c:pt>
                <c:pt idx="45">
                  <c:v>2.6305101649522427</c:v>
                </c:pt>
                <c:pt idx="46">
                  <c:v>2.5833802514290363</c:v>
                </c:pt>
                <c:pt idx="47">
                  <c:v>2.637772460306417</c:v>
                </c:pt>
                <c:pt idx="48">
                  <c:v>2.6942928159083097</c:v>
                </c:pt>
                <c:pt idx="49">
                  <c:v>2.7778538464898235</c:v>
                </c:pt>
                <c:pt idx="50">
                  <c:v>2.6315617542757965</c:v>
                </c:pt>
                <c:pt idx="51">
                  <c:v>2.564881606002579</c:v>
                </c:pt>
                <c:pt idx="52">
                  <c:v>2.6565455196463788</c:v>
                </c:pt>
                <c:pt idx="53">
                  <c:v>2.7471833317489271</c:v>
                </c:pt>
                <c:pt idx="54">
                  <c:v>2.6671920222151875</c:v>
                </c:pt>
                <c:pt idx="55">
                  <c:v>2.6382344375610147</c:v>
                </c:pt>
                <c:pt idx="56">
                  <c:v>2.5278898585058398</c:v>
                </c:pt>
                <c:pt idx="57">
                  <c:v>2.4692021183145365</c:v>
                </c:pt>
                <c:pt idx="58">
                  <c:v>2.502064003355764</c:v>
                </c:pt>
                <c:pt idx="59">
                  <c:v>2.6075924198636544</c:v>
                </c:pt>
                <c:pt idx="60">
                  <c:v>2.7483168190294318</c:v>
                </c:pt>
                <c:pt idx="61">
                  <c:v>2.7366097278434394</c:v>
                </c:pt>
                <c:pt idx="62">
                  <c:v>2.710140057934646</c:v>
                </c:pt>
                <c:pt idx="63">
                  <c:v>2.6888017971050115</c:v>
                </c:pt>
                <c:pt idx="64">
                  <c:v>2.6354379697702544</c:v>
                </c:pt>
                <c:pt idx="65">
                  <c:v>2.6613396593818672</c:v>
                </c:pt>
                <c:pt idx="66">
                  <c:v>2.6346082156770954</c:v>
                </c:pt>
                <c:pt idx="67">
                  <c:v>2.6845648490826224</c:v>
                </c:pt>
                <c:pt idx="68">
                  <c:v>2.754652471852082</c:v>
                </c:pt>
                <c:pt idx="69">
                  <c:v>2.6681956874954036</c:v>
                </c:pt>
                <c:pt idx="70">
                  <c:v>2.6661227951151227</c:v>
                </c:pt>
                <c:pt idx="71">
                  <c:v>2.689298976317219</c:v>
                </c:pt>
                <c:pt idx="72">
                  <c:v>2.7539930774970141</c:v>
                </c:pt>
                <c:pt idx="73">
                  <c:v>2.7744393450900122</c:v>
                </c:pt>
                <c:pt idx="74">
                  <c:v>2.8207486533929469</c:v>
                </c:pt>
                <c:pt idx="75">
                  <c:v>2.8593918421287392</c:v>
                </c:pt>
                <c:pt idx="76">
                  <c:v>2.8072002525974566</c:v>
                </c:pt>
                <c:pt idx="77">
                  <c:v>2.8364060494306416</c:v>
                </c:pt>
                <c:pt idx="78">
                  <c:v>2.8336244330769564</c:v>
                </c:pt>
                <c:pt idx="79">
                  <c:v>2.7860693074301852</c:v>
                </c:pt>
                <c:pt idx="80">
                  <c:v>2.8170902797664779</c:v>
                </c:pt>
                <c:pt idx="81">
                  <c:v>2.8497307973354955</c:v>
                </c:pt>
                <c:pt idx="82">
                  <c:v>2.8482631998961763</c:v>
                </c:pt>
                <c:pt idx="83">
                  <c:v>2.91195367006216</c:v>
                </c:pt>
                <c:pt idx="84">
                  <c:v>2.8788671477394403</c:v>
                </c:pt>
                <c:pt idx="85">
                  <c:v>2.8140541125936829</c:v>
                </c:pt>
                <c:pt idx="86">
                  <c:v>2.7594560658201499</c:v>
                </c:pt>
                <c:pt idx="87">
                  <c:v>2.721018857655332</c:v>
                </c:pt>
                <c:pt idx="88">
                  <c:v>2.7655676409607941</c:v>
                </c:pt>
                <c:pt idx="89">
                  <c:v>2.8150769221542573</c:v>
                </c:pt>
                <c:pt idx="90">
                  <c:v>2.8643152182917242</c:v>
                </c:pt>
                <c:pt idx="91">
                  <c:v>2.8891698591374571</c:v>
                </c:pt>
                <c:pt idx="92">
                  <c:v>3.027063791631829</c:v>
                </c:pt>
                <c:pt idx="93">
                  <c:v>3.0400263795983089</c:v>
                </c:pt>
                <c:pt idx="94">
                  <c:v>3.0910982897440999</c:v>
                </c:pt>
                <c:pt idx="95">
                  <c:v>3.1509213584129818</c:v>
                </c:pt>
                <c:pt idx="96">
                  <c:v>3.1951275500232788</c:v>
                </c:pt>
                <c:pt idx="97">
                  <c:v>3.2146624269606634</c:v>
                </c:pt>
                <c:pt idx="98">
                  <c:v>3.2025223977308102</c:v>
                </c:pt>
                <c:pt idx="99">
                  <c:v>3.2349576442478738</c:v>
                </c:pt>
                <c:pt idx="100">
                  <c:v>3.3205312560267681</c:v>
                </c:pt>
                <c:pt idx="101">
                  <c:v>3.23543851904877</c:v>
                </c:pt>
                <c:pt idx="102">
                  <c:v>3.2727263754490332</c:v>
                </c:pt>
                <c:pt idx="103">
                  <c:v>3.2191393729934852</c:v>
                </c:pt>
                <c:pt idx="104">
                  <c:v>3.1675233172443269</c:v>
                </c:pt>
                <c:pt idx="105">
                  <c:v>3.2087831023540119</c:v>
                </c:pt>
                <c:pt idx="106">
                  <c:v>3.1679716577683248</c:v>
                </c:pt>
                <c:pt idx="107">
                  <c:v>3.2773945113187826</c:v>
                </c:pt>
                <c:pt idx="108">
                  <c:v>3.3391694324604675</c:v>
                </c:pt>
                <c:pt idx="109">
                  <c:v>3.3052858867708119</c:v>
                </c:pt>
                <c:pt idx="110">
                  <c:v>3.2870037817927868</c:v>
                </c:pt>
                <c:pt idx="111">
                  <c:v>3.2942472682461497</c:v>
                </c:pt>
                <c:pt idx="112">
                  <c:v>3.2337847158333299</c:v>
                </c:pt>
                <c:pt idx="113">
                  <c:v>3.2125715393158139</c:v>
                </c:pt>
                <c:pt idx="114">
                  <c:v>3.2611019298910411</c:v>
                </c:pt>
                <c:pt idx="115">
                  <c:v>3.3201427245015172</c:v>
                </c:pt>
                <c:pt idx="116">
                  <c:v>3.2918178812086381</c:v>
                </c:pt>
                <c:pt idx="117">
                  <c:v>3.2121524506995582</c:v>
                </c:pt>
                <c:pt idx="118">
                  <c:v>3.161564040612149</c:v>
                </c:pt>
                <c:pt idx="119">
                  <c:v>3.2432268432334057</c:v>
                </c:pt>
                <c:pt idx="120">
                  <c:v>3.3147659126838431</c:v>
                </c:pt>
                <c:pt idx="121">
                  <c:v>3.3284522883157752</c:v>
                </c:pt>
                <c:pt idx="122">
                  <c:v>3.4066658932875975</c:v>
                </c:pt>
                <c:pt idx="123">
                  <c:v>3.4317214066838431</c:v>
                </c:pt>
                <c:pt idx="124">
                  <c:v>3.5189304386817133</c:v>
                </c:pt>
                <c:pt idx="125">
                  <c:v>3.5600770970184565</c:v>
                </c:pt>
                <c:pt idx="126">
                  <c:v>3.4780188619939101</c:v>
                </c:pt>
                <c:pt idx="127">
                  <c:v>3.4224157481565625</c:v>
                </c:pt>
                <c:pt idx="128">
                  <c:v>3.3758421430256567</c:v>
                </c:pt>
                <c:pt idx="129">
                  <c:v>3.4857206994701957</c:v>
                </c:pt>
                <c:pt idx="130">
                  <c:v>3.5615025215501102</c:v>
                </c:pt>
                <c:pt idx="131">
                  <c:v>3.5998081035882321</c:v>
                </c:pt>
                <c:pt idx="132">
                  <c:v>3.6606928015942355</c:v>
                </c:pt>
                <c:pt idx="133">
                  <c:v>3.6728813097610495</c:v>
                </c:pt>
                <c:pt idx="134">
                  <c:v>3.7848566781412001</c:v>
                </c:pt>
                <c:pt idx="135">
                  <c:v>3.8018032685107337</c:v>
                </c:pt>
                <c:pt idx="136">
                  <c:v>3.8041077725908732</c:v>
                </c:pt>
                <c:pt idx="137">
                  <c:v>3.8631367830089047</c:v>
                </c:pt>
                <c:pt idx="138">
                  <c:v>3.893781864719847</c:v>
                </c:pt>
                <c:pt idx="139">
                  <c:v>3.9438531264099539</c:v>
                </c:pt>
                <c:pt idx="140">
                  <c:v>3.9339392984664991</c:v>
                </c:pt>
                <c:pt idx="141">
                  <c:v>4.061814652899371</c:v>
                </c:pt>
                <c:pt idx="142">
                  <c:v>4.1218659329147567</c:v>
                </c:pt>
                <c:pt idx="143">
                  <c:v>4.147893606404673</c:v>
                </c:pt>
                <c:pt idx="144">
                  <c:v>4.2886423254397545</c:v>
                </c:pt>
                <c:pt idx="145">
                  <c:v>4.2730796576467762</c:v>
                </c:pt>
                <c:pt idx="146">
                  <c:v>4.2581988260556729</c:v>
                </c:pt>
                <c:pt idx="147">
                  <c:v>4.227029211564858</c:v>
                </c:pt>
                <c:pt idx="148">
                  <c:v>4.2818988852437281</c:v>
                </c:pt>
                <c:pt idx="149">
                  <c:v>4.2378935696022957</c:v>
                </c:pt>
                <c:pt idx="150">
                  <c:v>4.1681339099810053</c:v>
                </c:pt>
                <c:pt idx="151">
                  <c:v>4.0437406951966519</c:v>
                </c:pt>
                <c:pt idx="152">
                  <c:v>4.029053265121374</c:v>
                </c:pt>
                <c:pt idx="153">
                  <c:v>3.9193796843000648</c:v>
                </c:pt>
                <c:pt idx="154">
                  <c:v>3.4433102713142993</c:v>
                </c:pt>
                <c:pt idx="155">
                  <c:v>3.3712143566789368</c:v>
                </c:pt>
                <c:pt idx="156">
                  <c:v>3.4181723220067433</c:v>
                </c:pt>
                <c:pt idx="157">
                  <c:v>3.5090217704900524</c:v>
                </c:pt>
                <c:pt idx="158">
                  <c:v>3.3483965378270137</c:v>
                </c:pt>
                <c:pt idx="159">
                  <c:v>3.2360103737248669</c:v>
                </c:pt>
                <c:pt idx="160">
                  <c:v>3.4712109172793992</c:v>
                </c:pt>
                <c:pt idx="161">
                  <c:v>3.6056116919549641</c:v>
                </c:pt>
                <c:pt idx="162">
                  <c:v>3.5995636992905786</c:v>
                </c:pt>
                <c:pt idx="163">
                  <c:v>3.5151980273004244</c:v>
                </c:pt>
                <c:pt idx="164">
                  <c:v>3.6475713022518406</c:v>
                </c:pt>
                <c:pt idx="165">
                  <c:v>3.618924535824652</c:v>
                </c:pt>
                <c:pt idx="166">
                  <c:v>3.6479746022311805</c:v>
                </c:pt>
                <c:pt idx="167">
                  <c:v>3.7500630914168007</c:v>
                </c:pt>
                <c:pt idx="168">
                  <c:v>3.842981091829559</c:v>
                </c:pt>
                <c:pt idx="169">
                  <c:v>3.8691121685141514</c:v>
                </c:pt>
                <c:pt idx="170">
                  <c:v>3.8340601245549766</c:v>
                </c:pt>
                <c:pt idx="171">
                  <c:v>3.9379692183594646</c:v>
                </c:pt>
                <c:pt idx="172">
                  <c:v>3.9650413917505114</c:v>
                </c:pt>
                <c:pt idx="173">
                  <c:v>3.9205751136789715</c:v>
                </c:pt>
                <c:pt idx="174">
                  <c:v>3.9193637957763969</c:v>
                </c:pt>
                <c:pt idx="175">
                  <c:v>3.9631993924108637</c:v>
                </c:pt>
                <c:pt idx="176">
                  <c:v>4.0451916438562296</c:v>
                </c:pt>
                <c:pt idx="177">
                  <c:v>4.1139592812639458</c:v>
                </c:pt>
                <c:pt idx="178">
                  <c:v>4.1794730508906071</c:v>
                </c:pt>
                <c:pt idx="179">
                  <c:v>4.212116550903886</c:v>
                </c:pt>
                <c:pt idx="180">
                  <c:v>4.2704181473412461</c:v>
                </c:pt>
                <c:pt idx="181">
                  <c:v>4.3458328950103704</c:v>
                </c:pt>
                <c:pt idx="182">
                  <c:v>4.4043102619800729</c:v>
                </c:pt>
                <c:pt idx="183">
                  <c:v>4.3819469407375342</c:v>
                </c:pt>
                <c:pt idx="184">
                  <c:v>4.4339324342543227</c:v>
                </c:pt>
                <c:pt idx="185">
                  <c:v>4.3613376733425708</c:v>
                </c:pt>
                <c:pt idx="186">
                  <c:v>4.2736886091905593</c:v>
                </c:pt>
                <c:pt idx="187">
                  <c:v>4.2872965156017964</c:v>
                </c:pt>
                <c:pt idx="188">
                  <c:v>4.1848384481836831</c:v>
                </c:pt>
                <c:pt idx="189">
                  <c:v>4.1835262609302442</c:v>
                </c:pt>
                <c:pt idx="190">
                  <c:v>4.1416318213292191</c:v>
                </c:pt>
                <c:pt idx="191">
                  <c:v>4.2018874048711927</c:v>
                </c:pt>
                <c:pt idx="192">
                  <c:v>4.2284885171919955</c:v>
                </c:pt>
                <c:pt idx="193">
                  <c:v>4.3330148586691104</c:v>
                </c:pt>
                <c:pt idx="194">
                  <c:v>4.343464997682184</c:v>
                </c:pt>
                <c:pt idx="195">
                  <c:v>4.2902247205775215</c:v>
                </c:pt>
                <c:pt idx="196">
                  <c:v>4.2859125291828803</c:v>
                </c:pt>
                <c:pt idx="197">
                  <c:v>4.2467397429712239</c:v>
                </c:pt>
                <c:pt idx="198">
                  <c:v>4.2129260353034947</c:v>
                </c:pt>
                <c:pt idx="199">
                  <c:v>4.2529964636812156</c:v>
                </c:pt>
                <c:pt idx="200">
                  <c:v>4.2468226135511191</c:v>
                </c:pt>
                <c:pt idx="201">
                  <c:v>4.2858934452373889</c:v>
                </c:pt>
                <c:pt idx="202">
                  <c:v>4.3361997537656034</c:v>
                </c:pt>
                <c:pt idx="203">
                  <c:v>4.3504122425471943</c:v>
                </c:pt>
                <c:pt idx="204">
                  <c:v>4.3585527416586523</c:v>
                </c:pt>
                <c:pt idx="205">
                  <c:v>4.4236578285611428</c:v>
                </c:pt>
                <c:pt idx="206">
                  <c:v>4.4176992274370663</c:v>
                </c:pt>
                <c:pt idx="207">
                  <c:v>4.406498090493824</c:v>
                </c:pt>
                <c:pt idx="208">
                  <c:v>4.3659508913645499</c:v>
                </c:pt>
                <c:pt idx="209">
                  <c:v>4.4110879273660677</c:v>
                </c:pt>
                <c:pt idx="210">
                  <c:v>4.3573786529469132</c:v>
                </c:pt>
                <c:pt idx="211">
                  <c:v>4.3448002190865891</c:v>
                </c:pt>
                <c:pt idx="212">
                  <c:v>4.3468455327479028</c:v>
                </c:pt>
                <c:pt idx="213">
                  <c:v>4.352621957960638</c:v>
                </c:pt>
                <c:pt idx="214">
                  <c:v>4.3503140097619442</c:v>
                </c:pt>
                <c:pt idx="215">
                  <c:v>4.3497134241490363</c:v>
                </c:pt>
                <c:pt idx="216">
                  <c:v>4.4109871639035187</c:v>
                </c:pt>
                <c:pt idx="217">
                  <c:v>4.4210152427106202</c:v>
                </c:pt>
                <c:pt idx="218">
                  <c:v>4.3850040431855177</c:v>
                </c:pt>
                <c:pt idx="219">
                  <c:v>4.4177857153912488</c:v>
                </c:pt>
                <c:pt idx="220">
                  <c:v>4.4726640531832871</c:v>
                </c:pt>
                <c:pt idx="221">
                  <c:v>4.4642216968970985</c:v>
                </c:pt>
                <c:pt idx="222">
                  <c:v>4.4567041352192573</c:v>
                </c:pt>
                <c:pt idx="223">
                  <c:v>4.4286098409516663</c:v>
                </c:pt>
                <c:pt idx="224">
                  <c:v>4.3955975626068362</c:v>
                </c:pt>
                <c:pt idx="225">
                  <c:v>4.3690240918070788</c:v>
                </c:pt>
                <c:pt idx="226">
                  <c:v>4.3794282596455201</c:v>
                </c:pt>
                <c:pt idx="227">
                  <c:v>4.4227974306203546</c:v>
                </c:pt>
                <c:pt idx="228">
                  <c:v>4.4477999311596639</c:v>
                </c:pt>
                <c:pt idx="229">
                  <c:v>4.4255130271314176</c:v>
                </c:pt>
                <c:pt idx="230">
                  <c:v>4.4637739463764223</c:v>
                </c:pt>
                <c:pt idx="231">
                  <c:v>4.4585577112293953</c:v>
                </c:pt>
                <c:pt idx="232">
                  <c:v>4.4540559570298743</c:v>
                </c:pt>
                <c:pt idx="233">
                  <c:v>4.4817781830059502</c:v>
                </c:pt>
                <c:pt idx="234">
                  <c:v>4.5058547975332761</c:v>
                </c:pt>
                <c:pt idx="235">
                  <c:v>4.5307940818762225</c:v>
                </c:pt>
                <c:pt idx="236">
                  <c:v>4.4764676392357732</c:v>
                </c:pt>
                <c:pt idx="237">
                  <c:v>4.342518020843082</c:v>
                </c:pt>
                <c:pt idx="238">
                  <c:v>4.3345068182141935</c:v>
                </c:pt>
                <c:pt idx="239">
                  <c:v>4.3233271789650951</c:v>
                </c:pt>
                <c:pt idx="240">
                  <c:v>4.3431046031380776</c:v>
                </c:pt>
                <c:pt idx="241">
                  <c:v>4.2983435808483641</c:v>
                </c:pt>
                <c:pt idx="242">
                  <c:v>4.3514440819535967</c:v>
                </c:pt>
                <c:pt idx="243">
                  <c:v>4.3995238709688342</c:v>
                </c:pt>
                <c:pt idx="244">
                  <c:v>4.3774506809489679</c:v>
                </c:pt>
                <c:pt idx="245">
                  <c:v>4.4043470886488141</c:v>
                </c:pt>
                <c:pt idx="246">
                  <c:v>4.4295035440444446</c:v>
                </c:pt>
                <c:pt idx="247">
                  <c:v>4.3924533353370121</c:v>
                </c:pt>
                <c:pt idx="248">
                  <c:v>4.4000960830268552</c:v>
                </c:pt>
                <c:pt idx="249">
                  <c:v>4.4139469424814601</c:v>
                </c:pt>
                <c:pt idx="250">
                  <c:v>4.4598085469159914</c:v>
                </c:pt>
              </c:numCache>
            </c:numRef>
          </c:xVal>
          <c:yVal>
            <c:numRef>
              <c:f>'LN-LN regr'!$C$40:$C$290</c:f>
              <c:numCache>
                <c:formatCode>General</c:formatCode>
                <c:ptCount val="251"/>
                <c:pt idx="0">
                  <c:v>8.0240663702824122E-5</c:v>
                </c:pt>
                <c:pt idx="1">
                  <c:v>-2.0174332873274636E-2</c:v>
                </c:pt>
                <c:pt idx="2">
                  <c:v>-3.7879549850497796E-2</c:v>
                </c:pt>
                <c:pt idx="3">
                  <c:v>-5.809870758077551E-2</c:v>
                </c:pt>
                <c:pt idx="4">
                  <c:v>-6.3336839256095345E-2</c:v>
                </c:pt>
                <c:pt idx="5">
                  <c:v>-8.7928219473010216E-2</c:v>
                </c:pt>
                <c:pt idx="6">
                  <c:v>-5.0983385202556519E-2</c:v>
                </c:pt>
                <c:pt idx="7">
                  <c:v>-5.0040147800988422E-2</c:v>
                </c:pt>
                <c:pt idx="8">
                  <c:v>-0.14469462991392135</c:v>
                </c:pt>
                <c:pt idx="9">
                  <c:v>-8.9397436558471099E-2</c:v>
                </c:pt>
                <c:pt idx="10">
                  <c:v>-5.6352037372843E-2</c:v>
                </c:pt>
                <c:pt idx="11">
                  <c:v>5.0385026792199028E-3</c:v>
                </c:pt>
                <c:pt idx="12">
                  <c:v>-6.2678272611137231E-2</c:v>
                </c:pt>
                <c:pt idx="13">
                  <c:v>4.5866333790073099E-2</c:v>
                </c:pt>
                <c:pt idx="14">
                  <c:v>2.1283455441956534E-2</c:v>
                </c:pt>
                <c:pt idx="15">
                  <c:v>-2.05864658397239E-2</c:v>
                </c:pt>
                <c:pt idx="16">
                  <c:v>7.1361190494513949E-2</c:v>
                </c:pt>
                <c:pt idx="17">
                  <c:v>-3.1514095010933829E-2</c:v>
                </c:pt>
                <c:pt idx="18">
                  <c:v>-9.0741688371064555E-2</c:v>
                </c:pt>
                <c:pt idx="19">
                  <c:v>-8.7376149206434661E-2</c:v>
                </c:pt>
                <c:pt idx="20">
                  <c:v>-3.244308236008564E-2</c:v>
                </c:pt>
                <c:pt idx="21">
                  <c:v>-1.1473249470377311E-3</c:v>
                </c:pt>
                <c:pt idx="22">
                  <c:v>-7.342240528850752E-2</c:v>
                </c:pt>
                <c:pt idx="23">
                  <c:v>7.5985036827525221E-2</c:v>
                </c:pt>
                <c:pt idx="24">
                  <c:v>-3.1613670601792876E-2</c:v>
                </c:pt>
                <c:pt idx="25">
                  <c:v>2.5184356845088018E-2</c:v>
                </c:pt>
                <c:pt idx="26">
                  <c:v>-1.3480568905890777E-2</c:v>
                </c:pt>
                <c:pt idx="27">
                  <c:v>-5.8987752824783968E-2</c:v>
                </c:pt>
                <c:pt idx="28">
                  <c:v>-0.10803516073845998</c:v>
                </c:pt>
                <c:pt idx="29">
                  <c:v>9.0067390612809106E-3</c:v>
                </c:pt>
                <c:pt idx="30">
                  <c:v>-1.1865709179634365E-2</c:v>
                </c:pt>
                <c:pt idx="31">
                  <c:v>-6.9618346879806836E-2</c:v>
                </c:pt>
                <c:pt idx="32">
                  <c:v>0.12170330914721106</c:v>
                </c:pt>
                <c:pt idx="33">
                  <c:v>4.1232159742371266E-2</c:v>
                </c:pt>
                <c:pt idx="34">
                  <c:v>3.1642888813614434E-2</c:v>
                </c:pt>
                <c:pt idx="35">
                  <c:v>1.3065809496854541E-2</c:v>
                </c:pt>
                <c:pt idx="36">
                  <c:v>-9.4323543115390152E-2</c:v>
                </c:pt>
                <c:pt idx="37">
                  <c:v>-6.5517896660619357E-2</c:v>
                </c:pt>
                <c:pt idx="38">
                  <c:v>-2.4123532655849544E-2</c:v>
                </c:pt>
                <c:pt idx="39">
                  <c:v>-1.2663965348608031E-2</c:v>
                </c:pt>
                <c:pt idx="40">
                  <c:v>-0.17167864199122107</c:v>
                </c:pt>
                <c:pt idx="41">
                  <c:v>-0.18717284976664317</c:v>
                </c:pt>
                <c:pt idx="42">
                  <c:v>-6.5649948705583938E-3</c:v>
                </c:pt>
                <c:pt idx="43">
                  <c:v>-0.14256650831148932</c:v>
                </c:pt>
                <c:pt idx="44">
                  <c:v>-8.3868979628650919E-2</c:v>
                </c:pt>
                <c:pt idx="45">
                  <c:v>-6.7925642774678607E-2</c:v>
                </c:pt>
                <c:pt idx="46">
                  <c:v>-8.288295155606562E-2</c:v>
                </c:pt>
                <c:pt idx="47">
                  <c:v>-3.7599620588256499E-2</c:v>
                </c:pt>
                <c:pt idx="48">
                  <c:v>-0.17007482174506805</c:v>
                </c:pt>
                <c:pt idx="49">
                  <c:v>-6.2643671697248493E-2</c:v>
                </c:pt>
                <c:pt idx="50">
                  <c:v>7.7642224499392398E-3</c:v>
                </c:pt>
                <c:pt idx="51">
                  <c:v>-6.2649332328593488E-2</c:v>
                </c:pt>
                <c:pt idx="52">
                  <c:v>-7.4000679758928101E-2</c:v>
                </c:pt>
                <c:pt idx="53">
                  <c:v>-6.0257272909979065E-2</c:v>
                </c:pt>
                <c:pt idx="54">
                  <c:v>-3.3442571935772492E-2</c:v>
                </c:pt>
                <c:pt idx="55">
                  <c:v>1.3130209522692837E-2</c:v>
                </c:pt>
                <c:pt idx="56">
                  <c:v>2.1077319680898654E-2</c:v>
                </c:pt>
                <c:pt idx="57">
                  <c:v>2.5806241853985057E-2</c:v>
                </c:pt>
                <c:pt idx="58">
                  <c:v>1.1055189398334164E-2</c:v>
                </c:pt>
                <c:pt idx="59">
                  <c:v>-1.3029095121559919E-2</c:v>
                </c:pt>
                <c:pt idx="60">
                  <c:v>2.1992189094703463E-2</c:v>
                </c:pt>
                <c:pt idx="61">
                  <c:v>-1.5655763517330001E-2</c:v>
                </c:pt>
                <c:pt idx="62">
                  <c:v>6.8802861272423854E-2</c:v>
                </c:pt>
                <c:pt idx="63">
                  <c:v>1.1463380764130449E-2</c:v>
                </c:pt>
                <c:pt idx="64">
                  <c:v>0.10623002639154677</c:v>
                </c:pt>
                <c:pt idx="65">
                  <c:v>5.3825810564283927E-2</c:v>
                </c:pt>
                <c:pt idx="66">
                  <c:v>1.4107873807123639E-2</c:v>
                </c:pt>
                <c:pt idx="67">
                  <c:v>-2.3957661679357756E-2</c:v>
                </c:pt>
                <c:pt idx="68">
                  <c:v>-6.4379288355993936E-2</c:v>
                </c:pt>
                <c:pt idx="69">
                  <c:v>-1.4805460710888951E-2</c:v>
                </c:pt>
                <c:pt idx="70">
                  <c:v>-2.2175984552060157E-2</c:v>
                </c:pt>
                <c:pt idx="71">
                  <c:v>-3.8041151867819423E-2</c:v>
                </c:pt>
                <c:pt idx="72">
                  <c:v>9.1599488350269098E-4</c:v>
                </c:pt>
                <c:pt idx="73">
                  <c:v>2.5789769516350702E-2</c:v>
                </c:pt>
                <c:pt idx="74">
                  <c:v>-1.9729315753057364E-2</c:v>
                </c:pt>
                <c:pt idx="75">
                  <c:v>-2.4784070899116273E-2</c:v>
                </c:pt>
                <c:pt idx="76">
                  <c:v>7.2518189548539169E-2</c:v>
                </c:pt>
                <c:pt idx="77">
                  <c:v>-4.0679669602639024E-4</c:v>
                </c:pt>
                <c:pt idx="78">
                  <c:v>-6.2038729425172079E-2</c:v>
                </c:pt>
                <c:pt idx="79">
                  <c:v>5.4284335438104847E-2</c:v>
                </c:pt>
                <c:pt idx="80">
                  <c:v>7.5199747357526547E-2</c:v>
                </c:pt>
                <c:pt idx="81">
                  <c:v>-2.7637342374156049E-2</c:v>
                </c:pt>
                <c:pt idx="82">
                  <c:v>-3.6203744248215486E-2</c:v>
                </c:pt>
                <c:pt idx="83">
                  <c:v>-3.4467535897437784E-2</c:v>
                </c:pt>
                <c:pt idx="84">
                  <c:v>-1.7398285937989755E-2</c:v>
                </c:pt>
                <c:pt idx="85">
                  <c:v>3.9570703024608633E-2</c:v>
                </c:pt>
                <c:pt idx="86">
                  <c:v>4.7913712918145279E-2</c:v>
                </c:pt>
                <c:pt idx="87">
                  <c:v>7.8974208110118127E-2</c:v>
                </c:pt>
                <c:pt idx="88">
                  <c:v>5.2224692890238344E-2</c:v>
                </c:pt>
                <c:pt idx="89">
                  <c:v>8.2236357010380345E-2</c:v>
                </c:pt>
                <c:pt idx="90">
                  <c:v>-5.4195685063120891E-3</c:v>
                </c:pt>
                <c:pt idx="91">
                  <c:v>-7.5077311306017691E-3</c:v>
                </c:pt>
                <c:pt idx="92">
                  <c:v>-3.1400088111652735E-2</c:v>
                </c:pt>
                <c:pt idx="93">
                  <c:v>-1.3235764899498292E-2</c:v>
                </c:pt>
                <c:pt idx="94">
                  <c:v>-0.11175234382611876</c:v>
                </c:pt>
                <c:pt idx="95">
                  <c:v>-1.0870759253528206E-2</c:v>
                </c:pt>
                <c:pt idx="96">
                  <c:v>-5.705751411674953E-2</c:v>
                </c:pt>
                <c:pt idx="97">
                  <c:v>-1.0413725734007784E-2</c:v>
                </c:pt>
                <c:pt idx="98">
                  <c:v>9.3846497748764079E-3</c:v>
                </c:pt>
                <c:pt idx="99">
                  <c:v>1.8182167845850472E-2</c:v>
                </c:pt>
                <c:pt idx="100">
                  <c:v>8.751136121251335E-3</c:v>
                </c:pt>
                <c:pt idx="101">
                  <c:v>2.5618678796501371E-2</c:v>
                </c:pt>
                <c:pt idx="102">
                  <c:v>6.3305253078546286E-2</c:v>
                </c:pt>
                <c:pt idx="103">
                  <c:v>-1.8768013987784826E-2</c:v>
                </c:pt>
                <c:pt idx="104">
                  <c:v>2.9178309596034069E-4</c:v>
                </c:pt>
                <c:pt idx="105">
                  <c:v>4.4975963239011207E-2</c:v>
                </c:pt>
                <c:pt idx="106">
                  <c:v>7.6459193947993498E-2</c:v>
                </c:pt>
                <c:pt idx="107">
                  <c:v>1.2934511106376334E-2</c:v>
                </c:pt>
                <c:pt idx="108">
                  <c:v>-2.8227061648188112E-2</c:v>
                </c:pt>
                <c:pt idx="109">
                  <c:v>3.5319001680928608E-2</c:v>
                </c:pt>
                <c:pt idx="110">
                  <c:v>6.4622062076672648E-2</c:v>
                </c:pt>
                <c:pt idx="111">
                  <c:v>7.4558604993043787E-2</c:v>
                </c:pt>
                <c:pt idx="112">
                  <c:v>0.10105510862920042</c:v>
                </c:pt>
                <c:pt idx="113">
                  <c:v>0.18894208715697047</c:v>
                </c:pt>
                <c:pt idx="114">
                  <c:v>0.14568368094955275</c:v>
                </c:pt>
                <c:pt idx="115">
                  <c:v>0.11104826858849393</c:v>
                </c:pt>
                <c:pt idx="116">
                  <c:v>7.2430445025354118E-2</c:v>
                </c:pt>
                <c:pt idx="117">
                  <c:v>8.2865785293833483E-2</c:v>
                </c:pt>
                <c:pt idx="118">
                  <c:v>0.10478116315654518</c:v>
                </c:pt>
                <c:pt idx="119">
                  <c:v>0.13048049394950567</c:v>
                </c:pt>
                <c:pt idx="120">
                  <c:v>0.13441017134481825</c:v>
                </c:pt>
                <c:pt idx="121">
                  <c:v>0.15634971247822449</c:v>
                </c:pt>
                <c:pt idx="122">
                  <c:v>0.12274006565233719</c:v>
                </c:pt>
                <c:pt idx="123">
                  <c:v>5.042624895972736E-2</c:v>
                </c:pt>
                <c:pt idx="124">
                  <c:v>7.8155300635007308E-2</c:v>
                </c:pt>
                <c:pt idx="125">
                  <c:v>4.0364634407943356E-2</c:v>
                </c:pt>
                <c:pt idx="126">
                  <c:v>5.0266020820302515E-2</c:v>
                </c:pt>
                <c:pt idx="127">
                  <c:v>0.1342933902193586</c:v>
                </c:pt>
                <c:pt idx="128">
                  <c:v>0.11100756511145349</c:v>
                </c:pt>
                <c:pt idx="129">
                  <c:v>0.10169898886995909</c:v>
                </c:pt>
                <c:pt idx="130">
                  <c:v>-9.7178548661709385E-3</c:v>
                </c:pt>
                <c:pt idx="131">
                  <c:v>4.5035072106927032E-2</c:v>
                </c:pt>
                <c:pt idx="132">
                  <c:v>2.2495482383881438E-2</c:v>
                </c:pt>
                <c:pt idx="133">
                  <c:v>7.7819625735926934E-2</c:v>
                </c:pt>
                <c:pt idx="134">
                  <c:v>-2.7781814508696101E-2</c:v>
                </c:pt>
                <c:pt idx="135">
                  <c:v>-8.244263682486519E-2</c:v>
                </c:pt>
                <c:pt idx="136">
                  <c:v>3.4590706624182843E-2</c:v>
                </c:pt>
                <c:pt idx="137">
                  <c:v>-6.2654702524760353E-3</c:v>
                </c:pt>
                <c:pt idx="138">
                  <c:v>-0.11694112597818673</c:v>
                </c:pt>
                <c:pt idx="139">
                  <c:v>-3.3728570465129337E-2</c:v>
                </c:pt>
                <c:pt idx="140">
                  <c:v>-3.5639559934040221E-2</c:v>
                </c:pt>
                <c:pt idx="141">
                  <c:v>-3.8834767101320722E-2</c:v>
                </c:pt>
                <c:pt idx="142">
                  <c:v>-6.6719159913684933E-2</c:v>
                </c:pt>
                <c:pt idx="143">
                  <c:v>-0.15102461169075454</c:v>
                </c:pt>
                <c:pt idx="144">
                  <c:v>-1.6785779505298137E-2</c:v>
                </c:pt>
                <c:pt idx="145">
                  <c:v>-3.6443802785715462E-2</c:v>
                </c:pt>
                <c:pt idx="146">
                  <c:v>-0.16001316094862972</c:v>
                </c:pt>
                <c:pt idx="147">
                  <c:v>-1.9943564414813153E-2</c:v>
                </c:pt>
                <c:pt idx="148">
                  <c:v>-5.6647465134354036E-2</c:v>
                </c:pt>
                <c:pt idx="149">
                  <c:v>-8.6444474422869177E-2</c:v>
                </c:pt>
                <c:pt idx="150">
                  <c:v>4.9055226612182423E-4</c:v>
                </c:pt>
                <c:pt idx="151">
                  <c:v>1.843499898751233E-2</c:v>
                </c:pt>
                <c:pt idx="152">
                  <c:v>0.10689030712504177</c:v>
                </c:pt>
                <c:pt idx="153">
                  <c:v>0.1376486968948889</c:v>
                </c:pt>
                <c:pt idx="154">
                  <c:v>0.31755528541583544</c:v>
                </c:pt>
                <c:pt idx="155">
                  <c:v>0.3432063997918462</c:v>
                </c:pt>
                <c:pt idx="156">
                  <c:v>0.18044988758862246</c:v>
                </c:pt>
                <c:pt idx="157">
                  <c:v>0.15815898551212015</c:v>
                </c:pt>
                <c:pt idx="158">
                  <c:v>0.1343963426775403</c:v>
                </c:pt>
                <c:pt idx="159">
                  <c:v>0.16428186520375831</c:v>
                </c:pt>
                <c:pt idx="160">
                  <c:v>-1.338866046993914E-2</c:v>
                </c:pt>
                <c:pt idx="161">
                  <c:v>-2.1284934448395632E-3</c:v>
                </c:pt>
                <c:pt idx="162">
                  <c:v>3.2351227956230133E-2</c:v>
                </c:pt>
                <c:pt idx="163">
                  <c:v>-1.1518854324048533E-2</c:v>
                </c:pt>
                <c:pt idx="164">
                  <c:v>-4.0251220412773847E-2</c:v>
                </c:pt>
                <c:pt idx="165">
                  <c:v>-9.8016701599256351E-2</c:v>
                </c:pt>
                <c:pt idx="166">
                  <c:v>-4.6178848476465362E-2</c:v>
                </c:pt>
                <c:pt idx="167">
                  <c:v>-4.3141635764609276E-2</c:v>
                </c:pt>
                <c:pt idx="168">
                  <c:v>-0.13915308837011509</c:v>
                </c:pt>
                <c:pt idx="169">
                  <c:v>-9.4432227852568218E-2</c:v>
                </c:pt>
                <c:pt idx="170">
                  <c:v>4.977723117209365E-2</c:v>
                </c:pt>
                <c:pt idx="171">
                  <c:v>-4.7267571220160676E-2</c:v>
                </c:pt>
                <c:pt idx="172">
                  <c:v>-9.3309371037335609E-3</c:v>
                </c:pt>
                <c:pt idx="173">
                  <c:v>4.4761654822746522E-2</c:v>
                </c:pt>
                <c:pt idx="174">
                  <c:v>-6.5381045703116314E-2</c:v>
                </c:pt>
                <c:pt idx="175">
                  <c:v>-7.942150088055655E-3</c:v>
                </c:pt>
                <c:pt idx="176">
                  <c:v>-8.2216977599188112E-2</c:v>
                </c:pt>
                <c:pt idx="177">
                  <c:v>-6.060421910065017E-2</c:v>
                </c:pt>
                <c:pt idx="178">
                  <c:v>-1.9919825528756263E-2</c:v>
                </c:pt>
                <c:pt idx="179">
                  <c:v>3.2994734738899467E-2</c:v>
                </c:pt>
                <c:pt idx="180">
                  <c:v>-0.12158154641551278</c:v>
                </c:pt>
                <c:pt idx="181">
                  <c:v>-0.16818861474178703</c:v>
                </c:pt>
                <c:pt idx="182">
                  <c:v>-0.11547097796223227</c:v>
                </c:pt>
                <c:pt idx="183">
                  <c:v>-3.2336430137508643E-2</c:v>
                </c:pt>
                <c:pt idx="184">
                  <c:v>-0.16728364905404902</c:v>
                </c:pt>
                <c:pt idx="185">
                  <c:v>-0.1038634882925038</c:v>
                </c:pt>
                <c:pt idx="186">
                  <c:v>6.0705627808125939E-2</c:v>
                </c:pt>
                <c:pt idx="187">
                  <c:v>1.8187553218627528E-2</c:v>
                </c:pt>
                <c:pt idx="188">
                  <c:v>5.0309744475967477E-2</c:v>
                </c:pt>
                <c:pt idx="189">
                  <c:v>5.4346034176603553E-2</c:v>
                </c:pt>
                <c:pt idx="190">
                  <c:v>0.10031791055742545</c:v>
                </c:pt>
                <c:pt idx="191">
                  <c:v>9.3350363679501669E-2</c:v>
                </c:pt>
                <c:pt idx="192">
                  <c:v>0.11590364808158427</c:v>
                </c:pt>
                <c:pt idx="193">
                  <c:v>3.966096005952835E-2</c:v>
                </c:pt>
                <c:pt idx="194">
                  <c:v>6.4615460216735698E-2</c:v>
                </c:pt>
                <c:pt idx="195">
                  <c:v>2.1441681562073711E-2</c:v>
                </c:pt>
                <c:pt idx="196">
                  <c:v>0.10003122310224555</c:v>
                </c:pt>
                <c:pt idx="197">
                  <c:v>0.10696044400717142</c:v>
                </c:pt>
                <c:pt idx="198">
                  <c:v>1.980176891193608E-2</c:v>
                </c:pt>
                <c:pt idx="199">
                  <c:v>8.1073216239296642E-2</c:v>
                </c:pt>
                <c:pt idx="200">
                  <c:v>-1.151157519415591E-2</c:v>
                </c:pt>
                <c:pt idx="201">
                  <c:v>2.2634919908593787E-2</c:v>
                </c:pt>
                <c:pt idx="202">
                  <c:v>-3.5648083322737278E-2</c:v>
                </c:pt>
                <c:pt idx="203">
                  <c:v>-3.2146334716117053E-2</c:v>
                </c:pt>
                <c:pt idx="204">
                  <c:v>-1.933464435290233E-2</c:v>
                </c:pt>
                <c:pt idx="205">
                  <c:v>-0.12729231627105264</c:v>
                </c:pt>
                <c:pt idx="206">
                  <c:v>-9.3529608186269542E-2</c:v>
                </c:pt>
                <c:pt idx="207">
                  <c:v>-1.9189599931198842E-2</c:v>
                </c:pt>
                <c:pt idx="208">
                  <c:v>-7.3451800940837586E-2</c:v>
                </c:pt>
                <c:pt idx="209">
                  <c:v>-0.12460547980325387</c:v>
                </c:pt>
                <c:pt idx="210">
                  <c:v>-6.0578177418364021E-2</c:v>
                </c:pt>
                <c:pt idx="211">
                  <c:v>-4.7010230833073763E-2</c:v>
                </c:pt>
                <c:pt idx="212">
                  <c:v>-7.1978746241434521E-2</c:v>
                </c:pt>
                <c:pt idx="213">
                  <c:v>-7.3073393034118084E-2</c:v>
                </c:pt>
                <c:pt idx="214">
                  <c:v>-4.3396718849830762E-2</c:v>
                </c:pt>
                <c:pt idx="215">
                  <c:v>-2.3983431211267003E-2</c:v>
                </c:pt>
                <c:pt idx="216">
                  <c:v>-3.2929306673104008E-3</c:v>
                </c:pt>
                <c:pt idx="217">
                  <c:v>-1.9857540464307988E-2</c:v>
                </c:pt>
                <c:pt idx="218">
                  <c:v>-1.1160311914128584E-2</c:v>
                </c:pt>
                <c:pt idx="219">
                  <c:v>3.4725823959654178E-2</c:v>
                </c:pt>
                <c:pt idx="220">
                  <c:v>9.0617455675214842E-2</c:v>
                </c:pt>
                <c:pt idx="221">
                  <c:v>0.10320430240044942</c:v>
                </c:pt>
                <c:pt idx="222">
                  <c:v>8.0498519982228345E-3</c:v>
                </c:pt>
                <c:pt idx="223">
                  <c:v>-1.6659035897042429E-2</c:v>
                </c:pt>
                <c:pt idx="224">
                  <c:v>-0.11503743915653786</c:v>
                </c:pt>
                <c:pt idx="225">
                  <c:v>-2.4563579308640726E-3</c:v>
                </c:pt>
                <c:pt idx="226">
                  <c:v>-2.4943824709509954E-2</c:v>
                </c:pt>
                <c:pt idx="227">
                  <c:v>-1.0724018295814375E-2</c:v>
                </c:pt>
                <c:pt idx="228">
                  <c:v>-8.7630592483279202E-2</c:v>
                </c:pt>
                <c:pt idx="229">
                  <c:v>-2.4739189494979996E-2</c:v>
                </c:pt>
                <c:pt idx="230">
                  <c:v>-5.2942534456079215E-2</c:v>
                </c:pt>
                <c:pt idx="231">
                  <c:v>-2.5642203291265986E-2</c:v>
                </c:pt>
                <c:pt idx="232">
                  <c:v>2.5110796449503425E-3</c:v>
                </c:pt>
                <c:pt idx="233">
                  <c:v>-3.4149580500063337E-2</c:v>
                </c:pt>
                <c:pt idx="234">
                  <c:v>3.2454685896883717E-2</c:v>
                </c:pt>
                <c:pt idx="235">
                  <c:v>1.1631648005483441E-3</c:v>
                </c:pt>
                <c:pt idx="236">
                  <c:v>7.2603913204289938E-3</c:v>
                </c:pt>
                <c:pt idx="237">
                  <c:v>-5.4803608406473359E-2</c:v>
                </c:pt>
                <c:pt idx="238">
                  <c:v>-9.8901572082116473E-2</c:v>
                </c:pt>
                <c:pt idx="239">
                  <c:v>7.143422338211991E-2</c:v>
                </c:pt>
                <c:pt idx="240">
                  <c:v>-5.5592815822866015E-2</c:v>
                </c:pt>
                <c:pt idx="241">
                  <c:v>4.163963344944932E-2</c:v>
                </c:pt>
                <c:pt idx="242">
                  <c:v>-3.5188688511968991E-2</c:v>
                </c:pt>
                <c:pt idx="243">
                  <c:v>1.053831924244264E-2</c:v>
                </c:pt>
                <c:pt idx="244">
                  <c:v>1.9107724690123007E-2</c:v>
                </c:pt>
                <c:pt idx="245">
                  <c:v>6.9815512344312936E-2</c:v>
                </c:pt>
                <c:pt idx="246">
                  <c:v>7.6740453097073669E-2</c:v>
                </c:pt>
                <c:pt idx="247">
                  <c:v>8.5078263588592051E-2</c:v>
                </c:pt>
                <c:pt idx="248">
                  <c:v>0.14725097456798153</c:v>
                </c:pt>
                <c:pt idx="249">
                  <c:v>3.0729229457577389E-2</c:v>
                </c:pt>
                <c:pt idx="250">
                  <c:v>8.6403723302712621E-2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90048"/>
        <c:axId val="120575872"/>
      </c:scatterChart>
      <c:valAx>
        <c:axId val="12109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LN(JD)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20575872"/>
        <c:crosses val="autoZero"/>
        <c:crossBetween val="midCat"/>
      </c:valAx>
      <c:valAx>
        <c:axId val="120575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1090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'LN-LN regr'!$C$39</c:f>
              <c:strCache>
                <c:ptCount val="1"/>
                <c:pt idx="0">
                  <c:v>Residuals</c:v>
                </c:pt>
              </c:strCache>
            </c:strRef>
          </c:tx>
          <c:val>
            <c:numRef>
              <c:f>'LN-LN regr'!$C$40:$C$290</c:f>
              <c:numCache>
                <c:formatCode>General</c:formatCode>
                <c:ptCount val="251"/>
                <c:pt idx="0">
                  <c:v>8.0240663702824122E-5</c:v>
                </c:pt>
                <c:pt idx="1">
                  <c:v>-2.0174332873274636E-2</c:v>
                </c:pt>
                <c:pt idx="2">
                  <c:v>-3.7879549850497796E-2</c:v>
                </c:pt>
                <c:pt idx="3">
                  <c:v>-5.809870758077551E-2</c:v>
                </c:pt>
                <c:pt idx="4">
                  <c:v>-6.3336839256095345E-2</c:v>
                </c:pt>
                <c:pt idx="5">
                  <c:v>-8.7928219473010216E-2</c:v>
                </c:pt>
                <c:pt idx="6">
                  <c:v>-5.0983385202556519E-2</c:v>
                </c:pt>
                <c:pt idx="7">
                  <c:v>-5.0040147800988422E-2</c:v>
                </c:pt>
                <c:pt idx="8">
                  <c:v>-0.14469462991392135</c:v>
                </c:pt>
                <c:pt idx="9">
                  <c:v>-8.9397436558471099E-2</c:v>
                </c:pt>
                <c:pt idx="10">
                  <c:v>-5.6352037372843E-2</c:v>
                </c:pt>
                <c:pt idx="11">
                  <c:v>5.0385026792199028E-3</c:v>
                </c:pt>
                <c:pt idx="12">
                  <c:v>-6.2678272611137231E-2</c:v>
                </c:pt>
                <c:pt idx="13">
                  <c:v>4.5866333790073099E-2</c:v>
                </c:pt>
                <c:pt idx="14">
                  <c:v>2.1283455441956534E-2</c:v>
                </c:pt>
                <c:pt idx="15">
                  <c:v>-2.05864658397239E-2</c:v>
                </c:pt>
                <c:pt idx="16">
                  <c:v>7.1361190494513949E-2</c:v>
                </c:pt>
                <c:pt idx="17">
                  <c:v>-3.1514095010933829E-2</c:v>
                </c:pt>
                <c:pt idx="18">
                  <c:v>-9.0741688371064555E-2</c:v>
                </c:pt>
                <c:pt idx="19">
                  <c:v>-8.7376149206434661E-2</c:v>
                </c:pt>
                <c:pt idx="20">
                  <c:v>-3.244308236008564E-2</c:v>
                </c:pt>
                <c:pt idx="21">
                  <c:v>-1.1473249470377311E-3</c:v>
                </c:pt>
                <c:pt idx="22">
                  <c:v>-7.342240528850752E-2</c:v>
                </c:pt>
                <c:pt idx="23">
                  <c:v>7.5985036827525221E-2</c:v>
                </c:pt>
                <c:pt idx="24">
                  <c:v>-3.1613670601792876E-2</c:v>
                </c:pt>
                <c:pt idx="25">
                  <c:v>2.5184356845088018E-2</c:v>
                </c:pt>
                <c:pt idx="26">
                  <c:v>-1.3480568905890777E-2</c:v>
                </c:pt>
                <c:pt idx="27">
                  <c:v>-5.8987752824783968E-2</c:v>
                </c:pt>
                <c:pt idx="28">
                  <c:v>-0.10803516073845998</c:v>
                </c:pt>
                <c:pt idx="29">
                  <c:v>9.0067390612809106E-3</c:v>
                </c:pt>
                <c:pt idx="30">
                  <c:v>-1.1865709179634365E-2</c:v>
                </c:pt>
                <c:pt idx="31">
                  <c:v>-6.9618346879806836E-2</c:v>
                </c:pt>
                <c:pt idx="32">
                  <c:v>0.12170330914721106</c:v>
                </c:pt>
                <c:pt idx="33">
                  <c:v>4.1232159742371266E-2</c:v>
                </c:pt>
                <c:pt idx="34">
                  <c:v>3.1642888813614434E-2</c:v>
                </c:pt>
                <c:pt idx="35">
                  <c:v>1.3065809496854541E-2</c:v>
                </c:pt>
                <c:pt idx="36">
                  <c:v>-9.4323543115390152E-2</c:v>
                </c:pt>
                <c:pt idx="37">
                  <c:v>-6.5517896660619357E-2</c:v>
                </c:pt>
                <c:pt idx="38">
                  <c:v>-2.4123532655849544E-2</c:v>
                </c:pt>
                <c:pt idx="39">
                  <c:v>-1.2663965348608031E-2</c:v>
                </c:pt>
                <c:pt idx="40">
                  <c:v>-0.17167864199122107</c:v>
                </c:pt>
                <c:pt idx="41">
                  <c:v>-0.18717284976664317</c:v>
                </c:pt>
                <c:pt idx="42">
                  <c:v>-6.5649948705583938E-3</c:v>
                </c:pt>
                <c:pt idx="43">
                  <c:v>-0.14256650831148932</c:v>
                </c:pt>
                <c:pt idx="44">
                  <c:v>-8.3868979628650919E-2</c:v>
                </c:pt>
                <c:pt idx="45">
                  <c:v>-6.7925642774678607E-2</c:v>
                </c:pt>
                <c:pt idx="46">
                  <c:v>-8.288295155606562E-2</c:v>
                </c:pt>
                <c:pt idx="47">
                  <c:v>-3.7599620588256499E-2</c:v>
                </c:pt>
                <c:pt idx="48">
                  <c:v>-0.17007482174506805</c:v>
                </c:pt>
                <c:pt idx="49">
                  <c:v>-6.2643671697248493E-2</c:v>
                </c:pt>
                <c:pt idx="50">
                  <c:v>7.7642224499392398E-3</c:v>
                </c:pt>
                <c:pt idx="51">
                  <c:v>-6.2649332328593488E-2</c:v>
                </c:pt>
                <c:pt idx="52">
                  <c:v>-7.4000679758928101E-2</c:v>
                </c:pt>
                <c:pt idx="53">
                  <c:v>-6.0257272909979065E-2</c:v>
                </c:pt>
                <c:pt idx="54">
                  <c:v>-3.3442571935772492E-2</c:v>
                </c:pt>
                <c:pt idx="55">
                  <c:v>1.3130209522692837E-2</c:v>
                </c:pt>
                <c:pt idx="56">
                  <c:v>2.1077319680898654E-2</c:v>
                </c:pt>
                <c:pt idx="57">
                  <c:v>2.5806241853985057E-2</c:v>
                </c:pt>
                <c:pt idx="58">
                  <c:v>1.1055189398334164E-2</c:v>
                </c:pt>
                <c:pt idx="59">
                  <c:v>-1.3029095121559919E-2</c:v>
                </c:pt>
                <c:pt idx="60">
                  <c:v>2.1992189094703463E-2</c:v>
                </c:pt>
                <c:pt idx="61">
                  <c:v>-1.5655763517330001E-2</c:v>
                </c:pt>
                <c:pt idx="62">
                  <c:v>6.8802861272423854E-2</c:v>
                </c:pt>
                <c:pt idx="63">
                  <c:v>1.1463380764130449E-2</c:v>
                </c:pt>
                <c:pt idx="64">
                  <c:v>0.10623002639154677</c:v>
                </c:pt>
                <c:pt idx="65">
                  <c:v>5.3825810564283927E-2</c:v>
                </c:pt>
                <c:pt idx="66">
                  <c:v>1.4107873807123639E-2</c:v>
                </c:pt>
                <c:pt idx="67">
                  <c:v>-2.3957661679357756E-2</c:v>
                </c:pt>
                <c:pt idx="68">
                  <c:v>-6.4379288355993936E-2</c:v>
                </c:pt>
                <c:pt idx="69">
                  <c:v>-1.4805460710888951E-2</c:v>
                </c:pt>
                <c:pt idx="70">
                  <c:v>-2.2175984552060157E-2</c:v>
                </c:pt>
                <c:pt idx="71">
                  <c:v>-3.8041151867819423E-2</c:v>
                </c:pt>
                <c:pt idx="72">
                  <c:v>9.1599488350269098E-4</c:v>
                </c:pt>
                <c:pt idx="73">
                  <c:v>2.5789769516350702E-2</c:v>
                </c:pt>
                <c:pt idx="74">
                  <c:v>-1.9729315753057364E-2</c:v>
                </c:pt>
                <c:pt idx="75">
                  <c:v>-2.4784070899116273E-2</c:v>
                </c:pt>
                <c:pt idx="76">
                  <c:v>7.2518189548539169E-2</c:v>
                </c:pt>
                <c:pt idx="77">
                  <c:v>-4.0679669602639024E-4</c:v>
                </c:pt>
                <c:pt idx="78">
                  <c:v>-6.2038729425172079E-2</c:v>
                </c:pt>
                <c:pt idx="79">
                  <c:v>5.4284335438104847E-2</c:v>
                </c:pt>
                <c:pt idx="80">
                  <c:v>7.5199747357526547E-2</c:v>
                </c:pt>
                <c:pt idx="81">
                  <c:v>-2.7637342374156049E-2</c:v>
                </c:pt>
                <c:pt idx="82">
                  <c:v>-3.6203744248215486E-2</c:v>
                </c:pt>
                <c:pt idx="83">
                  <c:v>-3.4467535897437784E-2</c:v>
                </c:pt>
                <c:pt idx="84">
                  <c:v>-1.7398285937989755E-2</c:v>
                </c:pt>
                <c:pt idx="85">
                  <c:v>3.9570703024608633E-2</c:v>
                </c:pt>
                <c:pt idx="86">
                  <c:v>4.7913712918145279E-2</c:v>
                </c:pt>
                <c:pt idx="87">
                  <c:v>7.8974208110118127E-2</c:v>
                </c:pt>
                <c:pt idx="88">
                  <c:v>5.2224692890238344E-2</c:v>
                </c:pt>
                <c:pt idx="89">
                  <c:v>8.2236357010380345E-2</c:v>
                </c:pt>
                <c:pt idx="90">
                  <c:v>-5.4195685063120891E-3</c:v>
                </c:pt>
                <c:pt idx="91">
                  <c:v>-7.5077311306017691E-3</c:v>
                </c:pt>
                <c:pt idx="92">
                  <c:v>-3.1400088111652735E-2</c:v>
                </c:pt>
                <c:pt idx="93">
                  <c:v>-1.3235764899498292E-2</c:v>
                </c:pt>
                <c:pt idx="94">
                  <c:v>-0.11175234382611876</c:v>
                </c:pt>
                <c:pt idx="95">
                  <c:v>-1.0870759253528206E-2</c:v>
                </c:pt>
                <c:pt idx="96">
                  <c:v>-5.705751411674953E-2</c:v>
                </c:pt>
                <c:pt idx="97">
                  <c:v>-1.0413725734007784E-2</c:v>
                </c:pt>
                <c:pt idx="98">
                  <c:v>9.3846497748764079E-3</c:v>
                </c:pt>
                <c:pt idx="99">
                  <c:v>1.8182167845850472E-2</c:v>
                </c:pt>
                <c:pt idx="100">
                  <c:v>8.751136121251335E-3</c:v>
                </c:pt>
                <c:pt idx="101">
                  <c:v>2.5618678796501371E-2</c:v>
                </c:pt>
                <c:pt idx="102">
                  <c:v>6.3305253078546286E-2</c:v>
                </c:pt>
                <c:pt idx="103">
                  <c:v>-1.8768013987784826E-2</c:v>
                </c:pt>
                <c:pt idx="104">
                  <c:v>2.9178309596034069E-4</c:v>
                </c:pt>
                <c:pt idx="105">
                  <c:v>4.4975963239011207E-2</c:v>
                </c:pt>
                <c:pt idx="106">
                  <c:v>7.6459193947993498E-2</c:v>
                </c:pt>
                <c:pt idx="107">
                  <c:v>1.2934511106376334E-2</c:v>
                </c:pt>
                <c:pt idx="108">
                  <c:v>-2.8227061648188112E-2</c:v>
                </c:pt>
                <c:pt idx="109">
                  <c:v>3.5319001680928608E-2</c:v>
                </c:pt>
                <c:pt idx="110">
                  <c:v>6.4622062076672648E-2</c:v>
                </c:pt>
                <c:pt idx="111">
                  <c:v>7.4558604993043787E-2</c:v>
                </c:pt>
                <c:pt idx="112">
                  <c:v>0.10105510862920042</c:v>
                </c:pt>
                <c:pt idx="113">
                  <c:v>0.18894208715697047</c:v>
                </c:pt>
                <c:pt idx="114">
                  <c:v>0.14568368094955275</c:v>
                </c:pt>
                <c:pt idx="115">
                  <c:v>0.11104826858849393</c:v>
                </c:pt>
                <c:pt idx="116">
                  <c:v>7.2430445025354118E-2</c:v>
                </c:pt>
                <c:pt idx="117">
                  <c:v>8.2865785293833483E-2</c:v>
                </c:pt>
                <c:pt idx="118">
                  <c:v>0.10478116315654518</c:v>
                </c:pt>
                <c:pt idx="119">
                  <c:v>0.13048049394950567</c:v>
                </c:pt>
                <c:pt idx="120">
                  <c:v>0.13441017134481825</c:v>
                </c:pt>
                <c:pt idx="121">
                  <c:v>0.15634971247822449</c:v>
                </c:pt>
                <c:pt idx="122">
                  <c:v>0.12274006565233719</c:v>
                </c:pt>
                <c:pt idx="123">
                  <c:v>5.042624895972736E-2</c:v>
                </c:pt>
                <c:pt idx="124">
                  <c:v>7.8155300635007308E-2</c:v>
                </c:pt>
                <c:pt idx="125">
                  <c:v>4.0364634407943356E-2</c:v>
                </c:pt>
                <c:pt idx="126">
                  <c:v>5.0266020820302515E-2</c:v>
                </c:pt>
                <c:pt idx="127">
                  <c:v>0.1342933902193586</c:v>
                </c:pt>
                <c:pt idx="128">
                  <c:v>0.11100756511145349</c:v>
                </c:pt>
                <c:pt idx="129">
                  <c:v>0.10169898886995909</c:v>
                </c:pt>
                <c:pt idx="130">
                  <c:v>-9.7178548661709385E-3</c:v>
                </c:pt>
                <c:pt idx="131">
                  <c:v>4.5035072106927032E-2</c:v>
                </c:pt>
                <c:pt idx="132">
                  <c:v>2.2495482383881438E-2</c:v>
                </c:pt>
                <c:pt idx="133">
                  <c:v>7.7819625735926934E-2</c:v>
                </c:pt>
                <c:pt idx="134">
                  <c:v>-2.7781814508696101E-2</c:v>
                </c:pt>
                <c:pt idx="135">
                  <c:v>-8.244263682486519E-2</c:v>
                </c:pt>
                <c:pt idx="136">
                  <c:v>3.4590706624182843E-2</c:v>
                </c:pt>
                <c:pt idx="137">
                  <c:v>-6.2654702524760353E-3</c:v>
                </c:pt>
                <c:pt idx="138">
                  <c:v>-0.11694112597818673</c:v>
                </c:pt>
                <c:pt idx="139">
                  <c:v>-3.3728570465129337E-2</c:v>
                </c:pt>
                <c:pt idx="140">
                  <c:v>-3.5639559934040221E-2</c:v>
                </c:pt>
                <c:pt idx="141">
                  <c:v>-3.8834767101320722E-2</c:v>
                </c:pt>
                <c:pt idx="142">
                  <c:v>-6.6719159913684933E-2</c:v>
                </c:pt>
                <c:pt idx="143">
                  <c:v>-0.15102461169075454</c:v>
                </c:pt>
                <c:pt idx="144">
                  <c:v>-1.6785779505298137E-2</c:v>
                </c:pt>
                <c:pt idx="145">
                  <c:v>-3.6443802785715462E-2</c:v>
                </c:pt>
                <c:pt idx="146">
                  <c:v>-0.16001316094862972</c:v>
                </c:pt>
                <c:pt idx="147">
                  <c:v>-1.9943564414813153E-2</c:v>
                </c:pt>
                <c:pt idx="148">
                  <c:v>-5.6647465134354036E-2</c:v>
                </c:pt>
                <c:pt idx="149">
                  <c:v>-8.6444474422869177E-2</c:v>
                </c:pt>
                <c:pt idx="150">
                  <c:v>4.9055226612182423E-4</c:v>
                </c:pt>
                <c:pt idx="151">
                  <c:v>1.843499898751233E-2</c:v>
                </c:pt>
                <c:pt idx="152">
                  <c:v>0.10689030712504177</c:v>
                </c:pt>
                <c:pt idx="153">
                  <c:v>0.1376486968948889</c:v>
                </c:pt>
                <c:pt idx="154">
                  <c:v>0.31755528541583544</c:v>
                </c:pt>
                <c:pt idx="155">
                  <c:v>0.3432063997918462</c:v>
                </c:pt>
                <c:pt idx="156">
                  <c:v>0.18044988758862246</c:v>
                </c:pt>
                <c:pt idx="157">
                  <c:v>0.15815898551212015</c:v>
                </c:pt>
                <c:pt idx="158">
                  <c:v>0.1343963426775403</c:v>
                </c:pt>
                <c:pt idx="159">
                  <c:v>0.16428186520375831</c:v>
                </c:pt>
                <c:pt idx="160">
                  <c:v>-1.338866046993914E-2</c:v>
                </c:pt>
                <c:pt idx="161">
                  <c:v>-2.1284934448395632E-3</c:v>
                </c:pt>
                <c:pt idx="162">
                  <c:v>3.2351227956230133E-2</c:v>
                </c:pt>
                <c:pt idx="163">
                  <c:v>-1.1518854324048533E-2</c:v>
                </c:pt>
                <c:pt idx="164">
                  <c:v>-4.0251220412773847E-2</c:v>
                </c:pt>
                <c:pt idx="165">
                  <c:v>-9.8016701599256351E-2</c:v>
                </c:pt>
                <c:pt idx="166">
                  <c:v>-4.6178848476465362E-2</c:v>
                </c:pt>
                <c:pt idx="167">
                  <c:v>-4.3141635764609276E-2</c:v>
                </c:pt>
                <c:pt idx="168">
                  <c:v>-0.13915308837011509</c:v>
                </c:pt>
                <c:pt idx="169">
                  <c:v>-9.4432227852568218E-2</c:v>
                </c:pt>
                <c:pt idx="170">
                  <c:v>4.977723117209365E-2</c:v>
                </c:pt>
                <c:pt idx="171">
                  <c:v>-4.7267571220160676E-2</c:v>
                </c:pt>
                <c:pt idx="172">
                  <c:v>-9.3309371037335609E-3</c:v>
                </c:pt>
                <c:pt idx="173">
                  <c:v>4.4761654822746522E-2</c:v>
                </c:pt>
                <c:pt idx="174">
                  <c:v>-6.5381045703116314E-2</c:v>
                </c:pt>
                <c:pt idx="175">
                  <c:v>-7.942150088055655E-3</c:v>
                </c:pt>
                <c:pt idx="176">
                  <c:v>-8.2216977599188112E-2</c:v>
                </c:pt>
                <c:pt idx="177">
                  <c:v>-6.060421910065017E-2</c:v>
                </c:pt>
                <c:pt idx="178">
                  <c:v>-1.9919825528756263E-2</c:v>
                </c:pt>
                <c:pt idx="179">
                  <c:v>3.2994734738899467E-2</c:v>
                </c:pt>
                <c:pt idx="180">
                  <c:v>-0.12158154641551278</c:v>
                </c:pt>
                <c:pt idx="181">
                  <c:v>-0.16818861474178703</c:v>
                </c:pt>
                <c:pt idx="182">
                  <c:v>-0.11547097796223227</c:v>
                </c:pt>
                <c:pt idx="183">
                  <c:v>-3.2336430137508643E-2</c:v>
                </c:pt>
                <c:pt idx="184">
                  <c:v>-0.16728364905404902</c:v>
                </c:pt>
                <c:pt idx="185">
                  <c:v>-0.1038634882925038</c:v>
                </c:pt>
                <c:pt idx="186">
                  <c:v>6.0705627808125939E-2</c:v>
                </c:pt>
                <c:pt idx="187">
                  <c:v>1.8187553218627528E-2</c:v>
                </c:pt>
                <c:pt idx="188">
                  <c:v>5.0309744475967477E-2</c:v>
                </c:pt>
                <c:pt idx="189">
                  <c:v>5.4346034176603553E-2</c:v>
                </c:pt>
                <c:pt idx="190">
                  <c:v>0.10031791055742545</c:v>
                </c:pt>
                <c:pt idx="191">
                  <c:v>9.3350363679501669E-2</c:v>
                </c:pt>
                <c:pt idx="192">
                  <c:v>0.11590364808158427</c:v>
                </c:pt>
                <c:pt idx="193">
                  <c:v>3.966096005952835E-2</c:v>
                </c:pt>
                <c:pt idx="194">
                  <c:v>6.4615460216735698E-2</c:v>
                </c:pt>
                <c:pt idx="195">
                  <c:v>2.1441681562073711E-2</c:v>
                </c:pt>
                <c:pt idx="196">
                  <c:v>0.10003122310224555</c:v>
                </c:pt>
                <c:pt idx="197">
                  <c:v>0.10696044400717142</c:v>
                </c:pt>
                <c:pt idx="198">
                  <c:v>1.980176891193608E-2</c:v>
                </c:pt>
                <c:pt idx="199">
                  <c:v>8.1073216239296642E-2</c:v>
                </c:pt>
                <c:pt idx="200">
                  <c:v>-1.151157519415591E-2</c:v>
                </c:pt>
                <c:pt idx="201">
                  <c:v>2.2634919908593787E-2</c:v>
                </c:pt>
                <c:pt idx="202">
                  <c:v>-3.5648083322737278E-2</c:v>
                </c:pt>
                <c:pt idx="203">
                  <c:v>-3.2146334716117053E-2</c:v>
                </c:pt>
                <c:pt idx="204">
                  <c:v>-1.933464435290233E-2</c:v>
                </c:pt>
                <c:pt idx="205">
                  <c:v>-0.12729231627105264</c:v>
                </c:pt>
                <c:pt idx="206">
                  <c:v>-9.3529608186269542E-2</c:v>
                </c:pt>
                <c:pt idx="207">
                  <c:v>-1.9189599931198842E-2</c:v>
                </c:pt>
                <c:pt idx="208">
                  <c:v>-7.3451800940837586E-2</c:v>
                </c:pt>
                <c:pt idx="209">
                  <c:v>-0.12460547980325387</c:v>
                </c:pt>
                <c:pt idx="210">
                  <c:v>-6.0578177418364021E-2</c:v>
                </c:pt>
                <c:pt idx="211">
                  <c:v>-4.7010230833073763E-2</c:v>
                </c:pt>
                <c:pt idx="212">
                  <c:v>-7.1978746241434521E-2</c:v>
                </c:pt>
                <c:pt idx="213">
                  <c:v>-7.3073393034118084E-2</c:v>
                </c:pt>
                <c:pt idx="214">
                  <c:v>-4.3396718849830762E-2</c:v>
                </c:pt>
                <c:pt idx="215">
                  <c:v>-2.3983431211267003E-2</c:v>
                </c:pt>
                <c:pt idx="216">
                  <c:v>-3.2929306673104008E-3</c:v>
                </c:pt>
                <c:pt idx="217">
                  <c:v>-1.9857540464307988E-2</c:v>
                </c:pt>
                <c:pt idx="218">
                  <c:v>-1.1160311914128584E-2</c:v>
                </c:pt>
                <c:pt idx="219">
                  <c:v>3.4725823959654178E-2</c:v>
                </c:pt>
                <c:pt idx="220">
                  <c:v>9.0617455675214842E-2</c:v>
                </c:pt>
                <c:pt idx="221">
                  <c:v>0.10320430240044942</c:v>
                </c:pt>
                <c:pt idx="222">
                  <c:v>8.0498519982228345E-3</c:v>
                </c:pt>
                <c:pt idx="223">
                  <c:v>-1.6659035897042429E-2</c:v>
                </c:pt>
                <c:pt idx="224">
                  <c:v>-0.11503743915653786</c:v>
                </c:pt>
                <c:pt idx="225">
                  <c:v>-2.4563579308640726E-3</c:v>
                </c:pt>
                <c:pt idx="226">
                  <c:v>-2.4943824709509954E-2</c:v>
                </c:pt>
                <c:pt idx="227">
                  <c:v>-1.0724018295814375E-2</c:v>
                </c:pt>
                <c:pt idx="228">
                  <c:v>-8.7630592483279202E-2</c:v>
                </c:pt>
                <c:pt idx="229">
                  <c:v>-2.4739189494979996E-2</c:v>
                </c:pt>
                <c:pt idx="230">
                  <c:v>-5.2942534456079215E-2</c:v>
                </c:pt>
                <c:pt idx="231">
                  <c:v>-2.5642203291265986E-2</c:v>
                </c:pt>
                <c:pt idx="232">
                  <c:v>2.5110796449503425E-3</c:v>
                </c:pt>
                <c:pt idx="233">
                  <c:v>-3.4149580500063337E-2</c:v>
                </c:pt>
                <c:pt idx="234">
                  <c:v>3.2454685896883717E-2</c:v>
                </c:pt>
                <c:pt idx="235">
                  <c:v>1.1631648005483441E-3</c:v>
                </c:pt>
                <c:pt idx="236">
                  <c:v>7.2603913204289938E-3</c:v>
                </c:pt>
                <c:pt idx="237">
                  <c:v>-5.4803608406473359E-2</c:v>
                </c:pt>
                <c:pt idx="238">
                  <c:v>-9.8901572082116473E-2</c:v>
                </c:pt>
                <c:pt idx="239">
                  <c:v>7.143422338211991E-2</c:v>
                </c:pt>
                <c:pt idx="240">
                  <c:v>-5.5592815822866015E-2</c:v>
                </c:pt>
                <c:pt idx="241">
                  <c:v>4.163963344944932E-2</c:v>
                </c:pt>
                <c:pt idx="242">
                  <c:v>-3.5188688511968991E-2</c:v>
                </c:pt>
                <c:pt idx="243">
                  <c:v>1.053831924244264E-2</c:v>
                </c:pt>
                <c:pt idx="244">
                  <c:v>1.9107724690123007E-2</c:v>
                </c:pt>
                <c:pt idx="245">
                  <c:v>6.9815512344312936E-2</c:v>
                </c:pt>
                <c:pt idx="246">
                  <c:v>7.6740453097073669E-2</c:v>
                </c:pt>
                <c:pt idx="247">
                  <c:v>8.5078263588592051E-2</c:v>
                </c:pt>
                <c:pt idx="248">
                  <c:v>0.14725097456798153</c:v>
                </c:pt>
                <c:pt idx="249">
                  <c:v>3.0729229457577389E-2</c:v>
                </c:pt>
                <c:pt idx="250">
                  <c:v>8.6403723302712621E-2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803904"/>
        <c:axId val="141805440"/>
      </c:lineChart>
      <c:catAx>
        <c:axId val="141803904"/>
        <c:scaling>
          <c:orientation val="minMax"/>
        </c:scaling>
        <c:delete val="0"/>
        <c:axPos val="b"/>
        <c:majorTickMark val="out"/>
        <c:minorTickMark val="none"/>
        <c:tickLblPos val="nextTo"/>
        <c:crossAx val="141805440"/>
        <c:crosses val="autoZero"/>
        <c:auto val="1"/>
        <c:lblAlgn val="ctr"/>
        <c:lblOffset val="100"/>
        <c:noMultiLvlLbl val="0"/>
      </c:catAx>
      <c:valAx>
        <c:axId val="141805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803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 on Fits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'LN-LN regr'!$C$39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>
              <a:noFill/>
            </a:ln>
          </c:spPr>
          <c:xVal>
            <c:numRef>
              <c:f>'LN-LN regr'!$B$40:$B$290</c:f>
              <c:numCache>
                <c:formatCode>General</c:formatCode>
                <c:ptCount val="251"/>
                <c:pt idx="0">
                  <c:v>19.645558338537189</c:v>
                </c:pt>
                <c:pt idx="1">
                  <c:v>19.678068826074657</c:v>
                </c:pt>
                <c:pt idx="2">
                  <c:v>19.846787096554113</c:v>
                </c:pt>
                <c:pt idx="3">
                  <c:v>19.854444571892678</c:v>
                </c:pt>
                <c:pt idx="4">
                  <c:v>19.832614137364551</c:v>
                </c:pt>
                <c:pt idx="5">
                  <c:v>19.786953378649287</c:v>
                </c:pt>
                <c:pt idx="6">
                  <c:v>19.742682842866543</c:v>
                </c:pt>
                <c:pt idx="7">
                  <c:v>19.733963929125188</c:v>
                </c:pt>
                <c:pt idx="8">
                  <c:v>19.743682623597241</c:v>
                </c:pt>
                <c:pt idx="9">
                  <c:v>19.82125019555831</c:v>
                </c:pt>
                <c:pt idx="10">
                  <c:v>19.795981148039907</c:v>
                </c:pt>
                <c:pt idx="11">
                  <c:v>19.788162969927967</c:v>
                </c:pt>
                <c:pt idx="12">
                  <c:v>19.77875895779496</c:v>
                </c:pt>
                <c:pt idx="13">
                  <c:v>19.802977494590671</c:v>
                </c:pt>
                <c:pt idx="14">
                  <c:v>19.9393651627745</c:v>
                </c:pt>
                <c:pt idx="15">
                  <c:v>19.908000383971572</c:v>
                </c:pt>
                <c:pt idx="16">
                  <c:v>19.884162075276841</c:v>
                </c:pt>
                <c:pt idx="17">
                  <c:v>19.893585666236024</c:v>
                </c:pt>
                <c:pt idx="18">
                  <c:v>19.872933768078337</c:v>
                </c:pt>
                <c:pt idx="19">
                  <c:v>19.916314281523562</c:v>
                </c:pt>
                <c:pt idx="20">
                  <c:v>19.891726140254875</c:v>
                </c:pt>
                <c:pt idx="21">
                  <c:v>19.949548680143916</c:v>
                </c:pt>
                <c:pt idx="22">
                  <c:v>19.905167705307399</c:v>
                </c:pt>
                <c:pt idx="23">
                  <c:v>19.866444254241703</c:v>
                </c:pt>
                <c:pt idx="24">
                  <c:v>19.876272214075751</c:v>
                </c:pt>
                <c:pt idx="25">
                  <c:v>19.848342071225538</c:v>
                </c:pt>
                <c:pt idx="26">
                  <c:v>20.005346978224367</c:v>
                </c:pt>
                <c:pt idx="27">
                  <c:v>20.008703286262598</c:v>
                </c:pt>
                <c:pt idx="28">
                  <c:v>19.979892158458291</c:v>
                </c:pt>
                <c:pt idx="29">
                  <c:v>19.906204196237105</c:v>
                </c:pt>
                <c:pt idx="30">
                  <c:v>19.823728815983138</c:v>
                </c:pt>
                <c:pt idx="31">
                  <c:v>19.796822238878864</c:v>
                </c:pt>
                <c:pt idx="32">
                  <c:v>19.703905087854242</c:v>
                </c:pt>
                <c:pt idx="33">
                  <c:v>19.702442156552156</c:v>
                </c:pt>
                <c:pt idx="34">
                  <c:v>19.639736606030713</c:v>
                </c:pt>
                <c:pt idx="35">
                  <c:v>19.630585321527967</c:v>
                </c:pt>
                <c:pt idx="36">
                  <c:v>19.553079595078831</c:v>
                </c:pt>
                <c:pt idx="37">
                  <c:v>19.633165862243228</c:v>
                </c:pt>
                <c:pt idx="38">
                  <c:v>19.77641087548988</c:v>
                </c:pt>
                <c:pt idx="39">
                  <c:v>19.761402445225787</c:v>
                </c:pt>
                <c:pt idx="40">
                  <c:v>19.803687621637696</c:v>
                </c:pt>
                <c:pt idx="41">
                  <c:v>19.786921852348339</c:v>
                </c:pt>
                <c:pt idx="42">
                  <c:v>19.711835490530596</c:v>
                </c:pt>
                <c:pt idx="43">
                  <c:v>19.696961224827458</c:v>
                </c:pt>
                <c:pt idx="44">
                  <c:v>19.730783184713051</c:v>
                </c:pt>
                <c:pt idx="45">
                  <c:v>19.79736316784421</c:v>
                </c:pt>
                <c:pt idx="46">
                  <c:v>19.731390447673018</c:v>
                </c:pt>
                <c:pt idx="47">
                  <c:v>19.725541755411253</c:v>
                </c:pt>
                <c:pt idx="48">
                  <c:v>19.748128302041515</c:v>
                </c:pt>
                <c:pt idx="49">
                  <c:v>19.805493021099213</c:v>
                </c:pt>
                <c:pt idx="50">
                  <c:v>19.89225932252927</c:v>
                </c:pt>
                <c:pt idx="51">
                  <c:v>19.832302936601497</c:v>
                </c:pt>
                <c:pt idx="52">
                  <c:v>19.838507049760995</c:v>
                </c:pt>
                <c:pt idx="53">
                  <c:v>19.814501506038205</c:v>
                </c:pt>
                <c:pt idx="54">
                  <c:v>19.737008326034204</c:v>
                </c:pt>
                <c:pt idx="55">
                  <c:v>19.738306146696786</c:v>
                </c:pt>
                <c:pt idx="56">
                  <c:v>19.686874795128528</c:v>
                </c:pt>
                <c:pt idx="57">
                  <c:v>19.728463617232887</c:v>
                </c:pt>
                <c:pt idx="58">
                  <c:v>19.686053204014716</c:v>
                </c:pt>
                <c:pt idx="59">
                  <c:v>19.674320318573368</c:v>
                </c:pt>
                <c:pt idx="60">
                  <c:v>19.744552441157623</c:v>
                </c:pt>
                <c:pt idx="61">
                  <c:v>19.753329728164076</c:v>
                </c:pt>
                <c:pt idx="62">
                  <c:v>19.87536525233169</c:v>
                </c:pt>
                <c:pt idx="63">
                  <c:v>19.834820933545512</c:v>
                </c:pt>
                <c:pt idx="64">
                  <c:v>19.786572947684302</c:v>
                </c:pt>
                <c:pt idx="65">
                  <c:v>19.76548024488206</c:v>
                </c:pt>
                <c:pt idx="66">
                  <c:v>19.713023457344633</c:v>
                </c:pt>
                <c:pt idx="67">
                  <c:v>19.74568586488704</c:v>
                </c:pt>
                <c:pt idx="68">
                  <c:v>19.759627782115107</c:v>
                </c:pt>
                <c:pt idx="69">
                  <c:v>19.788135249379849</c:v>
                </c:pt>
                <c:pt idx="70">
                  <c:v>19.729311058015536</c:v>
                </c:pt>
                <c:pt idx="71">
                  <c:v>19.692608976092604</c:v>
                </c:pt>
                <c:pt idx="72">
                  <c:v>19.721861869799742</c:v>
                </c:pt>
                <c:pt idx="73">
                  <c:v>19.744120664073481</c:v>
                </c:pt>
                <c:pt idx="74">
                  <c:v>19.899959571215625</c:v>
                </c:pt>
                <c:pt idx="75">
                  <c:v>19.875356710314879</c:v>
                </c:pt>
                <c:pt idx="76">
                  <c:v>19.820768850460773</c:v>
                </c:pt>
                <c:pt idx="77">
                  <c:v>19.801256781459767</c:v>
                </c:pt>
                <c:pt idx="78">
                  <c:v>19.760278304881897</c:v>
                </c:pt>
                <c:pt idx="79">
                  <c:v>19.764133503626283</c:v>
                </c:pt>
                <c:pt idx="80">
                  <c:v>19.749815722353496</c:v>
                </c:pt>
                <c:pt idx="81">
                  <c:v>19.822137171275024</c:v>
                </c:pt>
                <c:pt idx="82">
                  <c:v>19.785447681488264</c:v>
                </c:pt>
                <c:pt idx="83">
                  <c:v>19.778963241052832</c:v>
                </c:pt>
                <c:pt idx="84">
                  <c:v>19.778891224005051</c:v>
                </c:pt>
                <c:pt idx="85">
                  <c:v>19.776991337672847</c:v>
                </c:pt>
                <c:pt idx="86">
                  <c:v>19.902189328427774</c:v>
                </c:pt>
                <c:pt idx="87">
                  <c:v>19.863842665486672</c:v>
                </c:pt>
                <c:pt idx="88">
                  <c:v>19.85105300165765</c:v>
                </c:pt>
                <c:pt idx="89">
                  <c:v>19.869224909373443</c:v>
                </c:pt>
                <c:pt idx="90">
                  <c:v>19.862848854884188</c:v>
                </c:pt>
                <c:pt idx="91">
                  <c:v>19.86432294422638</c:v>
                </c:pt>
                <c:pt idx="92">
                  <c:v>19.896172124378257</c:v>
                </c:pt>
                <c:pt idx="93">
                  <c:v>19.992236724111898</c:v>
                </c:pt>
                <c:pt idx="94">
                  <c:v>19.976238298542196</c:v>
                </c:pt>
                <c:pt idx="95">
                  <c:v>19.971078024585928</c:v>
                </c:pt>
                <c:pt idx="96">
                  <c:v>19.990592533996988</c:v>
                </c:pt>
                <c:pt idx="97">
                  <c:v>20.030296552296353</c:v>
                </c:pt>
                <c:pt idx="98">
                  <c:v>20.165737354010417</c:v>
                </c:pt>
                <c:pt idx="99">
                  <c:v>20.14766607711115</c:v>
                </c:pt>
                <c:pt idx="100">
                  <c:v>20.136065123533477</c:v>
                </c:pt>
                <c:pt idx="101">
                  <c:v>20.063739966892143</c:v>
                </c:pt>
                <c:pt idx="102">
                  <c:v>20.03970778307049</c:v>
                </c:pt>
                <c:pt idx="103">
                  <c:v>20.049844059930578</c:v>
                </c:pt>
                <c:pt idx="104">
                  <c:v>20.027303275695012</c:v>
                </c:pt>
                <c:pt idx="105">
                  <c:v>20.121310172739705</c:v>
                </c:pt>
                <c:pt idx="106">
                  <c:v>20.07317624406614</c:v>
                </c:pt>
                <c:pt idx="107">
                  <c:v>20.11314294922774</c:v>
                </c:pt>
                <c:pt idx="108">
                  <c:v>20.127081360174305</c:v>
                </c:pt>
                <c:pt idx="109">
                  <c:v>20.116863295042595</c:v>
                </c:pt>
                <c:pt idx="110">
                  <c:v>20.241953186150411</c:v>
                </c:pt>
                <c:pt idx="111">
                  <c:v>20.223718903991127</c:v>
                </c:pt>
                <c:pt idx="112">
                  <c:v>20.161048749030392</c:v>
                </c:pt>
                <c:pt idx="113">
                  <c:v>20.104002579383728</c:v>
                </c:pt>
                <c:pt idx="114">
                  <c:v>20.072348247742614</c:v>
                </c:pt>
                <c:pt idx="115">
                  <c:v>20.113155389835256</c:v>
                </c:pt>
                <c:pt idx="116">
                  <c:v>20.134075124609453</c:v>
                </c:pt>
                <c:pt idx="117">
                  <c:v>20.194473779229607</c:v>
                </c:pt>
                <c:pt idx="118">
                  <c:v>20.123085882183453</c:v>
                </c:pt>
                <c:pt idx="119">
                  <c:v>20.117953097122903</c:v>
                </c:pt>
                <c:pt idx="120">
                  <c:v>20.156685640225412</c:v>
                </c:pt>
                <c:pt idx="121">
                  <c:v>20.171457305548483</c:v>
                </c:pt>
                <c:pt idx="122">
                  <c:v>20.342976567991105</c:v>
                </c:pt>
                <c:pt idx="123">
                  <c:v>20.316254350024249</c:v>
                </c:pt>
                <c:pt idx="124">
                  <c:v>20.322275192557971</c:v>
                </c:pt>
                <c:pt idx="125">
                  <c:v>20.333541692587598</c:v>
                </c:pt>
                <c:pt idx="126">
                  <c:v>20.260508871025852</c:v>
                </c:pt>
                <c:pt idx="127">
                  <c:v>20.245078413583677</c:v>
                </c:pt>
                <c:pt idx="128">
                  <c:v>20.242662071138451</c:v>
                </c:pt>
                <c:pt idx="129">
                  <c:v>20.358942102186621</c:v>
                </c:pt>
                <c:pt idx="130">
                  <c:v>20.333781791803752</c:v>
                </c:pt>
                <c:pt idx="131">
                  <c:v>20.323827870696846</c:v>
                </c:pt>
                <c:pt idx="132">
                  <c:v>20.346434651037715</c:v>
                </c:pt>
                <c:pt idx="133">
                  <c:v>20.358680208372114</c:v>
                </c:pt>
                <c:pt idx="134">
                  <c:v>20.549682191588939</c:v>
                </c:pt>
                <c:pt idx="135">
                  <c:v>20.516304354113611</c:v>
                </c:pt>
                <c:pt idx="136">
                  <c:v>20.510526013979458</c:v>
                </c:pt>
                <c:pt idx="137">
                  <c:v>20.525871556625777</c:v>
                </c:pt>
                <c:pt idx="138">
                  <c:v>20.513027117395314</c:v>
                </c:pt>
                <c:pt idx="139">
                  <c:v>20.562838201399135</c:v>
                </c:pt>
                <c:pt idx="140">
                  <c:v>20.545639755480245</c:v>
                </c:pt>
                <c:pt idx="141">
                  <c:v>20.681967719891752</c:v>
                </c:pt>
                <c:pt idx="142">
                  <c:v>20.679320037483031</c:v>
                </c:pt>
                <c:pt idx="143">
                  <c:v>20.668334672596952</c:v>
                </c:pt>
                <c:pt idx="144">
                  <c:v>20.705620626717394</c:v>
                </c:pt>
                <c:pt idx="145">
                  <c:v>20.712272970574926</c:v>
                </c:pt>
                <c:pt idx="146">
                  <c:v>20.871738096144384</c:v>
                </c:pt>
                <c:pt idx="147">
                  <c:v>20.830184009341551</c:v>
                </c:pt>
                <c:pt idx="148">
                  <c:v>20.82678969043463</c:v>
                </c:pt>
                <c:pt idx="149">
                  <c:v>20.800145127507488</c:v>
                </c:pt>
                <c:pt idx="150">
                  <c:v>20.727671246873694</c:v>
                </c:pt>
                <c:pt idx="151">
                  <c:v>20.714259360416516</c:v>
                </c:pt>
                <c:pt idx="152">
                  <c:v>20.679707902604374</c:v>
                </c:pt>
                <c:pt idx="153">
                  <c:v>20.694206316968657</c:v>
                </c:pt>
                <c:pt idx="154">
                  <c:v>20.387699003094607</c:v>
                </c:pt>
                <c:pt idx="155">
                  <c:v>20.286102656592178</c:v>
                </c:pt>
                <c:pt idx="156">
                  <c:v>20.270449608680362</c:v>
                </c:pt>
                <c:pt idx="157">
                  <c:v>20.315916054365864</c:v>
                </c:pt>
                <c:pt idx="158">
                  <c:v>20.393973787966186</c:v>
                </c:pt>
                <c:pt idx="159">
                  <c:v>20.308847990534442</c:v>
                </c:pt>
                <c:pt idx="160">
                  <c:v>20.387522612938991</c:v>
                </c:pt>
                <c:pt idx="161">
                  <c:v>20.44003423739078</c:v>
                </c:pt>
                <c:pt idx="162">
                  <c:v>20.411626232040724</c:v>
                </c:pt>
                <c:pt idx="163">
                  <c:v>20.397905915223291</c:v>
                </c:pt>
                <c:pt idx="164">
                  <c:v>20.448417734293017</c:v>
                </c:pt>
                <c:pt idx="165">
                  <c:v>20.508439362412034</c:v>
                </c:pt>
                <c:pt idx="166">
                  <c:v>20.478184603522834</c:v>
                </c:pt>
                <c:pt idx="167">
                  <c:v>20.496880512978347</c:v>
                </c:pt>
                <c:pt idx="168">
                  <c:v>20.536629212815697</c:v>
                </c:pt>
                <c:pt idx="169">
                  <c:v>20.570754871733488</c:v>
                </c:pt>
                <c:pt idx="170">
                  <c:v>20.680386569028297</c:v>
                </c:pt>
                <c:pt idx="171">
                  <c:v>20.696770581366415</c:v>
                </c:pt>
                <c:pt idx="172">
                  <c:v>20.697155168824672</c:v>
                </c:pt>
                <c:pt idx="173">
                  <c:v>20.620628363010081</c:v>
                </c:pt>
                <c:pt idx="174">
                  <c:v>20.575327739656615</c:v>
                </c:pt>
                <c:pt idx="175">
                  <c:v>20.61240440579855</c:v>
                </c:pt>
                <c:pt idx="176">
                  <c:v>20.643525574329683</c:v>
                </c:pt>
                <c:pt idx="177">
                  <c:v>20.751422511273589</c:v>
                </c:pt>
                <c:pt idx="178">
                  <c:v>20.7320318361818</c:v>
                </c:pt>
                <c:pt idx="179">
                  <c:v>20.718393381882269</c:v>
                </c:pt>
                <c:pt idx="180">
                  <c:v>20.746773393049537</c:v>
                </c:pt>
                <c:pt idx="181">
                  <c:v>20.810369932851156</c:v>
                </c:pt>
                <c:pt idx="182">
                  <c:v>20.986080440938739</c:v>
                </c:pt>
                <c:pt idx="183">
                  <c:v>20.947348043586565</c:v>
                </c:pt>
                <c:pt idx="184">
                  <c:v>20.959667510188819</c:v>
                </c:pt>
                <c:pt idx="185">
                  <c:v>20.890297877459954</c:v>
                </c:pt>
                <c:pt idx="186">
                  <c:v>20.807803524779221</c:v>
                </c:pt>
                <c:pt idx="187">
                  <c:v>20.841901657082904</c:v>
                </c:pt>
                <c:pt idx="188">
                  <c:v>20.802031743631336</c:v>
                </c:pt>
                <c:pt idx="189">
                  <c:v>20.851420201903849</c:v>
                </c:pt>
                <c:pt idx="190">
                  <c:v>20.788120167340612</c:v>
                </c:pt>
                <c:pt idx="191">
                  <c:v>20.778685340452174</c:v>
                </c:pt>
                <c:pt idx="192">
                  <c:v>20.790046157479683</c:v>
                </c:pt>
                <c:pt idx="193">
                  <c:v>20.851875745967543</c:v>
                </c:pt>
                <c:pt idx="194">
                  <c:v>21.008704401878692</c:v>
                </c:pt>
                <c:pt idx="195">
                  <c:v>20.958428213981779</c:v>
                </c:pt>
                <c:pt idx="196">
                  <c:v>20.924921784467909</c:v>
                </c:pt>
                <c:pt idx="197">
                  <c:v>20.856698696126475</c:v>
                </c:pt>
                <c:pt idx="198">
                  <c:v>20.783606180305672</c:v>
                </c:pt>
                <c:pt idx="199">
                  <c:v>20.822008839260462</c:v>
                </c:pt>
                <c:pt idx="200">
                  <c:v>20.825656756639649</c:v>
                </c:pt>
                <c:pt idx="201">
                  <c:v>20.917598398032361</c:v>
                </c:pt>
                <c:pt idx="202">
                  <c:v>20.901243866845022</c:v>
                </c:pt>
                <c:pt idx="203">
                  <c:v>20.879526880790049</c:v>
                </c:pt>
                <c:pt idx="204">
                  <c:v>20.891025574335679</c:v>
                </c:pt>
                <c:pt idx="205">
                  <c:v>20.926378609875091</c:v>
                </c:pt>
                <c:pt idx="206">
                  <c:v>21.039929370800564</c:v>
                </c:pt>
                <c:pt idx="207">
                  <c:v>20.986805401483927</c:v>
                </c:pt>
                <c:pt idx="208">
                  <c:v>20.957877068084485</c:v>
                </c:pt>
                <c:pt idx="209">
                  <c:v>20.952908846653209</c:v>
                </c:pt>
                <c:pt idx="210">
                  <c:v>20.886798327738397</c:v>
                </c:pt>
                <c:pt idx="211">
                  <c:v>20.887464982091842</c:v>
                </c:pt>
                <c:pt idx="212">
                  <c:v>20.888194534388148</c:v>
                </c:pt>
                <c:pt idx="213">
                  <c:v>20.975143910642281</c:v>
                </c:pt>
                <c:pt idx="214">
                  <c:v>20.924469481118578</c:v>
                </c:pt>
                <c:pt idx="215">
                  <c:v>20.891598810516168</c:v>
                </c:pt>
                <c:pt idx="216">
                  <c:v>20.912564036202539</c:v>
                </c:pt>
                <c:pt idx="217">
                  <c:v>20.91909908264558</c:v>
                </c:pt>
                <c:pt idx="218">
                  <c:v>21.038347134055485</c:v>
                </c:pt>
                <c:pt idx="219">
                  <c:v>21.012921406205791</c:v>
                </c:pt>
                <c:pt idx="220">
                  <c:v>21.000619864962687</c:v>
                </c:pt>
                <c:pt idx="221">
                  <c:v>20.955680540841112</c:v>
                </c:pt>
                <c:pt idx="222">
                  <c:v>20.914841255234727</c:v>
                </c:pt>
                <c:pt idx="223">
                  <c:v>20.939688898131667</c:v>
                </c:pt>
                <c:pt idx="224">
                  <c:v>20.908407443072274</c:v>
                </c:pt>
                <c:pt idx="225">
                  <c:v>20.964217084320573</c:v>
                </c:pt>
                <c:pt idx="226">
                  <c:v>20.913348836510568</c:v>
                </c:pt>
                <c:pt idx="227">
                  <c:v>20.885283656360638</c:v>
                </c:pt>
                <c:pt idx="228">
                  <c:v>20.870032955404046</c:v>
                </c:pt>
                <c:pt idx="229">
                  <c:v>20.826436742086901</c:v>
                </c:pt>
                <c:pt idx="230">
                  <c:v>20.950395155469746</c:v>
                </c:pt>
                <c:pt idx="231">
                  <c:v>20.911939948939118</c:v>
                </c:pt>
                <c:pt idx="232">
                  <c:v>20.896417695449905</c:v>
                </c:pt>
                <c:pt idx="233">
                  <c:v>20.893782872017759</c:v>
                </c:pt>
                <c:pt idx="234">
                  <c:v>20.848358939022532</c:v>
                </c:pt>
                <c:pt idx="235">
                  <c:v>20.847612536161645</c:v>
                </c:pt>
                <c:pt idx="236">
                  <c:v>20.78673387189939</c:v>
                </c:pt>
                <c:pt idx="237">
                  <c:v>20.790090710538507</c:v>
                </c:pt>
                <c:pt idx="238">
                  <c:v>20.750997760079642</c:v>
                </c:pt>
                <c:pt idx="239">
                  <c:v>20.698863306815316</c:v>
                </c:pt>
                <c:pt idx="240">
                  <c:v>20.659670861655794</c:v>
                </c:pt>
                <c:pt idx="241">
                  <c:v>20.598392744452738</c:v>
                </c:pt>
                <c:pt idx="242">
                  <c:v>20.777767011086127</c:v>
                </c:pt>
                <c:pt idx="243">
                  <c:v>20.792327453522358</c:v>
                </c:pt>
                <c:pt idx="244">
                  <c:v>20.770965229121071</c:v>
                </c:pt>
                <c:pt idx="245">
                  <c:v>20.737703196161618</c:v>
                </c:pt>
                <c:pt idx="246">
                  <c:v>20.684665561511274</c:v>
                </c:pt>
                <c:pt idx="247">
                  <c:v>20.633205224043301</c:v>
                </c:pt>
                <c:pt idx="248">
                  <c:v>20.625418774356614</c:v>
                </c:pt>
                <c:pt idx="249">
                  <c:v>20.689647713650441</c:v>
                </c:pt>
                <c:pt idx="250">
                  <c:v>20.610637595234543</c:v>
                </c:pt>
              </c:numCache>
            </c:numRef>
          </c:xVal>
          <c:yVal>
            <c:numRef>
              <c:f>'LN-LN regr'!$C$40:$C$290</c:f>
              <c:numCache>
                <c:formatCode>General</c:formatCode>
                <c:ptCount val="251"/>
                <c:pt idx="0">
                  <c:v>8.0240663702824122E-5</c:v>
                </c:pt>
                <c:pt idx="1">
                  <c:v>-2.0174332873274636E-2</c:v>
                </c:pt>
                <c:pt idx="2">
                  <c:v>-3.7879549850497796E-2</c:v>
                </c:pt>
                <c:pt idx="3">
                  <c:v>-5.809870758077551E-2</c:v>
                </c:pt>
                <c:pt idx="4">
                  <c:v>-6.3336839256095345E-2</c:v>
                </c:pt>
                <c:pt idx="5">
                  <c:v>-8.7928219473010216E-2</c:v>
                </c:pt>
                <c:pt idx="6">
                  <c:v>-5.0983385202556519E-2</c:v>
                </c:pt>
                <c:pt idx="7">
                  <c:v>-5.0040147800988422E-2</c:v>
                </c:pt>
                <c:pt idx="8">
                  <c:v>-0.14469462991392135</c:v>
                </c:pt>
                <c:pt idx="9">
                  <c:v>-8.9397436558471099E-2</c:v>
                </c:pt>
                <c:pt idx="10">
                  <c:v>-5.6352037372843E-2</c:v>
                </c:pt>
                <c:pt idx="11">
                  <c:v>5.0385026792199028E-3</c:v>
                </c:pt>
                <c:pt idx="12">
                  <c:v>-6.2678272611137231E-2</c:v>
                </c:pt>
                <c:pt idx="13">
                  <c:v>4.5866333790073099E-2</c:v>
                </c:pt>
                <c:pt idx="14">
                  <c:v>2.1283455441956534E-2</c:v>
                </c:pt>
                <c:pt idx="15">
                  <c:v>-2.05864658397239E-2</c:v>
                </c:pt>
                <c:pt idx="16">
                  <c:v>7.1361190494513949E-2</c:v>
                </c:pt>
                <c:pt idx="17">
                  <c:v>-3.1514095010933829E-2</c:v>
                </c:pt>
                <c:pt idx="18">
                  <c:v>-9.0741688371064555E-2</c:v>
                </c:pt>
                <c:pt idx="19">
                  <c:v>-8.7376149206434661E-2</c:v>
                </c:pt>
                <c:pt idx="20">
                  <c:v>-3.244308236008564E-2</c:v>
                </c:pt>
                <c:pt idx="21">
                  <c:v>-1.1473249470377311E-3</c:v>
                </c:pt>
                <c:pt idx="22">
                  <c:v>-7.342240528850752E-2</c:v>
                </c:pt>
                <c:pt idx="23">
                  <c:v>7.5985036827525221E-2</c:v>
                </c:pt>
                <c:pt idx="24">
                  <c:v>-3.1613670601792876E-2</c:v>
                </c:pt>
                <c:pt idx="25">
                  <c:v>2.5184356845088018E-2</c:v>
                </c:pt>
                <c:pt idx="26">
                  <c:v>-1.3480568905890777E-2</c:v>
                </c:pt>
                <c:pt idx="27">
                  <c:v>-5.8987752824783968E-2</c:v>
                </c:pt>
                <c:pt idx="28">
                  <c:v>-0.10803516073845998</c:v>
                </c:pt>
                <c:pt idx="29">
                  <c:v>9.0067390612809106E-3</c:v>
                </c:pt>
                <c:pt idx="30">
                  <c:v>-1.1865709179634365E-2</c:v>
                </c:pt>
                <c:pt idx="31">
                  <c:v>-6.9618346879806836E-2</c:v>
                </c:pt>
                <c:pt idx="32">
                  <c:v>0.12170330914721106</c:v>
                </c:pt>
                <c:pt idx="33">
                  <c:v>4.1232159742371266E-2</c:v>
                </c:pt>
                <c:pt idx="34">
                  <c:v>3.1642888813614434E-2</c:v>
                </c:pt>
                <c:pt idx="35">
                  <c:v>1.3065809496854541E-2</c:v>
                </c:pt>
                <c:pt idx="36">
                  <c:v>-9.4323543115390152E-2</c:v>
                </c:pt>
                <c:pt idx="37">
                  <c:v>-6.5517896660619357E-2</c:v>
                </c:pt>
                <c:pt idx="38">
                  <c:v>-2.4123532655849544E-2</c:v>
                </c:pt>
                <c:pt idx="39">
                  <c:v>-1.2663965348608031E-2</c:v>
                </c:pt>
                <c:pt idx="40">
                  <c:v>-0.17167864199122107</c:v>
                </c:pt>
                <c:pt idx="41">
                  <c:v>-0.18717284976664317</c:v>
                </c:pt>
                <c:pt idx="42">
                  <c:v>-6.5649948705583938E-3</c:v>
                </c:pt>
                <c:pt idx="43">
                  <c:v>-0.14256650831148932</c:v>
                </c:pt>
                <c:pt idx="44">
                  <c:v>-8.3868979628650919E-2</c:v>
                </c:pt>
                <c:pt idx="45">
                  <c:v>-6.7925642774678607E-2</c:v>
                </c:pt>
                <c:pt idx="46">
                  <c:v>-8.288295155606562E-2</c:v>
                </c:pt>
                <c:pt idx="47">
                  <c:v>-3.7599620588256499E-2</c:v>
                </c:pt>
                <c:pt idx="48">
                  <c:v>-0.17007482174506805</c:v>
                </c:pt>
                <c:pt idx="49">
                  <c:v>-6.2643671697248493E-2</c:v>
                </c:pt>
                <c:pt idx="50">
                  <c:v>7.7642224499392398E-3</c:v>
                </c:pt>
                <c:pt idx="51">
                  <c:v>-6.2649332328593488E-2</c:v>
                </c:pt>
                <c:pt idx="52">
                  <c:v>-7.4000679758928101E-2</c:v>
                </c:pt>
                <c:pt idx="53">
                  <c:v>-6.0257272909979065E-2</c:v>
                </c:pt>
                <c:pt idx="54">
                  <c:v>-3.3442571935772492E-2</c:v>
                </c:pt>
                <c:pt idx="55">
                  <c:v>1.3130209522692837E-2</c:v>
                </c:pt>
                <c:pt idx="56">
                  <c:v>2.1077319680898654E-2</c:v>
                </c:pt>
                <c:pt idx="57">
                  <c:v>2.5806241853985057E-2</c:v>
                </c:pt>
                <c:pt idx="58">
                  <c:v>1.1055189398334164E-2</c:v>
                </c:pt>
                <c:pt idx="59">
                  <c:v>-1.3029095121559919E-2</c:v>
                </c:pt>
                <c:pt idx="60">
                  <c:v>2.1992189094703463E-2</c:v>
                </c:pt>
                <c:pt idx="61">
                  <c:v>-1.5655763517330001E-2</c:v>
                </c:pt>
                <c:pt idx="62">
                  <c:v>6.8802861272423854E-2</c:v>
                </c:pt>
                <c:pt idx="63">
                  <c:v>1.1463380764130449E-2</c:v>
                </c:pt>
                <c:pt idx="64">
                  <c:v>0.10623002639154677</c:v>
                </c:pt>
                <c:pt idx="65">
                  <c:v>5.3825810564283927E-2</c:v>
                </c:pt>
                <c:pt idx="66">
                  <c:v>1.4107873807123639E-2</c:v>
                </c:pt>
                <c:pt idx="67">
                  <c:v>-2.3957661679357756E-2</c:v>
                </c:pt>
                <c:pt idx="68">
                  <c:v>-6.4379288355993936E-2</c:v>
                </c:pt>
                <c:pt idx="69">
                  <c:v>-1.4805460710888951E-2</c:v>
                </c:pt>
                <c:pt idx="70">
                  <c:v>-2.2175984552060157E-2</c:v>
                </c:pt>
                <c:pt idx="71">
                  <c:v>-3.8041151867819423E-2</c:v>
                </c:pt>
                <c:pt idx="72">
                  <c:v>9.1599488350269098E-4</c:v>
                </c:pt>
                <c:pt idx="73">
                  <c:v>2.5789769516350702E-2</c:v>
                </c:pt>
                <c:pt idx="74">
                  <c:v>-1.9729315753057364E-2</c:v>
                </c:pt>
                <c:pt idx="75">
                  <c:v>-2.4784070899116273E-2</c:v>
                </c:pt>
                <c:pt idx="76">
                  <c:v>7.2518189548539169E-2</c:v>
                </c:pt>
                <c:pt idx="77">
                  <c:v>-4.0679669602639024E-4</c:v>
                </c:pt>
                <c:pt idx="78">
                  <c:v>-6.2038729425172079E-2</c:v>
                </c:pt>
                <c:pt idx="79">
                  <c:v>5.4284335438104847E-2</c:v>
                </c:pt>
                <c:pt idx="80">
                  <c:v>7.5199747357526547E-2</c:v>
                </c:pt>
                <c:pt idx="81">
                  <c:v>-2.7637342374156049E-2</c:v>
                </c:pt>
                <c:pt idx="82">
                  <c:v>-3.6203744248215486E-2</c:v>
                </c:pt>
                <c:pt idx="83">
                  <c:v>-3.4467535897437784E-2</c:v>
                </c:pt>
                <c:pt idx="84">
                  <c:v>-1.7398285937989755E-2</c:v>
                </c:pt>
                <c:pt idx="85">
                  <c:v>3.9570703024608633E-2</c:v>
                </c:pt>
                <c:pt idx="86">
                  <c:v>4.7913712918145279E-2</c:v>
                </c:pt>
                <c:pt idx="87">
                  <c:v>7.8974208110118127E-2</c:v>
                </c:pt>
                <c:pt idx="88">
                  <c:v>5.2224692890238344E-2</c:v>
                </c:pt>
                <c:pt idx="89">
                  <c:v>8.2236357010380345E-2</c:v>
                </c:pt>
                <c:pt idx="90">
                  <c:v>-5.4195685063120891E-3</c:v>
                </c:pt>
                <c:pt idx="91">
                  <c:v>-7.5077311306017691E-3</c:v>
                </c:pt>
                <c:pt idx="92">
                  <c:v>-3.1400088111652735E-2</c:v>
                </c:pt>
                <c:pt idx="93">
                  <c:v>-1.3235764899498292E-2</c:v>
                </c:pt>
                <c:pt idx="94">
                  <c:v>-0.11175234382611876</c:v>
                </c:pt>
                <c:pt idx="95">
                  <c:v>-1.0870759253528206E-2</c:v>
                </c:pt>
                <c:pt idx="96">
                  <c:v>-5.705751411674953E-2</c:v>
                </c:pt>
                <c:pt idx="97">
                  <c:v>-1.0413725734007784E-2</c:v>
                </c:pt>
                <c:pt idx="98">
                  <c:v>9.3846497748764079E-3</c:v>
                </c:pt>
                <c:pt idx="99">
                  <c:v>1.8182167845850472E-2</c:v>
                </c:pt>
                <c:pt idx="100">
                  <c:v>8.751136121251335E-3</c:v>
                </c:pt>
                <c:pt idx="101">
                  <c:v>2.5618678796501371E-2</c:v>
                </c:pt>
                <c:pt idx="102">
                  <c:v>6.3305253078546286E-2</c:v>
                </c:pt>
                <c:pt idx="103">
                  <c:v>-1.8768013987784826E-2</c:v>
                </c:pt>
                <c:pt idx="104">
                  <c:v>2.9178309596034069E-4</c:v>
                </c:pt>
                <c:pt idx="105">
                  <c:v>4.4975963239011207E-2</c:v>
                </c:pt>
                <c:pt idx="106">
                  <c:v>7.6459193947993498E-2</c:v>
                </c:pt>
                <c:pt idx="107">
                  <c:v>1.2934511106376334E-2</c:v>
                </c:pt>
                <c:pt idx="108">
                  <c:v>-2.8227061648188112E-2</c:v>
                </c:pt>
                <c:pt idx="109">
                  <c:v>3.5319001680928608E-2</c:v>
                </c:pt>
                <c:pt idx="110">
                  <c:v>6.4622062076672648E-2</c:v>
                </c:pt>
                <c:pt idx="111">
                  <c:v>7.4558604993043787E-2</c:v>
                </c:pt>
                <c:pt idx="112">
                  <c:v>0.10105510862920042</c:v>
                </c:pt>
                <c:pt idx="113">
                  <c:v>0.18894208715697047</c:v>
                </c:pt>
                <c:pt idx="114">
                  <c:v>0.14568368094955275</c:v>
                </c:pt>
                <c:pt idx="115">
                  <c:v>0.11104826858849393</c:v>
                </c:pt>
                <c:pt idx="116">
                  <c:v>7.2430445025354118E-2</c:v>
                </c:pt>
                <c:pt idx="117">
                  <c:v>8.2865785293833483E-2</c:v>
                </c:pt>
                <c:pt idx="118">
                  <c:v>0.10478116315654518</c:v>
                </c:pt>
                <c:pt idx="119">
                  <c:v>0.13048049394950567</c:v>
                </c:pt>
                <c:pt idx="120">
                  <c:v>0.13441017134481825</c:v>
                </c:pt>
                <c:pt idx="121">
                  <c:v>0.15634971247822449</c:v>
                </c:pt>
                <c:pt idx="122">
                  <c:v>0.12274006565233719</c:v>
                </c:pt>
                <c:pt idx="123">
                  <c:v>5.042624895972736E-2</c:v>
                </c:pt>
                <c:pt idx="124">
                  <c:v>7.8155300635007308E-2</c:v>
                </c:pt>
                <c:pt idx="125">
                  <c:v>4.0364634407943356E-2</c:v>
                </c:pt>
                <c:pt idx="126">
                  <c:v>5.0266020820302515E-2</c:v>
                </c:pt>
                <c:pt idx="127">
                  <c:v>0.1342933902193586</c:v>
                </c:pt>
                <c:pt idx="128">
                  <c:v>0.11100756511145349</c:v>
                </c:pt>
                <c:pt idx="129">
                  <c:v>0.10169898886995909</c:v>
                </c:pt>
                <c:pt idx="130">
                  <c:v>-9.7178548661709385E-3</c:v>
                </c:pt>
                <c:pt idx="131">
                  <c:v>4.5035072106927032E-2</c:v>
                </c:pt>
                <c:pt idx="132">
                  <c:v>2.2495482383881438E-2</c:v>
                </c:pt>
                <c:pt idx="133">
                  <c:v>7.7819625735926934E-2</c:v>
                </c:pt>
                <c:pt idx="134">
                  <c:v>-2.7781814508696101E-2</c:v>
                </c:pt>
                <c:pt idx="135">
                  <c:v>-8.244263682486519E-2</c:v>
                </c:pt>
                <c:pt idx="136">
                  <c:v>3.4590706624182843E-2</c:v>
                </c:pt>
                <c:pt idx="137">
                  <c:v>-6.2654702524760353E-3</c:v>
                </c:pt>
                <c:pt idx="138">
                  <c:v>-0.11694112597818673</c:v>
                </c:pt>
                <c:pt idx="139">
                  <c:v>-3.3728570465129337E-2</c:v>
                </c:pt>
                <c:pt idx="140">
                  <c:v>-3.5639559934040221E-2</c:v>
                </c:pt>
                <c:pt idx="141">
                  <c:v>-3.8834767101320722E-2</c:v>
                </c:pt>
                <c:pt idx="142">
                  <c:v>-6.6719159913684933E-2</c:v>
                </c:pt>
                <c:pt idx="143">
                  <c:v>-0.15102461169075454</c:v>
                </c:pt>
                <c:pt idx="144">
                  <c:v>-1.6785779505298137E-2</c:v>
                </c:pt>
                <c:pt idx="145">
                  <c:v>-3.6443802785715462E-2</c:v>
                </c:pt>
                <c:pt idx="146">
                  <c:v>-0.16001316094862972</c:v>
                </c:pt>
                <c:pt idx="147">
                  <c:v>-1.9943564414813153E-2</c:v>
                </c:pt>
                <c:pt idx="148">
                  <c:v>-5.6647465134354036E-2</c:v>
                </c:pt>
                <c:pt idx="149">
                  <c:v>-8.6444474422869177E-2</c:v>
                </c:pt>
                <c:pt idx="150">
                  <c:v>4.9055226612182423E-4</c:v>
                </c:pt>
                <c:pt idx="151">
                  <c:v>1.843499898751233E-2</c:v>
                </c:pt>
                <c:pt idx="152">
                  <c:v>0.10689030712504177</c:v>
                </c:pt>
                <c:pt idx="153">
                  <c:v>0.1376486968948889</c:v>
                </c:pt>
                <c:pt idx="154">
                  <c:v>0.31755528541583544</c:v>
                </c:pt>
                <c:pt idx="155">
                  <c:v>0.3432063997918462</c:v>
                </c:pt>
                <c:pt idx="156">
                  <c:v>0.18044988758862246</c:v>
                </c:pt>
                <c:pt idx="157">
                  <c:v>0.15815898551212015</c:v>
                </c:pt>
                <c:pt idx="158">
                  <c:v>0.1343963426775403</c:v>
                </c:pt>
                <c:pt idx="159">
                  <c:v>0.16428186520375831</c:v>
                </c:pt>
                <c:pt idx="160">
                  <c:v>-1.338866046993914E-2</c:v>
                </c:pt>
                <c:pt idx="161">
                  <c:v>-2.1284934448395632E-3</c:v>
                </c:pt>
                <c:pt idx="162">
                  <c:v>3.2351227956230133E-2</c:v>
                </c:pt>
                <c:pt idx="163">
                  <c:v>-1.1518854324048533E-2</c:v>
                </c:pt>
                <c:pt idx="164">
                  <c:v>-4.0251220412773847E-2</c:v>
                </c:pt>
                <c:pt idx="165">
                  <c:v>-9.8016701599256351E-2</c:v>
                </c:pt>
                <c:pt idx="166">
                  <c:v>-4.6178848476465362E-2</c:v>
                </c:pt>
                <c:pt idx="167">
                  <c:v>-4.3141635764609276E-2</c:v>
                </c:pt>
                <c:pt idx="168">
                  <c:v>-0.13915308837011509</c:v>
                </c:pt>
                <c:pt idx="169">
                  <c:v>-9.4432227852568218E-2</c:v>
                </c:pt>
                <c:pt idx="170">
                  <c:v>4.977723117209365E-2</c:v>
                </c:pt>
                <c:pt idx="171">
                  <c:v>-4.7267571220160676E-2</c:v>
                </c:pt>
                <c:pt idx="172">
                  <c:v>-9.3309371037335609E-3</c:v>
                </c:pt>
                <c:pt idx="173">
                  <c:v>4.4761654822746522E-2</c:v>
                </c:pt>
                <c:pt idx="174">
                  <c:v>-6.5381045703116314E-2</c:v>
                </c:pt>
                <c:pt idx="175">
                  <c:v>-7.942150088055655E-3</c:v>
                </c:pt>
                <c:pt idx="176">
                  <c:v>-8.2216977599188112E-2</c:v>
                </c:pt>
                <c:pt idx="177">
                  <c:v>-6.060421910065017E-2</c:v>
                </c:pt>
                <c:pt idx="178">
                  <c:v>-1.9919825528756263E-2</c:v>
                </c:pt>
                <c:pt idx="179">
                  <c:v>3.2994734738899467E-2</c:v>
                </c:pt>
                <c:pt idx="180">
                  <c:v>-0.12158154641551278</c:v>
                </c:pt>
                <c:pt idx="181">
                  <c:v>-0.16818861474178703</c:v>
                </c:pt>
                <c:pt idx="182">
                  <c:v>-0.11547097796223227</c:v>
                </c:pt>
                <c:pt idx="183">
                  <c:v>-3.2336430137508643E-2</c:v>
                </c:pt>
                <c:pt idx="184">
                  <c:v>-0.16728364905404902</c:v>
                </c:pt>
                <c:pt idx="185">
                  <c:v>-0.1038634882925038</c:v>
                </c:pt>
                <c:pt idx="186">
                  <c:v>6.0705627808125939E-2</c:v>
                </c:pt>
                <c:pt idx="187">
                  <c:v>1.8187553218627528E-2</c:v>
                </c:pt>
                <c:pt idx="188">
                  <c:v>5.0309744475967477E-2</c:v>
                </c:pt>
                <c:pt idx="189">
                  <c:v>5.4346034176603553E-2</c:v>
                </c:pt>
                <c:pt idx="190">
                  <c:v>0.10031791055742545</c:v>
                </c:pt>
                <c:pt idx="191">
                  <c:v>9.3350363679501669E-2</c:v>
                </c:pt>
                <c:pt idx="192">
                  <c:v>0.11590364808158427</c:v>
                </c:pt>
                <c:pt idx="193">
                  <c:v>3.966096005952835E-2</c:v>
                </c:pt>
                <c:pt idx="194">
                  <c:v>6.4615460216735698E-2</c:v>
                </c:pt>
                <c:pt idx="195">
                  <c:v>2.1441681562073711E-2</c:v>
                </c:pt>
                <c:pt idx="196">
                  <c:v>0.10003122310224555</c:v>
                </c:pt>
                <c:pt idx="197">
                  <c:v>0.10696044400717142</c:v>
                </c:pt>
                <c:pt idx="198">
                  <c:v>1.980176891193608E-2</c:v>
                </c:pt>
                <c:pt idx="199">
                  <c:v>8.1073216239296642E-2</c:v>
                </c:pt>
                <c:pt idx="200">
                  <c:v>-1.151157519415591E-2</c:v>
                </c:pt>
                <c:pt idx="201">
                  <c:v>2.2634919908593787E-2</c:v>
                </c:pt>
                <c:pt idx="202">
                  <c:v>-3.5648083322737278E-2</c:v>
                </c:pt>
                <c:pt idx="203">
                  <c:v>-3.2146334716117053E-2</c:v>
                </c:pt>
                <c:pt idx="204">
                  <c:v>-1.933464435290233E-2</c:v>
                </c:pt>
                <c:pt idx="205">
                  <c:v>-0.12729231627105264</c:v>
                </c:pt>
                <c:pt idx="206">
                  <c:v>-9.3529608186269542E-2</c:v>
                </c:pt>
                <c:pt idx="207">
                  <c:v>-1.9189599931198842E-2</c:v>
                </c:pt>
                <c:pt idx="208">
                  <c:v>-7.3451800940837586E-2</c:v>
                </c:pt>
                <c:pt idx="209">
                  <c:v>-0.12460547980325387</c:v>
                </c:pt>
                <c:pt idx="210">
                  <c:v>-6.0578177418364021E-2</c:v>
                </c:pt>
                <c:pt idx="211">
                  <c:v>-4.7010230833073763E-2</c:v>
                </c:pt>
                <c:pt idx="212">
                  <c:v>-7.1978746241434521E-2</c:v>
                </c:pt>
                <c:pt idx="213">
                  <c:v>-7.3073393034118084E-2</c:v>
                </c:pt>
                <c:pt idx="214">
                  <c:v>-4.3396718849830762E-2</c:v>
                </c:pt>
                <c:pt idx="215">
                  <c:v>-2.3983431211267003E-2</c:v>
                </c:pt>
                <c:pt idx="216">
                  <c:v>-3.2929306673104008E-3</c:v>
                </c:pt>
                <c:pt idx="217">
                  <c:v>-1.9857540464307988E-2</c:v>
                </c:pt>
                <c:pt idx="218">
                  <c:v>-1.1160311914128584E-2</c:v>
                </c:pt>
                <c:pt idx="219">
                  <c:v>3.4725823959654178E-2</c:v>
                </c:pt>
                <c:pt idx="220">
                  <c:v>9.0617455675214842E-2</c:v>
                </c:pt>
                <c:pt idx="221">
                  <c:v>0.10320430240044942</c:v>
                </c:pt>
                <c:pt idx="222">
                  <c:v>8.0498519982228345E-3</c:v>
                </c:pt>
                <c:pt idx="223">
                  <c:v>-1.6659035897042429E-2</c:v>
                </c:pt>
                <c:pt idx="224">
                  <c:v>-0.11503743915653786</c:v>
                </c:pt>
                <c:pt idx="225">
                  <c:v>-2.4563579308640726E-3</c:v>
                </c:pt>
                <c:pt idx="226">
                  <c:v>-2.4943824709509954E-2</c:v>
                </c:pt>
                <c:pt idx="227">
                  <c:v>-1.0724018295814375E-2</c:v>
                </c:pt>
                <c:pt idx="228">
                  <c:v>-8.7630592483279202E-2</c:v>
                </c:pt>
                <c:pt idx="229">
                  <c:v>-2.4739189494979996E-2</c:v>
                </c:pt>
                <c:pt idx="230">
                  <c:v>-5.2942534456079215E-2</c:v>
                </c:pt>
                <c:pt idx="231">
                  <c:v>-2.5642203291265986E-2</c:v>
                </c:pt>
                <c:pt idx="232">
                  <c:v>2.5110796449503425E-3</c:v>
                </c:pt>
                <c:pt idx="233">
                  <c:v>-3.4149580500063337E-2</c:v>
                </c:pt>
                <c:pt idx="234">
                  <c:v>3.2454685896883717E-2</c:v>
                </c:pt>
                <c:pt idx="235">
                  <c:v>1.1631648005483441E-3</c:v>
                </c:pt>
                <c:pt idx="236">
                  <c:v>7.2603913204289938E-3</c:v>
                </c:pt>
                <c:pt idx="237">
                  <c:v>-5.4803608406473359E-2</c:v>
                </c:pt>
                <c:pt idx="238">
                  <c:v>-9.8901572082116473E-2</c:v>
                </c:pt>
                <c:pt idx="239">
                  <c:v>7.143422338211991E-2</c:v>
                </c:pt>
                <c:pt idx="240">
                  <c:v>-5.5592815822866015E-2</c:v>
                </c:pt>
                <c:pt idx="241">
                  <c:v>4.163963344944932E-2</c:v>
                </c:pt>
                <c:pt idx="242">
                  <c:v>-3.5188688511968991E-2</c:v>
                </c:pt>
                <c:pt idx="243">
                  <c:v>1.053831924244264E-2</c:v>
                </c:pt>
                <c:pt idx="244">
                  <c:v>1.9107724690123007E-2</c:v>
                </c:pt>
                <c:pt idx="245">
                  <c:v>6.9815512344312936E-2</c:v>
                </c:pt>
                <c:pt idx="246">
                  <c:v>7.6740453097073669E-2</c:v>
                </c:pt>
                <c:pt idx="247">
                  <c:v>8.5078263588592051E-2</c:v>
                </c:pt>
                <c:pt idx="248">
                  <c:v>0.14725097456798153</c:v>
                </c:pt>
                <c:pt idx="249">
                  <c:v>3.0729229457577389E-2</c:v>
                </c:pt>
                <c:pt idx="250">
                  <c:v>8.6403723302712621E-2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45440"/>
        <c:axId val="150046976"/>
      </c:scatterChart>
      <c:valAx>
        <c:axId val="150045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046976"/>
        <c:crosses val="autoZero"/>
        <c:crossBetween val="midCat"/>
      </c:valAx>
      <c:valAx>
        <c:axId val="15004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045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Ratio(Yuan/$)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Ratio data'!$J$2:$J$251</c:f>
              <c:numCache>
                <c:formatCode>0.0000</c:formatCode>
                <c:ptCount val="250"/>
                <c:pt idx="0">
                  <c:v>1.0004079184163166</c:v>
                </c:pt>
                <c:pt idx="1">
                  <c:v>0.99944833541206946</c:v>
                </c:pt>
                <c:pt idx="2">
                  <c:v>1.001883894501908</c:v>
                </c:pt>
                <c:pt idx="3">
                  <c:v>1.000239535301515</c:v>
                </c:pt>
                <c:pt idx="4">
                  <c:v>0.99956893971142902</c:v>
                </c:pt>
                <c:pt idx="5">
                  <c:v>0.99934115166688631</c:v>
                </c:pt>
                <c:pt idx="6">
                  <c:v>0.99982019562715763</c:v>
                </c:pt>
                <c:pt idx="7">
                  <c:v>0.99964032658346225</c:v>
                </c:pt>
                <c:pt idx="8">
                  <c:v>0.99954424975113643</c:v>
                </c:pt>
                <c:pt idx="9">
                  <c:v>0.99949604636373468</c:v>
                </c:pt>
                <c:pt idx="10">
                  <c:v>0.99993997526981104</c:v>
                </c:pt>
                <c:pt idx="11">
                  <c:v>0.99995197733330143</c:v>
                </c:pt>
                <c:pt idx="12">
                  <c:v>0.99963981270260538</c:v>
                </c:pt>
                <c:pt idx="13">
                  <c:v>0.99960365121306738</c:v>
                </c:pt>
                <c:pt idx="14">
                  <c:v>1.0003724752784553</c:v>
                </c:pt>
                <c:pt idx="15">
                  <c:v>0.99998798914218456</c:v>
                </c:pt>
                <c:pt idx="16">
                  <c:v>0.99966369194181881</c:v>
                </c:pt>
                <c:pt idx="17">
                  <c:v>0.99993992478583182</c:v>
                </c:pt>
                <c:pt idx="18">
                  <c:v>0.99925502258963761</c:v>
                </c:pt>
                <c:pt idx="19">
                  <c:v>1.0003006180707534</c:v>
                </c:pt>
                <c:pt idx="20">
                  <c:v>0.99980766225491968</c:v>
                </c:pt>
                <c:pt idx="21">
                  <c:v>0.99956715682148822</c:v>
                </c:pt>
                <c:pt idx="22">
                  <c:v>0.99968725566849115</c:v>
                </c:pt>
                <c:pt idx="23">
                  <c:v>0.99987967608802908</c:v>
                </c:pt>
                <c:pt idx="24">
                  <c:v>0.99993983080422144</c:v>
                </c:pt>
                <c:pt idx="25">
                  <c:v>0.99973523960815458</c:v>
                </c:pt>
                <c:pt idx="26">
                  <c:v>1.0000481510015409</c:v>
                </c:pt>
                <c:pt idx="27">
                  <c:v>0.99978333092589899</c:v>
                </c:pt>
                <c:pt idx="28">
                  <c:v>1.0003130342652125</c:v>
                </c:pt>
                <c:pt idx="29">
                  <c:v>1.0001925761879544</c:v>
                </c:pt>
                <c:pt idx="30">
                  <c:v>1</c:v>
                </c:pt>
                <c:pt idx="31">
                  <c:v>1</c:v>
                </c:pt>
                <c:pt idx="32">
                  <c:v>0.99945848375451263</c:v>
                </c:pt>
                <c:pt idx="33">
                  <c:v>0.9966648606345192</c:v>
                </c:pt>
                <c:pt idx="34">
                  <c:v>1</c:v>
                </c:pt>
                <c:pt idx="35">
                  <c:v>1.000024161008964</c:v>
                </c:pt>
                <c:pt idx="36">
                  <c:v>1.0001087219135056</c:v>
                </c:pt>
                <c:pt idx="37">
                  <c:v>0.9999033688050345</c:v>
                </c:pt>
                <c:pt idx="38">
                  <c:v>1.0001328807335015</c:v>
                </c:pt>
                <c:pt idx="39">
                  <c:v>1</c:v>
                </c:pt>
                <c:pt idx="40">
                  <c:v>0.99991545076819011</c:v>
                </c:pt>
                <c:pt idx="41">
                  <c:v>0.99993960258500947</c:v>
                </c:pt>
                <c:pt idx="42">
                  <c:v>0.99995167914955296</c:v>
                </c:pt>
                <c:pt idx="43">
                  <c:v>0.99995167681453567</c:v>
                </c:pt>
                <c:pt idx="44">
                  <c:v>1.0000241627603537</c:v>
                </c:pt>
                <c:pt idx="45">
                  <c:v>1.0000120810882644</c:v>
                </c:pt>
                <c:pt idx="46">
                  <c:v>1.0000845665961946</c:v>
                </c:pt>
                <c:pt idx="47">
                  <c:v>1.0001449590490687</c:v>
                </c:pt>
                <c:pt idx="48">
                  <c:v>0.99997584366016845</c:v>
                </c:pt>
                <c:pt idx="49">
                  <c:v>0.9998671369214418</c:v>
                </c:pt>
                <c:pt idx="50">
                  <c:v>1.0000604003334099</c:v>
                </c:pt>
                <c:pt idx="51">
                  <c:v>1.0000845553596016</c:v>
                </c:pt>
                <c:pt idx="52">
                  <c:v>0.99985506021040438</c:v>
                </c:pt>
                <c:pt idx="53">
                  <c:v>0.99989127939986233</c:v>
                </c:pt>
                <c:pt idx="54">
                  <c:v>1.0002657903638912</c:v>
                </c:pt>
                <c:pt idx="55">
                  <c:v>1.0000241563398313</c:v>
                </c:pt>
                <c:pt idx="56">
                  <c:v>0.99986714334025784</c:v>
                </c:pt>
                <c:pt idx="57">
                  <c:v>1</c:v>
                </c:pt>
                <c:pt idx="58">
                  <c:v>0.99986712568702074</c:v>
                </c:pt>
                <c:pt idx="59">
                  <c:v>0.99996375673520677</c:v>
                </c:pt>
                <c:pt idx="60">
                  <c:v>1.0000604076306918</c:v>
                </c:pt>
                <c:pt idx="61">
                  <c:v>0.99993959601816962</c:v>
                </c:pt>
                <c:pt idx="62">
                  <c:v>1.0000483261045534</c:v>
                </c:pt>
                <c:pt idx="63">
                  <c:v>0.9999516762307461</c:v>
                </c:pt>
                <c:pt idx="64">
                  <c:v>0.99998791847386148</c:v>
                </c:pt>
                <c:pt idx="65">
                  <c:v>1</c:v>
                </c:pt>
                <c:pt idx="66">
                  <c:v>0.99998791832789657</c:v>
                </c:pt>
                <c:pt idx="67">
                  <c:v>1.000012081818072</c:v>
                </c:pt>
                <c:pt idx="68">
                  <c:v>0.99997583665579326</c:v>
                </c:pt>
                <c:pt idx="69">
                  <c:v>1</c:v>
                </c:pt>
                <c:pt idx="70">
                  <c:v>1.0000120819640441</c:v>
                </c:pt>
                <c:pt idx="71">
                  <c:v>0.99993959090964024</c:v>
                </c:pt>
                <c:pt idx="72">
                  <c:v>1.0000845778357741</c:v>
                </c:pt>
                <c:pt idx="73">
                  <c:v>0.99995167389544637</c:v>
                </c:pt>
                <c:pt idx="74">
                  <c:v>1.0000724926601181</c:v>
                </c:pt>
                <c:pt idx="75">
                  <c:v>0.99998791876578119</c:v>
                </c:pt>
                <c:pt idx="76">
                  <c:v>0.99997583723964611</c:v>
                </c:pt>
                <c:pt idx="77">
                  <c:v>0.99996375498368983</c:v>
                </c:pt>
                <c:pt idx="78">
                  <c:v>1.0000120821100196</c:v>
                </c:pt>
                <c:pt idx="79">
                  <c:v>0.99998791803595599</c:v>
                </c:pt>
                <c:pt idx="80">
                  <c:v>1.0000362463300589</c:v>
                </c:pt>
                <c:pt idx="81">
                  <c:v>1.0000241633442071</c:v>
                </c:pt>
                <c:pt idx="82">
                  <c:v>1</c:v>
                </c:pt>
                <c:pt idx="83">
                  <c:v>1.0000604069008843</c:v>
                </c:pt>
                <c:pt idx="84">
                  <c:v>0.99997583869915563</c:v>
                </c:pt>
                <c:pt idx="85">
                  <c:v>1.0000604047115675</c:v>
                </c:pt>
                <c:pt idx="86">
                  <c:v>0.99991543851171782</c:v>
                </c:pt>
                <c:pt idx="87">
                  <c:v>0.99998791876578119</c:v>
                </c:pt>
                <c:pt idx="88">
                  <c:v>0.99996375585946928</c:v>
                </c:pt>
                <c:pt idx="89">
                  <c:v>1.0000241636361442</c:v>
                </c:pt>
                <c:pt idx="90">
                  <c:v>1.0000241630522768</c:v>
                </c:pt>
                <c:pt idx="91">
                  <c:v>0.99996375629734324</c:v>
                </c:pt>
                <c:pt idx="92">
                  <c:v>1.0000241633442071</c:v>
                </c:pt>
                <c:pt idx="93">
                  <c:v>0.99995167447929245</c:v>
                </c:pt>
                <c:pt idx="94">
                  <c:v>1.0000120819640441</c:v>
                </c:pt>
                <c:pt idx="95">
                  <c:v>1.000012081818072</c:v>
                </c:pt>
                <c:pt idx="96">
                  <c:v>1</c:v>
                </c:pt>
                <c:pt idx="97">
                  <c:v>1.0000120816721036</c:v>
                </c:pt>
                <c:pt idx="98">
                  <c:v>1</c:v>
                </c:pt>
                <c:pt idx="99">
                  <c:v>0.99997583694772307</c:v>
                </c:pt>
                <c:pt idx="100">
                  <c:v>1.0000241636361442</c:v>
                </c:pt>
                <c:pt idx="101">
                  <c:v>0.99995167389544637</c:v>
                </c:pt>
                <c:pt idx="102">
                  <c:v>1</c:v>
                </c:pt>
                <c:pt idx="103">
                  <c:v>1.0000120821100196</c:v>
                </c:pt>
                <c:pt idx="104">
                  <c:v>0.99998791803595599</c:v>
                </c:pt>
                <c:pt idx="105">
                  <c:v>0.99997583577996063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0.99394671660726142</c:v>
                </c:pt>
                <c:pt idx="115">
                  <c:v>0.98484148594768051</c:v>
                </c:pt>
                <c:pt idx="116">
                  <c:v>0.9987903773282153</c:v>
                </c:pt>
                <c:pt idx="117">
                  <c:v>0.99970340711081429</c:v>
                </c:pt>
                <c:pt idx="118">
                  <c:v>0.9993201063106496</c:v>
                </c:pt>
                <c:pt idx="119">
                  <c:v>0.99894854032657099</c:v>
                </c:pt>
                <c:pt idx="120">
                  <c:v>0.99874930344870294</c:v>
                </c:pt>
                <c:pt idx="121">
                  <c:v>0.99823939296253128</c:v>
                </c:pt>
                <c:pt idx="122">
                  <c:v>0.99798787758346585</c:v>
                </c:pt>
                <c:pt idx="123">
                  <c:v>0.99742377100186685</c:v>
                </c:pt>
                <c:pt idx="124">
                  <c:v>0.99985026764658169</c:v>
                </c:pt>
                <c:pt idx="125">
                  <c:v>0.99888931874056253</c:v>
                </c:pt>
                <c:pt idx="126">
                  <c:v>0.99818845106319176</c:v>
                </c:pt>
                <c:pt idx="127">
                  <c:v>0.99780967996295233</c:v>
                </c:pt>
                <c:pt idx="128">
                  <c:v>0.99513308747898943</c:v>
                </c:pt>
                <c:pt idx="129">
                  <c:v>0.99601684019462022</c:v>
                </c:pt>
                <c:pt idx="130">
                  <c:v>0.99498848363663972</c:v>
                </c:pt>
                <c:pt idx="131">
                  <c:v>0.99487420823688033</c:v>
                </c:pt>
                <c:pt idx="132">
                  <c:v>0.99561487618097899</c:v>
                </c:pt>
                <c:pt idx="133">
                  <c:v>0.9951974934511274</c:v>
                </c:pt>
                <c:pt idx="134">
                  <c:v>0.99828391525379989</c:v>
                </c:pt>
                <c:pt idx="135">
                  <c:v>0.99842314105132546</c:v>
                </c:pt>
                <c:pt idx="136">
                  <c:v>0.99386383937240275</c:v>
                </c:pt>
                <c:pt idx="137">
                  <c:v>0.99426881846482495</c:v>
                </c:pt>
                <c:pt idx="138">
                  <c:v>0.99245411552015517</c:v>
                </c:pt>
                <c:pt idx="139">
                  <c:v>0.99969639769262242</c:v>
                </c:pt>
                <c:pt idx="140">
                  <c:v>0.9930810468217709</c:v>
                </c:pt>
                <c:pt idx="141">
                  <c:v>0.99746044408988166</c:v>
                </c:pt>
                <c:pt idx="142">
                  <c:v>0.98921606526346662</c:v>
                </c:pt>
                <c:pt idx="143">
                  <c:v>0.99288505592238241</c:v>
                </c:pt>
                <c:pt idx="144">
                  <c:v>0.98266876577725903</c:v>
                </c:pt>
                <c:pt idx="145">
                  <c:v>0.98948967612733918</c:v>
                </c:pt>
                <c:pt idx="146">
                  <c:v>0.98713081346658482</c:v>
                </c:pt>
                <c:pt idx="147">
                  <c:v>0.98974859308277485</c:v>
                </c:pt>
                <c:pt idx="148">
                  <c:v>0.99611411917653614</c:v>
                </c:pt>
                <c:pt idx="149">
                  <c:v>0.98950161348153465</c:v>
                </c:pt>
                <c:pt idx="150">
                  <c:v>0.99075268505500547</c:v>
                </c:pt>
                <c:pt idx="151">
                  <c:v>1.0015653573257259</c:v>
                </c:pt>
                <c:pt idx="152">
                  <c:v>0.99773597031930128</c:v>
                </c:pt>
                <c:pt idx="153">
                  <c:v>1.0007466291888092</c:v>
                </c:pt>
                <c:pt idx="154">
                  <c:v>0.9988735773428129</c:v>
                </c:pt>
                <c:pt idx="155">
                  <c:v>1.0037785035368552</c:v>
                </c:pt>
                <c:pt idx="156">
                  <c:v>0.99738834823968836</c:v>
                </c:pt>
                <c:pt idx="157">
                  <c:v>1.0000438853130484</c:v>
                </c:pt>
                <c:pt idx="158">
                  <c:v>0.99995611661278772</c:v>
                </c:pt>
                <c:pt idx="159">
                  <c:v>0.99921006436512572</c:v>
                </c:pt>
                <c:pt idx="160">
                  <c:v>0.9989605598336897</c:v>
                </c:pt>
                <c:pt idx="161">
                  <c:v>1.0014508683227084</c:v>
                </c:pt>
                <c:pt idx="162">
                  <c:v>0.99975122193929811</c:v>
                </c:pt>
                <c:pt idx="163">
                  <c:v>1.0000878258705741</c:v>
                </c:pt>
                <c:pt idx="164">
                  <c:v>0.9993267274563471</c:v>
                </c:pt>
                <c:pt idx="165">
                  <c:v>0.99985353779457209</c:v>
                </c:pt>
                <c:pt idx="166">
                  <c:v>1.000058593463899</c:v>
                </c:pt>
                <c:pt idx="167">
                  <c:v>1.0000585900309062</c:v>
                </c:pt>
                <c:pt idx="168">
                  <c:v>0.99991212010252661</c:v>
                </c:pt>
                <c:pt idx="169">
                  <c:v>1.0002343669894096</c:v>
                </c:pt>
                <c:pt idx="170">
                  <c:v>0.99966317639305846</c:v>
                </c:pt>
                <c:pt idx="171">
                  <c:v>0.99991210336644099</c:v>
                </c:pt>
                <c:pt idx="172">
                  <c:v>1.0002783638068449</c:v>
                </c:pt>
                <c:pt idx="173">
                  <c:v>0.99866715488831925</c:v>
                </c:pt>
                <c:pt idx="174">
                  <c:v>0.99381086471899571</c:v>
                </c:pt>
                <c:pt idx="175">
                  <c:v>1.001638086243027</c:v>
                </c:pt>
                <c:pt idx="176">
                  <c:v>0.99297216860901982</c:v>
                </c:pt>
                <c:pt idx="177">
                  <c:v>0.98934654875660266</c:v>
                </c:pt>
                <c:pt idx="178">
                  <c:v>0.99790035693932044</c:v>
                </c:pt>
                <c:pt idx="179">
                  <c:v>0.99938381075475669</c:v>
                </c:pt>
                <c:pt idx="180">
                  <c:v>0.99198460080905904</c:v>
                </c:pt>
                <c:pt idx="181">
                  <c:v>0.99692256382269118</c:v>
                </c:pt>
                <c:pt idx="182">
                  <c:v>0.99823603655662163</c:v>
                </c:pt>
                <c:pt idx="183">
                  <c:v>0.99424175489374667</c:v>
                </c:pt>
                <c:pt idx="184">
                  <c:v>0.99525027962063528</c:v>
                </c:pt>
                <c:pt idx="185">
                  <c:v>0.99675169727665991</c:v>
                </c:pt>
                <c:pt idx="186">
                  <c:v>0.99735891020294687</c:v>
                </c:pt>
                <c:pt idx="187">
                  <c:v>0.99165311653116539</c:v>
                </c:pt>
                <c:pt idx="188">
                  <c:v>0.99764195140233614</c:v>
                </c:pt>
                <c:pt idx="189">
                  <c:v>0.99726070282538948</c:v>
                </c:pt>
                <c:pt idx="190">
                  <c:v>0.99770836603358959</c:v>
                </c:pt>
                <c:pt idx="191">
                  <c:v>0.99870996161349201</c:v>
                </c:pt>
                <c:pt idx="192">
                  <c:v>0.99511672600107104</c:v>
                </c:pt>
                <c:pt idx="193">
                  <c:v>0.99722978534793894</c:v>
                </c:pt>
                <c:pt idx="194">
                  <c:v>1.0020318427861645</c:v>
                </c:pt>
                <c:pt idx="195">
                  <c:v>0.99870099009900981</c:v>
                </c:pt>
                <c:pt idx="196">
                  <c:v>1.0031565756705743</c:v>
                </c:pt>
                <c:pt idx="197">
                  <c:v>1.0061826001707725</c:v>
                </c:pt>
                <c:pt idx="198">
                  <c:v>1.0013200697751168</c:v>
                </c:pt>
                <c:pt idx="199">
                  <c:v>0.9980538945650298</c:v>
                </c:pt>
                <c:pt idx="200">
                  <c:v>0.99382007453650556</c:v>
                </c:pt>
                <c:pt idx="201">
                  <c:v>0.99093354430379743</c:v>
                </c:pt>
                <c:pt idx="202">
                  <c:v>0.99538537691411055</c:v>
                </c:pt>
                <c:pt idx="203">
                  <c:v>0.99983958420225227</c:v>
                </c:pt>
                <c:pt idx="204">
                  <c:v>0.99818701065331783</c:v>
                </c:pt>
                <c:pt idx="205">
                  <c:v>1.0017359157759385</c:v>
                </c:pt>
                <c:pt idx="206">
                  <c:v>0.99728832052372307</c:v>
                </c:pt>
                <c:pt idx="207">
                  <c:v>0.99528590275766637</c:v>
                </c:pt>
                <c:pt idx="208">
                  <c:v>0.99280645317728466</c:v>
                </c:pt>
                <c:pt idx="209">
                  <c:v>0.99879510225348433</c:v>
                </c:pt>
                <c:pt idx="210">
                  <c:v>1.0000163020442763</c:v>
                </c:pt>
                <c:pt idx="211">
                  <c:v>0.99788076879187526</c:v>
                </c:pt>
                <c:pt idx="212">
                  <c:v>0.99975495401303649</c:v>
                </c:pt>
                <c:pt idx="213">
                  <c:v>0.99728749305532871</c:v>
                </c:pt>
                <c:pt idx="214">
                  <c:v>0.99831236072879803</c:v>
                </c:pt>
                <c:pt idx="215">
                  <c:v>0.99686520376175547</c:v>
                </c:pt>
                <c:pt idx="216">
                  <c:v>0.99622970792584542</c:v>
                </c:pt>
                <c:pt idx="217">
                  <c:v>1.0050736254110957</c:v>
                </c:pt>
                <c:pt idx="218">
                  <c:v>1.0150124967113918</c:v>
                </c:pt>
                <c:pt idx="219">
                  <c:v>1.0083753179218842</c:v>
                </c:pt>
                <c:pt idx="220">
                  <c:v>1.0021527487710056</c:v>
                </c:pt>
                <c:pt idx="221">
                  <c:v>0.99881372234690602</c:v>
                </c:pt>
                <c:pt idx="222">
                  <c:v>0.99483195839887018</c:v>
                </c:pt>
                <c:pt idx="223">
                  <c:v>0.99285299432111507</c:v>
                </c:pt>
                <c:pt idx="224">
                  <c:v>0.99741635657529137</c:v>
                </c:pt>
                <c:pt idx="225">
                  <c:v>0.99786582385715672</c:v>
                </c:pt>
                <c:pt idx="226">
                  <c:v>0.9999673474718781</c:v>
                </c:pt>
                <c:pt idx="227">
                  <c:v>1.0104001697986906</c:v>
                </c:pt>
                <c:pt idx="228">
                  <c:v>1.0047668293313512</c:v>
                </c:pt>
                <c:pt idx="229">
                  <c:v>1.0054196619546165</c:v>
                </c:pt>
                <c:pt idx="230">
                  <c:v>0.99788860808087265</c:v>
                </c:pt>
                <c:pt idx="231">
                  <c:v>0.99397300676433809</c:v>
                </c:pt>
                <c:pt idx="232">
                  <c:v>1.0004031607805193</c:v>
                </c:pt>
                <c:pt idx="233">
                  <c:v>1.0002740388490368</c:v>
                </c:pt>
                <c:pt idx="234">
                  <c:v>1.0005318120286213</c:v>
                </c:pt>
                <c:pt idx="235">
                  <c:v>1.0209068212933881</c:v>
                </c:pt>
                <c:pt idx="236">
                  <c:v>1.0046226906268243</c:v>
                </c:pt>
                <c:pt idx="237">
                  <c:v>0.99731452980714863</c:v>
                </c:pt>
                <c:pt idx="238">
                  <c:v>1.0021258168648137</c:v>
                </c:pt>
                <c:pt idx="239">
                  <c:v>1.0133720930232557</c:v>
                </c:pt>
                <c:pt idx="240">
                  <c:v>1.0191499589089952</c:v>
                </c:pt>
                <c:pt idx="241">
                  <c:v>0.99657669719745601</c:v>
                </c:pt>
                <c:pt idx="242">
                  <c:v>0.99276346926001136</c:v>
                </c:pt>
                <c:pt idx="243">
                  <c:v>0.99580174389099907</c:v>
                </c:pt>
                <c:pt idx="244">
                  <c:v>1.0077987460234117</c:v>
                </c:pt>
                <c:pt idx="245">
                  <c:v>1.00969981152025</c:v>
                </c:pt>
                <c:pt idx="246">
                  <c:v>1.0133400109269715</c:v>
                </c:pt>
                <c:pt idx="247">
                  <c:v>0.99543214868730434</c:v>
                </c:pt>
                <c:pt idx="248">
                  <c:v>1.0035506875695845</c:v>
                </c:pt>
                <c:pt idx="249">
                  <c:v>1.009010224580972</c:v>
                </c:pt>
              </c:numCache>
            </c:numRef>
          </c:xVal>
          <c:yVal>
            <c:numRef>
              <c:f>'Ratio regr'!$C$40:$C$289</c:f>
              <c:numCache>
                <c:formatCode>General</c:formatCode>
                <c:ptCount val="250"/>
                <c:pt idx="0">
                  <c:v>-3.5415499173560683E-2</c:v>
                </c:pt>
                <c:pt idx="1">
                  <c:v>8.4588820297071265E-4</c:v>
                </c:pt>
                <c:pt idx="2">
                  <c:v>5.9230528927171067E-3</c:v>
                </c:pt>
                <c:pt idx="3">
                  <c:v>-1.0773103234831938E-2</c:v>
                </c:pt>
                <c:pt idx="4">
                  <c:v>-4.132132813966416E-2</c:v>
                </c:pt>
                <c:pt idx="5">
                  <c:v>2.9300542340312208E-2</c:v>
                </c:pt>
                <c:pt idx="6">
                  <c:v>-2.0861674415699749E-2</c:v>
                </c:pt>
                <c:pt idx="7">
                  <c:v>-7.3615442187085822E-2</c:v>
                </c:pt>
                <c:pt idx="8">
                  <c:v>6.4673078839513787E-2</c:v>
                </c:pt>
                <c:pt idx="9">
                  <c:v>3.6080880136882709E-2</c:v>
                </c:pt>
                <c:pt idx="10">
                  <c:v>4.0667037022772412E-2</c:v>
                </c:pt>
                <c:pt idx="11">
                  <c:v>-6.9559317852175839E-2</c:v>
                </c:pt>
                <c:pt idx="12">
                  <c:v>9.1146459803669977E-2</c:v>
                </c:pt>
                <c:pt idx="13">
                  <c:v>-3.7284201409299778E-2</c:v>
                </c:pt>
                <c:pt idx="14">
                  <c:v>-4.1994343060437145E-2</c:v>
                </c:pt>
                <c:pt idx="15">
                  <c:v>7.4355413080370081E-2</c:v>
                </c:pt>
                <c:pt idx="16">
                  <c:v>-6.5118310200633078E-2</c:v>
                </c:pt>
                <c:pt idx="17">
                  <c:v>-3.5579336968559638E-2</c:v>
                </c:pt>
                <c:pt idx="18">
                  <c:v>1.4632846955455525E-2</c:v>
                </c:pt>
                <c:pt idx="19">
                  <c:v>5.3825010918413407E-2</c:v>
                </c:pt>
                <c:pt idx="20">
                  <c:v>2.6226921660293057E-2</c:v>
                </c:pt>
                <c:pt idx="21">
                  <c:v>-6.7816382176324908E-2</c:v>
                </c:pt>
                <c:pt idx="22">
                  <c:v>0.11228858719910417</c:v>
                </c:pt>
                <c:pt idx="23">
                  <c:v>-8.6353623372731225E-2</c:v>
                </c:pt>
                <c:pt idx="24">
                  <c:v>2.3642942708561598E-3</c:v>
                </c:pt>
                <c:pt idx="25">
                  <c:v>-2.4421996699405701E-2</c:v>
                </c:pt>
                <c:pt idx="26">
                  <c:v>-3.3736305980216375E-2</c:v>
                </c:pt>
                <c:pt idx="27">
                  <c:v>-6.2273220997100753E-2</c:v>
                </c:pt>
                <c:pt idx="28">
                  <c:v>8.9780479977092043E-2</c:v>
                </c:pt>
                <c:pt idx="29">
                  <c:v>-5.4618280398747832E-2</c:v>
                </c:pt>
                <c:pt idx="30">
                  <c:v>-8.0613908600615347E-2</c:v>
                </c:pt>
                <c:pt idx="31">
                  <c:v>0.12754375768531012</c:v>
                </c:pt>
                <c:pt idx="32">
                  <c:v>-0.13263964656360849</c:v>
                </c:pt>
                <c:pt idx="33">
                  <c:v>2.0158121109769001E-3</c:v>
                </c:pt>
                <c:pt idx="34">
                  <c:v>-7.0705633758556541E-3</c:v>
                </c:pt>
                <c:pt idx="35">
                  <c:v>-0.1384242589797785</c:v>
                </c:pt>
                <c:pt idx="36">
                  <c:v>5.2103958672993667E-2</c:v>
                </c:pt>
                <c:pt idx="37">
                  <c:v>4.8951887987927822E-2</c:v>
                </c:pt>
                <c:pt idx="38">
                  <c:v>9.8293004995901878E-3</c:v>
                </c:pt>
                <c:pt idx="39">
                  <c:v>-0.10984603192112374</c:v>
                </c:pt>
                <c:pt idx="40">
                  <c:v>-1.5952838348799792E-2</c:v>
                </c:pt>
                <c:pt idx="41">
                  <c:v>0.16922923361748732</c:v>
                </c:pt>
                <c:pt idx="42">
                  <c:v>-0.13792869002818509</c:v>
                </c:pt>
                <c:pt idx="43">
                  <c:v>9.2506643832942492E-2</c:v>
                </c:pt>
                <c:pt idx="44">
                  <c:v>1.3105734891047938E-2</c:v>
                </c:pt>
                <c:pt idx="45">
                  <c:v>-2.6664115972941604E-2</c:v>
                </c:pt>
                <c:pt idx="46">
                  <c:v>5.3102405715219847E-2</c:v>
                </c:pt>
                <c:pt idx="47">
                  <c:v>-9.9900049271445912E-2</c:v>
                </c:pt>
                <c:pt idx="48">
                  <c:v>0.11940637155937184</c:v>
                </c:pt>
                <c:pt idx="49">
                  <c:v>3.216382498001602E-2</c:v>
                </c:pt>
                <c:pt idx="50">
                  <c:v>-8.7565227415199565E-2</c:v>
                </c:pt>
                <c:pt idx="51">
                  <c:v>4.897572024804564E-4</c:v>
                </c:pt>
                <c:pt idx="52">
                  <c:v>2.5637554137312391E-2</c:v>
                </c:pt>
                <c:pt idx="53">
                  <c:v>1.8936204452178917E-2</c:v>
                </c:pt>
                <c:pt idx="54">
                  <c:v>3.8400698552088164E-2</c:v>
                </c:pt>
                <c:pt idx="55">
                  <c:v>-2.6869226191897466E-2</c:v>
                </c:pt>
                <c:pt idx="56">
                  <c:v>-6.7378897593428633E-3</c:v>
                </c:pt>
                <c:pt idx="57">
                  <c:v>-1.9233340946230082E-2</c:v>
                </c:pt>
                <c:pt idx="58">
                  <c:v>-2.0739694269029885E-2</c:v>
                </c:pt>
                <c:pt idx="59">
                  <c:v>9.6721894124926155E-2</c:v>
                </c:pt>
                <c:pt idx="60">
                  <c:v>-6.5042949943911577E-2</c:v>
                </c:pt>
                <c:pt idx="61">
                  <c:v>8.6630475090273329E-2</c:v>
                </c:pt>
                <c:pt idx="62">
                  <c:v>-7.6331550433316298E-2</c:v>
                </c:pt>
                <c:pt idx="63">
                  <c:v>6.5445468820610309E-2</c:v>
                </c:pt>
                <c:pt idx="64">
                  <c:v>-4.3558929848241612E-2</c:v>
                </c:pt>
                <c:pt idx="65">
                  <c:v>-3.5921266548020192E-2</c:v>
                </c:pt>
                <c:pt idx="66">
                  <c:v>-2.7691000407605526E-2</c:v>
                </c:pt>
                <c:pt idx="67">
                  <c:v>-1.9343797468935109E-2</c:v>
                </c:pt>
                <c:pt idx="68">
                  <c:v>1.4704133621896265E-2</c:v>
                </c:pt>
                <c:pt idx="69">
                  <c:v>-9.4541541322538114E-3</c:v>
                </c:pt>
                <c:pt idx="70">
                  <c:v>-3.5471479551073659E-2</c:v>
                </c:pt>
                <c:pt idx="71">
                  <c:v>7.0594499825838763E-2</c:v>
                </c:pt>
                <c:pt idx="72">
                  <c:v>-1.3281542264174107E-3</c:v>
                </c:pt>
                <c:pt idx="73">
                  <c:v>-3.7378212518164977E-2</c:v>
                </c:pt>
                <c:pt idx="74">
                  <c:v>1.0355646525570528E-3</c:v>
                </c:pt>
                <c:pt idx="75">
                  <c:v>6.4425391882295346E-2</c:v>
                </c:pt>
                <c:pt idx="76">
                  <c:v>-5.5621301417700941E-2</c:v>
                </c:pt>
                <c:pt idx="77">
                  <c:v>-4.6729183432714039E-2</c:v>
                </c:pt>
                <c:pt idx="78">
                  <c:v>0.10752492226238131</c:v>
                </c:pt>
                <c:pt idx="79">
                  <c:v>1.8436797425082196E-2</c:v>
                </c:pt>
                <c:pt idx="80">
                  <c:v>-0.10738483941288302</c:v>
                </c:pt>
                <c:pt idx="81">
                  <c:v>-5.5581719612488589E-3</c:v>
                </c:pt>
                <c:pt idx="82">
                  <c:v>6.331217027844338E-3</c:v>
                </c:pt>
                <c:pt idx="83">
                  <c:v>2.36832344530572E-2</c:v>
                </c:pt>
                <c:pt idx="84">
                  <c:v>2.2193942981428849E-2</c:v>
                </c:pt>
                <c:pt idx="85">
                  <c:v>6.2348975535408968E-3</c:v>
                </c:pt>
                <c:pt idx="86">
                  <c:v>3.0739645711546748E-2</c:v>
                </c:pt>
                <c:pt idx="87">
                  <c:v>-1.9588202707085167E-2</c:v>
                </c:pt>
                <c:pt idx="88">
                  <c:v>6.7029622459738425E-2</c:v>
                </c:pt>
                <c:pt idx="89">
                  <c:v>-6.0808023028332769E-2</c:v>
                </c:pt>
                <c:pt idx="90">
                  <c:v>-2.8993823466986202E-3</c:v>
                </c:pt>
                <c:pt idx="91">
                  <c:v>9.5679742012867441E-3</c:v>
                </c:pt>
                <c:pt idx="92">
                  <c:v>3.717912371610077E-2</c:v>
                </c:pt>
                <c:pt idx="93">
                  <c:v>-6.4844711204020355E-2</c:v>
                </c:pt>
                <c:pt idx="94">
                  <c:v>0.10700007872320183</c:v>
                </c:pt>
                <c:pt idx="95">
                  <c:v>-2.4050733052081608E-2</c:v>
                </c:pt>
                <c:pt idx="96">
                  <c:v>3.1081369320741459E-2</c:v>
                </c:pt>
                <c:pt idx="97">
                  <c:v>2.7161491139251481E-3</c:v>
                </c:pt>
                <c:pt idx="98">
                  <c:v>1.3333245869745269E-2</c:v>
                </c:pt>
                <c:pt idx="99">
                  <c:v>-3.1822635955799372E-3</c:v>
                </c:pt>
                <c:pt idx="100">
                  <c:v>-2.4772854086637874E-2</c:v>
                </c:pt>
                <c:pt idx="101">
                  <c:v>5.2607547972299273E-2</c:v>
                </c:pt>
                <c:pt idx="102">
                  <c:v>-7.9445533858920392E-2</c:v>
                </c:pt>
                <c:pt idx="103">
                  <c:v>1.1130055852479503E-2</c:v>
                </c:pt>
                <c:pt idx="104">
                  <c:v>7.8488635555300723E-2</c:v>
                </c:pt>
                <c:pt idx="105">
                  <c:v>3.8151703522926406E-2</c:v>
                </c:pt>
                <c:pt idx="106">
                  <c:v>-2.7229394158117537E-2</c:v>
                </c:pt>
                <c:pt idx="107">
                  <c:v>-2.6539377635603545E-2</c:v>
                </c:pt>
                <c:pt idx="108">
                  <c:v>3.0608303462047459E-2</c:v>
                </c:pt>
                <c:pt idx="109">
                  <c:v>1.3638355919677769E-2</c:v>
                </c:pt>
                <c:pt idx="110">
                  <c:v>1.378459544369004E-2</c:v>
                </c:pt>
                <c:pt idx="111">
                  <c:v>-1.3955708535269173E-2</c:v>
                </c:pt>
                <c:pt idx="112">
                  <c:v>7.1636251146552365E-2</c:v>
                </c:pt>
                <c:pt idx="113">
                  <c:v>-2.6940909089552489E-2</c:v>
                </c:pt>
                <c:pt idx="114">
                  <c:v>-2.9131562589794768E-3</c:v>
                </c:pt>
                <c:pt idx="115">
                  <c:v>-4.0168144968377728E-2</c:v>
                </c:pt>
                <c:pt idx="116">
                  <c:v>-1.2677526775597414E-3</c:v>
                </c:pt>
                <c:pt idx="117">
                  <c:v>1.0574046664655112E-2</c:v>
                </c:pt>
                <c:pt idx="118">
                  <c:v>2.901054594751451E-2</c:v>
                </c:pt>
                <c:pt idx="119">
                  <c:v>4.3056733231219502E-2</c:v>
                </c:pt>
                <c:pt idx="120">
                  <c:v>-2.6425670870984241E-3</c:v>
                </c:pt>
                <c:pt idx="121">
                  <c:v>-7.6275433929022807E-3</c:v>
                </c:pt>
                <c:pt idx="122">
                  <c:v>-7.0632228521467888E-2</c:v>
                </c:pt>
                <c:pt idx="123">
                  <c:v>4.0203872782464734E-2</c:v>
                </c:pt>
                <c:pt idx="124">
                  <c:v>-2.1783125626045896E-2</c:v>
                </c:pt>
                <c:pt idx="125">
                  <c:v>-8.2148763256811863E-3</c:v>
                </c:pt>
                <c:pt idx="126">
                  <c:v>6.367698682202616E-2</c:v>
                </c:pt>
                <c:pt idx="127">
                  <c:v>-3.4115257342405614E-2</c:v>
                </c:pt>
                <c:pt idx="128">
                  <c:v>2.4720558240425738E-2</c:v>
                </c:pt>
                <c:pt idx="129">
                  <c:v>-9.0158793334544129E-2</c:v>
                </c:pt>
                <c:pt idx="130">
                  <c:v>4.5240631005236009E-2</c:v>
                </c:pt>
                <c:pt idx="131">
                  <c:v>-6.4472431856343881E-3</c:v>
                </c:pt>
                <c:pt idx="132">
                  <c:v>1.876475411290901E-2</c:v>
                </c:pt>
                <c:pt idx="133">
                  <c:v>-7.7885348253623032E-2</c:v>
                </c:pt>
                <c:pt idx="134">
                  <c:v>-4.9872934995239926E-2</c:v>
                </c:pt>
                <c:pt idx="135">
                  <c:v>0.12259159530690455</c:v>
                </c:pt>
                <c:pt idx="136">
                  <c:v>-1.3562180571651594E-2</c:v>
                </c:pt>
                <c:pt idx="137">
                  <c:v>-8.4059061120426382E-2</c:v>
                </c:pt>
                <c:pt idx="138">
                  <c:v>0.11008794551080769</c:v>
                </c:pt>
                <c:pt idx="139">
                  <c:v>-1.1111814429660694E-3</c:v>
                </c:pt>
                <c:pt idx="140">
                  <c:v>5.2465153646484186E-2</c:v>
                </c:pt>
                <c:pt idx="141">
                  <c:v>1.1998456619332742E-2</c:v>
                </c:pt>
                <c:pt idx="142">
                  <c:v>-8.4666920122785205E-2</c:v>
                </c:pt>
                <c:pt idx="143">
                  <c:v>0.18748854357482947</c:v>
                </c:pt>
                <c:pt idx="144">
                  <c:v>-4.8604918674185482E-2</c:v>
                </c:pt>
                <c:pt idx="145">
                  <c:v>-0.12794978051707995</c:v>
                </c:pt>
                <c:pt idx="146">
                  <c:v>0.12938866954054229</c:v>
                </c:pt>
                <c:pt idx="147">
                  <c:v>-3.2250639169067341E-2</c:v>
                </c:pt>
                <c:pt idx="148">
                  <c:v>-3.775327600747258E-2</c:v>
                </c:pt>
                <c:pt idx="149">
                  <c:v>5.4653395862758414E-2</c:v>
                </c:pt>
                <c:pt idx="150">
                  <c:v>-1.3837865445755826E-2</c:v>
                </c:pt>
                <c:pt idx="151">
                  <c:v>7.8366011311209016E-2</c:v>
                </c:pt>
                <c:pt idx="152">
                  <c:v>2.4206763549994292E-4</c:v>
                </c:pt>
                <c:pt idx="153">
                  <c:v>7.3152970556590313E-3</c:v>
                </c:pt>
                <c:pt idx="154">
                  <c:v>-6.3214083081956085E-3</c:v>
                </c:pt>
                <c:pt idx="155">
                  <c:v>-0.10997867931622718</c:v>
                </c:pt>
                <c:pt idx="156">
                  <c:v>-1.4064632951384048E-2</c:v>
                </c:pt>
                <c:pt idx="157">
                  <c:v>-9.221628606871124E-2</c:v>
                </c:pt>
                <c:pt idx="158">
                  <c:v>-1.2161187144700936E-2</c:v>
                </c:pt>
                <c:pt idx="159">
                  <c:v>-0.11531523827980916</c:v>
                </c:pt>
                <c:pt idx="160">
                  <c:v>6.2937875282139899E-2</c:v>
                </c:pt>
                <c:pt idx="161">
                  <c:v>3.3600266604229323E-2</c:v>
                </c:pt>
                <c:pt idx="162">
                  <c:v>-6.1227523855836186E-2</c:v>
                </c:pt>
                <c:pt idx="163">
                  <c:v>2.0313193470966828E-2</c:v>
                </c:pt>
                <c:pt idx="164">
                  <c:v>-5.4141321759545891E-2</c:v>
                </c:pt>
                <c:pt idx="165">
                  <c:v>7.9751808522793843E-2</c:v>
                </c:pt>
                <c:pt idx="166">
                  <c:v>1.0161263387189479E-2</c:v>
                </c:pt>
                <c:pt idx="167">
                  <c:v>-4.7744794096038379E-2</c:v>
                </c:pt>
                <c:pt idx="168">
                  <c:v>3.1645162655548065E-2</c:v>
                </c:pt>
                <c:pt idx="169">
                  <c:v>0.15568050318637461</c:v>
                </c:pt>
                <c:pt idx="170">
                  <c:v>-4.5633013417556656E-2</c:v>
                </c:pt>
                <c:pt idx="171">
                  <c:v>3.6141518408110862E-2</c:v>
                </c:pt>
                <c:pt idx="172">
                  <c:v>2.2697493554358239E-2</c:v>
                </c:pt>
                <c:pt idx="173">
                  <c:v>-0.10710267142750574</c:v>
                </c:pt>
                <c:pt idx="174">
                  <c:v>7.2673607005583118E-2</c:v>
                </c:pt>
                <c:pt idx="175">
                  <c:v>-4.8264808556301109E-2</c:v>
                </c:pt>
                <c:pt idx="176">
                  <c:v>5.3716229013892836E-2</c:v>
                </c:pt>
                <c:pt idx="177">
                  <c:v>6.7732835387129486E-2</c:v>
                </c:pt>
                <c:pt idx="178">
                  <c:v>4.3089946034825966E-2</c:v>
                </c:pt>
                <c:pt idx="179">
                  <c:v>-0.11517408008989338</c:v>
                </c:pt>
                <c:pt idx="180">
                  <c:v>-4.6119448183121525E-2</c:v>
                </c:pt>
                <c:pt idx="181">
                  <c:v>8.8722617701425088E-2</c:v>
                </c:pt>
                <c:pt idx="182">
                  <c:v>7.9182996302576525E-2</c:v>
                </c:pt>
                <c:pt idx="183">
                  <c:v>-0.11481913513677799</c:v>
                </c:pt>
                <c:pt idx="184">
                  <c:v>3.1003602293814825E-2</c:v>
                </c:pt>
                <c:pt idx="185">
                  <c:v>0.14182578396871959</c:v>
                </c:pt>
                <c:pt idx="186">
                  <c:v>-2.4098678666278905E-2</c:v>
                </c:pt>
                <c:pt idx="187">
                  <c:v>-6.446581551534547E-3</c:v>
                </c:pt>
                <c:pt idx="188">
                  <c:v>-7.0889386335348803E-3</c:v>
                </c:pt>
                <c:pt idx="189">
                  <c:v>2.5005713424554599E-2</c:v>
                </c:pt>
                <c:pt idx="190">
                  <c:v>-1.085920053310252E-2</c:v>
                </c:pt>
                <c:pt idx="191">
                  <c:v>3.9698432844266995E-2</c:v>
                </c:pt>
                <c:pt idx="192">
                  <c:v>-7.2866713152540452E-2</c:v>
                </c:pt>
                <c:pt idx="193">
                  <c:v>4.1445357543072658E-2</c:v>
                </c:pt>
                <c:pt idx="194">
                  <c:v>-6.3865741138025234E-2</c:v>
                </c:pt>
                <c:pt idx="195">
                  <c:v>6.0096618474097863E-2</c:v>
                </c:pt>
                <c:pt idx="196">
                  <c:v>-2.1030499672328284E-2</c:v>
                </c:pt>
                <c:pt idx="197">
                  <c:v>-8.5659850713407759E-2</c:v>
                </c:pt>
                <c:pt idx="198">
                  <c:v>8.4174212976763085E-2</c:v>
                </c:pt>
                <c:pt idx="199">
                  <c:v>-8.136343096070886E-2</c:v>
                </c:pt>
                <c:pt idx="200">
                  <c:v>4.9473844477919471E-2</c:v>
                </c:pt>
                <c:pt idx="201">
                  <c:v>-4.0027016563081164E-2</c:v>
                </c:pt>
                <c:pt idx="202">
                  <c:v>-1.4541564357187342E-2</c:v>
                </c:pt>
                <c:pt idx="203">
                  <c:v>2.9384367181237381E-2</c:v>
                </c:pt>
                <c:pt idx="204">
                  <c:v>-0.11456053775464003</c:v>
                </c:pt>
                <c:pt idx="205">
                  <c:v>3.1230440833917461E-2</c:v>
                </c:pt>
                <c:pt idx="206">
                  <c:v>5.4180231901488907E-2</c:v>
                </c:pt>
                <c:pt idx="207">
                  <c:v>-7.680052836603013E-2</c:v>
                </c:pt>
                <c:pt idx="208">
                  <c:v>-4.6664310977505452E-2</c:v>
                </c:pt>
                <c:pt idx="209">
                  <c:v>4.6039154912806191E-2</c:v>
                </c:pt>
                <c:pt idx="210">
                  <c:v>1.0782379000391362E-2</c:v>
                </c:pt>
                <c:pt idx="211">
                  <c:v>-2.4907269897563977E-2</c:v>
                </c:pt>
                <c:pt idx="212">
                  <c:v>-2.4420939689731025E-3</c:v>
                </c:pt>
                <c:pt idx="213">
                  <c:v>2.8845155051219096E-2</c:v>
                </c:pt>
                <c:pt idx="214">
                  <c:v>-7.024216956062479E-3</c:v>
                </c:pt>
                <c:pt idx="215">
                  <c:v>3.6157872008759195E-2</c:v>
                </c:pt>
                <c:pt idx="216">
                  <c:v>-5.7635293315898339E-2</c:v>
                </c:pt>
                <c:pt idx="217">
                  <c:v>-7.0113969590699377E-3</c:v>
                </c:pt>
                <c:pt idx="218">
                  <c:v>5.5129069062382352E-2</c:v>
                </c:pt>
                <c:pt idx="219">
                  <c:v>6.3623827782189224E-2</c:v>
                </c:pt>
                <c:pt idx="220">
                  <c:v>5.6184647442336644E-4</c:v>
                </c:pt>
                <c:pt idx="221">
                  <c:v>-8.7768920582343979E-2</c:v>
                </c:pt>
                <c:pt idx="222">
                  <c:v>-2.5604220974327685E-2</c:v>
                </c:pt>
                <c:pt idx="223">
                  <c:v>-0.10923605945135495</c:v>
                </c:pt>
                <c:pt idx="224">
                  <c:v>0.11449591782129298</c:v>
                </c:pt>
                <c:pt idx="225">
                  <c:v>-2.5959663230944896E-2</c:v>
                </c:pt>
                <c:pt idx="226">
                  <c:v>-3.8150694156524612E-4</c:v>
                </c:pt>
                <c:pt idx="227">
                  <c:v>-6.6025023156403462E-2</c:v>
                </c:pt>
                <c:pt idx="228">
                  <c:v>3.5025539285313823E-3</c:v>
                </c:pt>
                <c:pt idx="229">
                  <c:v>-5.286244084216718E-2</c:v>
                </c:pt>
                <c:pt idx="230">
                  <c:v>1.2975519664690238E-2</c:v>
                </c:pt>
                <c:pt idx="231">
                  <c:v>2.2894082214170441E-2</c:v>
                </c:pt>
                <c:pt idx="232">
                  <c:v>-2.8766485240695139E-2</c:v>
                </c:pt>
                <c:pt idx="233">
                  <c:v>6.1770805830725806E-2</c:v>
                </c:pt>
                <c:pt idx="234">
                  <c:v>-4.2881639328745003E-2</c:v>
                </c:pt>
                <c:pt idx="235">
                  <c:v>-1.4528369057396184E-2</c:v>
                </c:pt>
                <c:pt idx="236">
                  <c:v>-9.7999220048422986E-2</c:v>
                </c:pt>
                <c:pt idx="237">
                  <c:v>-3.3612610988548286E-2</c:v>
                </c:pt>
                <c:pt idx="238">
                  <c:v>0.13893811831061242</c:v>
                </c:pt>
                <c:pt idx="239">
                  <c:v>-0.10811227903665388</c:v>
                </c:pt>
                <c:pt idx="240">
                  <c:v>5.5463543694666217E-2</c:v>
                </c:pt>
                <c:pt idx="241">
                  <c:v>-4.362319145268545E-2</c:v>
                </c:pt>
                <c:pt idx="242">
                  <c:v>7.6290640564642187E-2</c:v>
                </c:pt>
                <c:pt idx="243">
                  <c:v>8.5365259889894629E-3</c:v>
                </c:pt>
                <c:pt idx="244">
                  <c:v>4.4620714811949513E-2</c:v>
                </c:pt>
                <c:pt idx="245">
                  <c:v>2.5439444073780626E-2</c:v>
                </c:pt>
                <c:pt idx="246">
                  <c:v>1.8049675102157492E-2</c:v>
                </c:pt>
                <c:pt idx="247">
                  <c:v>6.828012437884079E-2</c:v>
                </c:pt>
                <c:pt idx="248">
                  <c:v>-0.11978969629578995</c:v>
                </c:pt>
                <c:pt idx="249">
                  <c:v>7.5857252014012833E-2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00160"/>
        <c:axId val="164812288"/>
      </c:scatterChart>
      <c:valAx>
        <c:axId val="164700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Ratio(Yuan/$)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64812288"/>
        <c:crosses val="autoZero"/>
        <c:crossBetween val="midCat"/>
      </c:valAx>
      <c:valAx>
        <c:axId val="164812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4700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Ratio(Can/$)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Ratio data'!$K$2:$K$251</c:f>
              <c:numCache>
                <c:formatCode>0.0000</c:formatCode>
                <c:ptCount val="250"/>
                <c:pt idx="0">
                  <c:v>0.99824727963192872</c:v>
                </c:pt>
                <c:pt idx="1">
                  <c:v>1.006072134025898</c:v>
                </c:pt>
                <c:pt idx="2">
                  <c:v>0.99301919720767884</c:v>
                </c:pt>
                <c:pt idx="3">
                  <c:v>0.99531341534856477</c:v>
                </c:pt>
                <c:pt idx="4">
                  <c:v>1.0074308416715716</c:v>
                </c:pt>
                <c:pt idx="5">
                  <c:v>0.99744394946322934</c:v>
                </c:pt>
                <c:pt idx="6">
                  <c:v>1.0028554693220091</c:v>
                </c:pt>
                <c:pt idx="7">
                  <c:v>1.0018252172008471</c:v>
                </c:pt>
                <c:pt idx="8">
                  <c:v>0.99795948112520028</c:v>
                </c:pt>
                <c:pt idx="9">
                  <c:v>0.98641740908427056</c:v>
                </c:pt>
                <c:pt idx="10">
                  <c:v>0.99059816405093282</c:v>
                </c:pt>
                <c:pt idx="11">
                  <c:v>1.0180106120618788</c:v>
                </c:pt>
                <c:pt idx="12">
                  <c:v>0.99060343561885178</c:v>
                </c:pt>
                <c:pt idx="13">
                  <c:v>1.0045946346524381</c:v>
                </c:pt>
                <c:pt idx="14">
                  <c:v>1.0124668043670699</c:v>
                </c:pt>
                <c:pt idx="15">
                  <c:v>1.0158105646630238</c:v>
                </c:pt>
                <c:pt idx="16">
                  <c:v>0.99010185052359778</c:v>
                </c:pt>
                <c:pt idx="17">
                  <c:v>1.0028252680382499</c:v>
                </c:pt>
                <c:pt idx="18">
                  <c:v>0.99508776999205362</c:v>
                </c:pt>
                <c:pt idx="19">
                  <c:v>1.0094373865698731</c:v>
                </c:pt>
                <c:pt idx="20">
                  <c:v>0.99762675296655878</c:v>
                </c:pt>
                <c:pt idx="21">
                  <c:v>0.99978373702422152</c:v>
                </c:pt>
                <c:pt idx="22">
                  <c:v>1.0186747422308746</c:v>
                </c:pt>
                <c:pt idx="23">
                  <c:v>1.0101217440543602</c:v>
                </c:pt>
                <c:pt idx="24">
                  <c:v>1.0096699600588606</c:v>
                </c:pt>
                <c:pt idx="25">
                  <c:v>0.99479491984176549</c:v>
                </c:pt>
                <c:pt idx="26">
                  <c:v>0.98827961490163252</c:v>
                </c:pt>
                <c:pt idx="27">
                  <c:v>1.0093180855569672</c:v>
                </c:pt>
                <c:pt idx="28">
                  <c:v>1.0107707371660373</c:v>
                </c:pt>
                <c:pt idx="29">
                  <c:v>1.0140464987544977</c:v>
                </c:pt>
                <c:pt idx="30">
                  <c:v>1.0146025247355852</c:v>
                </c:pt>
                <c:pt idx="31">
                  <c:v>1.0320801667899655</c:v>
                </c:pt>
                <c:pt idx="32">
                  <c:v>0.99165906425127071</c:v>
                </c:pt>
                <c:pt idx="33">
                  <c:v>1.0153765277960309</c:v>
                </c:pt>
                <c:pt idx="34">
                  <c:v>0.9968936060056951</c:v>
                </c:pt>
                <c:pt idx="35">
                  <c:v>1.00188262788886</c:v>
                </c:pt>
                <c:pt idx="36">
                  <c:v>0.98451370439966324</c:v>
                </c:pt>
                <c:pt idx="37">
                  <c:v>0.98571804659734097</c:v>
                </c:pt>
                <c:pt idx="38">
                  <c:v>1.0132870401281966</c:v>
                </c:pt>
                <c:pt idx="39">
                  <c:v>0.98056141275698461</c:v>
                </c:pt>
                <c:pt idx="40">
                  <c:v>0.98185605806061427</c:v>
                </c:pt>
                <c:pt idx="41">
                  <c:v>1.0057490931489974</c:v>
                </c:pt>
                <c:pt idx="42">
                  <c:v>1.0132698196665533</c:v>
                </c:pt>
                <c:pt idx="43">
                  <c:v>1.0028206850235057</c:v>
                </c:pt>
                <c:pt idx="44">
                  <c:v>0.9892177873024377</c:v>
                </c:pt>
                <c:pt idx="45">
                  <c:v>1.0003385011170536</c:v>
                </c:pt>
                <c:pt idx="46">
                  <c:v>0.99309691391445587</c:v>
                </c:pt>
                <c:pt idx="47">
                  <c:v>1.0032710917268637</c:v>
                </c:pt>
                <c:pt idx="48">
                  <c:v>0.98396956935199031</c:v>
                </c:pt>
                <c:pt idx="49">
                  <c:v>1.0017948363937594</c:v>
                </c:pt>
                <c:pt idx="50">
                  <c:v>1.0066152149944874</c:v>
                </c:pt>
                <c:pt idx="51">
                  <c:v>1.0055449069003286</c:v>
                </c:pt>
                <c:pt idx="52">
                  <c:v>1.0182449451970863</c:v>
                </c:pt>
                <c:pt idx="53">
                  <c:v>0.98749749281272992</c:v>
                </c:pt>
                <c:pt idx="54">
                  <c:v>1.0005416384563304</c:v>
                </c:pt>
                <c:pt idx="55">
                  <c:v>1.0033834077683041</c:v>
                </c:pt>
                <c:pt idx="56">
                  <c:v>1.0024278392230914</c:v>
                </c:pt>
                <c:pt idx="57">
                  <c:v>1.017559203444564</c:v>
                </c:pt>
                <c:pt idx="58">
                  <c:v>1.019900826446281</c:v>
                </c:pt>
                <c:pt idx="59">
                  <c:v>0.98658109684947493</c:v>
                </c:pt>
                <c:pt idx="60">
                  <c:v>0.98771272751166306</c:v>
                </c:pt>
                <c:pt idx="61">
                  <c:v>1.0122405534858967</c:v>
                </c:pt>
                <c:pt idx="62">
                  <c:v>1.024382229232387</c:v>
                </c:pt>
                <c:pt idx="63">
                  <c:v>0.99942259575287107</c:v>
                </c:pt>
                <c:pt idx="64">
                  <c:v>0.98927975349852348</c:v>
                </c:pt>
                <c:pt idx="65">
                  <c:v>0.98922847316851603</c:v>
                </c:pt>
                <c:pt idx="66">
                  <c:v>1.0041325024598229</c:v>
                </c:pt>
                <c:pt idx="67">
                  <c:v>1.0059446041285602</c:v>
                </c:pt>
                <c:pt idx="68">
                  <c:v>1.0181829988960323</c:v>
                </c:pt>
                <c:pt idx="69">
                  <c:v>1.0024236239556095</c:v>
                </c:pt>
                <c:pt idx="70">
                  <c:v>1.0130432016288096</c:v>
                </c:pt>
                <c:pt idx="71">
                  <c:v>0.9915839718628312</c:v>
                </c:pt>
                <c:pt idx="72">
                  <c:v>1.0132379022042057</c:v>
                </c:pt>
                <c:pt idx="73">
                  <c:v>0.99793711320872669</c:v>
                </c:pt>
                <c:pt idx="74">
                  <c:v>0.99455023803557996</c:v>
                </c:pt>
                <c:pt idx="75">
                  <c:v>0.99609498015997988</c:v>
                </c:pt>
                <c:pt idx="76">
                  <c:v>0.98020866266202977</c:v>
                </c:pt>
                <c:pt idx="77">
                  <c:v>0.98813056379821962</c:v>
                </c:pt>
                <c:pt idx="78">
                  <c:v>1.0090090090090091</c:v>
                </c:pt>
                <c:pt idx="79">
                  <c:v>1.0153985507246375</c:v>
                </c:pt>
                <c:pt idx="80">
                  <c:v>1.0042691474448835</c:v>
                </c:pt>
                <c:pt idx="81">
                  <c:v>1.0012055072647674</c:v>
                </c:pt>
                <c:pt idx="82">
                  <c:v>0.99588086185044344</c:v>
                </c:pt>
                <c:pt idx="83">
                  <c:v>0.99217308304167995</c:v>
                </c:pt>
                <c:pt idx="84">
                  <c:v>0.98858388917393547</c:v>
                </c:pt>
                <c:pt idx="85">
                  <c:v>0.9809913066043856</c:v>
                </c:pt>
                <c:pt idx="86">
                  <c:v>0.97619205079029159</c:v>
                </c:pt>
                <c:pt idx="87">
                  <c:v>0.98787345030824469</c:v>
                </c:pt>
                <c:pt idx="88">
                  <c:v>0.94911534768893158</c:v>
                </c:pt>
                <c:pt idx="89">
                  <c:v>0.97723988439306364</c:v>
                </c:pt>
                <c:pt idx="90">
                  <c:v>1.0218853974121997</c:v>
                </c:pt>
                <c:pt idx="91">
                  <c:v>1.0102742203892627</c:v>
                </c:pt>
                <c:pt idx="92">
                  <c:v>0.97643772828188768</c:v>
                </c:pt>
                <c:pt idx="93">
                  <c:v>0.96970808273434073</c:v>
                </c:pt>
                <c:pt idx="94">
                  <c:v>0.9931170108161258</c:v>
                </c:pt>
                <c:pt idx="95">
                  <c:v>0.9998476770753999</c:v>
                </c:pt>
                <c:pt idx="96">
                  <c:v>0.98705057891529557</c:v>
                </c:pt>
                <c:pt idx="97">
                  <c:v>1.0263157894736843</c:v>
                </c:pt>
                <c:pt idx="98">
                  <c:v>0.99902248289345053</c:v>
                </c:pt>
                <c:pt idx="99">
                  <c:v>1.0100858046063526</c:v>
                </c:pt>
                <c:pt idx="100">
                  <c:v>1.0274962742175857</c:v>
                </c:pt>
                <c:pt idx="101">
                  <c:v>0.98469794763942264</c:v>
                </c:pt>
                <c:pt idx="102">
                  <c:v>0.97400206215937557</c:v>
                </c:pt>
                <c:pt idx="103">
                  <c:v>0.99258979206049147</c:v>
                </c:pt>
                <c:pt idx="104">
                  <c:v>0.98125999847642265</c:v>
                </c:pt>
                <c:pt idx="105">
                  <c:v>0.96801490567502513</c:v>
                </c:pt>
                <c:pt idx="106">
                  <c:v>0.9598203544791083</c:v>
                </c:pt>
                <c:pt idx="107">
                  <c:v>1.0184659090909092</c:v>
                </c:pt>
                <c:pt idx="108">
                  <c:v>1.0048404298958078</c:v>
                </c:pt>
                <c:pt idx="109">
                  <c:v>1.0124918354016981</c:v>
                </c:pt>
                <c:pt idx="110">
                  <c:v>0.98056608338037254</c:v>
                </c:pt>
                <c:pt idx="111">
                  <c:v>1.0163651315789475</c:v>
                </c:pt>
                <c:pt idx="112">
                  <c:v>1.015858888259568</c:v>
                </c:pt>
                <c:pt idx="113">
                  <c:v>0.9878136200716845</c:v>
                </c:pt>
                <c:pt idx="114">
                  <c:v>0.98605063699403328</c:v>
                </c:pt>
                <c:pt idx="115">
                  <c:v>0.9847902526780602</c:v>
                </c:pt>
                <c:pt idx="116">
                  <c:v>0.97791248027900024</c:v>
                </c:pt>
                <c:pt idx="117">
                  <c:v>0.99974526619682436</c:v>
                </c:pt>
                <c:pt idx="118">
                  <c:v>1.0034822490232715</c:v>
                </c:pt>
                <c:pt idx="119">
                  <c:v>0.98307236563690226</c:v>
                </c:pt>
                <c:pt idx="120">
                  <c:v>0.99629789065863106</c:v>
                </c:pt>
                <c:pt idx="121">
                  <c:v>0.99282751469063257</c:v>
                </c:pt>
                <c:pt idx="122">
                  <c:v>1.0073113412829662</c:v>
                </c:pt>
                <c:pt idx="123">
                  <c:v>0.98859414153633451</c:v>
                </c:pt>
                <c:pt idx="124">
                  <c:v>0.97019491303207783</c:v>
                </c:pt>
                <c:pt idx="125">
                  <c:v>1.0033333333333332</c:v>
                </c:pt>
                <c:pt idx="126">
                  <c:v>1.0140971536320373</c:v>
                </c:pt>
                <c:pt idx="127">
                  <c:v>0.99008323003364629</c:v>
                </c:pt>
                <c:pt idx="128">
                  <c:v>0.99812198175639422</c:v>
                </c:pt>
                <c:pt idx="129">
                  <c:v>1.0111101155810411</c:v>
                </c:pt>
                <c:pt idx="130">
                  <c:v>1.0065573770491802</c:v>
                </c:pt>
                <c:pt idx="131">
                  <c:v>1.0152302139272824</c:v>
                </c:pt>
                <c:pt idx="132">
                  <c:v>1.0200312174817898</c:v>
                </c:pt>
                <c:pt idx="133">
                  <c:v>0.9954943466802687</c:v>
                </c:pt>
                <c:pt idx="134">
                  <c:v>0.99760888129803571</c:v>
                </c:pt>
                <c:pt idx="135">
                  <c:v>0.97158020886834451</c:v>
                </c:pt>
                <c:pt idx="136">
                  <c:v>0.9648458149779735</c:v>
                </c:pt>
                <c:pt idx="137">
                  <c:v>0.9726052415304538</c:v>
                </c:pt>
                <c:pt idx="138">
                  <c:v>0.986010703220355</c:v>
                </c:pt>
                <c:pt idx="139">
                  <c:v>1.0073319367739479</c:v>
                </c:pt>
                <c:pt idx="140">
                  <c:v>0.97050760941487846</c:v>
                </c:pt>
                <c:pt idx="141">
                  <c:v>0.95003408980227921</c:v>
                </c:pt>
                <c:pt idx="142">
                  <c:v>0.99159319253639522</c:v>
                </c:pt>
                <c:pt idx="143">
                  <c:v>1.0360835401157982</c:v>
                </c:pt>
                <c:pt idx="144">
                  <c:v>1.0077836543259155</c:v>
                </c:pt>
                <c:pt idx="145">
                  <c:v>0.98881077334389544</c:v>
                </c:pt>
                <c:pt idx="146">
                  <c:v>1.0043060284398155</c:v>
                </c:pt>
                <c:pt idx="147">
                  <c:v>1.0107687705653605</c:v>
                </c:pt>
                <c:pt idx="148">
                  <c:v>0.98579461379106237</c:v>
                </c:pt>
                <c:pt idx="149">
                  <c:v>1.0173121184829381</c:v>
                </c:pt>
                <c:pt idx="150">
                  <c:v>0.99645878418256928</c:v>
                </c:pt>
                <c:pt idx="151">
                  <c:v>1.0399802566633762</c:v>
                </c:pt>
                <c:pt idx="152">
                  <c:v>1.0044613194114855</c:v>
                </c:pt>
                <c:pt idx="153">
                  <c:v>1.1195426195426197</c:v>
                </c:pt>
                <c:pt idx="154">
                  <c:v>1.0273486958723728</c:v>
                </c:pt>
                <c:pt idx="155">
                  <c:v>1.0136389778982828</c:v>
                </c:pt>
                <c:pt idx="156">
                  <c:v>0.99278592850774106</c:v>
                </c:pt>
                <c:pt idx="157">
                  <c:v>1.0166557805355976</c:v>
                </c:pt>
                <c:pt idx="158">
                  <c:v>1.0154995181496946</c:v>
                </c:pt>
                <c:pt idx="159">
                  <c:v>0.96812969553183081</c:v>
                </c:pt>
                <c:pt idx="160">
                  <c:v>0.94167619669988567</c:v>
                </c:pt>
                <c:pt idx="161">
                  <c:v>0.97709923664122145</c:v>
                </c:pt>
                <c:pt idx="162">
                  <c:v>0.99689275568181812</c:v>
                </c:pt>
                <c:pt idx="163">
                  <c:v>0.96820732033128498</c:v>
                </c:pt>
                <c:pt idx="164">
                  <c:v>0.99484915378955108</c:v>
                </c:pt>
                <c:pt idx="165">
                  <c:v>0.97512943786982254</c:v>
                </c:pt>
                <c:pt idx="166">
                  <c:v>1.0043614297904617</c:v>
                </c:pt>
                <c:pt idx="167">
                  <c:v>0.99471349004059295</c:v>
                </c:pt>
                <c:pt idx="168">
                  <c:v>0.99060453639555845</c:v>
                </c:pt>
                <c:pt idx="169">
                  <c:v>1.0128377083732514</c:v>
                </c:pt>
                <c:pt idx="170">
                  <c:v>0.96755580779417327</c:v>
                </c:pt>
                <c:pt idx="171">
                  <c:v>0.98269625574347463</c:v>
                </c:pt>
                <c:pt idx="172">
                  <c:v>1.0349184241941902</c:v>
                </c:pt>
                <c:pt idx="173">
                  <c:v>0.99740459482841493</c:v>
                </c:pt>
                <c:pt idx="174">
                  <c:v>1.0044333076329992</c:v>
                </c:pt>
                <c:pt idx="175">
                  <c:v>0.99827288428324701</c:v>
                </c:pt>
                <c:pt idx="176">
                  <c:v>0.99288735101883885</c:v>
                </c:pt>
                <c:pt idx="177">
                  <c:v>0.98538238141335921</c:v>
                </c:pt>
                <c:pt idx="178">
                  <c:v>0.99508792612240882</c:v>
                </c:pt>
                <c:pt idx="179">
                  <c:v>0.99526113140487715</c:v>
                </c:pt>
                <c:pt idx="180">
                  <c:v>0.98591409582382705</c:v>
                </c:pt>
                <c:pt idx="181">
                  <c:v>0.99366133413824331</c:v>
                </c:pt>
                <c:pt idx="182">
                  <c:v>0.9888618874038072</c:v>
                </c:pt>
                <c:pt idx="183">
                  <c:v>0.98095433135367593</c:v>
                </c:pt>
                <c:pt idx="184">
                  <c:v>1.010438413361169</c:v>
                </c:pt>
                <c:pt idx="185">
                  <c:v>1.0088842975206611</c:v>
                </c:pt>
                <c:pt idx="186">
                  <c:v>0.97818963751791932</c:v>
                </c:pt>
                <c:pt idx="187">
                  <c:v>1.0276352978122056</c:v>
                </c:pt>
                <c:pt idx="188">
                  <c:v>1.0211877355607619</c:v>
                </c:pt>
                <c:pt idx="189">
                  <c:v>1.0172568578553618</c:v>
                </c:pt>
                <c:pt idx="190">
                  <c:v>1.0049029221415964</c:v>
                </c:pt>
                <c:pt idx="191">
                  <c:v>0.9987314597970337</c:v>
                </c:pt>
                <c:pt idx="192">
                  <c:v>0.98974108451392262</c:v>
                </c:pt>
                <c:pt idx="193">
                  <c:v>0.98390918065153021</c:v>
                </c:pt>
                <c:pt idx="194">
                  <c:v>0.99709039831443758</c:v>
                </c:pt>
                <c:pt idx="195">
                  <c:v>0.99899376132018514</c:v>
                </c:pt>
                <c:pt idx="196">
                  <c:v>1.0170225624496374</c:v>
                </c:pt>
                <c:pt idx="197">
                  <c:v>1.0181241953055362</c:v>
                </c:pt>
                <c:pt idx="198">
                  <c:v>0.98657587548638126</c:v>
                </c:pt>
                <c:pt idx="199">
                  <c:v>0.97850522579372901</c:v>
                </c:pt>
                <c:pt idx="200">
                  <c:v>0.98579201934703753</c:v>
                </c:pt>
                <c:pt idx="201">
                  <c:v>1.0090974138812225</c:v>
                </c:pt>
                <c:pt idx="202">
                  <c:v>1.0099270664505673</c:v>
                </c:pt>
                <c:pt idx="203">
                  <c:v>0.99277833500501511</c:v>
                </c:pt>
                <c:pt idx="204">
                  <c:v>1.002323701757931</c:v>
                </c:pt>
                <c:pt idx="205">
                  <c:v>1.0178409434532809</c:v>
                </c:pt>
                <c:pt idx="206">
                  <c:v>1.0144583085759555</c:v>
                </c:pt>
                <c:pt idx="207">
                  <c:v>0.99443576727840688</c:v>
                </c:pt>
                <c:pt idx="208">
                  <c:v>1.000883478943752</c:v>
                </c:pt>
                <c:pt idx="209">
                  <c:v>1.0115731659474303</c:v>
                </c:pt>
                <c:pt idx="210">
                  <c:v>1.0085320923017258</c:v>
                </c:pt>
                <c:pt idx="211">
                  <c:v>1.0004806767929244</c:v>
                </c:pt>
                <c:pt idx="212">
                  <c:v>0.99375420390122038</c:v>
                </c:pt>
                <c:pt idx="213">
                  <c:v>1.0020305550183717</c:v>
                </c:pt>
                <c:pt idx="214">
                  <c:v>1.0118691498600791</c:v>
                </c:pt>
                <c:pt idx="215">
                  <c:v>1.014590883082205</c:v>
                </c:pt>
                <c:pt idx="216">
                  <c:v>1.0282921327192405</c:v>
                </c:pt>
                <c:pt idx="217">
                  <c:v>1.0104204753199268</c:v>
                </c:pt>
                <c:pt idx="218">
                  <c:v>1.0047946444725893</c:v>
                </c:pt>
                <c:pt idx="219">
                  <c:v>0.98964616908256053</c:v>
                </c:pt>
                <c:pt idx="220">
                  <c:v>0.99108442503639005</c:v>
                </c:pt>
                <c:pt idx="221">
                  <c:v>0.99412520653570779</c:v>
                </c:pt>
                <c:pt idx="222">
                  <c:v>0.99159741458910444</c:v>
                </c:pt>
                <c:pt idx="223">
                  <c:v>1.017413166961542</c:v>
                </c:pt>
                <c:pt idx="224">
                  <c:v>1.0077796082738422</c:v>
                </c:pt>
                <c:pt idx="225">
                  <c:v>1.0182544727999274</c:v>
                </c:pt>
                <c:pt idx="226">
                  <c:v>1.0100784873349984</c:v>
                </c:pt>
                <c:pt idx="227">
                  <c:v>1.0182781456953642</c:v>
                </c:pt>
                <c:pt idx="228">
                  <c:v>1.0511619840443982</c:v>
                </c:pt>
                <c:pt idx="229">
                  <c:v>1.0311004784688995</c:v>
                </c:pt>
                <c:pt idx="230">
                  <c:v>1.009520761660933</c:v>
                </c:pt>
                <c:pt idx="231">
                  <c:v>0.9777302266603265</c:v>
                </c:pt>
                <c:pt idx="232">
                  <c:v>0.98694982572748646</c:v>
                </c:pt>
                <c:pt idx="233">
                  <c:v>1.0155223390275951</c:v>
                </c:pt>
                <c:pt idx="234">
                  <c:v>1.0402749696724627</c:v>
                </c:pt>
                <c:pt idx="235">
                  <c:v>1.0220788307548783</c:v>
                </c:pt>
                <c:pt idx="236">
                  <c:v>1.0090514946375599</c:v>
                </c:pt>
                <c:pt idx="237">
                  <c:v>0.98537614955525399</c:v>
                </c:pt>
                <c:pt idx="238">
                  <c:v>1.0158353733170136</c:v>
                </c:pt>
                <c:pt idx="239">
                  <c:v>1.0326831839746968</c:v>
                </c:pt>
                <c:pt idx="240">
                  <c:v>1.0360971341063225</c:v>
                </c:pt>
                <c:pt idx="241">
                  <c:v>0.97107263513513509</c:v>
                </c:pt>
                <c:pt idx="242">
                  <c:v>0.95861419149090388</c:v>
                </c:pt>
                <c:pt idx="243">
                  <c:v>0.96915167095115684</c:v>
                </c:pt>
                <c:pt idx="244">
                  <c:v>1.0099079419566235</c:v>
                </c:pt>
                <c:pt idx="245">
                  <c:v>0.99606025492468142</c:v>
                </c:pt>
                <c:pt idx="246">
                  <c:v>1.0122537614394291</c:v>
                </c:pt>
                <c:pt idx="247">
                  <c:v>0.99586270303401792</c:v>
                </c:pt>
                <c:pt idx="248">
                  <c:v>1.0084628404369902</c:v>
                </c:pt>
                <c:pt idx="249">
                  <c:v>1.0109093683246873</c:v>
                </c:pt>
              </c:numCache>
            </c:numRef>
          </c:xVal>
          <c:yVal>
            <c:numRef>
              <c:f>'Ratio regr'!$C$40:$C$289</c:f>
              <c:numCache>
                <c:formatCode>General</c:formatCode>
                <c:ptCount val="250"/>
                <c:pt idx="0">
                  <c:v>-3.5415499173560683E-2</c:v>
                </c:pt>
                <c:pt idx="1">
                  <c:v>8.4588820297071265E-4</c:v>
                </c:pt>
                <c:pt idx="2">
                  <c:v>5.9230528927171067E-3</c:v>
                </c:pt>
                <c:pt idx="3">
                  <c:v>-1.0773103234831938E-2</c:v>
                </c:pt>
                <c:pt idx="4">
                  <c:v>-4.132132813966416E-2</c:v>
                </c:pt>
                <c:pt idx="5">
                  <c:v>2.9300542340312208E-2</c:v>
                </c:pt>
                <c:pt idx="6">
                  <c:v>-2.0861674415699749E-2</c:v>
                </c:pt>
                <c:pt idx="7">
                  <c:v>-7.3615442187085822E-2</c:v>
                </c:pt>
                <c:pt idx="8">
                  <c:v>6.4673078839513787E-2</c:v>
                </c:pt>
                <c:pt idx="9">
                  <c:v>3.6080880136882709E-2</c:v>
                </c:pt>
                <c:pt idx="10">
                  <c:v>4.0667037022772412E-2</c:v>
                </c:pt>
                <c:pt idx="11">
                  <c:v>-6.9559317852175839E-2</c:v>
                </c:pt>
                <c:pt idx="12">
                  <c:v>9.1146459803669977E-2</c:v>
                </c:pt>
                <c:pt idx="13">
                  <c:v>-3.7284201409299778E-2</c:v>
                </c:pt>
                <c:pt idx="14">
                  <c:v>-4.1994343060437145E-2</c:v>
                </c:pt>
                <c:pt idx="15">
                  <c:v>7.4355413080370081E-2</c:v>
                </c:pt>
                <c:pt idx="16">
                  <c:v>-6.5118310200633078E-2</c:v>
                </c:pt>
                <c:pt idx="17">
                  <c:v>-3.5579336968559638E-2</c:v>
                </c:pt>
                <c:pt idx="18">
                  <c:v>1.4632846955455525E-2</c:v>
                </c:pt>
                <c:pt idx="19">
                  <c:v>5.3825010918413407E-2</c:v>
                </c:pt>
                <c:pt idx="20">
                  <c:v>2.6226921660293057E-2</c:v>
                </c:pt>
                <c:pt idx="21">
                  <c:v>-6.7816382176324908E-2</c:v>
                </c:pt>
                <c:pt idx="22">
                  <c:v>0.11228858719910417</c:v>
                </c:pt>
                <c:pt idx="23">
                  <c:v>-8.6353623372731225E-2</c:v>
                </c:pt>
                <c:pt idx="24">
                  <c:v>2.3642942708561598E-3</c:v>
                </c:pt>
                <c:pt idx="25">
                  <c:v>-2.4421996699405701E-2</c:v>
                </c:pt>
                <c:pt idx="26">
                  <c:v>-3.3736305980216375E-2</c:v>
                </c:pt>
                <c:pt idx="27">
                  <c:v>-6.2273220997100753E-2</c:v>
                </c:pt>
                <c:pt idx="28">
                  <c:v>8.9780479977092043E-2</c:v>
                </c:pt>
                <c:pt idx="29">
                  <c:v>-5.4618280398747832E-2</c:v>
                </c:pt>
                <c:pt idx="30">
                  <c:v>-8.0613908600615347E-2</c:v>
                </c:pt>
                <c:pt idx="31">
                  <c:v>0.12754375768531012</c:v>
                </c:pt>
                <c:pt idx="32">
                  <c:v>-0.13263964656360849</c:v>
                </c:pt>
                <c:pt idx="33">
                  <c:v>2.0158121109769001E-3</c:v>
                </c:pt>
                <c:pt idx="34">
                  <c:v>-7.0705633758556541E-3</c:v>
                </c:pt>
                <c:pt idx="35">
                  <c:v>-0.1384242589797785</c:v>
                </c:pt>
                <c:pt idx="36">
                  <c:v>5.2103958672993667E-2</c:v>
                </c:pt>
                <c:pt idx="37">
                  <c:v>4.8951887987927822E-2</c:v>
                </c:pt>
                <c:pt idx="38">
                  <c:v>9.8293004995901878E-3</c:v>
                </c:pt>
                <c:pt idx="39">
                  <c:v>-0.10984603192112374</c:v>
                </c:pt>
                <c:pt idx="40">
                  <c:v>-1.5952838348799792E-2</c:v>
                </c:pt>
                <c:pt idx="41">
                  <c:v>0.16922923361748732</c:v>
                </c:pt>
                <c:pt idx="42">
                  <c:v>-0.13792869002818509</c:v>
                </c:pt>
                <c:pt idx="43">
                  <c:v>9.2506643832942492E-2</c:v>
                </c:pt>
                <c:pt idx="44">
                  <c:v>1.3105734891047938E-2</c:v>
                </c:pt>
                <c:pt idx="45">
                  <c:v>-2.6664115972941604E-2</c:v>
                </c:pt>
                <c:pt idx="46">
                  <c:v>5.3102405715219847E-2</c:v>
                </c:pt>
                <c:pt idx="47">
                  <c:v>-9.9900049271445912E-2</c:v>
                </c:pt>
                <c:pt idx="48">
                  <c:v>0.11940637155937184</c:v>
                </c:pt>
                <c:pt idx="49">
                  <c:v>3.216382498001602E-2</c:v>
                </c:pt>
                <c:pt idx="50">
                  <c:v>-8.7565227415199565E-2</c:v>
                </c:pt>
                <c:pt idx="51">
                  <c:v>4.897572024804564E-4</c:v>
                </c:pt>
                <c:pt idx="52">
                  <c:v>2.5637554137312391E-2</c:v>
                </c:pt>
                <c:pt idx="53">
                  <c:v>1.8936204452178917E-2</c:v>
                </c:pt>
                <c:pt idx="54">
                  <c:v>3.8400698552088164E-2</c:v>
                </c:pt>
                <c:pt idx="55">
                  <c:v>-2.6869226191897466E-2</c:v>
                </c:pt>
                <c:pt idx="56">
                  <c:v>-6.7378897593428633E-3</c:v>
                </c:pt>
                <c:pt idx="57">
                  <c:v>-1.9233340946230082E-2</c:v>
                </c:pt>
                <c:pt idx="58">
                  <c:v>-2.0739694269029885E-2</c:v>
                </c:pt>
                <c:pt idx="59">
                  <c:v>9.6721894124926155E-2</c:v>
                </c:pt>
                <c:pt idx="60">
                  <c:v>-6.5042949943911577E-2</c:v>
                </c:pt>
                <c:pt idx="61">
                  <c:v>8.6630475090273329E-2</c:v>
                </c:pt>
                <c:pt idx="62">
                  <c:v>-7.6331550433316298E-2</c:v>
                </c:pt>
                <c:pt idx="63">
                  <c:v>6.5445468820610309E-2</c:v>
                </c:pt>
                <c:pt idx="64">
                  <c:v>-4.3558929848241612E-2</c:v>
                </c:pt>
                <c:pt idx="65">
                  <c:v>-3.5921266548020192E-2</c:v>
                </c:pt>
                <c:pt idx="66">
                  <c:v>-2.7691000407605526E-2</c:v>
                </c:pt>
                <c:pt idx="67">
                  <c:v>-1.9343797468935109E-2</c:v>
                </c:pt>
                <c:pt idx="68">
                  <c:v>1.4704133621896265E-2</c:v>
                </c:pt>
                <c:pt idx="69">
                  <c:v>-9.4541541322538114E-3</c:v>
                </c:pt>
                <c:pt idx="70">
                  <c:v>-3.5471479551073659E-2</c:v>
                </c:pt>
                <c:pt idx="71">
                  <c:v>7.0594499825838763E-2</c:v>
                </c:pt>
                <c:pt idx="72">
                  <c:v>-1.3281542264174107E-3</c:v>
                </c:pt>
                <c:pt idx="73">
                  <c:v>-3.7378212518164977E-2</c:v>
                </c:pt>
                <c:pt idx="74">
                  <c:v>1.0355646525570528E-3</c:v>
                </c:pt>
                <c:pt idx="75">
                  <c:v>6.4425391882295346E-2</c:v>
                </c:pt>
                <c:pt idx="76">
                  <c:v>-5.5621301417700941E-2</c:v>
                </c:pt>
                <c:pt idx="77">
                  <c:v>-4.6729183432714039E-2</c:v>
                </c:pt>
                <c:pt idx="78">
                  <c:v>0.10752492226238131</c:v>
                </c:pt>
                <c:pt idx="79">
                  <c:v>1.8436797425082196E-2</c:v>
                </c:pt>
                <c:pt idx="80">
                  <c:v>-0.10738483941288302</c:v>
                </c:pt>
                <c:pt idx="81">
                  <c:v>-5.5581719612488589E-3</c:v>
                </c:pt>
                <c:pt idx="82">
                  <c:v>6.331217027844338E-3</c:v>
                </c:pt>
                <c:pt idx="83">
                  <c:v>2.36832344530572E-2</c:v>
                </c:pt>
                <c:pt idx="84">
                  <c:v>2.2193942981428849E-2</c:v>
                </c:pt>
                <c:pt idx="85">
                  <c:v>6.2348975535408968E-3</c:v>
                </c:pt>
                <c:pt idx="86">
                  <c:v>3.0739645711546748E-2</c:v>
                </c:pt>
                <c:pt idx="87">
                  <c:v>-1.9588202707085167E-2</c:v>
                </c:pt>
                <c:pt idx="88">
                  <c:v>6.7029622459738425E-2</c:v>
                </c:pt>
                <c:pt idx="89">
                  <c:v>-6.0808023028332769E-2</c:v>
                </c:pt>
                <c:pt idx="90">
                  <c:v>-2.8993823466986202E-3</c:v>
                </c:pt>
                <c:pt idx="91">
                  <c:v>9.5679742012867441E-3</c:v>
                </c:pt>
                <c:pt idx="92">
                  <c:v>3.717912371610077E-2</c:v>
                </c:pt>
                <c:pt idx="93">
                  <c:v>-6.4844711204020355E-2</c:v>
                </c:pt>
                <c:pt idx="94">
                  <c:v>0.10700007872320183</c:v>
                </c:pt>
                <c:pt idx="95">
                  <c:v>-2.4050733052081608E-2</c:v>
                </c:pt>
                <c:pt idx="96">
                  <c:v>3.1081369320741459E-2</c:v>
                </c:pt>
                <c:pt idx="97">
                  <c:v>2.7161491139251481E-3</c:v>
                </c:pt>
                <c:pt idx="98">
                  <c:v>1.3333245869745269E-2</c:v>
                </c:pt>
                <c:pt idx="99">
                  <c:v>-3.1822635955799372E-3</c:v>
                </c:pt>
                <c:pt idx="100">
                  <c:v>-2.4772854086637874E-2</c:v>
                </c:pt>
                <c:pt idx="101">
                  <c:v>5.2607547972299273E-2</c:v>
                </c:pt>
                <c:pt idx="102">
                  <c:v>-7.9445533858920392E-2</c:v>
                </c:pt>
                <c:pt idx="103">
                  <c:v>1.1130055852479503E-2</c:v>
                </c:pt>
                <c:pt idx="104">
                  <c:v>7.8488635555300723E-2</c:v>
                </c:pt>
                <c:pt idx="105">
                  <c:v>3.8151703522926406E-2</c:v>
                </c:pt>
                <c:pt idx="106">
                  <c:v>-2.7229394158117537E-2</c:v>
                </c:pt>
                <c:pt idx="107">
                  <c:v>-2.6539377635603545E-2</c:v>
                </c:pt>
                <c:pt idx="108">
                  <c:v>3.0608303462047459E-2</c:v>
                </c:pt>
                <c:pt idx="109">
                  <c:v>1.3638355919677769E-2</c:v>
                </c:pt>
                <c:pt idx="110">
                  <c:v>1.378459544369004E-2</c:v>
                </c:pt>
                <c:pt idx="111">
                  <c:v>-1.3955708535269173E-2</c:v>
                </c:pt>
                <c:pt idx="112">
                  <c:v>7.1636251146552365E-2</c:v>
                </c:pt>
                <c:pt idx="113">
                  <c:v>-2.6940909089552489E-2</c:v>
                </c:pt>
                <c:pt idx="114">
                  <c:v>-2.9131562589794768E-3</c:v>
                </c:pt>
                <c:pt idx="115">
                  <c:v>-4.0168144968377728E-2</c:v>
                </c:pt>
                <c:pt idx="116">
                  <c:v>-1.2677526775597414E-3</c:v>
                </c:pt>
                <c:pt idx="117">
                  <c:v>1.0574046664655112E-2</c:v>
                </c:pt>
                <c:pt idx="118">
                  <c:v>2.901054594751451E-2</c:v>
                </c:pt>
                <c:pt idx="119">
                  <c:v>4.3056733231219502E-2</c:v>
                </c:pt>
                <c:pt idx="120">
                  <c:v>-2.6425670870984241E-3</c:v>
                </c:pt>
                <c:pt idx="121">
                  <c:v>-7.6275433929022807E-3</c:v>
                </c:pt>
                <c:pt idx="122">
                  <c:v>-7.0632228521467888E-2</c:v>
                </c:pt>
                <c:pt idx="123">
                  <c:v>4.0203872782464734E-2</c:v>
                </c:pt>
                <c:pt idx="124">
                  <c:v>-2.1783125626045896E-2</c:v>
                </c:pt>
                <c:pt idx="125">
                  <c:v>-8.2148763256811863E-3</c:v>
                </c:pt>
                <c:pt idx="126">
                  <c:v>6.367698682202616E-2</c:v>
                </c:pt>
                <c:pt idx="127">
                  <c:v>-3.4115257342405614E-2</c:v>
                </c:pt>
                <c:pt idx="128">
                  <c:v>2.4720558240425738E-2</c:v>
                </c:pt>
                <c:pt idx="129">
                  <c:v>-9.0158793334544129E-2</c:v>
                </c:pt>
                <c:pt idx="130">
                  <c:v>4.5240631005236009E-2</c:v>
                </c:pt>
                <c:pt idx="131">
                  <c:v>-6.4472431856343881E-3</c:v>
                </c:pt>
                <c:pt idx="132">
                  <c:v>1.876475411290901E-2</c:v>
                </c:pt>
                <c:pt idx="133">
                  <c:v>-7.7885348253623032E-2</c:v>
                </c:pt>
                <c:pt idx="134">
                  <c:v>-4.9872934995239926E-2</c:v>
                </c:pt>
                <c:pt idx="135">
                  <c:v>0.12259159530690455</c:v>
                </c:pt>
                <c:pt idx="136">
                  <c:v>-1.3562180571651594E-2</c:v>
                </c:pt>
                <c:pt idx="137">
                  <c:v>-8.4059061120426382E-2</c:v>
                </c:pt>
                <c:pt idx="138">
                  <c:v>0.11008794551080769</c:v>
                </c:pt>
                <c:pt idx="139">
                  <c:v>-1.1111814429660694E-3</c:v>
                </c:pt>
                <c:pt idx="140">
                  <c:v>5.2465153646484186E-2</c:v>
                </c:pt>
                <c:pt idx="141">
                  <c:v>1.1998456619332742E-2</c:v>
                </c:pt>
                <c:pt idx="142">
                  <c:v>-8.4666920122785205E-2</c:v>
                </c:pt>
                <c:pt idx="143">
                  <c:v>0.18748854357482947</c:v>
                </c:pt>
                <c:pt idx="144">
                  <c:v>-4.8604918674185482E-2</c:v>
                </c:pt>
                <c:pt idx="145">
                  <c:v>-0.12794978051707995</c:v>
                </c:pt>
                <c:pt idx="146">
                  <c:v>0.12938866954054229</c:v>
                </c:pt>
                <c:pt idx="147">
                  <c:v>-3.2250639169067341E-2</c:v>
                </c:pt>
                <c:pt idx="148">
                  <c:v>-3.775327600747258E-2</c:v>
                </c:pt>
                <c:pt idx="149">
                  <c:v>5.4653395862758414E-2</c:v>
                </c:pt>
                <c:pt idx="150">
                  <c:v>-1.3837865445755826E-2</c:v>
                </c:pt>
                <c:pt idx="151">
                  <c:v>7.8366011311209016E-2</c:v>
                </c:pt>
                <c:pt idx="152">
                  <c:v>2.4206763549994292E-4</c:v>
                </c:pt>
                <c:pt idx="153">
                  <c:v>7.3152970556590313E-3</c:v>
                </c:pt>
                <c:pt idx="154">
                  <c:v>-6.3214083081956085E-3</c:v>
                </c:pt>
                <c:pt idx="155">
                  <c:v>-0.10997867931622718</c:v>
                </c:pt>
                <c:pt idx="156">
                  <c:v>-1.4064632951384048E-2</c:v>
                </c:pt>
                <c:pt idx="157">
                  <c:v>-9.221628606871124E-2</c:v>
                </c:pt>
                <c:pt idx="158">
                  <c:v>-1.2161187144700936E-2</c:v>
                </c:pt>
                <c:pt idx="159">
                  <c:v>-0.11531523827980916</c:v>
                </c:pt>
                <c:pt idx="160">
                  <c:v>6.2937875282139899E-2</c:v>
                </c:pt>
                <c:pt idx="161">
                  <c:v>3.3600266604229323E-2</c:v>
                </c:pt>
                <c:pt idx="162">
                  <c:v>-6.1227523855836186E-2</c:v>
                </c:pt>
                <c:pt idx="163">
                  <c:v>2.0313193470966828E-2</c:v>
                </c:pt>
                <c:pt idx="164">
                  <c:v>-5.4141321759545891E-2</c:v>
                </c:pt>
                <c:pt idx="165">
                  <c:v>7.9751808522793843E-2</c:v>
                </c:pt>
                <c:pt idx="166">
                  <c:v>1.0161263387189479E-2</c:v>
                </c:pt>
                <c:pt idx="167">
                  <c:v>-4.7744794096038379E-2</c:v>
                </c:pt>
                <c:pt idx="168">
                  <c:v>3.1645162655548065E-2</c:v>
                </c:pt>
                <c:pt idx="169">
                  <c:v>0.15568050318637461</c:v>
                </c:pt>
                <c:pt idx="170">
                  <c:v>-4.5633013417556656E-2</c:v>
                </c:pt>
                <c:pt idx="171">
                  <c:v>3.6141518408110862E-2</c:v>
                </c:pt>
                <c:pt idx="172">
                  <c:v>2.2697493554358239E-2</c:v>
                </c:pt>
                <c:pt idx="173">
                  <c:v>-0.10710267142750574</c:v>
                </c:pt>
                <c:pt idx="174">
                  <c:v>7.2673607005583118E-2</c:v>
                </c:pt>
                <c:pt idx="175">
                  <c:v>-4.8264808556301109E-2</c:v>
                </c:pt>
                <c:pt idx="176">
                  <c:v>5.3716229013892836E-2</c:v>
                </c:pt>
                <c:pt idx="177">
                  <c:v>6.7732835387129486E-2</c:v>
                </c:pt>
                <c:pt idx="178">
                  <c:v>4.3089946034825966E-2</c:v>
                </c:pt>
                <c:pt idx="179">
                  <c:v>-0.11517408008989338</c:v>
                </c:pt>
                <c:pt idx="180">
                  <c:v>-4.6119448183121525E-2</c:v>
                </c:pt>
                <c:pt idx="181">
                  <c:v>8.8722617701425088E-2</c:v>
                </c:pt>
                <c:pt idx="182">
                  <c:v>7.9182996302576525E-2</c:v>
                </c:pt>
                <c:pt idx="183">
                  <c:v>-0.11481913513677799</c:v>
                </c:pt>
                <c:pt idx="184">
                  <c:v>3.1003602293814825E-2</c:v>
                </c:pt>
                <c:pt idx="185">
                  <c:v>0.14182578396871959</c:v>
                </c:pt>
                <c:pt idx="186">
                  <c:v>-2.4098678666278905E-2</c:v>
                </c:pt>
                <c:pt idx="187">
                  <c:v>-6.446581551534547E-3</c:v>
                </c:pt>
                <c:pt idx="188">
                  <c:v>-7.0889386335348803E-3</c:v>
                </c:pt>
                <c:pt idx="189">
                  <c:v>2.5005713424554599E-2</c:v>
                </c:pt>
                <c:pt idx="190">
                  <c:v>-1.085920053310252E-2</c:v>
                </c:pt>
                <c:pt idx="191">
                  <c:v>3.9698432844266995E-2</c:v>
                </c:pt>
                <c:pt idx="192">
                  <c:v>-7.2866713152540452E-2</c:v>
                </c:pt>
                <c:pt idx="193">
                  <c:v>4.1445357543072658E-2</c:v>
                </c:pt>
                <c:pt idx="194">
                  <c:v>-6.3865741138025234E-2</c:v>
                </c:pt>
                <c:pt idx="195">
                  <c:v>6.0096618474097863E-2</c:v>
                </c:pt>
                <c:pt idx="196">
                  <c:v>-2.1030499672328284E-2</c:v>
                </c:pt>
                <c:pt idx="197">
                  <c:v>-8.5659850713407759E-2</c:v>
                </c:pt>
                <c:pt idx="198">
                  <c:v>8.4174212976763085E-2</c:v>
                </c:pt>
                <c:pt idx="199">
                  <c:v>-8.136343096070886E-2</c:v>
                </c:pt>
                <c:pt idx="200">
                  <c:v>4.9473844477919471E-2</c:v>
                </c:pt>
                <c:pt idx="201">
                  <c:v>-4.0027016563081164E-2</c:v>
                </c:pt>
                <c:pt idx="202">
                  <c:v>-1.4541564357187342E-2</c:v>
                </c:pt>
                <c:pt idx="203">
                  <c:v>2.9384367181237381E-2</c:v>
                </c:pt>
                <c:pt idx="204">
                  <c:v>-0.11456053775464003</c:v>
                </c:pt>
                <c:pt idx="205">
                  <c:v>3.1230440833917461E-2</c:v>
                </c:pt>
                <c:pt idx="206">
                  <c:v>5.4180231901488907E-2</c:v>
                </c:pt>
                <c:pt idx="207">
                  <c:v>-7.680052836603013E-2</c:v>
                </c:pt>
                <c:pt idx="208">
                  <c:v>-4.6664310977505452E-2</c:v>
                </c:pt>
                <c:pt idx="209">
                  <c:v>4.6039154912806191E-2</c:v>
                </c:pt>
                <c:pt idx="210">
                  <c:v>1.0782379000391362E-2</c:v>
                </c:pt>
                <c:pt idx="211">
                  <c:v>-2.4907269897563977E-2</c:v>
                </c:pt>
                <c:pt idx="212">
                  <c:v>-2.4420939689731025E-3</c:v>
                </c:pt>
                <c:pt idx="213">
                  <c:v>2.8845155051219096E-2</c:v>
                </c:pt>
                <c:pt idx="214">
                  <c:v>-7.024216956062479E-3</c:v>
                </c:pt>
                <c:pt idx="215">
                  <c:v>3.6157872008759195E-2</c:v>
                </c:pt>
                <c:pt idx="216">
                  <c:v>-5.7635293315898339E-2</c:v>
                </c:pt>
                <c:pt idx="217">
                  <c:v>-7.0113969590699377E-3</c:v>
                </c:pt>
                <c:pt idx="218">
                  <c:v>5.5129069062382352E-2</c:v>
                </c:pt>
                <c:pt idx="219">
                  <c:v>6.3623827782189224E-2</c:v>
                </c:pt>
                <c:pt idx="220">
                  <c:v>5.6184647442336644E-4</c:v>
                </c:pt>
                <c:pt idx="221">
                  <c:v>-8.7768920582343979E-2</c:v>
                </c:pt>
                <c:pt idx="222">
                  <c:v>-2.5604220974327685E-2</c:v>
                </c:pt>
                <c:pt idx="223">
                  <c:v>-0.10923605945135495</c:v>
                </c:pt>
                <c:pt idx="224">
                  <c:v>0.11449591782129298</c:v>
                </c:pt>
                <c:pt idx="225">
                  <c:v>-2.5959663230944896E-2</c:v>
                </c:pt>
                <c:pt idx="226">
                  <c:v>-3.8150694156524612E-4</c:v>
                </c:pt>
                <c:pt idx="227">
                  <c:v>-6.6025023156403462E-2</c:v>
                </c:pt>
                <c:pt idx="228">
                  <c:v>3.5025539285313823E-3</c:v>
                </c:pt>
                <c:pt idx="229">
                  <c:v>-5.286244084216718E-2</c:v>
                </c:pt>
                <c:pt idx="230">
                  <c:v>1.2975519664690238E-2</c:v>
                </c:pt>
                <c:pt idx="231">
                  <c:v>2.2894082214170441E-2</c:v>
                </c:pt>
                <c:pt idx="232">
                  <c:v>-2.8766485240695139E-2</c:v>
                </c:pt>
                <c:pt idx="233">
                  <c:v>6.1770805830725806E-2</c:v>
                </c:pt>
                <c:pt idx="234">
                  <c:v>-4.2881639328745003E-2</c:v>
                </c:pt>
                <c:pt idx="235">
                  <c:v>-1.4528369057396184E-2</c:v>
                </c:pt>
                <c:pt idx="236">
                  <c:v>-9.7999220048422986E-2</c:v>
                </c:pt>
                <c:pt idx="237">
                  <c:v>-3.3612610988548286E-2</c:v>
                </c:pt>
                <c:pt idx="238">
                  <c:v>0.13893811831061242</c:v>
                </c:pt>
                <c:pt idx="239">
                  <c:v>-0.10811227903665388</c:v>
                </c:pt>
                <c:pt idx="240">
                  <c:v>5.5463543694666217E-2</c:v>
                </c:pt>
                <c:pt idx="241">
                  <c:v>-4.362319145268545E-2</c:v>
                </c:pt>
                <c:pt idx="242">
                  <c:v>7.6290640564642187E-2</c:v>
                </c:pt>
                <c:pt idx="243">
                  <c:v>8.5365259889894629E-3</c:v>
                </c:pt>
                <c:pt idx="244">
                  <c:v>4.4620714811949513E-2</c:v>
                </c:pt>
                <c:pt idx="245">
                  <c:v>2.5439444073780626E-2</c:v>
                </c:pt>
                <c:pt idx="246">
                  <c:v>1.8049675102157492E-2</c:v>
                </c:pt>
                <c:pt idx="247">
                  <c:v>6.828012437884079E-2</c:v>
                </c:pt>
                <c:pt idx="248">
                  <c:v>-0.11978969629578995</c:v>
                </c:pt>
                <c:pt idx="249">
                  <c:v>7.5857252014012833E-2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96864"/>
        <c:axId val="171218816"/>
      </c:scatterChart>
      <c:valAx>
        <c:axId val="170996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Ratio(Can/$)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71218816"/>
        <c:crosses val="autoZero"/>
        <c:crossBetween val="midCat"/>
      </c:valAx>
      <c:valAx>
        <c:axId val="171218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0996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Ratio(Pound/$)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Ratio data'!$L$2:$L$251</c:f>
              <c:numCache>
                <c:formatCode>0.0000</c:formatCode>
                <c:ptCount val="250"/>
                <c:pt idx="0">
                  <c:v>1.0076530612244898</c:v>
                </c:pt>
                <c:pt idx="1">
                  <c:v>0.99531249999999993</c:v>
                </c:pt>
                <c:pt idx="2">
                  <c:v>1.0058280400759612</c:v>
                </c:pt>
                <c:pt idx="3">
                  <c:v>1.0073218997361475</c:v>
                </c:pt>
                <c:pt idx="4">
                  <c:v>1.0005279831045406</c:v>
                </c:pt>
                <c:pt idx="5">
                  <c:v>0.98287493513233004</c:v>
                </c:pt>
                <c:pt idx="6">
                  <c:v>0.99265936896329698</c:v>
                </c:pt>
                <c:pt idx="7">
                  <c:v>1.0020001290405831</c:v>
                </c:pt>
                <c:pt idx="8">
                  <c:v>0.99397165394728404</c:v>
                </c:pt>
                <c:pt idx="9">
                  <c:v>0.98297925991300494</c:v>
                </c:pt>
                <c:pt idx="10">
                  <c:v>0.9542802141611022</c:v>
                </c:pt>
                <c:pt idx="11">
                  <c:v>0.99903840375022557</c:v>
                </c:pt>
                <c:pt idx="12">
                  <c:v>1.0032559541754595</c:v>
                </c:pt>
                <c:pt idx="13">
                  <c:v>1.0202386811023623</c:v>
                </c:pt>
                <c:pt idx="14">
                  <c:v>1.0099403578528827</c:v>
                </c:pt>
                <c:pt idx="15">
                  <c:v>0.98790891794021962</c:v>
                </c:pt>
                <c:pt idx="16">
                  <c:v>0.99822325695380465</c:v>
                </c:pt>
                <c:pt idx="17">
                  <c:v>0.99227916590674214</c:v>
                </c:pt>
                <c:pt idx="18">
                  <c:v>0.98532406852761467</c:v>
                </c:pt>
                <c:pt idx="19">
                  <c:v>1.0410975990021829</c:v>
                </c:pt>
                <c:pt idx="20">
                  <c:v>1.0013738837194777</c:v>
                </c:pt>
                <c:pt idx="21">
                  <c:v>0.98058787507654632</c:v>
                </c:pt>
                <c:pt idx="22">
                  <c:v>0.96690153354254238</c:v>
                </c:pt>
                <c:pt idx="23">
                  <c:v>1.0175935410013859</c:v>
                </c:pt>
                <c:pt idx="24">
                  <c:v>1.0151070336391437</c:v>
                </c:pt>
                <c:pt idx="25">
                  <c:v>0.99646513895660649</c:v>
                </c:pt>
                <c:pt idx="26">
                  <c:v>0.98730368854925099</c:v>
                </c:pt>
                <c:pt idx="27">
                  <c:v>0.99378102015188652</c:v>
                </c:pt>
                <c:pt idx="28">
                  <c:v>1.020815529239409</c:v>
                </c:pt>
                <c:pt idx="29">
                  <c:v>0.99260785264178375</c:v>
                </c:pt>
                <c:pt idx="30">
                  <c:v>1.0040761696173268</c:v>
                </c:pt>
                <c:pt idx="31">
                  <c:v>1.0058132419532491</c:v>
                </c:pt>
                <c:pt idx="32">
                  <c:v>0.97140819116685506</c:v>
                </c:pt>
                <c:pt idx="33">
                  <c:v>0.99285882908404155</c:v>
                </c:pt>
                <c:pt idx="34">
                  <c:v>1.0200469568358315</c:v>
                </c:pt>
                <c:pt idx="35">
                  <c:v>0.99419439789322483</c:v>
                </c:pt>
                <c:pt idx="36">
                  <c:v>1.012728815614014</c:v>
                </c:pt>
                <c:pt idx="37">
                  <c:v>1.0136397149176701</c:v>
                </c:pt>
                <c:pt idx="38">
                  <c:v>1.0038857706778512</c:v>
                </c:pt>
                <c:pt idx="39">
                  <c:v>1.0077071290944124</c:v>
                </c:pt>
                <c:pt idx="40">
                  <c:v>0.99597622879782099</c:v>
                </c:pt>
                <c:pt idx="41">
                  <c:v>1.0127899686520376</c:v>
                </c:pt>
                <c:pt idx="42">
                  <c:v>1.0126341184686687</c:v>
                </c:pt>
                <c:pt idx="43">
                  <c:v>0.98088180346244858</c:v>
                </c:pt>
                <c:pt idx="44">
                  <c:v>0.98836708315381294</c:v>
                </c:pt>
                <c:pt idx="45">
                  <c:v>0.98038860728940391</c:v>
                </c:pt>
                <c:pt idx="46">
                  <c:v>1.0226473310706572</c:v>
                </c:pt>
                <c:pt idx="47">
                  <c:v>1.0045251673692042</c:v>
                </c:pt>
                <c:pt idx="48">
                  <c:v>0.98341867837112895</c:v>
                </c:pt>
                <c:pt idx="49">
                  <c:v>1.02525</c:v>
                </c:pt>
                <c:pt idx="50">
                  <c:v>1.0127223241977341</c:v>
                </c:pt>
                <c:pt idx="51">
                  <c:v>0.99848322062819939</c:v>
                </c:pt>
                <c:pt idx="52">
                  <c:v>1.0485752153744203</c:v>
                </c:pt>
                <c:pt idx="53">
                  <c:v>0.99986747945931609</c:v>
                </c:pt>
                <c:pt idx="54">
                  <c:v>1.0010612894667019</c:v>
                </c:pt>
                <c:pt idx="55">
                  <c:v>1.0125596077641215</c:v>
                </c:pt>
                <c:pt idx="56">
                  <c:v>1.03857421875</c:v>
                </c:pt>
                <c:pt idx="57">
                  <c:v>0.98828071142975327</c:v>
                </c:pt>
                <c:pt idx="58">
                  <c:v>1.0173937438630942</c:v>
                </c:pt>
                <c:pt idx="59">
                  <c:v>0.97463941486089278</c:v>
                </c:pt>
                <c:pt idx="60">
                  <c:v>0.99011844331641286</c:v>
                </c:pt>
                <c:pt idx="61">
                  <c:v>1.0172117039586921</c:v>
                </c:pt>
                <c:pt idx="62">
                  <c:v>1.0055382485289028</c:v>
                </c:pt>
                <c:pt idx="63">
                  <c:v>1.0067605241148592</c:v>
                </c:pt>
                <c:pt idx="64">
                  <c:v>1.0058184367332632</c:v>
                </c:pt>
                <c:pt idx="65">
                  <c:v>1.0174750356633382</c:v>
                </c:pt>
                <c:pt idx="66">
                  <c:v>0.99095278484591454</c:v>
                </c:pt>
                <c:pt idx="67">
                  <c:v>0.98441413860283877</c:v>
                </c:pt>
                <c:pt idx="68">
                  <c:v>0.98182811859543651</c:v>
                </c:pt>
                <c:pt idx="69">
                  <c:v>1.0094476243017725</c:v>
                </c:pt>
                <c:pt idx="70">
                  <c:v>1.0101003064920591</c:v>
                </c:pt>
                <c:pt idx="71">
                  <c:v>0.99604523693887448</c:v>
                </c:pt>
                <c:pt idx="72">
                  <c:v>1.0063538611925711</c:v>
                </c:pt>
                <c:pt idx="73">
                  <c:v>1.0066774442960567</c:v>
                </c:pt>
                <c:pt idx="74">
                  <c:v>0.99978917779339438</c:v>
                </c:pt>
                <c:pt idx="75">
                  <c:v>0.98620833044563028</c:v>
                </c:pt>
                <c:pt idx="76">
                  <c:v>0.98842307165365129</c:v>
                </c:pt>
                <c:pt idx="77">
                  <c:v>0.98389162229561222</c:v>
                </c:pt>
                <c:pt idx="78">
                  <c:v>0.95322839704465157</c:v>
                </c:pt>
                <c:pt idx="79">
                  <c:v>1.0128188443519002</c:v>
                </c:pt>
                <c:pt idx="80">
                  <c:v>0.98747028207929055</c:v>
                </c:pt>
                <c:pt idx="81">
                  <c:v>0.99922953451043339</c:v>
                </c:pt>
                <c:pt idx="82">
                  <c:v>0.99134364458023039</c:v>
                </c:pt>
                <c:pt idx="83">
                  <c:v>0.99041795372880281</c:v>
                </c:pt>
                <c:pt idx="84">
                  <c:v>0.98071097372488414</c:v>
                </c:pt>
                <c:pt idx="85">
                  <c:v>1.0059705205547607</c:v>
                </c:pt>
                <c:pt idx="86">
                  <c:v>1.0160505529225909</c:v>
                </c:pt>
                <c:pt idx="87">
                  <c:v>1.0054641336806658</c:v>
                </c:pt>
                <c:pt idx="88">
                  <c:v>0.97010601577909261</c:v>
                </c:pt>
                <c:pt idx="89">
                  <c:v>0.9768197964958758</c:v>
                </c:pt>
                <c:pt idx="90">
                  <c:v>1.0239196103816042</c:v>
                </c:pt>
                <c:pt idx="91">
                  <c:v>1.0176924524750612</c:v>
                </c:pt>
                <c:pt idx="92">
                  <c:v>0.98662952646239566</c:v>
                </c:pt>
                <c:pt idx="93">
                  <c:v>0.96206526917579782</c:v>
                </c:pt>
                <c:pt idx="94">
                  <c:v>0.99378587915014505</c:v>
                </c:pt>
                <c:pt idx="95">
                  <c:v>0.9646608814797899</c:v>
                </c:pt>
                <c:pt idx="96">
                  <c:v>0.95951794029033133</c:v>
                </c:pt>
                <c:pt idx="97">
                  <c:v>0.97761473785679864</c:v>
                </c:pt>
                <c:pt idx="98">
                  <c:v>1.0225617436065932</c:v>
                </c:pt>
                <c:pt idx="99">
                  <c:v>1.012755809439299</c:v>
                </c:pt>
                <c:pt idx="100">
                  <c:v>1.0095744680851062</c:v>
                </c:pt>
                <c:pt idx="101">
                  <c:v>0.9770775206521144</c:v>
                </c:pt>
                <c:pt idx="102">
                  <c:v>0.99137650504393116</c:v>
                </c:pt>
                <c:pt idx="103">
                  <c:v>1.0129099598967204</c:v>
                </c:pt>
                <c:pt idx="104">
                  <c:v>1.0148296816636002</c:v>
                </c:pt>
                <c:pt idx="105">
                  <c:v>0.99225535210488469</c:v>
                </c:pt>
                <c:pt idx="106">
                  <c:v>0.97151609609286826</c:v>
                </c:pt>
                <c:pt idx="107">
                  <c:v>0.96479311417608637</c:v>
                </c:pt>
                <c:pt idx="108">
                  <c:v>1.0260147895940843</c:v>
                </c:pt>
                <c:pt idx="109">
                  <c:v>0.99607863918181339</c:v>
                </c:pt>
                <c:pt idx="110">
                  <c:v>0.99096780969385068</c:v>
                </c:pt>
                <c:pt idx="111">
                  <c:v>1.0043246664205474</c:v>
                </c:pt>
                <c:pt idx="112">
                  <c:v>1.0216606498194944</c:v>
                </c:pt>
                <c:pt idx="113">
                  <c:v>1.0210155691258185</c:v>
                </c:pt>
                <c:pt idx="114">
                  <c:v>1.038270406123265</c:v>
                </c:pt>
                <c:pt idx="115">
                  <c:v>0.97564645563976815</c:v>
                </c:pt>
                <c:pt idx="116">
                  <c:v>0.99335695305580163</c:v>
                </c:pt>
                <c:pt idx="117">
                  <c:v>1.0233981077559346</c:v>
                </c:pt>
                <c:pt idx="118">
                  <c:v>1.0174073433627295</c:v>
                </c:pt>
                <c:pt idx="119">
                  <c:v>0.99375644403711771</c:v>
                </c:pt>
                <c:pt idx="120">
                  <c:v>0.98710844735949332</c:v>
                </c:pt>
                <c:pt idx="121">
                  <c:v>1.0117848970251717</c:v>
                </c:pt>
                <c:pt idx="122">
                  <c:v>1.0021786492374727</c:v>
                </c:pt>
                <c:pt idx="123">
                  <c:v>0.98653846153846148</c:v>
                </c:pt>
                <c:pt idx="124">
                  <c:v>0.94611227056242309</c:v>
                </c:pt>
                <c:pt idx="125">
                  <c:v>1.0136696501220506</c:v>
                </c:pt>
                <c:pt idx="126">
                  <c:v>0.99956623109038645</c:v>
                </c:pt>
                <c:pt idx="127">
                  <c:v>0.97370782957605195</c:v>
                </c:pt>
                <c:pt idx="128">
                  <c:v>1.0054143001220872</c:v>
                </c:pt>
                <c:pt idx="129">
                  <c:v>1.0039435118571809</c:v>
                </c:pt>
                <c:pt idx="130">
                  <c:v>0.98117647058823532</c:v>
                </c:pt>
                <c:pt idx="131">
                  <c:v>0.97432370472260432</c:v>
                </c:pt>
                <c:pt idx="132">
                  <c:v>1.0021442793689692</c:v>
                </c:pt>
                <c:pt idx="133">
                  <c:v>0.99989790188371019</c:v>
                </c:pt>
                <c:pt idx="134">
                  <c:v>1.0059053096436275</c:v>
                </c:pt>
                <c:pt idx="135">
                  <c:v>0.97962674178781639</c:v>
                </c:pt>
                <c:pt idx="136">
                  <c:v>1.0018647313778852</c:v>
                </c:pt>
                <c:pt idx="137">
                  <c:v>0.99874163185181442</c:v>
                </c:pt>
                <c:pt idx="138">
                  <c:v>0.97602554654875961</c:v>
                </c:pt>
                <c:pt idx="139">
                  <c:v>1.0121829935355544</c:v>
                </c:pt>
                <c:pt idx="140">
                  <c:v>0.99633372968688072</c:v>
                </c:pt>
                <c:pt idx="141">
                  <c:v>0.98704093109687518</c:v>
                </c:pt>
                <c:pt idx="142">
                  <c:v>0.98782667503985333</c:v>
                </c:pt>
                <c:pt idx="143">
                  <c:v>1.0267843856951542</c:v>
                </c:pt>
                <c:pt idx="144">
                  <c:v>1.0232971271952085</c:v>
                </c:pt>
                <c:pt idx="145">
                  <c:v>1.0028504530184261</c:v>
                </c:pt>
                <c:pt idx="146">
                  <c:v>0.98156382712965273</c:v>
                </c:pt>
                <c:pt idx="147">
                  <c:v>1.0100423899878888</c:v>
                </c:pt>
                <c:pt idx="148">
                  <c:v>1.0084478371501271</c:v>
                </c:pt>
                <c:pt idx="149">
                  <c:v>0.99928803905614316</c:v>
                </c:pt>
                <c:pt idx="150">
                  <c:v>0.98873692679002423</c:v>
                </c:pt>
                <c:pt idx="151">
                  <c:v>1.0542274052478133</c:v>
                </c:pt>
                <c:pt idx="152">
                  <c:v>1.0496300005563903</c:v>
                </c:pt>
                <c:pt idx="153">
                  <c:v>1.0658877950421066</c:v>
                </c:pt>
                <c:pt idx="154">
                  <c:v>1.100150061982123</c:v>
                </c:pt>
                <c:pt idx="155">
                  <c:v>1.0318432745388446</c:v>
                </c:pt>
                <c:pt idx="156">
                  <c:v>1.027105517909003</c:v>
                </c:pt>
                <c:pt idx="157">
                  <c:v>1.0027735404243516</c:v>
                </c:pt>
                <c:pt idx="158">
                  <c:v>1.0177840508115736</c:v>
                </c:pt>
                <c:pt idx="159">
                  <c:v>0.96315932572050034</c:v>
                </c:pt>
                <c:pt idx="160">
                  <c:v>0.95420936567648207</c:v>
                </c:pt>
                <c:pt idx="161">
                  <c:v>0.9419023764432769</c:v>
                </c:pt>
                <c:pt idx="162">
                  <c:v>0.99945048235437783</c:v>
                </c:pt>
                <c:pt idx="163">
                  <c:v>0.99068473263972889</c:v>
                </c:pt>
                <c:pt idx="164">
                  <c:v>1.0128040188690803</c:v>
                </c:pt>
                <c:pt idx="165">
                  <c:v>1.0068467801628425</c:v>
                </c:pt>
                <c:pt idx="166">
                  <c:v>0.97668534249051153</c:v>
                </c:pt>
                <c:pt idx="167">
                  <c:v>1.0229877973622579</c:v>
                </c:pt>
                <c:pt idx="168">
                  <c:v>1.0042084416388168</c:v>
                </c:pt>
                <c:pt idx="169">
                  <c:v>1.0345754898194388</c:v>
                </c:pt>
                <c:pt idx="170">
                  <c:v>1.0371895338026298</c:v>
                </c:pt>
                <c:pt idx="171">
                  <c:v>0.98212888077224114</c:v>
                </c:pt>
                <c:pt idx="172">
                  <c:v>1.0451973549662552</c:v>
                </c:pt>
                <c:pt idx="173">
                  <c:v>0.99329631635969684</c:v>
                </c:pt>
                <c:pt idx="174">
                  <c:v>0.96497647673810749</c:v>
                </c:pt>
                <c:pt idx="175">
                  <c:v>0.97720452078411346</c:v>
                </c:pt>
                <c:pt idx="176">
                  <c:v>1.0044897697389519</c:v>
                </c:pt>
                <c:pt idx="177">
                  <c:v>0.98260540744942337</c:v>
                </c:pt>
                <c:pt idx="178">
                  <c:v>0.99411064469644761</c:v>
                </c:pt>
                <c:pt idx="179">
                  <c:v>1.023469060596345</c:v>
                </c:pt>
                <c:pt idx="180">
                  <c:v>0.98815105816753257</c:v>
                </c:pt>
                <c:pt idx="181">
                  <c:v>0.97878938228727363</c:v>
                </c:pt>
                <c:pt idx="182">
                  <c:v>0.99783402438269708</c:v>
                </c:pt>
                <c:pt idx="183">
                  <c:v>0.98656816655473467</c:v>
                </c:pt>
                <c:pt idx="184">
                  <c:v>1.0028777859417095</c:v>
                </c:pt>
                <c:pt idx="185">
                  <c:v>1.0069671373080955</c:v>
                </c:pt>
                <c:pt idx="186">
                  <c:v>1.0037752197054091</c:v>
                </c:pt>
                <c:pt idx="187">
                  <c:v>0.98789435069699194</c:v>
                </c:pt>
                <c:pt idx="188">
                  <c:v>1.0370933992771543</c:v>
                </c:pt>
                <c:pt idx="189">
                  <c:v>1.0001902587519025</c:v>
                </c:pt>
                <c:pt idx="190">
                  <c:v>0.99759584967733783</c:v>
                </c:pt>
                <c:pt idx="191">
                  <c:v>1.0140501700134728</c:v>
                </c:pt>
                <c:pt idx="192">
                  <c:v>1.0040582324143261</c:v>
                </c:pt>
                <c:pt idx="193">
                  <c:v>0.98228296633763601</c:v>
                </c:pt>
                <c:pt idx="194">
                  <c:v>0.99873609706774524</c:v>
                </c:pt>
                <c:pt idx="195">
                  <c:v>0.9890000000000001</c:v>
                </c:pt>
                <c:pt idx="196">
                  <c:v>1.004772670183371</c:v>
                </c:pt>
                <c:pt idx="197">
                  <c:v>1.023656466958087</c:v>
                </c:pt>
                <c:pt idx="198">
                  <c:v>0.99762714038350542</c:v>
                </c:pt>
                <c:pt idx="199">
                  <c:v>0.99179493703091204</c:v>
                </c:pt>
                <c:pt idx="200">
                  <c:v>0.97494729009053716</c:v>
                </c:pt>
                <c:pt idx="201">
                  <c:v>1.0028606965174127</c:v>
                </c:pt>
                <c:pt idx="202">
                  <c:v>1.0070140280561124</c:v>
                </c:pt>
                <c:pt idx="203">
                  <c:v>0.98903685351502002</c:v>
                </c:pt>
                <c:pt idx="204">
                  <c:v>1.0112746633260257</c:v>
                </c:pt>
                <c:pt idx="205">
                  <c:v>1.0317306449528241</c:v>
                </c:pt>
                <c:pt idx="206">
                  <c:v>1.0261273209549073</c:v>
                </c:pt>
                <c:pt idx="207">
                  <c:v>0.98491280778525248</c:v>
                </c:pt>
                <c:pt idx="208">
                  <c:v>1.0009152121330978</c:v>
                </c:pt>
                <c:pt idx="209">
                  <c:v>0.98734912541147635</c:v>
                </c:pt>
                <c:pt idx="210">
                  <c:v>1.020686474734831</c:v>
                </c:pt>
                <c:pt idx="211">
                  <c:v>0.97897452434698484</c:v>
                </c:pt>
                <c:pt idx="212">
                  <c:v>0.97607806106389672</c:v>
                </c:pt>
                <c:pt idx="213">
                  <c:v>0.98676854267610892</c:v>
                </c:pt>
                <c:pt idx="214">
                  <c:v>0.99987577639751535</c:v>
                </c:pt>
                <c:pt idx="215">
                  <c:v>0.9827259964597449</c:v>
                </c:pt>
                <c:pt idx="216">
                  <c:v>0.99471766848816023</c:v>
                </c:pt>
                <c:pt idx="217">
                  <c:v>0.99468534847203782</c:v>
                </c:pt>
                <c:pt idx="218">
                  <c:v>0.99602983638113574</c:v>
                </c:pt>
                <c:pt idx="219">
                  <c:v>0.99259613088129917</c:v>
                </c:pt>
                <c:pt idx="220">
                  <c:v>0.99441871511696955</c:v>
                </c:pt>
                <c:pt idx="221">
                  <c:v>0.99609652235628099</c:v>
                </c:pt>
                <c:pt idx="222">
                  <c:v>0.99074182585257253</c:v>
                </c:pt>
                <c:pt idx="223">
                  <c:v>1.0219161676646706</c:v>
                </c:pt>
                <c:pt idx="224">
                  <c:v>1.0251688152240637</c:v>
                </c:pt>
                <c:pt idx="225">
                  <c:v>1.0134378499440091</c:v>
                </c:pt>
                <c:pt idx="226">
                  <c:v>1.0192124785999619</c:v>
                </c:pt>
                <c:pt idx="227">
                  <c:v>1.0081181283559193</c:v>
                </c:pt>
                <c:pt idx="228">
                  <c:v>1.0331528199709417</c:v>
                </c:pt>
                <c:pt idx="229">
                  <c:v>0.98780090025441969</c:v>
                </c:pt>
                <c:pt idx="230">
                  <c:v>1.0248027811204707</c:v>
                </c:pt>
                <c:pt idx="231">
                  <c:v>0.99933190807055039</c:v>
                </c:pt>
                <c:pt idx="232">
                  <c:v>0.96842650103519667</c:v>
                </c:pt>
                <c:pt idx="233">
                  <c:v>0.9922958397534668</c:v>
                </c:pt>
                <c:pt idx="234">
                  <c:v>1.0010282776349615</c:v>
                </c:pt>
                <c:pt idx="235">
                  <c:v>0.99884452432918203</c:v>
                </c:pt>
                <c:pt idx="236">
                  <c:v>1.0156474116573218</c:v>
                </c:pt>
                <c:pt idx="237">
                  <c:v>0.99967411849051691</c:v>
                </c:pt>
                <c:pt idx="238">
                  <c:v>1.0098065025668026</c:v>
                </c:pt>
                <c:pt idx="239">
                  <c:v>1.014218009478673</c:v>
                </c:pt>
                <c:pt idx="240">
                  <c:v>1.0409255141745413</c:v>
                </c:pt>
                <c:pt idx="241">
                  <c:v>1.0071378586424073</c:v>
                </c:pt>
                <c:pt idx="242">
                  <c:v>1.0028773949049057</c:v>
                </c:pt>
                <c:pt idx="243">
                  <c:v>0.99511139046022767</c:v>
                </c:pt>
                <c:pt idx="244">
                  <c:v>0.98588543101074089</c:v>
                </c:pt>
                <c:pt idx="245">
                  <c:v>1.0230330351482708</c:v>
                </c:pt>
                <c:pt idx="246">
                  <c:v>1.0809349779199025</c:v>
                </c:pt>
                <c:pt idx="247">
                  <c:v>1.0025188916876573</c:v>
                </c:pt>
                <c:pt idx="248">
                  <c:v>0.99703196347031964</c:v>
                </c:pt>
                <c:pt idx="249">
                  <c:v>1.0656934306569343</c:v>
                </c:pt>
              </c:numCache>
            </c:numRef>
          </c:xVal>
          <c:yVal>
            <c:numRef>
              <c:f>'Ratio regr'!$C$40:$C$289</c:f>
              <c:numCache>
                <c:formatCode>General</c:formatCode>
                <c:ptCount val="250"/>
                <c:pt idx="0">
                  <c:v>-3.5415499173560683E-2</c:v>
                </c:pt>
                <c:pt idx="1">
                  <c:v>8.4588820297071265E-4</c:v>
                </c:pt>
                <c:pt idx="2">
                  <c:v>5.9230528927171067E-3</c:v>
                </c:pt>
                <c:pt idx="3">
                  <c:v>-1.0773103234831938E-2</c:v>
                </c:pt>
                <c:pt idx="4">
                  <c:v>-4.132132813966416E-2</c:v>
                </c:pt>
                <c:pt idx="5">
                  <c:v>2.9300542340312208E-2</c:v>
                </c:pt>
                <c:pt idx="6">
                  <c:v>-2.0861674415699749E-2</c:v>
                </c:pt>
                <c:pt idx="7">
                  <c:v>-7.3615442187085822E-2</c:v>
                </c:pt>
                <c:pt idx="8">
                  <c:v>6.4673078839513787E-2</c:v>
                </c:pt>
                <c:pt idx="9">
                  <c:v>3.6080880136882709E-2</c:v>
                </c:pt>
                <c:pt idx="10">
                  <c:v>4.0667037022772412E-2</c:v>
                </c:pt>
                <c:pt idx="11">
                  <c:v>-6.9559317852175839E-2</c:v>
                </c:pt>
                <c:pt idx="12">
                  <c:v>9.1146459803669977E-2</c:v>
                </c:pt>
                <c:pt idx="13">
                  <c:v>-3.7284201409299778E-2</c:v>
                </c:pt>
                <c:pt idx="14">
                  <c:v>-4.1994343060437145E-2</c:v>
                </c:pt>
                <c:pt idx="15">
                  <c:v>7.4355413080370081E-2</c:v>
                </c:pt>
                <c:pt idx="16">
                  <c:v>-6.5118310200633078E-2</c:v>
                </c:pt>
                <c:pt idx="17">
                  <c:v>-3.5579336968559638E-2</c:v>
                </c:pt>
                <c:pt idx="18">
                  <c:v>1.4632846955455525E-2</c:v>
                </c:pt>
                <c:pt idx="19">
                  <c:v>5.3825010918413407E-2</c:v>
                </c:pt>
                <c:pt idx="20">
                  <c:v>2.6226921660293057E-2</c:v>
                </c:pt>
                <c:pt idx="21">
                  <c:v>-6.7816382176324908E-2</c:v>
                </c:pt>
                <c:pt idx="22">
                  <c:v>0.11228858719910417</c:v>
                </c:pt>
                <c:pt idx="23">
                  <c:v>-8.6353623372731225E-2</c:v>
                </c:pt>
                <c:pt idx="24">
                  <c:v>2.3642942708561598E-3</c:v>
                </c:pt>
                <c:pt idx="25">
                  <c:v>-2.4421996699405701E-2</c:v>
                </c:pt>
                <c:pt idx="26">
                  <c:v>-3.3736305980216375E-2</c:v>
                </c:pt>
                <c:pt idx="27">
                  <c:v>-6.2273220997100753E-2</c:v>
                </c:pt>
                <c:pt idx="28">
                  <c:v>8.9780479977092043E-2</c:v>
                </c:pt>
                <c:pt idx="29">
                  <c:v>-5.4618280398747832E-2</c:v>
                </c:pt>
                <c:pt idx="30">
                  <c:v>-8.0613908600615347E-2</c:v>
                </c:pt>
                <c:pt idx="31">
                  <c:v>0.12754375768531012</c:v>
                </c:pt>
                <c:pt idx="32">
                  <c:v>-0.13263964656360849</c:v>
                </c:pt>
                <c:pt idx="33">
                  <c:v>2.0158121109769001E-3</c:v>
                </c:pt>
                <c:pt idx="34">
                  <c:v>-7.0705633758556541E-3</c:v>
                </c:pt>
                <c:pt idx="35">
                  <c:v>-0.1384242589797785</c:v>
                </c:pt>
                <c:pt idx="36">
                  <c:v>5.2103958672993667E-2</c:v>
                </c:pt>
                <c:pt idx="37">
                  <c:v>4.8951887987927822E-2</c:v>
                </c:pt>
                <c:pt idx="38">
                  <c:v>9.8293004995901878E-3</c:v>
                </c:pt>
                <c:pt idx="39">
                  <c:v>-0.10984603192112374</c:v>
                </c:pt>
                <c:pt idx="40">
                  <c:v>-1.5952838348799792E-2</c:v>
                </c:pt>
                <c:pt idx="41">
                  <c:v>0.16922923361748732</c:v>
                </c:pt>
                <c:pt idx="42">
                  <c:v>-0.13792869002818509</c:v>
                </c:pt>
                <c:pt idx="43">
                  <c:v>9.2506643832942492E-2</c:v>
                </c:pt>
                <c:pt idx="44">
                  <c:v>1.3105734891047938E-2</c:v>
                </c:pt>
                <c:pt idx="45">
                  <c:v>-2.6664115972941604E-2</c:v>
                </c:pt>
                <c:pt idx="46">
                  <c:v>5.3102405715219847E-2</c:v>
                </c:pt>
                <c:pt idx="47">
                  <c:v>-9.9900049271445912E-2</c:v>
                </c:pt>
                <c:pt idx="48">
                  <c:v>0.11940637155937184</c:v>
                </c:pt>
                <c:pt idx="49">
                  <c:v>3.216382498001602E-2</c:v>
                </c:pt>
                <c:pt idx="50">
                  <c:v>-8.7565227415199565E-2</c:v>
                </c:pt>
                <c:pt idx="51">
                  <c:v>4.897572024804564E-4</c:v>
                </c:pt>
                <c:pt idx="52">
                  <c:v>2.5637554137312391E-2</c:v>
                </c:pt>
                <c:pt idx="53">
                  <c:v>1.8936204452178917E-2</c:v>
                </c:pt>
                <c:pt idx="54">
                  <c:v>3.8400698552088164E-2</c:v>
                </c:pt>
                <c:pt idx="55">
                  <c:v>-2.6869226191897466E-2</c:v>
                </c:pt>
                <c:pt idx="56">
                  <c:v>-6.7378897593428633E-3</c:v>
                </c:pt>
                <c:pt idx="57">
                  <c:v>-1.9233340946230082E-2</c:v>
                </c:pt>
                <c:pt idx="58">
                  <c:v>-2.0739694269029885E-2</c:v>
                </c:pt>
                <c:pt idx="59">
                  <c:v>9.6721894124926155E-2</c:v>
                </c:pt>
                <c:pt idx="60">
                  <c:v>-6.5042949943911577E-2</c:v>
                </c:pt>
                <c:pt idx="61">
                  <c:v>8.6630475090273329E-2</c:v>
                </c:pt>
                <c:pt idx="62">
                  <c:v>-7.6331550433316298E-2</c:v>
                </c:pt>
                <c:pt idx="63">
                  <c:v>6.5445468820610309E-2</c:v>
                </c:pt>
                <c:pt idx="64">
                  <c:v>-4.3558929848241612E-2</c:v>
                </c:pt>
                <c:pt idx="65">
                  <c:v>-3.5921266548020192E-2</c:v>
                </c:pt>
                <c:pt idx="66">
                  <c:v>-2.7691000407605526E-2</c:v>
                </c:pt>
                <c:pt idx="67">
                  <c:v>-1.9343797468935109E-2</c:v>
                </c:pt>
                <c:pt idx="68">
                  <c:v>1.4704133621896265E-2</c:v>
                </c:pt>
                <c:pt idx="69">
                  <c:v>-9.4541541322538114E-3</c:v>
                </c:pt>
                <c:pt idx="70">
                  <c:v>-3.5471479551073659E-2</c:v>
                </c:pt>
                <c:pt idx="71">
                  <c:v>7.0594499825838763E-2</c:v>
                </c:pt>
                <c:pt idx="72">
                  <c:v>-1.3281542264174107E-3</c:v>
                </c:pt>
                <c:pt idx="73">
                  <c:v>-3.7378212518164977E-2</c:v>
                </c:pt>
                <c:pt idx="74">
                  <c:v>1.0355646525570528E-3</c:v>
                </c:pt>
                <c:pt idx="75">
                  <c:v>6.4425391882295346E-2</c:v>
                </c:pt>
                <c:pt idx="76">
                  <c:v>-5.5621301417700941E-2</c:v>
                </c:pt>
                <c:pt idx="77">
                  <c:v>-4.6729183432714039E-2</c:v>
                </c:pt>
                <c:pt idx="78">
                  <c:v>0.10752492226238131</c:v>
                </c:pt>
                <c:pt idx="79">
                  <c:v>1.8436797425082196E-2</c:v>
                </c:pt>
                <c:pt idx="80">
                  <c:v>-0.10738483941288302</c:v>
                </c:pt>
                <c:pt idx="81">
                  <c:v>-5.5581719612488589E-3</c:v>
                </c:pt>
                <c:pt idx="82">
                  <c:v>6.331217027844338E-3</c:v>
                </c:pt>
                <c:pt idx="83">
                  <c:v>2.36832344530572E-2</c:v>
                </c:pt>
                <c:pt idx="84">
                  <c:v>2.2193942981428849E-2</c:v>
                </c:pt>
                <c:pt idx="85">
                  <c:v>6.2348975535408968E-3</c:v>
                </c:pt>
                <c:pt idx="86">
                  <c:v>3.0739645711546748E-2</c:v>
                </c:pt>
                <c:pt idx="87">
                  <c:v>-1.9588202707085167E-2</c:v>
                </c:pt>
                <c:pt idx="88">
                  <c:v>6.7029622459738425E-2</c:v>
                </c:pt>
                <c:pt idx="89">
                  <c:v>-6.0808023028332769E-2</c:v>
                </c:pt>
                <c:pt idx="90">
                  <c:v>-2.8993823466986202E-3</c:v>
                </c:pt>
                <c:pt idx="91">
                  <c:v>9.5679742012867441E-3</c:v>
                </c:pt>
                <c:pt idx="92">
                  <c:v>3.717912371610077E-2</c:v>
                </c:pt>
                <c:pt idx="93">
                  <c:v>-6.4844711204020355E-2</c:v>
                </c:pt>
                <c:pt idx="94">
                  <c:v>0.10700007872320183</c:v>
                </c:pt>
                <c:pt idx="95">
                  <c:v>-2.4050733052081608E-2</c:v>
                </c:pt>
                <c:pt idx="96">
                  <c:v>3.1081369320741459E-2</c:v>
                </c:pt>
                <c:pt idx="97">
                  <c:v>2.7161491139251481E-3</c:v>
                </c:pt>
                <c:pt idx="98">
                  <c:v>1.3333245869745269E-2</c:v>
                </c:pt>
                <c:pt idx="99">
                  <c:v>-3.1822635955799372E-3</c:v>
                </c:pt>
                <c:pt idx="100">
                  <c:v>-2.4772854086637874E-2</c:v>
                </c:pt>
                <c:pt idx="101">
                  <c:v>5.2607547972299273E-2</c:v>
                </c:pt>
                <c:pt idx="102">
                  <c:v>-7.9445533858920392E-2</c:v>
                </c:pt>
                <c:pt idx="103">
                  <c:v>1.1130055852479503E-2</c:v>
                </c:pt>
                <c:pt idx="104">
                  <c:v>7.8488635555300723E-2</c:v>
                </c:pt>
                <c:pt idx="105">
                  <c:v>3.8151703522926406E-2</c:v>
                </c:pt>
                <c:pt idx="106">
                  <c:v>-2.7229394158117537E-2</c:v>
                </c:pt>
                <c:pt idx="107">
                  <c:v>-2.6539377635603545E-2</c:v>
                </c:pt>
                <c:pt idx="108">
                  <c:v>3.0608303462047459E-2</c:v>
                </c:pt>
                <c:pt idx="109">
                  <c:v>1.3638355919677769E-2</c:v>
                </c:pt>
                <c:pt idx="110">
                  <c:v>1.378459544369004E-2</c:v>
                </c:pt>
                <c:pt idx="111">
                  <c:v>-1.3955708535269173E-2</c:v>
                </c:pt>
                <c:pt idx="112">
                  <c:v>7.1636251146552365E-2</c:v>
                </c:pt>
                <c:pt idx="113">
                  <c:v>-2.6940909089552489E-2</c:v>
                </c:pt>
                <c:pt idx="114">
                  <c:v>-2.9131562589794768E-3</c:v>
                </c:pt>
                <c:pt idx="115">
                  <c:v>-4.0168144968377728E-2</c:v>
                </c:pt>
                <c:pt idx="116">
                  <c:v>-1.2677526775597414E-3</c:v>
                </c:pt>
                <c:pt idx="117">
                  <c:v>1.0574046664655112E-2</c:v>
                </c:pt>
                <c:pt idx="118">
                  <c:v>2.901054594751451E-2</c:v>
                </c:pt>
                <c:pt idx="119">
                  <c:v>4.3056733231219502E-2</c:v>
                </c:pt>
                <c:pt idx="120">
                  <c:v>-2.6425670870984241E-3</c:v>
                </c:pt>
                <c:pt idx="121">
                  <c:v>-7.6275433929022807E-3</c:v>
                </c:pt>
                <c:pt idx="122">
                  <c:v>-7.0632228521467888E-2</c:v>
                </c:pt>
                <c:pt idx="123">
                  <c:v>4.0203872782464734E-2</c:v>
                </c:pt>
                <c:pt idx="124">
                  <c:v>-2.1783125626045896E-2</c:v>
                </c:pt>
                <c:pt idx="125">
                  <c:v>-8.2148763256811863E-3</c:v>
                </c:pt>
                <c:pt idx="126">
                  <c:v>6.367698682202616E-2</c:v>
                </c:pt>
                <c:pt idx="127">
                  <c:v>-3.4115257342405614E-2</c:v>
                </c:pt>
                <c:pt idx="128">
                  <c:v>2.4720558240425738E-2</c:v>
                </c:pt>
                <c:pt idx="129">
                  <c:v>-9.0158793334544129E-2</c:v>
                </c:pt>
                <c:pt idx="130">
                  <c:v>4.5240631005236009E-2</c:v>
                </c:pt>
                <c:pt idx="131">
                  <c:v>-6.4472431856343881E-3</c:v>
                </c:pt>
                <c:pt idx="132">
                  <c:v>1.876475411290901E-2</c:v>
                </c:pt>
                <c:pt idx="133">
                  <c:v>-7.7885348253623032E-2</c:v>
                </c:pt>
                <c:pt idx="134">
                  <c:v>-4.9872934995239926E-2</c:v>
                </c:pt>
                <c:pt idx="135">
                  <c:v>0.12259159530690455</c:v>
                </c:pt>
                <c:pt idx="136">
                  <c:v>-1.3562180571651594E-2</c:v>
                </c:pt>
                <c:pt idx="137">
                  <c:v>-8.4059061120426382E-2</c:v>
                </c:pt>
                <c:pt idx="138">
                  <c:v>0.11008794551080769</c:v>
                </c:pt>
                <c:pt idx="139">
                  <c:v>-1.1111814429660694E-3</c:v>
                </c:pt>
                <c:pt idx="140">
                  <c:v>5.2465153646484186E-2</c:v>
                </c:pt>
                <c:pt idx="141">
                  <c:v>1.1998456619332742E-2</c:v>
                </c:pt>
                <c:pt idx="142">
                  <c:v>-8.4666920122785205E-2</c:v>
                </c:pt>
                <c:pt idx="143">
                  <c:v>0.18748854357482947</c:v>
                </c:pt>
                <c:pt idx="144">
                  <c:v>-4.8604918674185482E-2</c:v>
                </c:pt>
                <c:pt idx="145">
                  <c:v>-0.12794978051707995</c:v>
                </c:pt>
                <c:pt idx="146">
                  <c:v>0.12938866954054229</c:v>
                </c:pt>
                <c:pt idx="147">
                  <c:v>-3.2250639169067341E-2</c:v>
                </c:pt>
                <c:pt idx="148">
                  <c:v>-3.775327600747258E-2</c:v>
                </c:pt>
                <c:pt idx="149">
                  <c:v>5.4653395862758414E-2</c:v>
                </c:pt>
                <c:pt idx="150">
                  <c:v>-1.3837865445755826E-2</c:v>
                </c:pt>
                <c:pt idx="151">
                  <c:v>7.8366011311209016E-2</c:v>
                </c:pt>
                <c:pt idx="152">
                  <c:v>2.4206763549994292E-4</c:v>
                </c:pt>
                <c:pt idx="153">
                  <c:v>7.3152970556590313E-3</c:v>
                </c:pt>
                <c:pt idx="154">
                  <c:v>-6.3214083081956085E-3</c:v>
                </c:pt>
                <c:pt idx="155">
                  <c:v>-0.10997867931622718</c:v>
                </c:pt>
                <c:pt idx="156">
                  <c:v>-1.4064632951384048E-2</c:v>
                </c:pt>
                <c:pt idx="157">
                  <c:v>-9.221628606871124E-2</c:v>
                </c:pt>
                <c:pt idx="158">
                  <c:v>-1.2161187144700936E-2</c:v>
                </c:pt>
                <c:pt idx="159">
                  <c:v>-0.11531523827980916</c:v>
                </c:pt>
                <c:pt idx="160">
                  <c:v>6.2937875282139899E-2</c:v>
                </c:pt>
                <c:pt idx="161">
                  <c:v>3.3600266604229323E-2</c:v>
                </c:pt>
                <c:pt idx="162">
                  <c:v>-6.1227523855836186E-2</c:v>
                </c:pt>
                <c:pt idx="163">
                  <c:v>2.0313193470966828E-2</c:v>
                </c:pt>
                <c:pt idx="164">
                  <c:v>-5.4141321759545891E-2</c:v>
                </c:pt>
                <c:pt idx="165">
                  <c:v>7.9751808522793843E-2</c:v>
                </c:pt>
                <c:pt idx="166">
                  <c:v>1.0161263387189479E-2</c:v>
                </c:pt>
                <c:pt idx="167">
                  <c:v>-4.7744794096038379E-2</c:v>
                </c:pt>
                <c:pt idx="168">
                  <c:v>3.1645162655548065E-2</c:v>
                </c:pt>
                <c:pt idx="169">
                  <c:v>0.15568050318637461</c:v>
                </c:pt>
                <c:pt idx="170">
                  <c:v>-4.5633013417556656E-2</c:v>
                </c:pt>
                <c:pt idx="171">
                  <c:v>3.6141518408110862E-2</c:v>
                </c:pt>
                <c:pt idx="172">
                  <c:v>2.2697493554358239E-2</c:v>
                </c:pt>
                <c:pt idx="173">
                  <c:v>-0.10710267142750574</c:v>
                </c:pt>
                <c:pt idx="174">
                  <c:v>7.2673607005583118E-2</c:v>
                </c:pt>
                <c:pt idx="175">
                  <c:v>-4.8264808556301109E-2</c:v>
                </c:pt>
                <c:pt idx="176">
                  <c:v>5.3716229013892836E-2</c:v>
                </c:pt>
                <c:pt idx="177">
                  <c:v>6.7732835387129486E-2</c:v>
                </c:pt>
                <c:pt idx="178">
                  <c:v>4.3089946034825966E-2</c:v>
                </c:pt>
                <c:pt idx="179">
                  <c:v>-0.11517408008989338</c:v>
                </c:pt>
                <c:pt idx="180">
                  <c:v>-4.6119448183121525E-2</c:v>
                </c:pt>
                <c:pt idx="181">
                  <c:v>8.8722617701425088E-2</c:v>
                </c:pt>
                <c:pt idx="182">
                  <c:v>7.9182996302576525E-2</c:v>
                </c:pt>
                <c:pt idx="183">
                  <c:v>-0.11481913513677799</c:v>
                </c:pt>
                <c:pt idx="184">
                  <c:v>3.1003602293814825E-2</c:v>
                </c:pt>
                <c:pt idx="185">
                  <c:v>0.14182578396871959</c:v>
                </c:pt>
                <c:pt idx="186">
                  <c:v>-2.4098678666278905E-2</c:v>
                </c:pt>
                <c:pt idx="187">
                  <c:v>-6.446581551534547E-3</c:v>
                </c:pt>
                <c:pt idx="188">
                  <c:v>-7.0889386335348803E-3</c:v>
                </c:pt>
                <c:pt idx="189">
                  <c:v>2.5005713424554599E-2</c:v>
                </c:pt>
                <c:pt idx="190">
                  <c:v>-1.085920053310252E-2</c:v>
                </c:pt>
                <c:pt idx="191">
                  <c:v>3.9698432844266995E-2</c:v>
                </c:pt>
                <c:pt idx="192">
                  <c:v>-7.2866713152540452E-2</c:v>
                </c:pt>
                <c:pt idx="193">
                  <c:v>4.1445357543072658E-2</c:v>
                </c:pt>
                <c:pt idx="194">
                  <c:v>-6.3865741138025234E-2</c:v>
                </c:pt>
                <c:pt idx="195">
                  <c:v>6.0096618474097863E-2</c:v>
                </c:pt>
                <c:pt idx="196">
                  <c:v>-2.1030499672328284E-2</c:v>
                </c:pt>
                <c:pt idx="197">
                  <c:v>-8.5659850713407759E-2</c:v>
                </c:pt>
                <c:pt idx="198">
                  <c:v>8.4174212976763085E-2</c:v>
                </c:pt>
                <c:pt idx="199">
                  <c:v>-8.136343096070886E-2</c:v>
                </c:pt>
                <c:pt idx="200">
                  <c:v>4.9473844477919471E-2</c:v>
                </c:pt>
                <c:pt idx="201">
                  <c:v>-4.0027016563081164E-2</c:v>
                </c:pt>
                <c:pt idx="202">
                  <c:v>-1.4541564357187342E-2</c:v>
                </c:pt>
                <c:pt idx="203">
                  <c:v>2.9384367181237381E-2</c:v>
                </c:pt>
                <c:pt idx="204">
                  <c:v>-0.11456053775464003</c:v>
                </c:pt>
                <c:pt idx="205">
                  <c:v>3.1230440833917461E-2</c:v>
                </c:pt>
                <c:pt idx="206">
                  <c:v>5.4180231901488907E-2</c:v>
                </c:pt>
                <c:pt idx="207">
                  <c:v>-7.680052836603013E-2</c:v>
                </c:pt>
                <c:pt idx="208">
                  <c:v>-4.6664310977505452E-2</c:v>
                </c:pt>
                <c:pt idx="209">
                  <c:v>4.6039154912806191E-2</c:v>
                </c:pt>
                <c:pt idx="210">
                  <c:v>1.0782379000391362E-2</c:v>
                </c:pt>
                <c:pt idx="211">
                  <c:v>-2.4907269897563977E-2</c:v>
                </c:pt>
                <c:pt idx="212">
                  <c:v>-2.4420939689731025E-3</c:v>
                </c:pt>
                <c:pt idx="213">
                  <c:v>2.8845155051219096E-2</c:v>
                </c:pt>
                <c:pt idx="214">
                  <c:v>-7.024216956062479E-3</c:v>
                </c:pt>
                <c:pt idx="215">
                  <c:v>3.6157872008759195E-2</c:v>
                </c:pt>
                <c:pt idx="216">
                  <c:v>-5.7635293315898339E-2</c:v>
                </c:pt>
                <c:pt idx="217">
                  <c:v>-7.0113969590699377E-3</c:v>
                </c:pt>
                <c:pt idx="218">
                  <c:v>5.5129069062382352E-2</c:v>
                </c:pt>
                <c:pt idx="219">
                  <c:v>6.3623827782189224E-2</c:v>
                </c:pt>
                <c:pt idx="220">
                  <c:v>5.6184647442336644E-4</c:v>
                </c:pt>
                <c:pt idx="221">
                  <c:v>-8.7768920582343979E-2</c:v>
                </c:pt>
                <c:pt idx="222">
                  <c:v>-2.5604220974327685E-2</c:v>
                </c:pt>
                <c:pt idx="223">
                  <c:v>-0.10923605945135495</c:v>
                </c:pt>
                <c:pt idx="224">
                  <c:v>0.11449591782129298</c:v>
                </c:pt>
                <c:pt idx="225">
                  <c:v>-2.5959663230944896E-2</c:v>
                </c:pt>
                <c:pt idx="226">
                  <c:v>-3.8150694156524612E-4</c:v>
                </c:pt>
                <c:pt idx="227">
                  <c:v>-6.6025023156403462E-2</c:v>
                </c:pt>
                <c:pt idx="228">
                  <c:v>3.5025539285313823E-3</c:v>
                </c:pt>
                <c:pt idx="229">
                  <c:v>-5.286244084216718E-2</c:v>
                </c:pt>
                <c:pt idx="230">
                  <c:v>1.2975519664690238E-2</c:v>
                </c:pt>
                <c:pt idx="231">
                  <c:v>2.2894082214170441E-2</c:v>
                </c:pt>
                <c:pt idx="232">
                  <c:v>-2.8766485240695139E-2</c:v>
                </c:pt>
                <c:pt idx="233">
                  <c:v>6.1770805830725806E-2</c:v>
                </c:pt>
                <c:pt idx="234">
                  <c:v>-4.2881639328745003E-2</c:v>
                </c:pt>
                <c:pt idx="235">
                  <c:v>-1.4528369057396184E-2</c:v>
                </c:pt>
                <c:pt idx="236">
                  <c:v>-9.7999220048422986E-2</c:v>
                </c:pt>
                <c:pt idx="237">
                  <c:v>-3.3612610988548286E-2</c:v>
                </c:pt>
                <c:pt idx="238">
                  <c:v>0.13893811831061242</c:v>
                </c:pt>
                <c:pt idx="239">
                  <c:v>-0.10811227903665388</c:v>
                </c:pt>
                <c:pt idx="240">
                  <c:v>5.5463543694666217E-2</c:v>
                </c:pt>
                <c:pt idx="241">
                  <c:v>-4.362319145268545E-2</c:v>
                </c:pt>
                <c:pt idx="242">
                  <c:v>7.6290640564642187E-2</c:v>
                </c:pt>
                <c:pt idx="243">
                  <c:v>8.5365259889894629E-3</c:v>
                </c:pt>
                <c:pt idx="244">
                  <c:v>4.4620714811949513E-2</c:v>
                </c:pt>
                <c:pt idx="245">
                  <c:v>2.5439444073780626E-2</c:v>
                </c:pt>
                <c:pt idx="246">
                  <c:v>1.8049675102157492E-2</c:v>
                </c:pt>
                <c:pt idx="247">
                  <c:v>6.828012437884079E-2</c:v>
                </c:pt>
                <c:pt idx="248">
                  <c:v>-0.11978969629578995</c:v>
                </c:pt>
                <c:pt idx="249">
                  <c:v>7.5857252014012833E-2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02848"/>
        <c:axId val="172100992"/>
      </c:scatterChart>
      <c:valAx>
        <c:axId val="171902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Ratio(Pound/$)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72100992"/>
        <c:crosses val="autoZero"/>
        <c:crossBetween val="midCat"/>
      </c:valAx>
      <c:valAx>
        <c:axId val="172100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1902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Ratio(TW$I)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Ratio data'!$M$2:$M$251</c:f>
              <c:numCache>
                <c:formatCode>0.0000</c:formatCode>
                <c:ptCount val="250"/>
                <c:pt idx="0">
                  <c:v>1.0124283139824106</c:v>
                </c:pt>
                <c:pt idx="1">
                  <c:v>1.0041568115737129</c:v>
                </c:pt>
                <c:pt idx="2">
                  <c:v>0.99894749961916107</c:v>
                </c:pt>
                <c:pt idx="3">
                  <c:v>1.0055430015850351</c:v>
                </c:pt>
                <c:pt idx="4">
                  <c:v>1.0049701629377039</c:v>
                </c:pt>
                <c:pt idx="5">
                  <c:v>1.0031278580574357</c:v>
                </c:pt>
                <c:pt idx="6">
                  <c:v>0.99610122900749432</c:v>
                </c:pt>
                <c:pt idx="7">
                  <c:v>0.99355632211524714</c:v>
                </c:pt>
                <c:pt idx="8">
                  <c:v>1.0060432771420642</c:v>
                </c:pt>
                <c:pt idx="9">
                  <c:v>1.0054369536576964</c:v>
                </c:pt>
                <c:pt idx="10">
                  <c:v>0.98934655129035598</c:v>
                </c:pt>
                <c:pt idx="11">
                  <c:v>1.0163881418986171</c:v>
                </c:pt>
                <c:pt idx="12">
                  <c:v>1.0149713852267386</c:v>
                </c:pt>
                <c:pt idx="13">
                  <c:v>1.0330426130691384</c:v>
                </c:pt>
                <c:pt idx="14">
                  <c:v>1.0090786194624524</c:v>
                </c:pt>
                <c:pt idx="15">
                  <c:v>1.0107090119203033</c:v>
                </c:pt>
                <c:pt idx="16">
                  <c:v>0.98468897292673319</c:v>
                </c:pt>
                <c:pt idx="17">
                  <c:v>0.99431665458893048</c:v>
                </c:pt>
                <c:pt idx="18">
                  <c:v>1.0083693771626299</c:v>
                </c:pt>
                <c:pt idx="19">
                  <c:v>1.0241147832800737</c:v>
                </c:pt>
                <c:pt idx="20">
                  <c:v>0.9965718282605327</c:v>
                </c:pt>
                <c:pt idx="21">
                  <c:v>0.9926871859745271</c:v>
                </c:pt>
                <c:pt idx="22">
                  <c:v>1.0034705978234408</c:v>
                </c:pt>
                <c:pt idx="23">
                  <c:v>1.0254252573377789</c:v>
                </c:pt>
                <c:pt idx="24">
                  <c:v>1.0134543262653548</c:v>
                </c:pt>
                <c:pt idx="25">
                  <c:v>0.99117591534400129</c:v>
                </c:pt>
                <c:pt idx="26">
                  <c:v>1.0015626215998132</c:v>
                </c:pt>
                <c:pt idx="27">
                  <c:v>1.0060025151059719</c:v>
                </c:pt>
                <c:pt idx="28">
                  <c:v>1.0025438000083335</c:v>
                </c:pt>
                <c:pt idx="29">
                  <c:v>1.017066005449768</c:v>
                </c:pt>
                <c:pt idx="30">
                  <c:v>1.0069012328328844</c:v>
                </c:pt>
                <c:pt idx="31">
                  <c:v>1.015142201276352</c:v>
                </c:pt>
                <c:pt idx="32">
                  <c:v>0.96679733208518603</c:v>
                </c:pt>
                <c:pt idx="33">
                  <c:v>0.96146126458692638</c:v>
                </c:pt>
                <c:pt idx="34">
                  <c:v>1.0068701088894951</c:v>
                </c:pt>
                <c:pt idx="35">
                  <c:v>0.99631905931284237</c:v>
                </c:pt>
                <c:pt idx="36">
                  <c:v>0.98831927184202051</c:v>
                </c:pt>
                <c:pt idx="37">
                  <c:v>1.0147084030785964</c:v>
                </c:pt>
                <c:pt idx="38">
                  <c:v>1.0217912903659723</c:v>
                </c:pt>
                <c:pt idx="39">
                  <c:v>1.0020532602650256</c:v>
                </c:pt>
                <c:pt idx="40">
                  <c:v>0.99875753245946453</c:v>
                </c:pt>
                <c:pt idx="41">
                  <c:v>1.0102080459102047</c:v>
                </c:pt>
                <c:pt idx="42">
                  <c:v>1.0048763106788277</c:v>
                </c:pt>
                <c:pt idx="43">
                  <c:v>0.97757194846208939</c:v>
                </c:pt>
                <c:pt idx="44">
                  <c:v>0.98912877063658333</c:v>
                </c:pt>
                <c:pt idx="45">
                  <c:v>0.98616811633949053</c:v>
                </c:pt>
                <c:pt idx="46">
                  <c:v>1.009468922887637</c:v>
                </c:pt>
                <c:pt idx="47">
                  <c:v>1.0058937394670799</c:v>
                </c:pt>
                <c:pt idx="48">
                  <c:v>0.99585871925290959</c:v>
                </c:pt>
                <c:pt idx="49">
                  <c:v>1.0230623952431401</c:v>
                </c:pt>
                <c:pt idx="50">
                  <c:v>1.0070838000203646</c:v>
                </c:pt>
                <c:pt idx="51">
                  <c:v>1.0029674730576701</c:v>
                </c:pt>
                <c:pt idx="52">
                  <c:v>1.0337210380728876</c:v>
                </c:pt>
                <c:pt idx="53">
                  <c:v>0.9757802237667037</c:v>
                </c:pt>
                <c:pt idx="54">
                  <c:v>1.0066459658986995</c:v>
                </c:pt>
                <c:pt idx="55">
                  <c:v>1.0169837489339861</c:v>
                </c:pt>
                <c:pt idx="56">
                  <c:v>1.0168426457782584</c:v>
                </c:pt>
                <c:pt idx="57">
                  <c:v>1.0123922708634747</c:v>
                </c:pt>
                <c:pt idx="58">
                  <c:v>1.0130779260804628</c:v>
                </c:pt>
                <c:pt idx="59">
                  <c:v>0.98288521373825732</c:v>
                </c:pt>
                <c:pt idx="60">
                  <c:v>0.9870013485303305</c:v>
                </c:pt>
                <c:pt idx="61">
                  <c:v>1.0135451855153934</c:v>
                </c:pt>
                <c:pt idx="62">
                  <c:v>1.0212524311680744</c:v>
                </c:pt>
                <c:pt idx="63">
                  <c:v>1.0146996723359232</c:v>
                </c:pt>
                <c:pt idx="64">
                  <c:v>0.998123129330445</c:v>
                </c:pt>
                <c:pt idx="65">
                  <c:v>1.0096339432897887</c:v>
                </c:pt>
                <c:pt idx="66">
                  <c:v>1.0031287091886689</c:v>
                </c:pt>
                <c:pt idx="67">
                  <c:v>0.97881803393404032</c:v>
                </c:pt>
                <c:pt idx="68">
                  <c:v>0.99248511227765912</c:v>
                </c:pt>
                <c:pt idx="69">
                  <c:v>1.008160206853713</c:v>
                </c:pt>
                <c:pt idx="70">
                  <c:v>1.013737704035758</c:v>
                </c:pt>
                <c:pt idx="71">
                  <c:v>1.002456759567083</c:v>
                </c:pt>
                <c:pt idx="72">
                  <c:v>1.0160886794864772</c:v>
                </c:pt>
                <c:pt idx="73">
                  <c:v>1.0081335370237239</c:v>
                </c:pt>
                <c:pt idx="74">
                  <c:v>0.99105941876416748</c:v>
                </c:pt>
                <c:pt idx="75">
                  <c:v>0.99662355720929896</c:v>
                </c:pt>
                <c:pt idx="76">
                  <c:v>0.97190512848049804</c:v>
                </c:pt>
                <c:pt idx="77">
                  <c:v>0.97382202842137311</c:v>
                </c:pt>
                <c:pt idx="78">
                  <c:v>0.97218196242362287</c:v>
                </c:pt>
                <c:pt idx="79">
                  <c:v>1.0147022764498761</c:v>
                </c:pt>
                <c:pt idx="80">
                  <c:v>0.99988980822765228</c:v>
                </c:pt>
                <c:pt idx="81">
                  <c:v>1.006420828153427</c:v>
                </c:pt>
                <c:pt idx="82">
                  <c:v>0.98547673203417963</c:v>
                </c:pt>
                <c:pt idx="83">
                  <c:v>0.99429027026184047</c:v>
                </c:pt>
                <c:pt idx="84">
                  <c:v>0.97323719990981372</c:v>
                </c:pt>
                <c:pt idx="85">
                  <c:v>0.98669633333299755</c:v>
                </c:pt>
                <c:pt idx="86">
                  <c:v>0.99214476097921511</c:v>
                </c:pt>
                <c:pt idx="87">
                  <c:v>0.99673219426570059</c:v>
                </c:pt>
                <c:pt idx="88">
                  <c:v>0.95321193727870512</c:v>
                </c:pt>
                <c:pt idx="89">
                  <c:v>0.98657902003996079</c:v>
                </c:pt>
                <c:pt idx="90">
                  <c:v>1.0196484788345268</c:v>
                </c:pt>
                <c:pt idx="91">
                  <c:v>1.0140239333758203</c:v>
                </c:pt>
                <c:pt idx="92">
                  <c:v>0.9890481230737872</c:v>
                </c:pt>
                <c:pt idx="93">
                  <c:v>0.95756223279159047</c:v>
                </c:pt>
                <c:pt idx="94">
                  <c:v>0.99480095551218672</c:v>
                </c:pt>
                <c:pt idx="95">
                  <c:v>0.97351171729305008</c:v>
                </c:pt>
                <c:pt idx="96">
                  <c:v>0.97693595171898118</c:v>
                </c:pt>
                <c:pt idx="97">
                  <c:v>1.0070662167541848</c:v>
                </c:pt>
                <c:pt idx="98">
                  <c:v>1.0186651450622368</c:v>
                </c:pt>
                <c:pt idx="99">
                  <c:v>1.0102651167356742</c:v>
                </c:pt>
                <c:pt idx="100">
                  <c:v>1.0205411251204655</c:v>
                </c:pt>
                <c:pt idx="101">
                  <c:v>0.98234571261822279</c:v>
                </c:pt>
                <c:pt idx="102">
                  <c:v>0.9857561683169106</c:v>
                </c:pt>
                <c:pt idx="103">
                  <c:v>1.0046237492046968</c:v>
                </c:pt>
                <c:pt idx="104">
                  <c:v>0.9962530816503482</c:v>
                </c:pt>
                <c:pt idx="105">
                  <c:v>0.97824993960885032</c:v>
                </c:pt>
                <c:pt idx="106">
                  <c:v>0.96291832816422973</c:v>
                </c:pt>
                <c:pt idx="107">
                  <c:v>0.98411882354384728</c:v>
                </c:pt>
                <c:pt idx="108">
                  <c:v>1.0090368768912545</c:v>
                </c:pt>
                <c:pt idx="109">
                  <c:v>1.0130718711965352</c:v>
                </c:pt>
                <c:pt idx="110">
                  <c:v>0.98799449671534911</c:v>
                </c:pt>
                <c:pt idx="111">
                  <c:v>1.0161413575529825</c:v>
                </c:pt>
                <c:pt idx="112">
                  <c:v>1.0111261490014651</c:v>
                </c:pt>
                <c:pt idx="113">
                  <c:v>1.0205103188411371</c:v>
                </c:pt>
                <c:pt idx="114">
                  <c:v>1.010187982584001</c:v>
                </c:pt>
                <c:pt idx="115">
                  <c:v>0.98357434320100423</c:v>
                </c:pt>
                <c:pt idx="116">
                  <c:v>0.99250024292150441</c:v>
                </c:pt>
                <c:pt idx="117">
                  <c:v>1.0159330917600424</c:v>
                </c:pt>
                <c:pt idx="118">
                  <c:v>1.0155245560635087</c:v>
                </c:pt>
                <c:pt idx="119">
                  <c:v>0.99292922279313056</c:v>
                </c:pt>
                <c:pt idx="120">
                  <c:v>0.98700248248854905</c:v>
                </c:pt>
                <c:pt idx="121">
                  <c:v>1.004457654057705</c:v>
                </c:pt>
                <c:pt idx="122">
                  <c:v>1.0011250445256652</c:v>
                </c:pt>
                <c:pt idx="123">
                  <c:v>0.99043084113246971</c:v>
                </c:pt>
                <c:pt idx="124">
                  <c:v>0.95878905578457774</c:v>
                </c:pt>
                <c:pt idx="125">
                  <c:v>1.0095018808382035</c:v>
                </c:pt>
                <c:pt idx="126">
                  <c:v>1.0055710306406684</c:v>
                </c:pt>
                <c:pt idx="127">
                  <c:v>0.99118665292588526</c:v>
                </c:pt>
                <c:pt idx="128">
                  <c:v>1.0037127663366019</c:v>
                </c:pt>
                <c:pt idx="129">
                  <c:v>1.0111754622260316</c:v>
                </c:pt>
                <c:pt idx="130">
                  <c:v>0.98899164110643012</c:v>
                </c:pt>
                <c:pt idx="131">
                  <c:v>0.99085138894330615</c:v>
                </c:pt>
                <c:pt idx="132">
                  <c:v>1.0176567844362285</c:v>
                </c:pt>
                <c:pt idx="133">
                  <c:v>0.99748042931056047</c:v>
                </c:pt>
                <c:pt idx="134">
                  <c:v>0.99056943703909284</c:v>
                </c:pt>
                <c:pt idx="135">
                  <c:v>0.98475909114928661</c:v>
                </c:pt>
                <c:pt idx="136">
                  <c:v>0.98969461981283591</c:v>
                </c:pt>
                <c:pt idx="137">
                  <c:v>0.99723227806841996</c:v>
                </c:pt>
                <c:pt idx="138">
                  <c:v>0.98346137700473912</c:v>
                </c:pt>
                <c:pt idx="139">
                  <c:v>0.99856260510468042</c:v>
                </c:pt>
                <c:pt idx="140">
                  <c:v>0.9826865187374948</c:v>
                </c:pt>
                <c:pt idx="141">
                  <c:v>0.97142935756016202</c:v>
                </c:pt>
                <c:pt idx="142">
                  <c:v>0.97453956907306882</c:v>
                </c:pt>
                <c:pt idx="143">
                  <c:v>1.0213729745290276</c:v>
                </c:pt>
                <c:pt idx="144">
                  <c:v>0.99202429297918271</c:v>
                </c:pt>
                <c:pt idx="145">
                  <c:v>0.99517828726753688</c:v>
                </c:pt>
                <c:pt idx="146">
                  <c:v>0.96675702570085442</c:v>
                </c:pt>
                <c:pt idx="147">
                  <c:v>0.99936111761824642</c:v>
                </c:pt>
                <c:pt idx="148">
                  <c:v>1.0046824500465261</c:v>
                </c:pt>
                <c:pt idx="149">
                  <c:v>1.0093198397626699</c:v>
                </c:pt>
                <c:pt idx="150">
                  <c:v>0.99226665471173681</c:v>
                </c:pt>
                <c:pt idx="151">
                  <c:v>1.0427632322045766</c:v>
                </c:pt>
                <c:pt idx="152">
                  <c:v>1.0242011481802427</c:v>
                </c:pt>
                <c:pt idx="153">
                  <c:v>1.0512060536676036</c:v>
                </c:pt>
                <c:pt idx="154">
                  <c:v>1.0431191899070384</c:v>
                </c:pt>
                <c:pt idx="155">
                  <c:v>0.9767546159827839</c:v>
                </c:pt>
                <c:pt idx="156">
                  <c:v>1.0024537938763773</c:v>
                </c:pt>
                <c:pt idx="157">
                  <c:v>1.0252141814071576</c:v>
                </c:pt>
                <c:pt idx="158">
                  <c:v>1.01287951575711</c:v>
                </c:pt>
                <c:pt idx="159">
                  <c:v>0.97891539121897542</c:v>
                </c:pt>
                <c:pt idx="160">
                  <c:v>0.96121039460647162</c:v>
                </c:pt>
                <c:pt idx="161">
                  <c:v>0.97063730691392436</c:v>
                </c:pt>
                <c:pt idx="162">
                  <c:v>0.99795652619839881</c:v>
                </c:pt>
                <c:pt idx="163">
                  <c:v>0.9807957246355129</c:v>
                </c:pt>
                <c:pt idx="164">
                  <c:v>0.98471988444412606</c:v>
                </c:pt>
                <c:pt idx="165">
                  <c:v>0.98052130856504771</c:v>
                </c:pt>
                <c:pt idx="166">
                  <c:v>0.99670714619336764</c:v>
                </c:pt>
                <c:pt idx="167">
                  <c:v>1.007971960311105</c:v>
                </c:pt>
                <c:pt idx="168">
                  <c:v>1.0081030783767044</c:v>
                </c:pt>
                <c:pt idx="169">
                  <c:v>1.0230002455059526</c:v>
                </c:pt>
                <c:pt idx="170">
                  <c:v>0.99771018681799495</c:v>
                </c:pt>
                <c:pt idx="171">
                  <c:v>1.0011654748346475</c:v>
                </c:pt>
                <c:pt idx="172">
                  <c:v>1.0372836359774875</c:v>
                </c:pt>
                <c:pt idx="173">
                  <c:v>1.0115311575434323</c:v>
                </c:pt>
                <c:pt idx="174">
                  <c:v>0.97291447121229557</c:v>
                </c:pt>
                <c:pt idx="175">
                  <c:v>0.98488912930125394</c:v>
                </c:pt>
                <c:pt idx="176">
                  <c:v>0.99440870947469584</c:v>
                </c:pt>
                <c:pt idx="177">
                  <c:v>0.96048157643525633</c:v>
                </c:pt>
                <c:pt idx="178">
                  <c:v>1.0018744090635143</c:v>
                </c:pt>
                <c:pt idx="179">
                  <c:v>1.0196886244729466</c:v>
                </c:pt>
                <c:pt idx="180">
                  <c:v>0.98785745019985005</c:v>
                </c:pt>
                <c:pt idx="181">
                  <c:v>0.98722331799254881</c:v>
                </c:pt>
                <c:pt idx="182">
                  <c:v>0.9827832597065288</c:v>
                </c:pt>
                <c:pt idx="183">
                  <c:v>0.98358563577250002</c:v>
                </c:pt>
                <c:pt idx="184">
                  <c:v>0.99632561904707229</c:v>
                </c:pt>
                <c:pt idx="185">
                  <c:v>1.0021479321651041</c:v>
                </c:pt>
                <c:pt idx="186">
                  <c:v>0.9938273290907601</c:v>
                </c:pt>
                <c:pt idx="187">
                  <c:v>0.9976365185368401</c:v>
                </c:pt>
                <c:pt idx="188">
                  <c:v>1.0286116519916082</c:v>
                </c:pt>
                <c:pt idx="189">
                  <c:v>1.0142828348037149</c:v>
                </c:pt>
                <c:pt idx="190">
                  <c:v>1.0002904447835284</c:v>
                </c:pt>
                <c:pt idx="191">
                  <c:v>1.0172437985815406</c:v>
                </c:pt>
                <c:pt idx="192">
                  <c:v>1.0049944892632821</c:v>
                </c:pt>
                <c:pt idx="193">
                  <c:v>0.98297647391365794</c:v>
                </c:pt>
                <c:pt idx="194">
                  <c:v>1.0091437324511259</c:v>
                </c:pt>
                <c:pt idx="195">
                  <c:v>0.99923008530709612</c:v>
                </c:pt>
                <c:pt idx="196">
                  <c:v>1.0108995337193185</c:v>
                </c:pt>
                <c:pt idx="197">
                  <c:v>1.0184107988320161</c:v>
                </c:pt>
                <c:pt idx="198">
                  <c:v>1.0025688694044859</c:v>
                </c:pt>
                <c:pt idx="199">
                  <c:v>0.9880718821852631</c:v>
                </c:pt>
                <c:pt idx="200">
                  <c:v>0.97853905893961657</c:v>
                </c:pt>
                <c:pt idx="201">
                  <c:v>0.99968814354738778</c:v>
                </c:pt>
                <c:pt idx="202">
                  <c:v>1.0124520388306819</c:v>
                </c:pt>
                <c:pt idx="203">
                  <c:v>0.9930259673450218</c:v>
                </c:pt>
                <c:pt idx="204">
                  <c:v>1.006182382329021</c:v>
                </c:pt>
                <c:pt idx="205">
                  <c:v>1.0125360336250437</c:v>
                </c:pt>
                <c:pt idx="206">
                  <c:v>1.0232254550235729</c:v>
                </c:pt>
                <c:pt idx="207">
                  <c:v>1.0003854943965638</c:v>
                </c:pt>
                <c:pt idx="208">
                  <c:v>1.0069047684582626</c:v>
                </c:pt>
                <c:pt idx="209">
                  <c:v>0.99222487337595133</c:v>
                </c:pt>
                <c:pt idx="210">
                  <c:v>1.0140190961972906</c:v>
                </c:pt>
                <c:pt idx="211">
                  <c:v>0.98659261099294637</c:v>
                </c:pt>
                <c:pt idx="212">
                  <c:v>1.000110153966395</c:v>
                </c:pt>
                <c:pt idx="213">
                  <c:v>0.98486598754610544</c:v>
                </c:pt>
                <c:pt idx="214">
                  <c:v>1.0121060668795958</c:v>
                </c:pt>
                <c:pt idx="215">
                  <c:v>1.0028847519876245</c:v>
                </c:pt>
                <c:pt idx="216">
                  <c:v>1.0091264787243392</c:v>
                </c:pt>
                <c:pt idx="217">
                  <c:v>1.0016624315173099</c:v>
                </c:pt>
                <c:pt idx="218">
                  <c:v>0.99471344373593695</c:v>
                </c:pt>
                <c:pt idx="219">
                  <c:v>0.99722004800667907</c:v>
                </c:pt>
                <c:pt idx="220">
                  <c:v>0.99767669724722641</c:v>
                </c:pt>
                <c:pt idx="221">
                  <c:v>1.0041106505842108</c:v>
                </c:pt>
                <c:pt idx="222">
                  <c:v>0.99597538744404457</c:v>
                </c:pt>
                <c:pt idx="223">
                  <c:v>1.0166459946558699</c:v>
                </c:pt>
                <c:pt idx="224">
                  <c:v>1.020922050755608</c:v>
                </c:pt>
                <c:pt idx="225">
                  <c:v>1.0206878256750356</c:v>
                </c:pt>
                <c:pt idx="226">
                  <c:v>1.0224331127893247</c:v>
                </c:pt>
                <c:pt idx="227">
                  <c:v>1.0188469583405961</c:v>
                </c:pt>
                <c:pt idx="228">
                  <c:v>1.0364976511765502</c:v>
                </c:pt>
                <c:pt idx="229">
                  <c:v>1.0222599717108085</c:v>
                </c:pt>
                <c:pt idx="230">
                  <c:v>1.026891655210924</c:v>
                </c:pt>
                <c:pt idx="231">
                  <c:v>0.99482322418900648</c:v>
                </c:pt>
                <c:pt idx="232">
                  <c:v>0.9775870395574483</c:v>
                </c:pt>
                <c:pt idx="233">
                  <c:v>1.0089046325197044</c:v>
                </c:pt>
                <c:pt idx="234">
                  <c:v>1.0165069536641254</c:v>
                </c:pt>
                <c:pt idx="235">
                  <c:v>1.0071598731804725</c:v>
                </c:pt>
                <c:pt idx="236">
                  <c:v>0.99734772230217705</c:v>
                </c:pt>
                <c:pt idx="237">
                  <c:v>0.99304105396698072</c:v>
                </c:pt>
                <c:pt idx="238">
                  <c:v>1.0282569399400092</c:v>
                </c:pt>
                <c:pt idx="239">
                  <c:v>1.0054777267220629</c:v>
                </c:pt>
                <c:pt idx="240">
                  <c:v>1.0112375891305572</c:v>
                </c:pt>
                <c:pt idx="241">
                  <c:v>0.97979536071165008</c:v>
                </c:pt>
                <c:pt idx="242">
                  <c:v>0.98317790853650699</c:v>
                </c:pt>
                <c:pt idx="243">
                  <c:v>0.97532296996147794</c:v>
                </c:pt>
                <c:pt idx="244">
                  <c:v>0.99975977922034387</c:v>
                </c:pt>
                <c:pt idx="245">
                  <c:v>1.0023927268256976</c:v>
                </c:pt>
                <c:pt idx="246">
                  <c:v>1.0131949213767759</c:v>
                </c:pt>
                <c:pt idx="247">
                  <c:v>0.98930093499902616</c:v>
                </c:pt>
                <c:pt idx="248">
                  <c:v>1.00213892917842</c:v>
                </c:pt>
                <c:pt idx="249">
                  <c:v>1.0164877670868431</c:v>
                </c:pt>
              </c:numCache>
            </c:numRef>
          </c:xVal>
          <c:yVal>
            <c:numRef>
              <c:f>'Ratio regr'!$C$40:$C$289</c:f>
              <c:numCache>
                <c:formatCode>General</c:formatCode>
                <c:ptCount val="250"/>
                <c:pt idx="0">
                  <c:v>-3.5415499173560683E-2</c:v>
                </c:pt>
                <c:pt idx="1">
                  <c:v>8.4588820297071265E-4</c:v>
                </c:pt>
                <c:pt idx="2">
                  <c:v>5.9230528927171067E-3</c:v>
                </c:pt>
                <c:pt idx="3">
                  <c:v>-1.0773103234831938E-2</c:v>
                </c:pt>
                <c:pt idx="4">
                  <c:v>-4.132132813966416E-2</c:v>
                </c:pt>
                <c:pt idx="5">
                  <c:v>2.9300542340312208E-2</c:v>
                </c:pt>
                <c:pt idx="6">
                  <c:v>-2.0861674415699749E-2</c:v>
                </c:pt>
                <c:pt idx="7">
                  <c:v>-7.3615442187085822E-2</c:v>
                </c:pt>
                <c:pt idx="8">
                  <c:v>6.4673078839513787E-2</c:v>
                </c:pt>
                <c:pt idx="9">
                  <c:v>3.6080880136882709E-2</c:v>
                </c:pt>
                <c:pt idx="10">
                  <c:v>4.0667037022772412E-2</c:v>
                </c:pt>
                <c:pt idx="11">
                  <c:v>-6.9559317852175839E-2</c:v>
                </c:pt>
                <c:pt idx="12">
                  <c:v>9.1146459803669977E-2</c:v>
                </c:pt>
                <c:pt idx="13">
                  <c:v>-3.7284201409299778E-2</c:v>
                </c:pt>
                <c:pt idx="14">
                  <c:v>-4.1994343060437145E-2</c:v>
                </c:pt>
                <c:pt idx="15">
                  <c:v>7.4355413080370081E-2</c:v>
                </c:pt>
                <c:pt idx="16">
                  <c:v>-6.5118310200633078E-2</c:v>
                </c:pt>
                <c:pt idx="17">
                  <c:v>-3.5579336968559638E-2</c:v>
                </c:pt>
                <c:pt idx="18">
                  <c:v>1.4632846955455525E-2</c:v>
                </c:pt>
                <c:pt idx="19">
                  <c:v>5.3825010918413407E-2</c:v>
                </c:pt>
                <c:pt idx="20">
                  <c:v>2.6226921660293057E-2</c:v>
                </c:pt>
                <c:pt idx="21">
                  <c:v>-6.7816382176324908E-2</c:v>
                </c:pt>
                <c:pt idx="22">
                  <c:v>0.11228858719910417</c:v>
                </c:pt>
                <c:pt idx="23">
                  <c:v>-8.6353623372731225E-2</c:v>
                </c:pt>
                <c:pt idx="24">
                  <c:v>2.3642942708561598E-3</c:v>
                </c:pt>
                <c:pt idx="25">
                  <c:v>-2.4421996699405701E-2</c:v>
                </c:pt>
                <c:pt idx="26">
                  <c:v>-3.3736305980216375E-2</c:v>
                </c:pt>
                <c:pt idx="27">
                  <c:v>-6.2273220997100753E-2</c:v>
                </c:pt>
                <c:pt idx="28">
                  <c:v>8.9780479977092043E-2</c:v>
                </c:pt>
                <c:pt idx="29">
                  <c:v>-5.4618280398747832E-2</c:v>
                </c:pt>
                <c:pt idx="30">
                  <c:v>-8.0613908600615347E-2</c:v>
                </c:pt>
                <c:pt idx="31">
                  <c:v>0.12754375768531012</c:v>
                </c:pt>
                <c:pt idx="32">
                  <c:v>-0.13263964656360849</c:v>
                </c:pt>
                <c:pt idx="33">
                  <c:v>2.0158121109769001E-3</c:v>
                </c:pt>
                <c:pt idx="34">
                  <c:v>-7.0705633758556541E-3</c:v>
                </c:pt>
                <c:pt idx="35">
                  <c:v>-0.1384242589797785</c:v>
                </c:pt>
                <c:pt idx="36">
                  <c:v>5.2103958672993667E-2</c:v>
                </c:pt>
                <c:pt idx="37">
                  <c:v>4.8951887987927822E-2</c:v>
                </c:pt>
                <c:pt idx="38">
                  <c:v>9.8293004995901878E-3</c:v>
                </c:pt>
                <c:pt idx="39">
                  <c:v>-0.10984603192112374</c:v>
                </c:pt>
                <c:pt idx="40">
                  <c:v>-1.5952838348799792E-2</c:v>
                </c:pt>
                <c:pt idx="41">
                  <c:v>0.16922923361748732</c:v>
                </c:pt>
                <c:pt idx="42">
                  <c:v>-0.13792869002818509</c:v>
                </c:pt>
                <c:pt idx="43">
                  <c:v>9.2506643832942492E-2</c:v>
                </c:pt>
                <c:pt idx="44">
                  <c:v>1.3105734891047938E-2</c:v>
                </c:pt>
                <c:pt idx="45">
                  <c:v>-2.6664115972941604E-2</c:v>
                </c:pt>
                <c:pt idx="46">
                  <c:v>5.3102405715219847E-2</c:v>
                </c:pt>
                <c:pt idx="47">
                  <c:v>-9.9900049271445912E-2</c:v>
                </c:pt>
                <c:pt idx="48">
                  <c:v>0.11940637155937184</c:v>
                </c:pt>
                <c:pt idx="49">
                  <c:v>3.216382498001602E-2</c:v>
                </c:pt>
                <c:pt idx="50">
                  <c:v>-8.7565227415199565E-2</c:v>
                </c:pt>
                <c:pt idx="51">
                  <c:v>4.897572024804564E-4</c:v>
                </c:pt>
                <c:pt idx="52">
                  <c:v>2.5637554137312391E-2</c:v>
                </c:pt>
                <c:pt idx="53">
                  <c:v>1.8936204452178917E-2</c:v>
                </c:pt>
                <c:pt idx="54">
                  <c:v>3.8400698552088164E-2</c:v>
                </c:pt>
                <c:pt idx="55">
                  <c:v>-2.6869226191897466E-2</c:v>
                </c:pt>
                <c:pt idx="56">
                  <c:v>-6.7378897593428633E-3</c:v>
                </c:pt>
                <c:pt idx="57">
                  <c:v>-1.9233340946230082E-2</c:v>
                </c:pt>
                <c:pt idx="58">
                  <c:v>-2.0739694269029885E-2</c:v>
                </c:pt>
                <c:pt idx="59">
                  <c:v>9.6721894124926155E-2</c:v>
                </c:pt>
                <c:pt idx="60">
                  <c:v>-6.5042949943911577E-2</c:v>
                </c:pt>
                <c:pt idx="61">
                  <c:v>8.6630475090273329E-2</c:v>
                </c:pt>
                <c:pt idx="62">
                  <c:v>-7.6331550433316298E-2</c:v>
                </c:pt>
                <c:pt idx="63">
                  <c:v>6.5445468820610309E-2</c:v>
                </c:pt>
                <c:pt idx="64">
                  <c:v>-4.3558929848241612E-2</c:v>
                </c:pt>
                <c:pt idx="65">
                  <c:v>-3.5921266548020192E-2</c:v>
                </c:pt>
                <c:pt idx="66">
                  <c:v>-2.7691000407605526E-2</c:v>
                </c:pt>
                <c:pt idx="67">
                  <c:v>-1.9343797468935109E-2</c:v>
                </c:pt>
                <c:pt idx="68">
                  <c:v>1.4704133621896265E-2</c:v>
                </c:pt>
                <c:pt idx="69">
                  <c:v>-9.4541541322538114E-3</c:v>
                </c:pt>
                <c:pt idx="70">
                  <c:v>-3.5471479551073659E-2</c:v>
                </c:pt>
                <c:pt idx="71">
                  <c:v>7.0594499825838763E-2</c:v>
                </c:pt>
                <c:pt idx="72">
                  <c:v>-1.3281542264174107E-3</c:v>
                </c:pt>
                <c:pt idx="73">
                  <c:v>-3.7378212518164977E-2</c:v>
                </c:pt>
                <c:pt idx="74">
                  <c:v>1.0355646525570528E-3</c:v>
                </c:pt>
                <c:pt idx="75">
                  <c:v>6.4425391882295346E-2</c:v>
                </c:pt>
                <c:pt idx="76">
                  <c:v>-5.5621301417700941E-2</c:v>
                </c:pt>
                <c:pt idx="77">
                  <c:v>-4.6729183432714039E-2</c:v>
                </c:pt>
                <c:pt idx="78">
                  <c:v>0.10752492226238131</c:v>
                </c:pt>
                <c:pt idx="79">
                  <c:v>1.8436797425082196E-2</c:v>
                </c:pt>
                <c:pt idx="80">
                  <c:v>-0.10738483941288302</c:v>
                </c:pt>
                <c:pt idx="81">
                  <c:v>-5.5581719612488589E-3</c:v>
                </c:pt>
                <c:pt idx="82">
                  <c:v>6.331217027844338E-3</c:v>
                </c:pt>
                <c:pt idx="83">
                  <c:v>2.36832344530572E-2</c:v>
                </c:pt>
                <c:pt idx="84">
                  <c:v>2.2193942981428849E-2</c:v>
                </c:pt>
                <c:pt idx="85">
                  <c:v>6.2348975535408968E-3</c:v>
                </c:pt>
                <c:pt idx="86">
                  <c:v>3.0739645711546748E-2</c:v>
                </c:pt>
                <c:pt idx="87">
                  <c:v>-1.9588202707085167E-2</c:v>
                </c:pt>
                <c:pt idx="88">
                  <c:v>6.7029622459738425E-2</c:v>
                </c:pt>
                <c:pt idx="89">
                  <c:v>-6.0808023028332769E-2</c:v>
                </c:pt>
                <c:pt idx="90">
                  <c:v>-2.8993823466986202E-3</c:v>
                </c:pt>
                <c:pt idx="91">
                  <c:v>9.5679742012867441E-3</c:v>
                </c:pt>
                <c:pt idx="92">
                  <c:v>3.717912371610077E-2</c:v>
                </c:pt>
                <c:pt idx="93">
                  <c:v>-6.4844711204020355E-2</c:v>
                </c:pt>
                <c:pt idx="94">
                  <c:v>0.10700007872320183</c:v>
                </c:pt>
                <c:pt idx="95">
                  <c:v>-2.4050733052081608E-2</c:v>
                </c:pt>
                <c:pt idx="96">
                  <c:v>3.1081369320741459E-2</c:v>
                </c:pt>
                <c:pt idx="97">
                  <c:v>2.7161491139251481E-3</c:v>
                </c:pt>
                <c:pt idx="98">
                  <c:v>1.3333245869745269E-2</c:v>
                </c:pt>
                <c:pt idx="99">
                  <c:v>-3.1822635955799372E-3</c:v>
                </c:pt>
                <c:pt idx="100">
                  <c:v>-2.4772854086637874E-2</c:v>
                </c:pt>
                <c:pt idx="101">
                  <c:v>5.2607547972299273E-2</c:v>
                </c:pt>
                <c:pt idx="102">
                  <c:v>-7.9445533858920392E-2</c:v>
                </c:pt>
                <c:pt idx="103">
                  <c:v>1.1130055852479503E-2</c:v>
                </c:pt>
                <c:pt idx="104">
                  <c:v>7.8488635555300723E-2</c:v>
                </c:pt>
                <c:pt idx="105">
                  <c:v>3.8151703522926406E-2</c:v>
                </c:pt>
                <c:pt idx="106">
                  <c:v>-2.7229394158117537E-2</c:v>
                </c:pt>
                <c:pt idx="107">
                  <c:v>-2.6539377635603545E-2</c:v>
                </c:pt>
                <c:pt idx="108">
                  <c:v>3.0608303462047459E-2</c:v>
                </c:pt>
                <c:pt idx="109">
                  <c:v>1.3638355919677769E-2</c:v>
                </c:pt>
                <c:pt idx="110">
                  <c:v>1.378459544369004E-2</c:v>
                </c:pt>
                <c:pt idx="111">
                  <c:v>-1.3955708535269173E-2</c:v>
                </c:pt>
                <c:pt idx="112">
                  <c:v>7.1636251146552365E-2</c:v>
                </c:pt>
                <c:pt idx="113">
                  <c:v>-2.6940909089552489E-2</c:v>
                </c:pt>
                <c:pt idx="114">
                  <c:v>-2.9131562589794768E-3</c:v>
                </c:pt>
                <c:pt idx="115">
                  <c:v>-4.0168144968377728E-2</c:v>
                </c:pt>
                <c:pt idx="116">
                  <c:v>-1.2677526775597414E-3</c:v>
                </c:pt>
                <c:pt idx="117">
                  <c:v>1.0574046664655112E-2</c:v>
                </c:pt>
                <c:pt idx="118">
                  <c:v>2.901054594751451E-2</c:v>
                </c:pt>
                <c:pt idx="119">
                  <c:v>4.3056733231219502E-2</c:v>
                </c:pt>
                <c:pt idx="120">
                  <c:v>-2.6425670870984241E-3</c:v>
                </c:pt>
                <c:pt idx="121">
                  <c:v>-7.6275433929022807E-3</c:v>
                </c:pt>
                <c:pt idx="122">
                  <c:v>-7.0632228521467888E-2</c:v>
                </c:pt>
                <c:pt idx="123">
                  <c:v>4.0203872782464734E-2</c:v>
                </c:pt>
                <c:pt idx="124">
                  <c:v>-2.1783125626045896E-2</c:v>
                </c:pt>
                <c:pt idx="125">
                  <c:v>-8.2148763256811863E-3</c:v>
                </c:pt>
                <c:pt idx="126">
                  <c:v>6.367698682202616E-2</c:v>
                </c:pt>
                <c:pt idx="127">
                  <c:v>-3.4115257342405614E-2</c:v>
                </c:pt>
                <c:pt idx="128">
                  <c:v>2.4720558240425738E-2</c:v>
                </c:pt>
                <c:pt idx="129">
                  <c:v>-9.0158793334544129E-2</c:v>
                </c:pt>
                <c:pt idx="130">
                  <c:v>4.5240631005236009E-2</c:v>
                </c:pt>
                <c:pt idx="131">
                  <c:v>-6.4472431856343881E-3</c:v>
                </c:pt>
                <c:pt idx="132">
                  <c:v>1.876475411290901E-2</c:v>
                </c:pt>
                <c:pt idx="133">
                  <c:v>-7.7885348253623032E-2</c:v>
                </c:pt>
                <c:pt idx="134">
                  <c:v>-4.9872934995239926E-2</c:v>
                </c:pt>
                <c:pt idx="135">
                  <c:v>0.12259159530690455</c:v>
                </c:pt>
                <c:pt idx="136">
                  <c:v>-1.3562180571651594E-2</c:v>
                </c:pt>
                <c:pt idx="137">
                  <c:v>-8.4059061120426382E-2</c:v>
                </c:pt>
                <c:pt idx="138">
                  <c:v>0.11008794551080769</c:v>
                </c:pt>
                <c:pt idx="139">
                  <c:v>-1.1111814429660694E-3</c:v>
                </c:pt>
                <c:pt idx="140">
                  <c:v>5.2465153646484186E-2</c:v>
                </c:pt>
                <c:pt idx="141">
                  <c:v>1.1998456619332742E-2</c:v>
                </c:pt>
                <c:pt idx="142">
                  <c:v>-8.4666920122785205E-2</c:v>
                </c:pt>
                <c:pt idx="143">
                  <c:v>0.18748854357482947</c:v>
                </c:pt>
                <c:pt idx="144">
                  <c:v>-4.8604918674185482E-2</c:v>
                </c:pt>
                <c:pt idx="145">
                  <c:v>-0.12794978051707995</c:v>
                </c:pt>
                <c:pt idx="146">
                  <c:v>0.12938866954054229</c:v>
                </c:pt>
                <c:pt idx="147">
                  <c:v>-3.2250639169067341E-2</c:v>
                </c:pt>
                <c:pt idx="148">
                  <c:v>-3.775327600747258E-2</c:v>
                </c:pt>
                <c:pt idx="149">
                  <c:v>5.4653395862758414E-2</c:v>
                </c:pt>
                <c:pt idx="150">
                  <c:v>-1.3837865445755826E-2</c:v>
                </c:pt>
                <c:pt idx="151">
                  <c:v>7.8366011311209016E-2</c:v>
                </c:pt>
                <c:pt idx="152">
                  <c:v>2.4206763549994292E-4</c:v>
                </c:pt>
                <c:pt idx="153">
                  <c:v>7.3152970556590313E-3</c:v>
                </c:pt>
                <c:pt idx="154">
                  <c:v>-6.3214083081956085E-3</c:v>
                </c:pt>
                <c:pt idx="155">
                  <c:v>-0.10997867931622718</c:v>
                </c:pt>
                <c:pt idx="156">
                  <c:v>-1.4064632951384048E-2</c:v>
                </c:pt>
                <c:pt idx="157">
                  <c:v>-9.221628606871124E-2</c:v>
                </c:pt>
                <c:pt idx="158">
                  <c:v>-1.2161187144700936E-2</c:v>
                </c:pt>
                <c:pt idx="159">
                  <c:v>-0.11531523827980916</c:v>
                </c:pt>
                <c:pt idx="160">
                  <c:v>6.2937875282139899E-2</c:v>
                </c:pt>
                <c:pt idx="161">
                  <c:v>3.3600266604229323E-2</c:v>
                </c:pt>
                <c:pt idx="162">
                  <c:v>-6.1227523855836186E-2</c:v>
                </c:pt>
                <c:pt idx="163">
                  <c:v>2.0313193470966828E-2</c:v>
                </c:pt>
                <c:pt idx="164">
                  <c:v>-5.4141321759545891E-2</c:v>
                </c:pt>
                <c:pt idx="165">
                  <c:v>7.9751808522793843E-2</c:v>
                </c:pt>
                <c:pt idx="166">
                  <c:v>1.0161263387189479E-2</c:v>
                </c:pt>
                <c:pt idx="167">
                  <c:v>-4.7744794096038379E-2</c:v>
                </c:pt>
                <c:pt idx="168">
                  <c:v>3.1645162655548065E-2</c:v>
                </c:pt>
                <c:pt idx="169">
                  <c:v>0.15568050318637461</c:v>
                </c:pt>
                <c:pt idx="170">
                  <c:v>-4.5633013417556656E-2</c:v>
                </c:pt>
                <c:pt idx="171">
                  <c:v>3.6141518408110862E-2</c:v>
                </c:pt>
                <c:pt idx="172">
                  <c:v>2.2697493554358239E-2</c:v>
                </c:pt>
                <c:pt idx="173">
                  <c:v>-0.10710267142750574</c:v>
                </c:pt>
                <c:pt idx="174">
                  <c:v>7.2673607005583118E-2</c:v>
                </c:pt>
                <c:pt idx="175">
                  <c:v>-4.8264808556301109E-2</c:v>
                </c:pt>
                <c:pt idx="176">
                  <c:v>5.3716229013892836E-2</c:v>
                </c:pt>
                <c:pt idx="177">
                  <c:v>6.7732835387129486E-2</c:v>
                </c:pt>
                <c:pt idx="178">
                  <c:v>4.3089946034825966E-2</c:v>
                </c:pt>
                <c:pt idx="179">
                  <c:v>-0.11517408008989338</c:v>
                </c:pt>
                <c:pt idx="180">
                  <c:v>-4.6119448183121525E-2</c:v>
                </c:pt>
                <c:pt idx="181">
                  <c:v>8.8722617701425088E-2</c:v>
                </c:pt>
                <c:pt idx="182">
                  <c:v>7.9182996302576525E-2</c:v>
                </c:pt>
                <c:pt idx="183">
                  <c:v>-0.11481913513677799</c:v>
                </c:pt>
                <c:pt idx="184">
                  <c:v>3.1003602293814825E-2</c:v>
                </c:pt>
                <c:pt idx="185">
                  <c:v>0.14182578396871959</c:v>
                </c:pt>
                <c:pt idx="186">
                  <c:v>-2.4098678666278905E-2</c:v>
                </c:pt>
                <c:pt idx="187">
                  <c:v>-6.446581551534547E-3</c:v>
                </c:pt>
                <c:pt idx="188">
                  <c:v>-7.0889386335348803E-3</c:v>
                </c:pt>
                <c:pt idx="189">
                  <c:v>2.5005713424554599E-2</c:v>
                </c:pt>
                <c:pt idx="190">
                  <c:v>-1.085920053310252E-2</c:v>
                </c:pt>
                <c:pt idx="191">
                  <c:v>3.9698432844266995E-2</c:v>
                </c:pt>
                <c:pt idx="192">
                  <c:v>-7.2866713152540452E-2</c:v>
                </c:pt>
                <c:pt idx="193">
                  <c:v>4.1445357543072658E-2</c:v>
                </c:pt>
                <c:pt idx="194">
                  <c:v>-6.3865741138025234E-2</c:v>
                </c:pt>
                <c:pt idx="195">
                  <c:v>6.0096618474097863E-2</c:v>
                </c:pt>
                <c:pt idx="196">
                  <c:v>-2.1030499672328284E-2</c:v>
                </c:pt>
                <c:pt idx="197">
                  <c:v>-8.5659850713407759E-2</c:v>
                </c:pt>
                <c:pt idx="198">
                  <c:v>8.4174212976763085E-2</c:v>
                </c:pt>
                <c:pt idx="199">
                  <c:v>-8.136343096070886E-2</c:v>
                </c:pt>
                <c:pt idx="200">
                  <c:v>4.9473844477919471E-2</c:v>
                </c:pt>
                <c:pt idx="201">
                  <c:v>-4.0027016563081164E-2</c:v>
                </c:pt>
                <c:pt idx="202">
                  <c:v>-1.4541564357187342E-2</c:v>
                </c:pt>
                <c:pt idx="203">
                  <c:v>2.9384367181237381E-2</c:v>
                </c:pt>
                <c:pt idx="204">
                  <c:v>-0.11456053775464003</c:v>
                </c:pt>
                <c:pt idx="205">
                  <c:v>3.1230440833917461E-2</c:v>
                </c:pt>
                <c:pt idx="206">
                  <c:v>5.4180231901488907E-2</c:v>
                </c:pt>
                <c:pt idx="207">
                  <c:v>-7.680052836603013E-2</c:v>
                </c:pt>
                <c:pt idx="208">
                  <c:v>-4.6664310977505452E-2</c:v>
                </c:pt>
                <c:pt idx="209">
                  <c:v>4.6039154912806191E-2</c:v>
                </c:pt>
                <c:pt idx="210">
                  <c:v>1.0782379000391362E-2</c:v>
                </c:pt>
                <c:pt idx="211">
                  <c:v>-2.4907269897563977E-2</c:v>
                </c:pt>
                <c:pt idx="212">
                  <c:v>-2.4420939689731025E-3</c:v>
                </c:pt>
                <c:pt idx="213">
                  <c:v>2.8845155051219096E-2</c:v>
                </c:pt>
                <c:pt idx="214">
                  <c:v>-7.024216956062479E-3</c:v>
                </c:pt>
                <c:pt idx="215">
                  <c:v>3.6157872008759195E-2</c:v>
                </c:pt>
                <c:pt idx="216">
                  <c:v>-5.7635293315898339E-2</c:v>
                </c:pt>
                <c:pt idx="217">
                  <c:v>-7.0113969590699377E-3</c:v>
                </c:pt>
                <c:pt idx="218">
                  <c:v>5.5129069062382352E-2</c:v>
                </c:pt>
                <c:pt idx="219">
                  <c:v>6.3623827782189224E-2</c:v>
                </c:pt>
                <c:pt idx="220">
                  <c:v>5.6184647442336644E-4</c:v>
                </c:pt>
                <c:pt idx="221">
                  <c:v>-8.7768920582343979E-2</c:v>
                </c:pt>
                <c:pt idx="222">
                  <c:v>-2.5604220974327685E-2</c:v>
                </c:pt>
                <c:pt idx="223">
                  <c:v>-0.10923605945135495</c:v>
                </c:pt>
                <c:pt idx="224">
                  <c:v>0.11449591782129298</c:v>
                </c:pt>
                <c:pt idx="225">
                  <c:v>-2.5959663230944896E-2</c:v>
                </c:pt>
                <c:pt idx="226">
                  <c:v>-3.8150694156524612E-4</c:v>
                </c:pt>
                <c:pt idx="227">
                  <c:v>-6.6025023156403462E-2</c:v>
                </c:pt>
                <c:pt idx="228">
                  <c:v>3.5025539285313823E-3</c:v>
                </c:pt>
                <c:pt idx="229">
                  <c:v>-5.286244084216718E-2</c:v>
                </c:pt>
                <c:pt idx="230">
                  <c:v>1.2975519664690238E-2</c:v>
                </c:pt>
                <c:pt idx="231">
                  <c:v>2.2894082214170441E-2</c:v>
                </c:pt>
                <c:pt idx="232">
                  <c:v>-2.8766485240695139E-2</c:v>
                </c:pt>
                <c:pt idx="233">
                  <c:v>6.1770805830725806E-2</c:v>
                </c:pt>
                <c:pt idx="234">
                  <c:v>-4.2881639328745003E-2</c:v>
                </c:pt>
                <c:pt idx="235">
                  <c:v>-1.4528369057396184E-2</c:v>
                </c:pt>
                <c:pt idx="236">
                  <c:v>-9.7999220048422986E-2</c:v>
                </c:pt>
                <c:pt idx="237">
                  <c:v>-3.3612610988548286E-2</c:v>
                </c:pt>
                <c:pt idx="238">
                  <c:v>0.13893811831061242</c:v>
                </c:pt>
                <c:pt idx="239">
                  <c:v>-0.10811227903665388</c:v>
                </c:pt>
                <c:pt idx="240">
                  <c:v>5.5463543694666217E-2</c:v>
                </c:pt>
                <c:pt idx="241">
                  <c:v>-4.362319145268545E-2</c:v>
                </c:pt>
                <c:pt idx="242">
                  <c:v>7.6290640564642187E-2</c:v>
                </c:pt>
                <c:pt idx="243">
                  <c:v>8.5365259889894629E-3</c:v>
                </c:pt>
                <c:pt idx="244">
                  <c:v>4.4620714811949513E-2</c:v>
                </c:pt>
                <c:pt idx="245">
                  <c:v>2.5439444073780626E-2</c:v>
                </c:pt>
                <c:pt idx="246">
                  <c:v>1.8049675102157492E-2</c:v>
                </c:pt>
                <c:pt idx="247">
                  <c:v>6.828012437884079E-2</c:v>
                </c:pt>
                <c:pt idx="248">
                  <c:v>-0.11978969629578995</c:v>
                </c:pt>
                <c:pt idx="249">
                  <c:v>7.5857252014012833E-2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76768"/>
        <c:axId val="172579456"/>
      </c:scatterChart>
      <c:valAx>
        <c:axId val="17257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Ratio(TW$I)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72579456"/>
        <c:crosses val="autoZero"/>
        <c:crossBetween val="midCat"/>
      </c:valAx>
      <c:valAx>
        <c:axId val="172579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2576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Ratio(Hog Price)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Ratio data'!$N$2:$N$251</c:f>
              <c:numCache>
                <c:formatCode>0.0000</c:formatCode>
                <c:ptCount val="250"/>
                <c:pt idx="0">
                  <c:v>1.0195804195804197</c:v>
                </c:pt>
                <c:pt idx="1">
                  <c:v>1.0769547325102879</c:v>
                </c:pt>
                <c:pt idx="2">
                  <c:v>1.1427843586804227</c:v>
                </c:pt>
                <c:pt idx="3">
                  <c:v>1.1093401694159608</c:v>
                </c:pt>
                <c:pt idx="4">
                  <c:v>1.1267959409223349</c:v>
                </c:pt>
                <c:pt idx="5">
                  <c:v>0.91252786446723133</c:v>
                </c:pt>
                <c:pt idx="6">
                  <c:v>1.219171389486027</c:v>
                </c:pt>
                <c:pt idx="7">
                  <c:v>1</c:v>
                </c:pt>
                <c:pt idx="8">
                  <c:v>0.61152520637973873</c:v>
                </c:pt>
                <c:pt idx="9">
                  <c:v>1.0038007863695937</c:v>
                </c:pt>
                <c:pt idx="10">
                  <c:v>0.98890194542368448</c:v>
                </c:pt>
                <c:pt idx="11">
                  <c:v>1.0101663585951943</c:v>
                </c:pt>
                <c:pt idx="12">
                  <c:v>0.975035943013985</c:v>
                </c:pt>
                <c:pt idx="13">
                  <c:v>0.97158176943699748</c:v>
                </c:pt>
                <c:pt idx="14">
                  <c:v>0.95143487858719633</c:v>
                </c:pt>
                <c:pt idx="15">
                  <c:v>1.1145591647331787</c:v>
                </c:pt>
                <c:pt idx="16">
                  <c:v>1.0606297163674212</c:v>
                </c:pt>
                <c:pt idx="17">
                  <c:v>1.0202404317958784</c:v>
                </c:pt>
                <c:pt idx="18">
                  <c:v>0.99963929301430798</c:v>
                </c:pt>
                <c:pt idx="19">
                  <c:v>0.93108010584556167</c:v>
                </c:pt>
                <c:pt idx="20">
                  <c:v>0.91280196357059806</c:v>
                </c:pt>
                <c:pt idx="21">
                  <c:v>0.93334276818567796</c:v>
                </c:pt>
                <c:pt idx="22">
                  <c:v>0.95572403335860501</c:v>
                </c:pt>
                <c:pt idx="23">
                  <c:v>0.89671584959543083</c:v>
                </c:pt>
                <c:pt idx="24">
                  <c:v>0.89455060155697097</c:v>
                </c:pt>
                <c:pt idx="25">
                  <c:v>0.99643987341772156</c:v>
                </c:pt>
                <c:pt idx="26">
                  <c:v>0.99741961095672882</c:v>
                </c:pt>
                <c:pt idx="27">
                  <c:v>1.0099502487562189</c:v>
                </c:pt>
                <c:pt idx="28">
                  <c:v>1.2084729064039408</c:v>
                </c:pt>
                <c:pt idx="29">
                  <c:v>0.98565139409750535</c:v>
                </c:pt>
                <c:pt idx="30">
                  <c:v>0.86583953680727876</c:v>
                </c:pt>
                <c:pt idx="31">
                  <c:v>0.93733282384409633</c:v>
                </c:pt>
                <c:pt idx="32">
                  <c:v>0.83428454953118625</c:v>
                </c:pt>
                <c:pt idx="33">
                  <c:v>0.94282922062057184</c:v>
                </c:pt>
                <c:pt idx="34">
                  <c:v>0.61363047421611805</c:v>
                </c:pt>
                <c:pt idx="35">
                  <c:v>0.80658783783783794</c:v>
                </c:pt>
                <c:pt idx="36">
                  <c:v>1.825130890052356</c:v>
                </c:pt>
                <c:pt idx="37">
                  <c:v>1.0711417096959266</c:v>
                </c:pt>
                <c:pt idx="38">
                  <c:v>0.93947509373326177</c:v>
                </c:pt>
                <c:pt idx="39">
                  <c:v>1.1245724059293045</c:v>
                </c:pt>
                <c:pt idx="40">
                  <c:v>1.2357414448669202</c:v>
                </c:pt>
                <c:pt idx="41">
                  <c:v>0.94194871794871793</c:v>
                </c:pt>
                <c:pt idx="42">
                  <c:v>0.9653745644599302</c:v>
                </c:pt>
                <c:pt idx="43">
                  <c:v>1.2012181367020076</c:v>
                </c:pt>
                <c:pt idx="44">
                  <c:v>0.91455399061032872</c:v>
                </c:pt>
                <c:pt idx="45">
                  <c:v>0.95667351129363454</c:v>
                </c:pt>
                <c:pt idx="46">
                  <c:v>1.0229663017814981</c:v>
                </c:pt>
                <c:pt idx="47">
                  <c:v>1.0688208140998741</c:v>
                </c:pt>
                <c:pt idx="48">
                  <c:v>1.0131527287004318</c:v>
                </c:pt>
                <c:pt idx="49">
                  <c:v>1.0639410966866887</c:v>
                </c:pt>
                <c:pt idx="50">
                  <c:v>1.0519031141868513</c:v>
                </c:pt>
                <c:pt idx="51">
                  <c:v>1.1591066481994461</c:v>
                </c:pt>
                <c:pt idx="52">
                  <c:v>1.033009708737864</c:v>
                </c:pt>
                <c:pt idx="53">
                  <c:v>1.0049161364950838</c:v>
                </c:pt>
                <c:pt idx="54">
                  <c:v>0.9581294964028777</c:v>
                </c:pt>
                <c:pt idx="55">
                  <c:v>0.89337738399159028</c:v>
                </c:pt>
                <c:pt idx="56">
                  <c:v>0.96083375357202883</c:v>
                </c:pt>
                <c:pt idx="57">
                  <c:v>0.96028691392582233</c:v>
                </c:pt>
                <c:pt idx="58">
                  <c:v>0.8868646383676444</c:v>
                </c:pt>
                <c:pt idx="59">
                  <c:v>1.1248972884141331</c:v>
                </c:pt>
                <c:pt idx="60">
                  <c:v>0.92001460920379852</c:v>
                </c:pt>
                <c:pt idx="61">
                  <c:v>1.0678840809845176</c:v>
                </c:pt>
                <c:pt idx="62">
                  <c:v>1.1730483271375465</c:v>
                </c:pt>
                <c:pt idx="63">
                  <c:v>1.02408493107273</c:v>
                </c:pt>
                <c:pt idx="64">
                  <c:v>1.0925266903914592</c:v>
                </c:pt>
                <c:pt idx="65">
                  <c:v>1.0327149129018554</c:v>
                </c:pt>
                <c:pt idx="66">
                  <c:v>1.0006856829402084</c:v>
                </c:pt>
                <c:pt idx="67">
                  <c:v>0.98040290530354945</c:v>
                </c:pt>
                <c:pt idx="68">
                  <c:v>0.8936259435280961</c:v>
                </c:pt>
                <c:pt idx="69">
                  <c:v>0.89613639918661037</c:v>
                </c:pt>
                <c:pt idx="70">
                  <c:v>0.84831558736254153</c:v>
                </c:pt>
                <c:pt idx="71">
                  <c:v>0.97551440329218098</c:v>
                </c:pt>
                <c:pt idx="72">
                  <c:v>1.1444842860156086</c:v>
                </c:pt>
                <c:pt idx="73">
                  <c:v>1.0162182086251383</c:v>
                </c:pt>
                <c:pt idx="74">
                  <c:v>0.92129125861443595</c:v>
                </c:pt>
                <c:pt idx="75">
                  <c:v>0.88149606299212602</c:v>
                </c:pt>
                <c:pt idx="76">
                  <c:v>1.049129075480125</c:v>
                </c:pt>
                <c:pt idx="77">
                  <c:v>1.073009791400596</c:v>
                </c:pt>
                <c:pt idx="78">
                  <c:v>1.0884745090259869</c:v>
                </c:pt>
                <c:pt idx="79">
                  <c:v>0.84034991798797165</c:v>
                </c:pt>
                <c:pt idx="80">
                  <c:v>0.79505530253741052</c:v>
                </c:pt>
                <c:pt idx="81">
                  <c:v>1.167757774140753</c:v>
                </c:pt>
                <c:pt idx="82">
                  <c:v>0.9483765475356225</c:v>
                </c:pt>
                <c:pt idx="83">
                  <c:v>1.075615763546798</c:v>
                </c:pt>
                <c:pt idx="84">
                  <c:v>1.0666361346462101</c:v>
                </c:pt>
                <c:pt idx="85">
                  <c:v>1.0339201373980249</c:v>
                </c:pt>
                <c:pt idx="86">
                  <c:v>1.0141196013289038</c:v>
                </c:pt>
                <c:pt idx="87">
                  <c:v>1.0085995085995085</c:v>
                </c:pt>
                <c:pt idx="88">
                  <c:v>1.1975233455136014</c:v>
                </c:pt>
                <c:pt idx="89">
                  <c:v>1.0986607899644008</c:v>
                </c:pt>
                <c:pt idx="90">
                  <c:v>0.93966980404258593</c:v>
                </c:pt>
                <c:pt idx="91">
                  <c:v>0.93087027914614118</c:v>
                </c:pt>
                <c:pt idx="92">
                  <c:v>0.99929440818486504</c:v>
                </c:pt>
                <c:pt idx="93">
                  <c:v>0.92744924977934684</c:v>
                </c:pt>
                <c:pt idx="94">
                  <c:v>0.9267224971450323</c:v>
                </c:pt>
                <c:pt idx="95">
                  <c:v>0.99979461901827893</c:v>
                </c:pt>
                <c:pt idx="96">
                  <c:v>1.0875102711585867</c:v>
                </c:pt>
                <c:pt idx="97">
                  <c:v>1.1528145069890443</c:v>
                </c:pt>
                <c:pt idx="98">
                  <c:v>1.0707848599049647</c:v>
                </c:pt>
                <c:pt idx="99">
                  <c:v>0.99892884468247911</c:v>
                </c:pt>
                <c:pt idx="100">
                  <c:v>1.2081801470588236</c:v>
                </c:pt>
                <c:pt idx="101">
                  <c:v>0.99353366298972989</c:v>
                </c:pt>
                <c:pt idx="102">
                  <c:v>1.0038284839203675</c:v>
                </c:pt>
                <c:pt idx="103">
                  <c:v>0.96656496313246887</c:v>
                </c:pt>
                <c:pt idx="104">
                  <c:v>0.98487439168749169</c:v>
                </c:pt>
                <c:pt idx="105">
                  <c:v>0.97088675213675224</c:v>
                </c:pt>
                <c:pt idx="106">
                  <c:v>1.0427785419532325</c:v>
                </c:pt>
                <c:pt idx="107">
                  <c:v>0.95211713494261974</c:v>
                </c:pt>
                <c:pt idx="108">
                  <c:v>0.99861457467442494</c:v>
                </c:pt>
                <c:pt idx="109">
                  <c:v>0.96046059933407335</c:v>
                </c:pt>
                <c:pt idx="110">
                  <c:v>1.0031778130868121</c:v>
                </c:pt>
                <c:pt idx="111">
                  <c:v>0.99352051835853128</c:v>
                </c:pt>
                <c:pt idx="112">
                  <c:v>1.0857971014492753</c:v>
                </c:pt>
                <c:pt idx="113">
                  <c:v>0.90056059797116916</c:v>
                </c:pt>
                <c:pt idx="114">
                  <c:v>1.0007410701052319</c:v>
                </c:pt>
                <c:pt idx="115">
                  <c:v>1.0316943127962086</c:v>
                </c:pt>
                <c:pt idx="116">
                  <c:v>0.96827447602641414</c:v>
                </c:pt>
                <c:pt idx="117">
                  <c:v>0.9618977020014825</c:v>
                </c:pt>
                <c:pt idx="118">
                  <c:v>0.92293464858199759</c:v>
                </c:pt>
                <c:pt idx="119">
                  <c:v>1.0136940547762192</c:v>
                </c:pt>
                <c:pt idx="120">
                  <c:v>0.91993410214168037</c:v>
                </c:pt>
                <c:pt idx="121">
                  <c:v>1.0463825214899714</c:v>
                </c:pt>
                <c:pt idx="122">
                  <c:v>1.0042786239945234</c:v>
                </c:pt>
                <c:pt idx="123">
                  <c:v>0.95364689843217454</c:v>
                </c:pt>
                <c:pt idx="124">
                  <c:v>1.1835239456754825</c:v>
                </c:pt>
                <c:pt idx="125">
                  <c:v>1.1230560169107653</c:v>
                </c:pt>
                <c:pt idx="126">
                  <c:v>0.94245764990588865</c:v>
                </c:pt>
                <c:pt idx="127">
                  <c:v>1.0261055634807419</c:v>
                </c:pt>
                <c:pt idx="128">
                  <c:v>0.94411233143333784</c:v>
                </c:pt>
                <c:pt idx="129">
                  <c:v>0.94713591518185825</c:v>
                </c:pt>
                <c:pt idx="130">
                  <c:v>0.96579601990049757</c:v>
                </c:pt>
                <c:pt idx="131">
                  <c:v>0.97537025112685138</c:v>
                </c:pt>
                <c:pt idx="132">
                  <c:v>0.98267040765802927</c:v>
                </c:pt>
                <c:pt idx="133">
                  <c:v>1.1031239502855226</c:v>
                </c:pt>
                <c:pt idx="134">
                  <c:v>0.93681485992691826</c:v>
                </c:pt>
                <c:pt idx="135">
                  <c:v>1.0632211929140256</c:v>
                </c:pt>
                <c:pt idx="136">
                  <c:v>1.1236624885356161</c:v>
                </c:pt>
                <c:pt idx="137">
                  <c:v>1.0074819752414637</c:v>
                </c:pt>
                <c:pt idx="138">
                  <c:v>0.95611666216581148</c:v>
                </c:pt>
                <c:pt idx="139">
                  <c:v>0.99364496540036717</c:v>
                </c:pt>
                <c:pt idx="140">
                  <c:v>0.89752700397953378</c:v>
                </c:pt>
                <c:pt idx="141">
                  <c:v>0.89770387965162313</c:v>
                </c:pt>
                <c:pt idx="142">
                  <c:v>0.8811077791497619</c:v>
                </c:pt>
                <c:pt idx="143">
                  <c:v>1.0666666666666667</c:v>
                </c:pt>
                <c:pt idx="144">
                  <c:v>0.93393393393393387</c:v>
                </c:pt>
                <c:pt idx="145">
                  <c:v>1.1627813504823152</c:v>
                </c:pt>
                <c:pt idx="146">
                  <c:v>0.92015209125475295</c:v>
                </c:pt>
                <c:pt idx="147">
                  <c:v>1.1485725018782869</c:v>
                </c:pt>
                <c:pt idx="148">
                  <c:v>1.2773507767784138</c:v>
                </c:pt>
                <c:pt idx="149">
                  <c:v>0.94610165151709136</c:v>
                </c:pt>
                <c:pt idx="150">
                  <c:v>1.0294993234100134</c:v>
                </c:pt>
                <c:pt idx="151">
                  <c:v>1.1114616193480547</c:v>
                </c:pt>
                <c:pt idx="152">
                  <c:v>0.84153263954588453</c:v>
                </c:pt>
                <c:pt idx="153">
                  <c:v>0.89474423833614392</c:v>
                </c:pt>
                <c:pt idx="154">
                  <c:v>0.82613475734254749</c:v>
                </c:pt>
                <c:pt idx="155">
                  <c:v>1.0209125475285172</c:v>
                </c:pt>
                <c:pt idx="156">
                  <c:v>1.0426443202979516</c:v>
                </c:pt>
                <c:pt idx="157">
                  <c:v>1.0246472584390069</c:v>
                </c:pt>
                <c:pt idx="158">
                  <c:v>0.99965138574167689</c:v>
                </c:pt>
                <c:pt idx="159">
                  <c:v>1.0094158674803837</c:v>
                </c:pt>
                <c:pt idx="160">
                  <c:v>1.0143375367075487</c:v>
                </c:pt>
                <c:pt idx="161">
                  <c:v>0.97002724795640327</c:v>
                </c:pt>
                <c:pt idx="162">
                  <c:v>1.0161516853932584</c:v>
                </c:pt>
                <c:pt idx="163">
                  <c:v>0.8562543192812716</c:v>
                </c:pt>
                <c:pt idx="164">
                  <c:v>1.0213882163034704</c:v>
                </c:pt>
                <c:pt idx="165">
                  <c:v>1.0065191623864087</c:v>
                </c:pt>
                <c:pt idx="166">
                  <c:v>1.0633954857703631</c:v>
                </c:pt>
                <c:pt idx="167">
                  <c:v>1.1415651531930602</c:v>
                </c:pt>
                <c:pt idx="168">
                  <c:v>1.088763136620857</c:v>
                </c:pt>
                <c:pt idx="169">
                  <c:v>0.98292248292248285</c:v>
                </c:pt>
                <c:pt idx="170">
                  <c:v>1.0716120259857986</c:v>
                </c:pt>
                <c:pt idx="171">
                  <c:v>1.0937544057521498</c:v>
                </c:pt>
                <c:pt idx="172">
                  <c:v>1.0993812838360404</c:v>
                </c:pt>
                <c:pt idx="173">
                  <c:v>0.92296869504045009</c:v>
                </c:pt>
                <c:pt idx="174">
                  <c:v>1.0010162601626016</c:v>
                </c:pt>
                <c:pt idx="175">
                  <c:v>1.0552030456852792</c:v>
                </c:pt>
                <c:pt idx="176">
                  <c:v>0.98532772098616961</c:v>
                </c:pt>
                <c:pt idx="177">
                  <c:v>0.86842426461613575</c:v>
                </c:pt>
                <c:pt idx="178">
                  <c:v>0.89219957835558672</c:v>
                </c:pt>
                <c:pt idx="179">
                  <c:v>1.0839634530560807</c:v>
                </c:pt>
                <c:pt idx="180">
                  <c:v>1.0905391658189216</c:v>
                </c:pt>
                <c:pt idx="181">
                  <c:v>1.1090085287846481</c:v>
                </c:pt>
                <c:pt idx="182">
                  <c:v>0.9712809420812305</c:v>
                </c:pt>
                <c:pt idx="183">
                  <c:v>1.1389335642706917</c:v>
                </c:pt>
                <c:pt idx="184">
                  <c:v>1.0042363675863568</c:v>
                </c:pt>
                <c:pt idx="185">
                  <c:v>1.0227149810708491</c:v>
                </c:pt>
                <c:pt idx="186">
                  <c:v>1.0250661025912216</c:v>
                </c:pt>
                <c:pt idx="187">
                  <c:v>1.0629385059843168</c:v>
                </c:pt>
                <c:pt idx="188">
                  <c:v>0.85954183653659488</c:v>
                </c:pt>
                <c:pt idx="189">
                  <c:v>1.0443817052512705</c:v>
                </c:pt>
                <c:pt idx="190">
                  <c:v>0.92668685121107264</c:v>
                </c:pt>
                <c:pt idx="191">
                  <c:v>0.97934655775962665</c:v>
                </c:pt>
                <c:pt idx="192">
                  <c:v>1.0023829381627545</c:v>
                </c:pt>
                <c:pt idx="193">
                  <c:v>1.027100915250208</c:v>
                </c:pt>
                <c:pt idx="194">
                  <c:v>0.98009489642402503</c:v>
                </c:pt>
                <c:pt idx="195">
                  <c:v>0.94285039556027861</c:v>
                </c:pt>
                <c:pt idx="196">
                  <c:v>0.9912335629304948</c:v>
                </c:pt>
                <c:pt idx="197">
                  <c:v>1.1607075173720782</c:v>
                </c:pt>
                <c:pt idx="198">
                  <c:v>1.0283008599107433</c:v>
                </c:pt>
                <c:pt idx="199">
                  <c:v>0.91436434847041381</c:v>
                </c:pt>
                <c:pt idx="200">
                  <c:v>0.79613336420467695</c:v>
                </c:pt>
                <c:pt idx="201">
                  <c:v>1.1592264068634579</c:v>
                </c:pt>
                <c:pt idx="202">
                  <c:v>0.97717009533366794</c:v>
                </c:pt>
                <c:pt idx="203">
                  <c:v>1.0297817715019255</c:v>
                </c:pt>
                <c:pt idx="204">
                  <c:v>1.0320368985290451</c:v>
                </c:pt>
                <c:pt idx="205">
                  <c:v>1.0035028385070659</c:v>
                </c:pt>
                <c:pt idx="206">
                  <c:v>0.88300433317284543</c:v>
                </c:pt>
                <c:pt idx="207">
                  <c:v>1.0625681570338059</c:v>
                </c:pt>
                <c:pt idx="208">
                  <c:v>1.1439384220654265</c:v>
                </c:pt>
                <c:pt idx="209">
                  <c:v>1.1001457889424693</c:v>
                </c:pt>
                <c:pt idx="210">
                  <c:v>1.0035677879714577</c:v>
                </c:pt>
                <c:pt idx="211">
                  <c:v>0.97633316404266124</c:v>
                </c:pt>
                <c:pt idx="212">
                  <c:v>0.95432792342904704</c:v>
                </c:pt>
                <c:pt idx="213">
                  <c:v>0.95672081107598383</c:v>
                </c:pt>
                <c:pt idx="214">
                  <c:v>0.92866909753874194</c:v>
                </c:pt>
                <c:pt idx="215">
                  <c:v>0.96404907975460119</c:v>
                </c:pt>
                <c:pt idx="216">
                  <c:v>1.0035637011582028</c:v>
                </c:pt>
                <c:pt idx="217">
                  <c:v>1.0951173113506658</c:v>
                </c:pt>
                <c:pt idx="218">
                  <c:v>1.3110596409959467</c:v>
                </c:pt>
                <c:pt idx="219">
                  <c:v>1.0628919706739688</c:v>
                </c:pt>
                <c:pt idx="220">
                  <c:v>0.91805867198537361</c:v>
                </c:pt>
                <c:pt idx="221">
                  <c:v>1.0434507106001629</c:v>
                </c:pt>
                <c:pt idx="222">
                  <c:v>1.116248807148434</c:v>
                </c:pt>
                <c:pt idx="223">
                  <c:v>0.84868267661459562</c:v>
                </c:pt>
                <c:pt idx="224">
                  <c:v>0.92060439560439555</c:v>
                </c:pt>
                <c:pt idx="225">
                  <c:v>1.0136277728041381</c:v>
                </c:pt>
                <c:pt idx="226">
                  <c:v>0.8455348380765455</c:v>
                </c:pt>
                <c:pt idx="227">
                  <c:v>0.9611188486536677</c:v>
                </c:pt>
                <c:pt idx="228">
                  <c:v>0.88153604637121119</c:v>
                </c:pt>
                <c:pt idx="229">
                  <c:v>0.84712328767123291</c:v>
                </c:pt>
                <c:pt idx="230">
                  <c:v>0.99789780077619661</c:v>
                </c:pt>
                <c:pt idx="231">
                  <c:v>0.98817047480149078</c:v>
                </c:pt>
                <c:pt idx="232">
                  <c:v>1.2679567071170876</c:v>
                </c:pt>
                <c:pt idx="233">
                  <c:v>1.0003879979306778</c:v>
                </c:pt>
                <c:pt idx="234">
                  <c:v>0.98190045248868785</c:v>
                </c:pt>
                <c:pt idx="235">
                  <c:v>0.99512837393021714</c:v>
                </c:pt>
                <c:pt idx="236">
                  <c:v>0.92405398253506221</c:v>
                </c:pt>
                <c:pt idx="237">
                  <c:v>1.0200458190148911</c:v>
                </c:pt>
                <c:pt idx="238">
                  <c:v>0.80053340819764185</c:v>
                </c:pt>
                <c:pt idx="239">
                  <c:v>0.93126424688760301</c:v>
                </c:pt>
                <c:pt idx="240">
                  <c:v>1.0214648842025984</c:v>
                </c:pt>
                <c:pt idx="241">
                  <c:v>1.1601843317972349</c:v>
                </c:pt>
                <c:pt idx="242">
                  <c:v>1.0077851922465841</c:v>
                </c:pt>
                <c:pt idx="243">
                  <c:v>1.0217562667507489</c:v>
                </c:pt>
                <c:pt idx="244">
                  <c:v>1.1416448079000152</c:v>
                </c:pt>
                <c:pt idx="245">
                  <c:v>1.0683876199486417</c:v>
                </c:pt>
                <c:pt idx="246">
                  <c:v>0.96154332700822276</c:v>
                </c:pt>
                <c:pt idx="247">
                  <c:v>0.85725562425996571</c:v>
                </c:pt>
                <c:pt idx="248">
                  <c:v>0.90101289134438312</c:v>
                </c:pt>
                <c:pt idx="249">
                  <c:v>0.85556123318003741</c:v>
                </c:pt>
              </c:numCache>
            </c:numRef>
          </c:xVal>
          <c:yVal>
            <c:numRef>
              <c:f>'Ratio regr'!$C$40:$C$289</c:f>
              <c:numCache>
                <c:formatCode>General</c:formatCode>
                <c:ptCount val="250"/>
                <c:pt idx="0">
                  <c:v>-3.5415499173560683E-2</c:v>
                </c:pt>
                <c:pt idx="1">
                  <c:v>8.4588820297071265E-4</c:v>
                </c:pt>
                <c:pt idx="2">
                  <c:v>5.9230528927171067E-3</c:v>
                </c:pt>
                <c:pt idx="3">
                  <c:v>-1.0773103234831938E-2</c:v>
                </c:pt>
                <c:pt idx="4">
                  <c:v>-4.132132813966416E-2</c:v>
                </c:pt>
                <c:pt idx="5">
                  <c:v>2.9300542340312208E-2</c:v>
                </c:pt>
                <c:pt idx="6">
                  <c:v>-2.0861674415699749E-2</c:v>
                </c:pt>
                <c:pt idx="7">
                  <c:v>-7.3615442187085822E-2</c:v>
                </c:pt>
                <c:pt idx="8">
                  <c:v>6.4673078839513787E-2</c:v>
                </c:pt>
                <c:pt idx="9">
                  <c:v>3.6080880136882709E-2</c:v>
                </c:pt>
                <c:pt idx="10">
                  <c:v>4.0667037022772412E-2</c:v>
                </c:pt>
                <c:pt idx="11">
                  <c:v>-6.9559317852175839E-2</c:v>
                </c:pt>
                <c:pt idx="12">
                  <c:v>9.1146459803669977E-2</c:v>
                </c:pt>
                <c:pt idx="13">
                  <c:v>-3.7284201409299778E-2</c:v>
                </c:pt>
                <c:pt idx="14">
                  <c:v>-4.1994343060437145E-2</c:v>
                </c:pt>
                <c:pt idx="15">
                  <c:v>7.4355413080370081E-2</c:v>
                </c:pt>
                <c:pt idx="16">
                  <c:v>-6.5118310200633078E-2</c:v>
                </c:pt>
                <c:pt idx="17">
                  <c:v>-3.5579336968559638E-2</c:v>
                </c:pt>
                <c:pt idx="18">
                  <c:v>1.4632846955455525E-2</c:v>
                </c:pt>
                <c:pt idx="19">
                  <c:v>5.3825010918413407E-2</c:v>
                </c:pt>
                <c:pt idx="20">
                  <c:v>2.6226921660293057E-2</c:v>
                </c:pt>
                <c:pt idx="21">
                  <c:v>-6.7816382176324908E-2</c:v>
                </c:pt>
                <c:pt idx="22">
                  <c:v>0.11228858719910417</c:v>
                </c:pt>
                <c:pt idx="23">
                  <c:v>-8.6353623372731225E-2</c:v>
                </c:pt>
                <c:pt idx="24">
                  <c:v>2.3642942708561598E-3</c:v>
                </c:pt>
                <c:pt idx="25">
                  <c:v>-2.4421996699405701E-2</c:v>
                </c:pt>
                <c:pt idx="26">
                  <c:v>-3.3736305980216375E-2</c:v>
                </c:pt>
                <c:pt idx="27">
                  <c:v>-6.2273220997100753E-2</c:v>
                </c:pt>
                <c:pt idx="28">
                  <c:v>8.9780479977092043E-2</c:v>
                </c:pt>
                <c:pt idx="29">
                  <c:v>-5.4618280398747832E-2</c:v>
                </c:pt>
                <c:pt idx="30">
                  <c:v>-8.0613908600615347E-2</c:v>
                </c:pt>
                <c:pt idx="31">
                  <c:v>0.12754375768531012</c:v>
                </c:pt>
                <c:pt idx="32">
                  <c:v>-0.13263964656360849</c:v>
                </c:pt>
                <c:pt idx="33">
                  <c:v>2.0158121109769001E-3</c:v>
                </c:pt>
                <c:pt idx="34">
                  <c:v>-7.0705633758556541E-3</c:v>
                </c:pt>
                <c:pt idx="35">
                  <c:v>-0.1384242589797785</c:v>
                </c:pt>
                <c:pt idx="36">
                  <c:v>5.2103958672993667E-2</c:v>
                </c:pt>
                <c:pt idx="37">
                  <c:v>4.8951887987927822E-2</c:v>
                </c:pt>
                <c:pt idx="38">
                  <c:v>9.8293004995901878E-3</c:v>
                </c:pt>
                <c:pt idx="39">
                  <c:v>-0.10984603192112374</c:v>
                </c:pt>
                <c:pt idx="40">
                  <c:v>-1.5952838348799792E-2</c:v>
                </c:pt>
                <c:pt idx="41">
                  <c:v>0.16922923361748732</c:v>
                </c:pt>
                <c:pt idx="42">
                  <c:v>-0.13792869002818509</c:v>
                </c:pt>
                <c:pt idx="43">
                  <c:v>9.2506643832942492E-2</c:v>
                </c:pt>
                <c:pt idx="44">
                  <c:v>1.3105734891047938E-2</c:v>
                </c:pt>
                <c:pt idx="45">
                  <c:v>-2.6664115972941604E-2</c:v>
                </c:pt>
                <c:pt idx="46">
                  <c:v>5.3102405715219847E-2</c:v>
                </c:pt>
                <c:pt idx="47">
                  <c:v>-9.9900049271445912E-2</c:v>
                </c:pt>
                <c:pt idx="48">
                  <c:v>0.11940637155937184</c:v>
                </c:pt>
                <c:pt idx="49">
                  <c:v>3.216382498001602E-2</c:v>
                </c:pt>
                <c:pt idx="50">
                  <c:v>-8.7565227415199565E-2</c:v>
                </c:pt>
                <c:pt idx="51">
                  <c:v>4.897572024804564E-4</c:v>
                </c:pt>
                <c:pt idx="52">
                  <c:v>2.5637554137312391E-2</c:v>
                </c:pt>
                <c:pt idx="53">
                  <c:v>1.8936204452178917E-2</c:v>
                </c:pt>
                <c:pt idx="54">
                  <c:v>3.8400698552088164E-2</c:v>
                </c:pt>
                <c:pt idx="55">
                  <c:v>-2.6869226191897466E-2</c:v>
                </c:pt>
                <c:pt idx="56">
                  <c:v>-6.7378897593428633E-3</c:v>
                </c:pt>
                <c:pt idx="57">
                  <c:v>-1.9233340946230082E-2</c:v>
                </c:pt>
                <c:pt idx="58">
                  <c:v>-2.0739694269029885E-2</c:v>
                </c:pt>
                <c:pt idx="59">
                  <c:v>9.6721894124926155E-2</c:v>
                </c:pt>
                <c:pt idx="60">
                  <c:v>-6.5042949943911577E-2</c:v>
                </c:pt>
                <c:pt idx="61">
                  <c:v>8.6630475090273329E-2</c:v>
                </c:pt>
                <c:pt idx="62">
                  <c:v>-7.6331550433316298E-2</c:v>
                </c:pt>
                <c:pt idx="63">
                  <c:v>6.5445468820610309E-2</c:v>
                </c:pt>
                <c:pt idx="64">
                  <c:v>-4.3558929848241612E-2</c:v>
                </c:pt>
                <c:pt idx="65">
                  <c:v>-3.5921266548020192E-2</c:v>
                </c:pt>
                <c:pt idx="66">
                  <c:v>-2.7691000407605526E-2</c:v>
                </c:pt>
                <c:pt idx="67">
                  <c:v>-1.9343797468935109E-2</c:v>
                </c:pt>
                <c:pt idx="68">
                  <c:v>1.4704133621896265E-2</c:v>
                </c:pt>
                <c:pt idx="69">
                  <c:v>-9.4541541322538114E-3</c:v>
                </c:pt>
                <c:pt idx="70">
                  <c:v>-3.5471479551073659E-2</c:v>
                </c:pt>
                <c:pt idx="71">
                  <c:v>7.0594499825838763E-2</c:v>
                </c:pt>
                <c:pt idx="72">
                  <c:v>-1.3281542264174107E-3</c:v>
                </c:pt>
                <c:pt idx="73">
                  <c:v>-3.7378212518164977E-2</c:v>
                </c:pt>
                <c:pt idx="74">
                  <c:v>1.0355646525570528E-3</c:v>
                </c:pt>
                <c:pt idx="75">
                  <c:v>6.4425391882295346E-2</c:v>
                </c:pt>
                <c:pt idx="76">
                  <c:v>-5.5621301417700941E-2</c:v>
                </c:pt>
                <c:pt idx="77">
                  <c:v>-4.6729183432714039E-2</c:v>
                </c:pt>
                <c:pt idx="78">
                  <c:v>0.10752492226238131</c:v>
                </c:pt>
                <c:pt idx="79">
                  <c:v>1.8436797425082196E-2</c:v>
                </c:pt>
                <c:pt idx="80">
                  <c:v>-0.10738483941288302</c:v>
                </c:pt>
                <c:pt idx="81">
                  <c:v>-5.5581719612488589E-3</c:v>
                </c:pt>
                <c:pt idx="82">
                  <c:v>6.331217027844338E-3</c:v>
                </c:pt>
                <c:pt idx="83">
                  <c:v>2.36832344530572E-2</c:v>
                </c:pt>
                <c:pt idx="84">
                  <c:v>2.2193942981428849E-2</c:v>
                </c:pt>
                <c:pt idx="85">
                  <c:v>6.2348975535408968E-3</c:v>
                </c:pt>
                <c:pt idx="86">
                  <c:v>3.0739645711546748E-2</c:v>
                </c:pt>
                <c:pt idx="87">
                  <c:v>-1.9588202707085167E-2</c:v>
                </c:pt>
                <c:pt idx="88">
                  <c:v>6.7029622459738425E-2</c:v>
                </c:pt>
                <c:pt idx="89">
                  <c:v>-6.0808023028332769E-2</c:v>
                </c:pt>
                <c:pt idx="90">
                  <c:v>-2.8993823466986202E-3</c:v>
                </c:pt>
                <c:pt idx="91">
                  <c:v>9.5679742012867441E-3</c:v>
                </c:pt>
                <c:pt idx="92">
                  <c:v>3.717912371610077E-2</c:v>
                </c:pt>
                <c:pt idx="93">
                  <c:v>-6.4844711204020355E-2</c:v>
                </c:pt>
                <c:pt idx="94">
                  <c:v>0.10700007872320183</c:v>
                </c:pt>
                <c:pt idx="95">
                  <c:v>-2.4050733052081608E-2</c:v>
                </c:pt>
                <c:pt idx="96">
                  <c:v>3.1081369320741459E-2</c:v>
                </c:pt>
                <c:pt idx="97">
                  <c:v>2.7161491139251481E-3</c:v>
                </c:pt>
                <c:pt idx="98">
                  <c:v>1.3333245869745269E-2</c:v>
                </c:pt>
                <c:pt idx="99">
                  <c:v>-3.1822635955799372E-3</c:v>
                </c:pt>
                <c:pt idx="100">
                  <c:v>-2.4772854086637874E-2</c:v>
                </c:pt>
                <c:pt idx="101">
                  <c:v>5.2607547972299273E-2</c:v>
                </c:pt>
                <c:pt idx="102">
                  <c:v>-7.9445533858920392E-2</c:v>
                </c:pt>
                <c:pt idx="103">
                  <c:v>1.1130055852479503E-2</c:v>
                </c:pt>
                <c:pt idx="104">
                  <c:v>7.8488635555300723E-2</c:v>
                </c:pt>
                <c:pt idx="105">
                  <c:v>3.8151703522926406E-2</c:v>
                </c:pt>
                <c:pt idx="106">
                  <c:v>-2.7229394158117537E-2</c:v>
                </c:pt>
                <c:pt idx="107">
                  <c:v>-2.6539377635603545E-2</c:v>
                </c:pt>
                <c:pt idx="108">
                  <c:v>3.0608303462047459E-2</c:v>
                </c:pt>
                <c:pt idx="109">
                  <c:v>1.3638355919677769E-2</c:v>
                </c:pt>
                <c:pt idx="110">
                  <c:v>1.378459544369004E-2</c:v>
                </c:pt>
                <c:pt idx="111">
                  <c:v>-1.3955708535269173E-2</c:v>
                </c:pt>
                <c:pt idx="112">
                  <c:v>7.1636251146552365E-2</c:v>
                </c:pt>
                <c:pt idx="113">
                  <c:v>-2.6940909089552489E-2</c:v>
                </c:pt>
                <c:pt idx="114">
                  <c:v>-2.9131562589794768E-3</c:v>
                </c:pt>
                <c:pt idx="115">
                  <c:v>-4.0168144968377728E-2</c:v>
                </c:pt>
                <c:pt idx="116">
                  <c:v>-1.2677526775597414E-3</c:v>
                </c:pt>
                <c:pt idx="117">
                  <c:v>1.0574046664655112E-2</c:v>
                </c:pt>
                <c:pt idx="118">
                  <c:v>2.901054594751451E-2</c:v>
                </c:pt>
                <c:pt idx="119">
                  <c:v>4.3056733231219502E-2</c:v>
                </c:pt>
                <c:pt idx="120">
                  <c:v>-2.6425670870984241E-3</c:v>
                </c:pt>
                <c:pt idx="121">
                  <c:v>-7.6275433929022807E-3</c:v>
                </c:pt>
                <c:pt idx="122">
                  <c:v>-7.0632228521467888E-2</c:v>
                </c:pt>
                <c:pt idx="123">
                  <c:v>4.0203872782464734E-2</c:v>
                </c:pt>
                <c:pt idx="124">
                  <c:v>-2.1783125626045896E-2</c:v>
                </c:pt>
                <c:pt idx="125">
                  <c:v>-8.2148763256811863E-3</c:v>
                </c:pt>
                <c:pt idx="126">
                  <c:v>6.367698682202616E-2</c:v>
                </c:pt>
                <c:pt idx="127">
                  <c:v>-3.4115257342405614E-2</c:v>
                </c:pt>
                <c:pt idx="128">
                  <c:v>2.4720558240425738E-2</c:v>
                </c:pt>
                <c:pt idx="129">
                  <c:v>-9.0158793334544129E-2</c:v>
                </c:pt>
                <c:pt idx="130">
                  <c:v>4.5240631005236009E-2</c:v>
                </c:pt>
                <c:pt idx="131">
                  <c:v>-6.4472431856343881E-3</c:v>
                </c:pt>
                <c:pt idx="132">
                  <c:v>1.876475411290901E-2</c:v>
                </c:pt>
                <c:pt idx="133">
                  <c:v>-7.7885348253623032E-2</c:v>
                </c:pt>
                <c:pt idx="134">
                  <c:v>-4.9872934995239926E-2</c:v>
                </c:pt>
                <c:pt idx="135">
                  <c:v>0.12259159530690455</c:v>
                </c:pt>
                <c:pt idx="136">
                  <c:v>-1.3562180571651594E-2</c:v>
                </c:pt>
                <c:pt idx="137">
                  <c:v>-8.4059061120426382E-2</c:v>
                </c:pt>
                <c:pt idx="138">
                  <c:v>0.11008794551080769</c:v>
                </c:pt>
                <c:pt idx="139">
                  <c:v>-1.1111814429660694E-3</c:v>
                </c:pt>
                <c:pt idx="140">
                  <c:v>5.2465153646484186E-2</c:v>
                </c:pt>
                <c:pt idx="141">
                  <c:v>1.1998456619332742E-2</c:v>
                </c:pt>
                <c:pt idx="142">
                  <c:v>-8.4666920122785205E-2</c:v>
                </c:pt>
                <c:pt idx="143">
                  <c:v>0.18748854357482947</c:v>
                </c:pt>
                <c:pt idx="144">
                  <c:v>-4.8604918674185482E-2</c:v>
                </c:pt>
                <c:pt idx="145">
                  <c:v>-0.12794978051707995</c:v>
                </c:pt>
                <c:pt idx="146">
                  <c:v>0.12938866954054229</c:v>
                </c:pt>
                <c:pt idx="147">
                  <c:v>-3.2250639169067341E-2</c:v>
                </c:pt>
                <c:pt idx="148">
                  <c:v>-3.775327600747258E-2</c:v>
                </c:pt>
                <c:pt idx="149">
                  <c:v>5.4653395862758414E-2</c:v>
                </c:pt>
                <c:pt idx="150">
                  <c:v>-1.3837865445755826E-2</c:v>
                </c:pt>
                <c:pt idx="151">
                  <c:v>7.8366011311209016E-2</c:v>
                </c:pt>
                <c:pt idx="152">
                  <c:v>2.4206763549994292E-4</c:v>
                </c:pt>
                <c:pt idx="153">
                  <c:v>7.3152970556590313E-3</c:v>
                </c:pt>
                <c:pt idx="154">
                  <c:v>-6.3214083081956085E-3</c:v>
                </c:pt>
                <c:pt idx="155">
                  <c:v>-0.10997867931622718</c:v>
                </c:pt>
                <c:pt idx="156">
                  <c:v>-1.4064632951384048E-2</c:v>
                </c:pt>
                <c:pt idx="157">
                  <c:v>-9.221628606871124E-2</c:v>
                </c:pt>
                <c:pt idx="158">
                  <c:v>-1.2161187144700936E-2</c:v>
                </c:pt>
                <c:pt idx="159">
                  <c:v>-0.11531523827980916</c:v>
                </c:pt>
                <c:pt idx="160">
                  <c:v>6.2937875282139899E-2</c:v>
                </c:pt>
                <c:pt idx="161">
                  <c:v>3.3600266604229323E-2</c:v>
                </c:pt>
                <c:pt idx="162">
                  <c:v>-6.1227523855836186E-2</c:v>
                </c:pt>
                <c:pt idx="163">
                  <c:v>2.0313193470966828E-2</c:v>
                </c:pt>
                <c:pt idx="164">
                  <c:v>-5.4141321759545891E-2</c:v>
                </c:pt>
                <c:pt idx="165">
                  <c:v>7.9751808522793843E-2</c:v>
                </c:pt>
                <c:pt idx="166">
                  <c:v>1.0161263387189479E-2</c:v>
                </c:pt>
                <c:pt idx="167">
                  <c:v>-4.7744794096038379E-2</c:v>
                </c:pt>
                <c:pt idx="168">
                  <c:v>3.1645162655548065E-2</c:v>
                </c:pt>
                <c:pt idx="169">
                  <c:v>0.15568050318637461</c:v>
                </c:pt>
                <c:pt idx="170">
                  <c:v>-4.5633013417556656E-2</c:v>
                </c:pt>
                <c:pt idx="171">
                  <c:v>3.6141518408110862E-2</c:v>
                </c:pt>
                <c:pt idx="172">
                  <c:v>2.2697493554358239E-2</c:v>
                </c:pt>
                <c:pt idx="173">
                  <c:v>-0.10710267142750574</c:v>
                </c:pt>
                <c:pt idx="174">
                  <c:v>7.2673607005583118E-2</c:v>
                </c:pt>
                <c:pt idx="175">
                  <c:v>-4.8264808556301109E-2</c:v>
                </c:pt>
                <c:pt idx="176">
                  <c:v>5.3716229013892836E-2</c:v>
                </c:pt>
                <c:pt idx="177">
                  <c:v>6.7732835387129486E-2</c:v>
                </c:pt>
                <c:pt idx="178">
                  <c:v>4.3089946034825966E-2</c:v>
                </c:pt>
                <c:pt idx="179">
                  <c:v>-0.11517408008989338</c:v>
                </c:pt>
                <c:pt idx="180">
                  <c:v>-4.6119448183121525E-2</c:v>
                </c:pt>
                <c:pt idx="181">
                  <c:v>8.8722617701425088E-2</c:v>
                </c:pt>
                <c:pt idx="182">
                  <c:v>7.9182996302576525E-2</c:v>
                </c:pt>
                <c:pt idx="183">
                  <c:v>-0.11481913513677799</c:v>
                </c:pt>
                <c:pt idx="184">
                  <c:v>3.1003602293814825E-2</c:v>
                </c:pt>
                <c:pt idx="185">
                  <c:v>0.14182578396871959</c:v>
                </c:pt>
                <c:pt idx="186">
                  <c:v>-2.4098678666278905E-2</c:v>
                </c:pt>
                <c:pt idx="187">
                  <c:v>-6.446581551534547E-3</c:v>
                </c:pt>
                <c:pt idx="188">
                  <c:v>-7.0889386335348803E-3</c:v>
                </c:pt>
                <c:pt idx="189">
                  <c:v>2.5005713424554599E-2</c:v>
                </c:pt>
                <c:pt idx="190">
                  <c:v>-1.085920053310252E-2</c:v>
                </c:pt>
                <c:pt idx="191">
                  <c:v>3.9698432844266995E-2</c:v>
                </c:pt>
                <c:pt idx="192">
                  <c:v>-7.2866713152540452E-2</c:v>
                </c:pt>
                <c:pt idx="193">
                  <c:v>4.1445357543072658E-2</c:v>
                </c:pt>
                <c:pt idx="194">
                  <c:v>-6.3865741138025234E-2</c:v>
                </c:pt>
                <c:pt idx="195">
                  <c:v>6.0096618474097863E-2</c:v>
                </c:pt>
                <c:pt idx="196">
                  <c:v>-2.1030499672328284E-2</c:v>
                </c:pt>
                <c:pt idx="197">
                  <c:v>-8.5659850713407759E-2</c:v>
                </c:pt>
                <c:pt idx="198">
                  <c:v>8.4174212976763085E-2</c:v>
                </c:pt>
                <c:pt idx="199">
                  <c:v>-8.136343096070886E-2</c:v>
                </c:pt>
                <c:pt idx="200">
                  <c:v>4.9473844477919471E-2</c:v>
                </c:pt>
                <c:pt idx="201">
                  <c:v>-4.0027016563081164E-2</c:v>
                </c:pt>
                <c:pt idx="202">
                  <c:v>-1.4541564357187342E-2</c:v>
                </c:pt>
                <c:pt idx="203">
                  <c:v>2.9384367181237381E-2</c:v>
                </c:pt>
                <c:pt idx="204">
                  <c:v>-0.11456053775464003</c:v>
                </c:pt>
                <c:pt idx="205">
                  <c:v>3.1230440833917461E-2</c:v>
                </c:pt>
                <c:pt idx="206">
                  <c:v>5.4180231901488907E-2</c:v>
                </c:pt>
                <c:pt idx="207">
                  <c:v>-7.680052836603013E-2</c:v>
                </c:pt>
                <c:pt idx="208">
                  <c:v>-4.6664310977505452E-2</c:v>
                </c:pt>
                <c:pt idx="209">
                  <c:v>4.6039154912806191E-2</c:v>
                </c:pt>
                <c:pt idx="210">
                  <c:v>1.0782379000391362E-2</c:v>
                </c:pt>
                <c:pt idx="211">
                  <c:v>-2.4907269897563977E-2</c:v>
                </c:pt>
                <c:pt idx="212">
                  <c:v>-2.4420939689731025E-3</c:v>
                </c:pt>
                <c:pt idx="213">
                  <c:v>2.8845155051219096E-2</c:v>
                </c:pt>
                <c:pt idx="214">
                  <c:v>-7.024216956062479E-3</c:v>
                </c:pt>
                <c:pt idx="215">
                  <c:v>3.6157872008759195E-2</c:v>
                </c:pt>
                <c:pt idx="216">
                  <c:v>-5.7635293315898339E-2</c:v>
                </c:pt>
                <c:pt idx="217">
                  <c:v>-7.0113969590699377E-3</c:v>
                </c:pt>
                <c:pt idx="218">
                  <c:v>5.5129069062382352E-2</c:v>
                </c:pt>
                <c:pt idx="219">
                  <c:v>6.3623827782189224E-2</c:v>
                </c:pt>
                <c:pt idx="220">
                  <c:v>5.6184647442336644E-4</c:v>
                </c:pt>
                <c:pt idx="221">
                  <c:v>-8.7768920582343979E-2</c:v>
                </c:pt>
                <c:pt idx="222">
                  <c:v>-2.5604220974327685E-2</c:v>
                </c:pt>
                <c:pt idx="223">
                  <c:v>-0.10923605945135495</c:v>
                </c:pt>
                <c:pt idx="224">
                  <c:v>0.11449591782129298</c:v>
                </c:pt>
                <c:pt idx="225">
                  <c:v>-2.5959663230944896E-2</c:v>
                </c:pt>
                <c:pt idx="226">
                  <c:v>-3.8150694156524612E-4</c:v>
                </c:pt>
                <c:pt idx="227">
                  <c:v>-6.6025023156403462E-2</c:v>
                </c:pt>
                <c:pt idx="228">
                  <c:v>3.5025539285313823E-3</c:v>
                </c:pt>
                <c:pt idx="229">
                  <c:v>-5.286244084216718E-2</c:v>
                </c:pt>
                <c:pt idx="230">
                  <c:v>1.2975519664690238E-2</c:v>
                </c:pt>
                <c:pt idx="231">
                  <c:v>2.2894082214170441E-2</c:v>
                </c:pt>
                <c:pt idx="232">
                  <c:v>-2.8766485240695139E-2</c:v>
                </c:pt>
                <c:pt idx="233">
                  <c:v>6.1770805830725806E-2</c:v>
                </c:pt>
                <c:pt idx="234">
                  <c:v>-4.2881639328745003E-2</c:v>
                </c:pt>
                <c:pt idx="235">
                  <c:v>-1.4528369057396184E-2</c:v>
                </c:pt>
                <c:pt idx="236">
                  <c:v>-9.7999220048422986E-2</c:v>
                </c:pt>
                <c:pt idx="237">
                  <c:v>-3.3612610988548286E-2</c:v>
                </c:pt>
                <c:pt idx="238">
                  <c:v>0.13893811831061242</c:v>
                </c:pt>
                <c:pt idx="239">
                  <c:v>-0.10811227903665388</c:v>
                </c:pt>
                <c:pt idx="240">
                  <c:v>5.5463543694666217E-2</c:v>
                </c:pt>
                <c:pt idx="241">
                  <c:v>-4.362319145268545E-2</c:v>
                </c:pt>
                <c:pt idx="242">
                  <c:v>7.6290640564642187E-2</c:v>
                </c:pt>
                <c:pt idx="243">
                  <c:v>8.5365259889894629E-3</c:v>
                </c:pt>
                <c:pt idx="244">
                  <c:v>4.4620714811949513E-2</c:v>
                </c:pt>
                <c:pt idx="245">
                  <c:v>2.5439444073780626E-2</c:v>
                </c:pt>
                <c:pt idx="246">
                  <c:v>1.8049675102157492E-2</c:v>
                </c:pt>
                <c:pt idx="247">
                  <c:v>6.828012437884079E-2</c:v>
                </c:pt>
                <c:pt idx="248">
                  <c:v>-0.11978969629578995</c:v>
                </c:pt>
                <c:pt idx="249">
                  <c:v>7.5857252014012833E-2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31744"/>
        <c:axId val="174040960"/>
      </c:scatterChart>
      <c:valAx>
        <c:axId val="173631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Ratio(Hog Price)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74040960"/>
        <c:crosses val="autoZero"/>
        <c:crossBetween val="midCat"/>
      </c:valAx>
      <c:valAx>
        <c:axId val="174040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3631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Ratio(JD)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'Lagged Ratio data'!$O$2:$O$251</c:f>
              <c:numCache>
                <c:formatCode>0.0000</c:formatCode>
                <c:ptCount val="250"/>
                <c:pt idx="0">
                  <c:v>1.0509251632512595</c:v>
                </c:pt>
                <c:pt idx="1">
                  <c:v>1.0801776076159157</c:v>
                </c:pt>
                <c:pt idx="2">
                  <c:v>1.0944943489772481</c:v>
                </c:pt>
                <c:pt idx="3">
                  <c:v>1.0088886620667241</c:v>
                </c:pt>
                <c:pt idx="4">
                  <c:v>0.97133223294174686</c:v>
                </c:pt>
                <c:pt idx="5">
                  <c:v>1.0036850512711013</c:v>
                </c:pt>
                <c:pt idx="6">
                  <c:v>0.90573729437608386</c:v>
                </c:pt>
                <c:pt idx="7">
                  <c:v>1.0500770585615105</c:v>
                </c:pt>
                <c:pt idx="8">
                  <c:v>1.0886751440180595</c:v>
                </c:pt>
                <c:pt idx="9">
                  <c:v>1.0139235942224836</c:v>
                </c:pt>
                <c:pt idx="10">
                  <c:v>0.99793023822640647</c:v>
                </c:pt>
                <c:pt idx="11">
                  <c:v>0.98768041040097798</c:v>
                </c:pt>
                <c:pt idx="12">
                  <c:v>1.0106182824658299</c:v>
                </c:pt>
                <c:pt idx="13">
                  <c:v>1.0007942299680248</c:v>
                </c:pt>
                <c:pt idx="14">
                  <c:v>1.0413427157071777</c:v>
                </c:pt>
                <c:pt idx="15">
                  <c:v>1.0143485356405155</c:v>
                </c:pt>
                <c:pt idx="16">
                  <c:v>1.1318578120740344</c:v>
                </c:pt>
                <c:pt idx="17">
                  <c:v>1.083299453607822</c:v>
                </c:pt>
                <c:pt idx="18">
                  <c:v>1.05090589995891</c:v>
                </c:pt>
                <c:pt idx="19">
                  <c:v>0.99192853255434477</c:v>
                </c:pt>
                <c:pt idx="20">
                  <c:v>0.97027258403459027</c:v>
                </c:pt>
                <c:pt idx="21">
                  <c:v>1.009647769529598</c:v>
                </c:pt>
                <c:pt idx="22">
                  <c:v>0.96886238988231965</c:v>
                </c:pt>
                <c:pt idx="23">
                  <c:v>1.0621415424972793</c:v>
                </c:pt>
                <c:pt idx="24">
                  <c:v>0.93282466389490837</c:v>
                </c:pt>
                <c:pt idx="25">
                  <c:v>1.0544405476658167</c:v>
                </c:pt>
                <c:pt idx="26">
                  <c:v>1.0689933682473463</c:v>
                </c:pt>
                <c:pt idx="27">
                  <c:v>1.0173517657974633</c:v>
                </c:pt>
                <c:pt idx="28">
                  <c:v>0.91444587105014297</c:v>
                </c:pt>
                <c:pt idx="29">
                  <c:v>0.91529442057338872</c:v>
                </c:pt>
                <c:pt idx="30">
                  <c:v>0.94081923375929766</c:v>
                </c:pt>
                <c:pt idx="31">
                  <c:v>0.82779037555633139</c:v>
                </c:pt>
                <c:pt idx="32">
                  <c:v>0.82341605371583659</c:v>
                </c:pt>
                <c:pt idx="33">
                  <c:v>1.0198895132889552</c:v>
                </c:pt>
                <c:pt idx="34">
                  <c:v>1.1617923727773098</c:v>
                </c:pt>
                <c:pt idx="35">
                  <c:v>0.83822706486387066</c:v>
                </c:pt>
                <c:pt idx="36">
                  <c:v>1.0774311746305432</c:v>
                </c:pt>
                <c:pt idx="37">
                  <c:v>0.97822299618460073</c:v>
                </c:pt>
                <c:pt idx="38">
                  <c:v>1.0735801554222741</c:v>
                </c:pt>
                <c:pt idx="39">
                  <c:v>1.176229555358804</c:v>
                </c:pt>
                <c:pt idx="40">
                  <c:v>0.98920421709465278</c:v>
                </c:pt>
                <c:pt idx="41">
                  <c:v>0.95364535596910172</c:v>
                </c:pt>
                <c:pt idx="42">
                  <c:v>0.96111819875187787</c:v>
                </c:pt>
                <c:pt idx="43">
                  <c:v>1.0818936639875949</c:v>
                </c:pt>
                <c:pt idx="44">
                  <c:v>0.97325129395218246</c:v>
                </c:pt>
                <c:pt idx="45">
                  <c:v>0.95396345678607108</c:v>
                </c:pt>
                <c:pt idx="46">
                  <c:v>1.0558986537780375</c:v>
                </c:pt>
                <c:pt idx="47">
                  <c:v>1.058148153823568</c:v>
                </c:pt>
                <c:pt idx="48">
                  <c:v>1.0871515627603132</c:v>
                </c:pt>
                <c:pt idx="49">
                  <c:v>0.86390532630830585</c:v>
                </c:pt>
                <c:pt idx="50">
                  <c:v>0.93549437297953519</c:v>
                </c:pt>
                <c:pt idx="51">
                  <c:v>1.0959964107351792</c:v>
                </c:pt>
                <c:pt idx="52">
                  <c:v>1.0948723839103685</c:v>
                </c:pt>
                <c:pt idx="53">
                  <c:v>0.92312436873295745</c:v>
                </c:pt>
                <c:pt idx="54">
                  <c:v>0.97145766830571856</c:v>
                </c:pt>
                <c:pt idx="55">
                  <c:v>0.8955255027937965</c:v>
                </c:pt>
                <c:pt idx="56">
                  <c:v>0.94300118455714976</c:v>
                </c:pt>
                <c:pt idx="57">
                  <c:v>1.0334078003086067</c:v>
                </c:pt>
                <c:pt idx="58">
                  <c:v>1.1112976832735562</c:v>
                </c:pt>
                <c:pt idx="59">
                  <c:v>1.1511073581158995</c:v>
                </c:pt>
                <c:pt idx="60">
                  <c:v>0.98836117016572789</c:v>
                </c:pt>
                <c:pt idx="61">
                  <c:v>0.97387758118345891</c:v>
                </c:pt>
                <c:pt idx="62">
                  <c:v>0.97888778916510188</c:v>
                </c:pt>
                <c:pt idx="63">
                  <c:v>0.94803502867109557</c:v>
                </c:pt>
                <c:pt idx="64">
                  <c:v>1.0262400534557752</c:v>
                </c:pt>
                <c:pt idx="65">
                  <c:v>0.9736226789170368</c:v>
                </c:pt>
                <c:pt idx="66">
                  <c:v>1.0512255073172345</c:v>
                </c:pt>
                <c:pt idx="67">
                  <c:v>1.0726021615086714</c:v>
                </c:pt>
                <c:pt idx="68">
                  <c:v>0.917175184243889</c:v>
                </c:pt>
                <c:pt idx="69">
                  <c:v>0.99792925457740256</c:v>
                </c:pt>
                <c:pt idx="70">
                  <c:v>1.0234468357581548</c:v>
                </c:pt>
                <c:pt idx="71">
                  <c:v>1.0668326316217882</c:v>
                </c:pt>
                <c:pt idx="72">
                  <c:v>1.0206567244272353</c:v>
                </c:pt>
                <c:pt idx="73">
                  <c:v>1.0473983298588572</c:v>
                </c:pt>
                <c:pt idx="74">
                  <c:v>1.0393995480103437</c:v>
                </c:pt>
                <c:pt idx="75">
                  <c:v>0.94914700279243824</c:v>
                </c:pt>
                <c:pt idx="76">
                  <c:v>1.0296364685974404</c:v>
                </c:pt>
                <c:pt idx="77">
                  <c:v>0.99722224875650278</c:v>
                </c:pt>
                <c:pt idx="78">
                  <c:v>0.95355790618743375</c:v>
                </c:pt>
                <c:pt idx="79">
                  <c:v>1.0315071367742366</c:v>
                </c:pt>
                <c:pt idx="80">
                  <c:v>1.0331790627545518</c:v>
                </c:pt>
                <c:pt idx="81">
                  <c:v>0.99853347895516675</c:v>
                </c:pt>
                <c:pt idx="82">
                  <c:v>1.0657624624234747</c:v>
                </c:pt>
                <c:pt idx="83">
                  <c:v>0.96745484952698246</c:v>
                </c:pt>
                <c:pt idx="84">
                  <c:v>0.9372426784381277</c:v>
                </c:pt>
                <c:pt idx="85">
                  <c:v>0.94686566718284981</c:v>
                </c:pt>
                <c:pt idx="86">
                  <c:v>0.96229212693141908</c:v>
                </c:pt>
                <c:pt idx="87">
                  <c:v>1.0455559811431687</c:v>
                </c:pt>
                <c:pt idx="88">
                  <c:v>1.0507553444332023</c:v>
                </c:pt>
                <c:pt idx="89">
                  <c:v>1.0504706440138745</c:v>
                </c:pt>
                <c:pt idx="90">
                  <c:v>1.0251660924172143</c:v>
                </c:pt>
                <c:pt idx="91">
                  <c:v>1.1478537938283548</c:v>
                </c:pt>
                <c:pt idx="92">
                  <c:v>1.0130469665037711</c:v>
                </c:pt>
                <c:pt idx="93">
                  <c:v>1.0523985686967614</c:v>
                </c:pt>
                <c:pt idx="94">
                  <c:v>1.0616486910110048</c:v>
                </c:pt>
                <c:pt idx="95">
                  <c:v>1.0451978436981588</c:v>
                </c:pt>
                <c:pt idx="96">
                  <c:v>1.0197269311927959</c:v>
                </c:pt>
                <c:pt idx="97">
                  <c:v>0.98793336362763307</c:v>
                </c:pt>
                <c:pt idx="98">
                  <c:v>1.0329670027671161</c:v>
                </c:pt>
                <c:pt idx="99">
                  <c:v>1.0893417467765374</c:v>
                </c:pt>
                <c:pt idx="100">
                  <c:v>0.91842710829749585</c:v>
                </c:pt>
                <c:pt idx="101">
                  <c:v>1.0379917704121393</c:v>
                </c:pt>
                <c:pt idx="102">
                  <c:v>0.94782347444675585</c:v>
                </c:pt>
                <c:pt idx="103">
                  <c:v>0.94969342618422536</c:v>
                </c:pt>
                <c:pt idx="104">
                  <c:v>1.042122798368454</c:v>
                </c:pt>
                <c:pt idx="105">
                  <c:v>0.96001012799061003</c:v>
                </c:pt>
                <c:pt idx="106">
                  <c:v>1.1156340004130523</c:v>
                </c:pt>
                <c:pt idx="107">
                  <c:v>1.0637228962465988</c:v>
                </c:pt>
                <c:pt idx="108">
                  <c:v>0.96668407260986311</c:v>
                </c:pt>
                <c:pt idx="109">
                  <c:v>0.98188399891994371</c:v>
                </c:pt>
                <c:pt idx="110">
                  <c:v>1.0072697839582239</c:v>
                </c:pt>
                <c:pt idx="111">
                  <c:v>0.94132901885888987</c:v>
                </c:pt>
                <c:pt idx="112">
                  <c:v>0.9790102403290506</c:v>
                </c:pt>
                <c:pt idx="113">
                  <c:v>1.0497272731512357</c:v>
                </c:pt>
                <c:pt idx="114">
                  <c:v>1.0608185155355907</c:v>
                </c:pt>
                <c:pt idx="115">
                  <c:v>0.9720725442614121</c:v>
                </c:pt>
                <c:pt idx="116">
                  <c:v>0.92342524462378783</c:v>
                </c:pt>
                <c:pt idx="117">
                  <c:v>0.95066987614998844</c:v>
                </c:pt>
                <c:pt idx="118">
                  <c:v>1.0850898586780851</c:v>
                </c:pt>
                <c:pt idx="119">
                  <c:v>1.0741601167269561</c:v>
                </c:pt>
                <c:pt idx="120">
                  <c:v>1.0137804628184217</c:v>
                </c:pt>
                <c:pt idx="121">
                  <c:v>1.0813536165111182</c:v>
                </c:pt>
                <c:pt idx="122">
                  <c:v>1.0253720408288962</c:v>
                </c:pt>
                <c:pt idx="123">
                  <c:v>1.0911247358653946</c:v>
                </c:pt>
                <c:pt idx="124">
                  <c:v>1.0420049130473845</c:v>
                </c:pt>
                <c:pt idx="125">
                  <c:v>0.92121830996335263</c:v>
                </c:pt>
                <c:pt idx="126">
                  <c:v>0.94591448176954362</c:v>
                </c:pt>
                <c:pt idx="127">
                  <c:v>0.95449430230624754</c:v>
                </c:pt>
                <c:pt idx="128">
                  <c:v>1.1161425139125125</c:v>
                </c:pt>
                <c:pt idx="129">
                  <c:v>1.0787271940253118</c:v>
                </c:pt>
                <c:pt idx="130">
                  <c:v>1.0390486989892016</c:v>
                </c:pt>
                <c:pt idx="131">
                  <c:v>1.0627763668880823</c:v>
                </c:pt>
                <c:pt idx="132">
                  <c:v>1.0122630907412262</c:v>
                </c:pt>
                <c:pt idx="133">
                  <c:v>1.1184853102007724</c:v>
                </c:pt>
                <c:pt idx="134">
                  <c:v>1.0170909984201675</c:v>
                </c:pt>
                <c:pt idx="135">
                  <c:v>1.0023071614906132</c:v>
                </c:pt>
                <c:pt idx="136">
                  <c:v>1.0608060147197109</c:v>
                </c:pt>
                <c:pt idx="137">
                  <c:v>1.0311194757751734</c:v>
                </c:pt>
                <c:pt idx="138">
                  <c:v>1.0513460144004734</c:v>
                </c:pt>
                <c:pt idx="139">
                  <c:v>0.99013515205539837</c:v>
                </c:pt>
                <c:pt idx="140">
                  <c:v>1.1364113452321394</c:v>
                </c:pt>
                <c:pt idx="141">
                  <c:v>1.0618909989359513</c:v>
                </c:pt>
                <c:pt idx="142">
                  <c:v>1.0263693513023306</c:v>
                </c:pt>
                <c:pt idx="143">
                  <c:v>1.1511353532368223</c:v>
                </c:pt>
                <c:pt idx="144">
                  <c:v>0.98455780475370569</c:v>
                </c:pt>
                <c:pt idx="145">
                  <c:v>0.98522934082060898</c:v>
                </c:pt>
                <c:pt idx="146">
                  <c:v>0.96931114991501133</c:v>
                </c:pt>
                <c:pt idx="147">
                  <c:v>1.0564029285963141</c:v>
                </c:pt>
                <c:pt idx="148">
                  <c:v>0.95694887066246059</c:v>
                </c:pt>
                <c:pt idx="149">
                  <c:v>0.9326179387210527</c:v>
                </c:pt>
                <c:pt idx="150">
                  <c:v>0.88303255115331902</c:v>
                </c:pt>
                <c:pt idx="151">
                  <c:v>0.98541990409557922</c:v>
                </c:pt>
                <c:pt idx="152">
                  <c:v>0.89612660046973847</c:v>
                </c:pt>
                <c:pt idx="153">
                  <c:v>0.62122035999085168</c:v>
                </c:pt>
                <c:pt idx="154">
                  <c:v>0.9304416485597673</c:v>
                </c:pt>
                <c:pt idx="155">
                  <c:v>1.0480779525405428</c:v>
                </c:pt>
                <c:pt idx="156">
                  <c:v>1.0951041232604681</c:v>
                </c:pt>
                <c:pt idx="157">
                  <c:v>0.85161116735930809</c:v>
                </c:pt>
                <c:pt idx="158">
                  <c:v>0.89369907635495283</c:v>
                </c:pt>
                <c:pt idx="159">
                  <c:v>1.2651624634711052</c:v>
                </c:pt>
                <c:pt idx="160">
                  <c:v>1.1438511543693237</c:v>
                </c:pt>
                <c:pt idx="161">
                  <c:v>0.99397025962813335</c:v>
                </c:pt>
                <c:pt idx="162">
                  <c:v>0.91909510730174326</c:v>
                </c:pt>
                <c:pt idx="163">
                  <c:v>1.1415343459272642</c:v>
                </c:pt>
                <c:pt idx="164">
                  <c:v>0.97175966198591035</c:v>
                </c:pt>
                <c:pt idx="165">
                  <c:v>1.029476135355591</c:v>
                </c:pt>
                <c:pt idx="166">
                  <c:v>1.1074814675252358</c:v>
                </c:pt>
                <c:pt idx="167">
                  <c:v>1.0973717475483051</c:v>
                </c:pt>
                <c:pt idx="168">
                  <c:v>1.0264754866594461</c:v>
                </c:pt>
                <c:pt idx="169">
                  <c:v>0.96555516363638794</c:v>
                </c:pt>
                <c:pt idx="170">
                  <c:v>1.1094995899443825</c:v>
                </c:pt>
                <c:pt idx="171">
                  <c:v>1.0274419540575104</c:v>
                </c:pt>
                <c:pt idx="172">
                  <c:v>0.95650785483922385</c:v>
                </c:pt>
                <c:pt idx="173">
                  <c:v>0.99878941544681987</c:v>
                </c:pt>
                <c:pt idx="174">
                  <c:v>1.0448105703937385</c:v>
                </c:pt>
                <c:pt idx="175">
                  <c:v>1.0854473991484888</c:v>
                </c:pt>
                <c:pt idx="176">
                  <c:v>1.0711872763757742</c:v>
                </c:pt>
                <c:pt idx="177">
                  <c:v>1.0677074391450996</c:v>
                </c:pt>
                <c:pt idx="178">
                  <c:v>1.0331821441581133</c:v>
                </c:pt>
                <c:pt idx="179">
                  <c:v>1.0600346501785123</c:v>
                </c:pt>
                <c:pt idx="180">
                  <c:v>1.0783312935430749</c:v>
                </c:pt>
                <c:pt idx="181">
                  <c:v>1.0602209894092689</c:v>
                </c:pt>
                <c:pt idx="182">
                  <c:v>0.97788488415068409</c:v>
                </c:pt>
                <c:pt idx="183">
                  <c:v>1.0533604618466748</c:v>
                </c:pt>
                <c:pt idx="184">
                  <c:v>0.92997761695782766</c:v>
                </c:pt>
                <c:pt idx="185">
                  <c:v>0.91608230644045896</c:v>
                </c:pt>
                <c:pt idx="186">
                  <c:v>1.0137009153766028</c:v>
                </c:pt>
                <c:pt idx="187">
                  <c:v>0.90261599797863046</c:v>
                </c:pt>
                <c:pt idx="188">
                  <c:v>0.99868867328781641</c:v>
                </c:pt>
                <c:pt idx="189">
                  <c:v>0.95897100459161733</c:v>
                </c:pt>
                <c:pt idx="190">
                  <c:v>1.0621079691750233</c:v>
                </c:pt>
                <c:pt idx="191">
                  <c:v>1.0269580801270517</c:v>
                </c:pt>
                <c:pt idx="192">
                  <c:v>1.1101846373842759</c:v>
                </c:pt>
                <c:pt idx="193">
                  <c:v>1.0105049324156634</c:v>
                </c:pt>
                <c:pt idx="194">
                  <c:v>0.9481521658530393</c:v>
                </c:pt>
                <c:pt idx="195">
                  <c:v>0.99569709275287022</c:v>
                </c:pt>
                <c:pt idx="196">
                  <c:v>0.96158454624051815</c:v>
                </c:pt>
                <c:pt idx="197">
                  <c:v>0.9667515862708056</c:v>
                </c:pt>
                <c:pt idx="198">
                  <c:v>1.0408840793880816</c:v>
                </c:pt>
                <c:pt idx="199">
                  <c:v>0.99384516892222907</c:v>
                </c:pt>
                <c:pt idx="200">
                  <c:v>1.039844134955241</c:v>
                </c:pt>
                <c:pt idx="201">
                  <c:v>1.0515931590010552</c:v>
                </c:pt>
                <c:pt idx="202">
                  <c:v>1.014313966380092</c:v>
                </c:pt>
                <c:pt idx="203">
                  <c:v>1.0081737230663506</c:v>
                </c:pt>
                <c:pt idx="204">
                  <c:v>1.067271174713192</c:v>
                </c:pt>
                <c:pt idx="205">
                  <c:v>0.99405911613211384</c:v>
                </c:pt>
                <c:pt idx="206">
                  <c:v>0.98886136221961807</c:v>
                </c:pt>
                <c:pt idx="207">
                  <c:v>0.96026383982466501</c:v>
                </c:pt>
                <c:pt idx="208">
                  <c:v>1.046171213206172</c:v>
                </c:pt>
                <c:pt idx="209">
                  <c:v>0.94770758929428034</c:v>
                </c:pt>
                <c:pt idx="210">
                  <c:v>0.98750034399226405</c:v>
                </c:pt>
                <c:pt idx="211">
                  <c:v>1.0020474067420588</c:v>
                </c:pt>
                <c:pt idx="212">
                  <c:v>1.0057931409270464</c:v>
                </c:pt>
                <c:pt idx="213">
                  <c:v>0.99769471306600288</c:v>
                </c:pt>
                <c:pt idx="214">
                  <c:v>0.99939959470253115</c:v>
                </c:pt>
                <c:pt idx="215">
                  <c:v>1.0631899117019823</c:v>
                </c:pt>
                <c:pt idx="216">
                  <c:v>1.0100785284861471</c:v>
                </c:pt>
                <c:pt idx="217">
                  <c:v>0.96462949003043819</c:v>
                </c:pt>
                <c:pt idx="218">
                  <c:v>1.0333249110631557</c:v>
                </c:pt>
                <c:pt idx="219">
                  <c:v>1.0564120814304885</c:v>
                </c:pt>
                <c:pt idx="220">
                  <c:v>0.99159318032907118</c:v>
                </c:pt>
                <c:pt idx="221">
                  <c:v>0.99251062451424421</c:v>
                </c:pt>
                <c:pt idx="222">
                  <c:v>0.97229668047520112</c:v>
                </c:pt>
                <c:pt idx="223">
                  <c:v>0.9675266798898926</c:v>
                </c:pt>
                <c:pt idx="224">
                  <c:v>0.97377649706924341</c:v>
                </c:pt>
                <c:pt idx="225">
                  <c:v>1.010458479384708</c:v>
                </c:pt>
                <c:pt idx="226">
                  <c:v>1.0443233575673661</c:v>
                </c:pt>
                <c:pt idx="227">
                  <c:v>1.025317684368398</c:v>
                </c:pt>
                <c:pt idx="228">
                  <c:v>0.97795961424472611</c:v>
                </c:pt>
                <c:pt idx="229">
                  <c:v>1.0390022932084333</c:v>
                </c:pt>
                <c:pt idx="230">
                  <c:v>0.99479734578349088</c:v>
                </c:pt>
                <c:pt idx="231">
                  <c:v>0.99550836350774485</c:v>
                </c:pt>
                <c:pt idx="232">
                  <c:v>1.0281100624849904</c:v>
                </c:pt>
                <c:pt idx="233">
                  <c:v>1.0243687964154307</c:v>
                </c:pt>
                <c:pt idx="234">
                  <c:v>1.0252528697330174</c:v>
                </c:pt>
                <c:pt idx="235">
                  <c:v>0.9471228747392676</c:v>
                </c:pt>
                <c:pt idx="236">
                  <c:v>0.87463412896653259</c:v>
                </c:pt>
                <c:pt idx="237">
                  <c:v>0.99202080153392247</c:v>
                </c:pt>
                <c:pt idx="238">
                  <c:v>0.98888262068723687</c:v>
                </c:pt>
                <c:pt idx="239">
                  <c:v>1.0199742931382871</c:v>
                </c:pt>
                <c:pt idx="240">
                  <c:v>0.95622597122319597</c:v>
                </c:pt>
                <c:pt idx="241">
                  <c:v>1.0545356217893773</c:v>
                </c:pt>
                <c:pt idx="242">
                  <c:v>1.0492543709576252</c:v>
                </c:pt>
                <c:pt idx="243">
                  <c:v>0.97816864024901662</c:v>
                </c:pt>
                <c:pt idx="244">
                  <c:v>1.0272613808820361</c:v>
                </c:pt>
                <c:pt idx="245">
                  <c:v>1.0254755491568921</c:v>
                </c:pt>
                <c:pt idx="246">
                  <c:v>0.96362775163056591</c:v>
                </c:pt>
                <c:pt idx="247">
                  <c:v>1.0076720280325258</c:v>
                </c:pt>
                <c:pt idx="248">
                  <c:v>1.0139472270189285</c:v>
                </c:pt>
                <c:pt idx="249">
                  <c:v>1.0469295105287646</c:v>
                </c:pt>
              </c:numCache>
            </c:numRef>
          </c:xVal>
          <c:yVal>
            <c:numRef>
              <c:f>'Ratio regr'!$C$40:$C$289</c:f>
              <c:numCache>
                <c:formatCode>General</c:formatCode>
                <c:ptCount val="250"/>
                <c:pt idx="0">
                  <c:v>-3.5415499173560683E-2</c:v>
                </c:pt>
                <c:pt idx="1">
                  <c:v>8.4588820297071265E-4</c:v>
                </c:pt>
                <c:pt idx="2">
                  <c:v>5.9230528927171067E-3</c:v>
                </c:pt>
                <c:pt idx="3">
                  <c:v>-1.0773103234831938E-2</c:v>
                </c:pt>
                <c:pt idx="4">
                  <c:v>-4.132132813966416E-2</c:v>
                </c:pt>
                <c:pt idx="5">
                  <c:v>2.9300542340312208E-2</c:v>
                </c:pt>
                <c:pt idx="6">
                  <c:v>-2.0861674415699749E-2</c:v>
                </c:pt>
                <c:pt idx="7">
                  <c:v>-7.3615442187085822E-2</c:v>
                </c:pt>
                <c:pt idx="8">
                  <c:v>6.4673078839513787E-2</c:v>
                </c:pt>
                <c:pt idx="9">
                  <c:v>3.6080880136882709E-2</c:v>
                </c:pt>
                <c:pt idx="10">
                  <c:v>4.0667037022772412E-2</c:v>
                </c:pt>
                <c:pt idx="11">
                  <c:v>-6.9559317852175839E-2</c:v>
                </c:pt>
                <c:pt idx="12">
                  <c:v>9.1146459803669977E-2</c:v>
                </c:pt>
                <c:pt idx="13">
                  <c:v>-3.7284201409299778E-2</c:v>
                </c:pt>
                <c:pt idx="14">
                  <c:v>-4.1994343060437145E-2</c:v>
                </c:pt>
                <c:pt idx="15">
                  <c:v>7.4355413080370081E-2</c:v>
                </c:pt>
                <c:pt idx="16">
                  <c:v>-6.5118310200633078E-2</c:v>
                </c:pt>
                <c:pt idx="17">
                  <c:v>-3.5579336968559638E-2</c:v>
                </c:pt>
                <c:pt idx="18">
                  <c:v>1.4632846955455525E-2</c:v>
                </c:pt>
                <c:pt idx="19">
                  <c:v>5.3825010918413407E-2</c:v>
                </c:pt>
                <c:pt idx="20">
                  <c:v>2.6226921660293057E-2</c:v>
                </c:pt>
                <c:pt idx="21">
                  <c:v>-6.7816382176324908E-2</c:v>
                </c:pt>
                <c:pt idx="22">
                  <c:v>0.11228858719910417</c:v>
                </c:pt>
                <c:pt idx="23">
                  <c:v>-8.6353623372731225E-2</c:v>
                </c:pt>
                <c:pt idx="24">
                  <c:v>2.3642942708561598E-3</c:v>
                </c:pt>
                <c:pt idx="25">
                  <c:v>-2.4421996699405701E-2</c:v>
                </c:pt>
                <c:pt idx="26">
                  <c:v>-3.3736305980216375E-2</c:v>
                </c:pt>
                <c:pt idx="27">
                  <c:v>-6.2273220997100753E-2</c:v>
                </c:pt>
                <c:pt idx="28">
                  <c:v>8.9780479977092043E-2</c:v>
                </c:pt>
                <c:pt idx="29">
                  <c:v>-5.4618280398747832E-2</c:v>
                </c:pt>
                <c:pt idx="30">
                  <c:v>-8.0613908600615347E-2</c:v>
                </c:pt>
                <c:pt idx="31">
                  <c:v>0.12754375768531012</c:v>
                </c:pt>
                <c:pt idx="32">
                  <c:v>-0.13263964656360849</c:v>
                </c:pt>
                <c:pt idx="33">
                  <c:v>2.0158121109769001E-3</c:v>
                </c:pt>
                <c:pt idx="34">
                  <c:v>-7.0705633758556541E-3</c:v>
                </c:pt>
                <c:pt idx="35">
                  <c:v>-0.1384242589797785</c:v>
                </c:pt>
                <c:pt idx="36">
                  <c:v>5.2103958672993667E-2</c:v>
                </c:pt>
                <c:pt idx="37">
                  <c:v>4.8951887987927822E-2</c:v>
                </c:pt>
                <c:pt idx="38">
                  <c:v>9.8293004995901878E-3</c:v>
                </c:pt>
                <c:pt idx="39">
                  <c:v>-0.10984603192112374</c:v>
                </c:pt>
                <c:pt idx="40">
                  <c:v>-1.5952838348799792E-2</c:v>
                </c:pt>
                <c:pt idx="41">
                  <c:v>0.16922923361748732</c:v>
                </c:pt>
                <c:pt idx="42">
                  <c:v>-0.13792869002818509</c:v>
                </c:pt>
                <c:pt idx="43">
                  <c:v>9.2506643832942492E-2</c:v>
                </c:pt>
                <c:pt idx="44">
                  <c:v>1.3105734891047938E-2</c:v>
                </c:pt>
                <c:pt idx="45">
                  <c:v>-2.6664115972941604E-2</c:v>
                </c:pt>
                <c:pt idx="46">
                  <c:v>5.3102405715219847E-2</c:v>
                </c:pt>
                <c:pt idx="47">
                  <c:v>-9.9900049271445912E-2</c:v>
                </c:pt>
                <c:pt idx="48">
                  <c:v>0.11940637155937184</c:v>
                </c:pt>
                <c:pt idx="49">
                  <c:v>3.216382498001602E-2</c:v>
                </c:pt>
                <c:pt idx="50">
                  <c:v>-8.7565227415199565E-2</c:v>
                </c:pt>
                <c:pt idx="51">
                  <c:v>4.897572024804564E-4</c:v>
                </c:pt>
                <c:pt idx="52">
                  <c:v>2.5637554137312391E-2</c:v>
                </c:pt>
                <c:pt idx="53">
                  <c:v>1.8936204452178917E-2</c:v>
                </c:pt>
                <c:pt idx="54">
                  <c:v>3.8400698552088164E-2</c:v>
                </c:pt>
                <c:pt idx="55">
                  <c:v>-2.6869226191897466E-2</c:v>
                </c:pt>
                <c:pt idx="56">
                  <c:v>-6.7378897593428633E-3</c:v>
                </c:pt>
                <c:pt idx="57">
                  <c:v>-1.9233340946230082E-2</c:v>
                </c:pt>
                <c:pt idx="58">
                  <c:v>-2.0739694269029885E-2</c:v>
                </c:pt>
                <c:pt idx="59">
                  <c:v>9.6721894124926155E-2</c:v>
                </c:pt>
                <c:pt idx="60">
                  <c:v>-6.5042949943911577E-2</c:v>
                </c:pt>
                <c:pt idx="61">
                  <c:v>8.6630475090273329E-2</c:v>
                </c:pt>
                <c:pt idx="62">
                  <c:v>-7.6331550433316298E-2</c:v>
                </c:pt>
                <c:pt idx="63">
                  <c:v>6.5445468820610309E-2</c:v>
                </c:pt>
                <c:pt idx="64">
                  <c:v>-4.3558929848241612E-2</c:v>
                </c:pt>
                <c:pt idx="65">
                  <c:v>-3.5921266548020192E-2</c:v>
                </c:pt>
                <c:pt idx="66">
                  <c:v>-2.7691000407605526E-2</c:v>
                </c:pt>
                <c:pt idx="67">
                  <c:v>-1.9343797468935109E-2</c:v>
                </c:pt>
                <c:pt idx="68">
                  <c:v>1.4704133621896265E-2</c:v>
                </c:pt>
                <c:pt idx="69">
                  <c:v>-9.4541541322538114E-3</c:v>
                </c:pt>
                <c:pt idx="70">
                  <c:v>-3.5471479551073659E-2</c:v>
                </c:pt>
                <c:pt idx="71">
                  <c:v>7.0594499825838763E-2</c:v>
                </c:pt>
                <c:pt idx="72">
                  <c:v>-1.3281542264174107E-3</c:v>
                </c:pt>
                <c:pt idx="73">
                  <c:v>-3.7378212518164977E-2</c:v>
                </c:pt>
                <c:pt idx="74">
                  <c:v>1.0355646525570528E-3</c:v>
                </c:pt>
                <c:pt idx="75">
                  <c:v>6.4425391882295346E-2</c:v>
                </c:pt>
                <c:pt idx="76">
                  <c:v>-5.5621301417700941E-2</c:v>
                </c:pt>
                <c:pt idx="77">
                  <c:v>-4.6729183432714039E-2</c:v>
                </c:pt>
                <c:pt idx="78">
                  <c:v>0.10752492226238131</c:v>
                </c:pt>
                <c:pt idx="79">
                  <c:v>1.8436797425082196E-2</c:v>
                </c:pt>
                <c:pt idx="80">
                  <c:v>-0.10738483941288302</c:v>
                </c:pt>
                <c:pt idx="81">
                  <c:v>-5.5581719612488589E-3</c:v>
                </c:pt>
                <c:pt idx="82">
                  <c:v>6.331217027844338E-3</c:v>
                </c:pt>
                <c:pt idx="83">
                  <c:v>2.36832344530572E-2</c:v>
                </c:pt>
                <c:pt idx="84">
                  <c:v>2.2193942981428849E-2</c:v>
                </c:pt>
                <c:pt idx="85">
                  <c:v>6.2348975535408968E-3</c:v>
                </c:pt>
                <c:pt idx="86">
                  <c:v>3.0739645711546748E-2</c:v>
                </c:pt>
                <c:pt idx="87">
                  <c:v>-1.9588202707085167E-2</c:v>
                </c:pt>
                <c:pt idx="88">
                  <c:v>6.7029622459738425E-2</c:v>
                </c:pt>
                <c:pt idx="89">
                  <c:v>-6.0808023028332769E-2</c:v>
                </c:pt>
                <c:pt idx="90">
                  <c:v>-2.8993823466986202E-3</c:v>
                </c:pt>
                <c:pt idx="91">
                  <c:v>9.5679742012867441E-3</c:v>
                </c:pt>
                <c:pt idx="92">
                  <c:v>3.717912371610077E-2</c:v>
                </c:pt>
                <c:pt idx="93">
                  <c:v>-6.4844711204020355E-2</c:v>
                </c:pt>
                <c:pt idx="94">
                  <c:v>0.10700007872320183</c:v>
                </c:pt>
                <c:pt idx="95">
                  <c:v>-2.4050733052081608E-2</c:v>
                </c:pt>
                <c:pt idx="96">
                  <c:v>3.1081369320741459E-2</c:v>
                </c:pt>
                <c:pt idx="97">
                  <c:v>2.7161491139251481E-3</c:v>
                </c:pt>
                <c:pt idx="98">
                  <c:v>1.3333245869745269E-2</c:v>
                </c:pt>
                <c:pt idx="99">
                  <c:v>-3.1822635955799372E-3</c:v>
                </c:pt>
                <c:pt idx="100">
                  <c:v>-2.4772854086637874E-2</c:v>
                </c:pt>
                <c:pt idx="101">
                  <c:v>5.2607547972299273E-2</c:v>
                </c:pt>
                <c:pt idx="102">
                  <c:v>-7.9445533858920392E-2</c:v>
                </c:pt>
                <c:pt idx="103">
                  <c:v>1.1130055852479503E-2</c:v>
                </c:pt>
                <c:pt idx="104">
                  <c:v>7.8488635555300723E-2</c:v>
                </c:pt>
                <c:pt idx="105">
                  <c:v>3.8151703522926406E-2</c:v>
                </c:pt>
                <c:pt idx="106">
                  <c:v>-2.7229394158117537E-2</c:v>
                </c:pt>
                <c:pt idx="107">
                  <c:v>-2.6539377635603545E-2</c:v>
                </c:pt>
                <c:pt idx="108">
                  <c:v>3.0608303462047459E-2</c:v>
                </c:pt>
                <c:pt idx="109">
                  <c:v>1.3638355919677769E-2</c:v>
                </c:pt>
                <c:pt idx="110">
                  <c:v>1.378459544369004E-2</c:v>
                </c:pt>
                <c:pt idx="111">
                  <c:v>-1.3955708535269173E-2</c:v>
                </c:pt>
                <c:pt idx="112">
                  <c:v>7.1636251146552365E-2</c:v>
                </c:pt>
                <c:pt idx="113">
                  <c:v>-2.6940909089552489E-2</c:v>
                </c:pt>
                <c:pt idx="114">
                  <c:v>-2.9131562589794768E-3</c:v>
                </c:pt>
                <c:pt idx="115">
                  <c:v>-4.0168144968377728E-2</c:v>
                </c:pt>
                <c:pt idx="116">
                  <c:v>-1.2677526775597414E-3</c:v>
                </c:pt>
                <c:pt idx="117">
                  <c:v>1.0574046664655112E-2</c:v>
                </c:pt>
                <c:pt idx="118">
                  <c:v>2.901054594751451E-2</c:v>
                </c:pt>
                <c:pt idx="119">
                  <c:v>4.3056733231219502E-2</c:v>
                </c:pt>
                <c:pt idx="120">
                  <c:v>-2.6425670870984241E-3</c:v>
                </c:pt>
                <c:pt idx="121">
                  <c:v>-7.6275433929022807E-3</c:v>
                </c:pt>
                <c:pt idx="122">
                  <c:v>-7.0632228521467888E-2</c:v>
                </c:pt>
                <c:pt idx="123">
                  <c:v>4.0203872782464734E-2</c:v>
                </c:pt>
                <c:pt idx="124">
                  <c:v>-2.1783125626045896E-2</c:v>
                </c:pt>
                <c:pt idx="125">
                  <c:v>-8.2148763256811863E-3</c:v>
                </c:pt>
                <c:pt idx="126">
                  <c:v>6.367698682202616E-2</c:v>
                </c:pt>
                <c:pt idx="127">
                  <c:v>-3.4115257342405614E-2</c:v>
                </c:pt>
                <c:pt idx="128">
                  <c:v>2.4720558240425738E-2</c:v>
                </c:pt>
                <c:pt idx="129">
                  <c:v>-9.0158793334544129E-2</c:v>
                </c:pt>
                <c:pt idx="130">
                  <c:v>4.5240631005236009E-2</c:v>
                </c:pt>
                <c:pt idx="131">
                  <c:v>-6.4472431856343881E-3</c:v>
                </c:pt>
                <c:pt idx="132">
                  <c:v>1.876475411290901E-2</c:v>
                </c:pt>
                <c:pt idx="133">
                  <c:v>-7.7885348253623032E-2</c:v>
                </c:pt>
                <c:pt idx="134">
                  <c:v>-4.9872934995239926E-2</c:v>
                </c:pt>
                <c:pt idx="135">
                  <c:v>0.12259159530690455</c:v>
                </c:pt>
                <c:pt idx="136">
                  <c:v>-1.3562180571651594E-2</c:v>
                </c:pt>
                <c:pt idx="137">
                  <c:v>-8.4059061120426382E-2</c:v>
                </c:pt>
                <c:pt idx="138">
                  <c:v>0.11008794551080769</c:v>
                </c:pt>
                <c:pt idx="139">
                  <c:v>-1.1111814429660694E-3</c:v>
                </c:pt>
                <c:pt idx="140">
                  <c:v>5.2465153646484186E-2</c:v>
                </c:pt>
                <c:pt idx="141">
                  <c:v>1.1998456619332742E-2</c:v>
                </c:pt>
                <c:pt idx="142">
                  <c:v>-8.4666920122785205E-2</c:v>
                </c:pt>
                <c:pt idx="143">
                  <c:v>0.18748854357482947</c:v>
                </c:pt>
                <c:pt idx="144">
                  <c:v>-4.8604918674185482E-2</c:v>
                </c:pt>
                <c:pt idx="145">
                  <c:v>-0.12794978051707995</c:v>
                </c:pt>
                <c:pt idx="146">
                  <c:v>0.12938866954054229</c:v>
                </c:pt>
                <c:pt idx="147">
                  <c:v>-3.2250639169067341E-2</c:v>
                </c:pt>
                <c:pt idx="148">
                  <c:v>-3.775327600747258E-2</c:v>
                </c:pt>
                <c:pt idx="149">
                  <c:v>5.4653395862758414E-2</c:v>
                </c:pt>
                <c:pt idx="150">
                  <c:v>-1.3837865445755826E-2</c:v>
                </c:pt>
                <c:pt idx="151">
                  <c:v>7.8366011311209016E-2</c:v>
                </c:pt>
                <c:pt idx="152">
                  <c:v>2.4206763549994292E-4</c:v>
                </c:pt>
                <c:pt idx="153">
                  <c:v>7.3152970556590313E-3</c:v>
                </c:pt>
                <c:pt idx="154">
                  <c:v>-6.3214083081956085E-3</c:v>
                </c:pt>
                <c:pt idx="155">
                  <c:v>-0.10997867931622718</c:v>
                </c:pt>
                <c:pt idx="156">
                  <c:v>-1.4064632951384048E-2</c:v>
                </c:pt>
                <c:pt idx="157">
                  <c:v>-9.221628606871124E-2</c:v>
                </c:pt>
                <c:pt idx="158">
                  <c:v>-1.2161187144700936E-2</c:v>
                </c:pt>
                <c:pt idx="159">
                  <c:v>-0.11531523827980916</c:v>
                </c:pt>
                <c:pt idx="160">
                  <c:v>6.2937875282139899E-2</c:v>
                </c:pt>
                <c:pt idx="161">
                  <c:v>3.3600266604229323E-2</c:v>
                </c:pt>
                <c:pt idx="162">
                  <c:v>-6.1227523855836186E-2</c:v>
                </c:pt>
                <c:pt idx="163">
                  <c:v>2.0313193470966828E-2</c:v>
                </c:pt>
                <c:pt idx="164">
                  <c:v>-5.4141321759545891E-2</c:v>
                </c:pt>
                <c:pt idx="165">
                  <c:v>7.9751808522793843E-2</c:v>
                </c:pt>
                <c:pt idx="166">
                  <c:v>1.0161263387189479E-2</c:v>
                </c:pt>
                <c:pt idx="167">
                  <c:v>-4.7744794096038379E-2</c:v>
                </c:pt>
                <c:pt idx="168">
                  <c:v>3.1645162655548065E-2</c:v>
                </c:pt>
                <c:pt idx="169">
                  <c:v>0.15568050318637461</c:v>
                </c:pt>
                <c:pt idx="170">
                  <c:v>-4.5633013417556656E-2</c:v>
                </c:pt>
                <c:pt idx="171">
                  <c:v>3.6141518408110862E-2</c:v>
                </c:pt>
                <c:pt idx="172">
                  <c:v>2.2697493554358239E-2</c:v>
                </c:pt>
                <c:pt idx="173">
                  <c:v>-0.10710267142750574</c:v>
                </c:pt>
                <c:pt idx="174">
                  <c:v>7.2673607005583118E-2</c:v>
                </c:pt>
                <c:pt idx="175">
                  <c:v>-4.8264808556301109E-2</c:v>
                </c:pt>
                <c:pt idx="176">
                  <c:v>5.3716229013892836E-2</c:v>
                </c:pt>
                <c:pt idx="177">
                  <c:v>6.7732835387129486E-2</c:v>
                </c:pt>
                <c:pt idx="178">
                  <c:v>4.3089946034825966E-2</c:v>
                </c:pt>
                <c:pt idx="179">
                  <c:v>-0.11517408008989338</c:v>
                </c:pt>
                <c:pt idx="180">
                  <c:v>-4.6119448183121525E-2</c:v>
                </c:pt>
                <c:pt idx="181">
                  <c:v>8.8722617701425088E-2</c:v>
                </c:pt>
                <c:pt idx="182">
                  <c:v>7.9182996302576525E-2</c:v>
                </c:pt>
                <c:pt idx="183">
                  <c:v>-0.11481913513677799</c:v>
                </c:pt>
                <c:pt idx="184">
                  <c:v>3.1003602293814825E-2</c:v>
                </c:pt>
                <c:pt idx="185">
                  <c:v>0.14182578396871959</c:v>
                </c:pt>
                <c:pt idx="186">
                  <c:v>-2.4098678666278905E-2</c:v>
                </c:pt>
                <c:pt idx="187">
                  <c:v>-6.446581551534547E-3</c:v>
                </c:pt>
                <c:pt idx="188">
                  <c:v>-7.0889386335348803E-3</c:v>
                </c:pt>
                <c:pt idx="189">
                  <c:v>2.5005713424554599E-2</c:v>
                </c:pt>
                <c:pt idx="190">
                  <c:v>-1.085920053310252E-2</c:v>
                </c:pt>
                <c:pt idx="191">
                  <c:v>3.9698432844266995E-2</c:v>
                </c:pt>
                <c:pt idx="192">
                  <c:v>-7.2866713152540452E-2</c:v>
                </c:pt>
                <c:pt idx="193">
                  <c:v>4.1445357543072658E-2</c:v>
                </c:pt>
                <c:pt idx="194">
                  <c:v>-6.3865741138025234E-2</c:v>
                </c:pt>
                <c:pt idx="195">
                  <c:v>6.0096618474097863E-2</c:v>
                </c:pt>
                <c:pt idx="196">
                  <c:v>-2.1030499672328284E-2</c:v>
                </c:pt>
                <c:pt idx="197">
                  <c:v>-8.5659850713407759E-2</c:v>
                </c:pt>
                <c:pt idx="198">
                  <c:v>8.4174212976763085E-2</c:v>
                </c:pt>
                <c:pt idx="199">
                  <c:v>-8.136343096070886E-2</c:v>
                </c:pt>
                <c:pt idx="200">
                  <c:v>4.9473844477919471E-2</c:v>
                </c:pt>
                <c:pt idx="201">
                  <c:v>-4.0027016563081164E-2</c:v>
                </c:pt>
                <c:pt idx="202">
                  <c:v>-1.4541564357187342E-2</c:v>
                </c:pt>
                <c:pt idx="203">
                  <c:v>2.9384367181237381E-2</c:v>
                </c:pt>
                <c:pt idx="204">
                  <c:v>-0.11456053775464003</c:v>
                </c:pt>
                <c:pt idx="205">
                  <c:v>3.1230440833917461E-2</c:v>
                </c:pt>
                <c:pt idx="206">
                  <c:v>5.4180231901488907E-2</c:v>
                </c:pt>
                <c:pt idx="207">
                  <c:v>-7.680052836603013E-2</c:v>
                </c:pt>
                <c:pt idx="208">
                  <c:v>-4.6664310977505452E-2</c:v>
                </c:pt>
                <c:pt idx="209">
                  <c:v>4.6039154912806191E-2</c:v>
                </c:pt>
                <c:pt idx="210">
                  <c:v>1.0782379000391362E-2</c:v>
                </c:pt>
                <c:pt idx="211">
                  <c:v>-2.4907269897563977E-2</c:v>
                </c:pt>
                <c:pt idx="212">
                  <c:v>-2.4420939689731025E-3</c:v>
                </c:pt>
                <c:pt idx="213">
                  <c:v>2.8845155051219096E-2</c:v>
                </c:pt>
                <c:pt idx="214">
                  <c:v>-7.024216956062479E-3</c:v>
                </c:pt>
                <c:pt idx="215">
                  <c:v>3.6157872008759195E-2</c:v>
                </c:pt>
                <c:pt idx="216">
                  <c:v>-5.7635293315898339E-2</c:v>
                </c:pt>
                <c:pt idx="217">
                  <c:v>-7.0113969590699377E-3</c:v>
                </c:pt>
                <c:pt idx="218">
                  <c:v>5.5129069062382352E-2</c:v>
                </c:pt>
                <c:pt idx="219">
                  <c:v>6.3623827782189224E-2</c:v>
                </c:pt>
                <c:pt idx="220">
                  <c:v>5.6184647442336644E-4</c:v>
                </c:pt>
                <c:pt idx="221">
                  <c:v>-8.7768920582343979E-2</c:v>
                </c:pt>
                <c:pt idx="222">
                  <c:v>-2.5604220974327685E-2</c:v>
                </c:pt>
                <c:pt idx="223">
                  <c:v>-0.10923605945135495</c:v>
                </c:pt>
                <c:pt idx="224">
                  <c:v>0.11449591782129298</c:v>
                </c:pt>
                <c:pt idx="225">
                  <c:v>-2.5959663230944896E-2</c:v>
                </c:pt>
                <c:pt idx="226">
                  <c:v>-3.8150694156524612E-4</c:v>
                </c:pt>
                <c:pt idx="227">
                  <c:v>-6.6025023156403462E-2</c:v>
                </c:pt>
                <c:pt idx="228">
                  <c:v>3.5025539285313823E-3</c:v>
                </c:pt>
                <c:pt idx="229">
                  <c:v>-5.286244084216718E-2</c:v>
                </c:pt>
                <c:pt idx="230">
                  <c:v>1.2975519664690238E-2</c:v>
                </c:pt>
                <c:pt idx="231">
                  <c:v>2.2894082214170441E-2</c:v>
                </c:pt>
                <c:pt idx="232">
                  <c:v>-2.8766485240695139E-2</c:v>
                </c:pt>
                <c:pt idx="233">
                  <c:v>6.1770805830725806E-2</c:v>
                </c:pt>
                <c:pt idx="234">
                  <c:v>-4.2881639328745003E-2</c:v>
                </c:pt>
                <c:pt idx="235">
                  <c:v>-1.4528369057396184E-2</c:v>
                </c:pt>
                <c:pt idx="236">
                  <c:v>-9.7999220048422986E-2</c:v>
                </c:pt>
                <c:pt idx="237">
                  <c:v>-3.3612610988548286E-2</c:v>
                </c:pt>
                <c:pt idx="238">
                  <c:v>0.13893811831061242</c:v>
                </c:pt>
                <c:pt idx="239">
                  <c:v>-0.10811227903665388</c:v>
                </c:pt>
                <c:pt idx="240">
                  <c:v>5.5463543694666217E-2</c:v>
                </c:pt>
                <c:pt idx="241">
                  <c:v>-4.362319145268545E-2</c:v>
                </c:pt>
                <c:pt idx="242">
                  <c:v>7.6290640564642187E-2</c:v>
                </c:pt>
                <c:pt idx="243">
                  <c:v>8.5365259889894629E-3</c:v>
                </c:pt>
                <c:pt idx="244">
                  <c:v>4.4620714811949513E-2</c:v>
                </c:pt>
                <c:pt idx="245">
                  <c:v>2.5439444073780626E-2</c:v>
                </c:pt>
                <c:pt idx="246">
                  <c:v>1.8049675102157492E-2</c:v>
                </c:pt>
                <c:pt idx="247">
                  <c:v>6.828012437884079E-2</c:v>
                </c:pt>
                <c:pt idx="248">
                  <c:v>-0.11978969629578995</c:v>
                </c:pt>
                <c:pt idx="249">
                  <c:v>7.5857252014012833E-2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155456"/>
        <c:axId val="197166592"/>
      </c:scatterChart>
      <c:valAx>
        <c:axId val="19715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Ratio(JD)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97166592"/>
        <c:crosses val="autoZero"/>
        <c:crossBetween val="midCat"/>
      </c:valAx>
      <c:valAx>
        <c:axId val="197166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155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 on Fits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'Ratio regr'!$C$39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'Ratio regr'!$B$40:$B$289</c:f>
              <c:numCache>
                <c:formatCode>General</c:formatCode>
                <c:ptCount val="250"/>
                <c:pt idx="0">
                  <c:v>1.047746824652001</c:v>
                </c:pt>
                <c:pt idx="1">
                  <c:v>1.1621659511574078</c:v>
                </c:pt>
                <c:pt idx="2">
                  <c:v>0.98159383331911454</c:v>
                </c:pt>
                <c:pt idx="3">
                  <c:v>0.98406760736224586</c:v>
                </c:pt>
                <c:pt idx="4">
                  <c:v>0.97348008489902149</c:v>
                </c:pt>
                <c:pt idx="5">
                  <c:v>0.9634005236951525</c:v>
                </c:pt>
                <c:pt idx="6">
                  <c:v>1.0131161504448809</c:v>
                </c:pt>
                <c:pt idx="7">
                  <c:v>0.99218670832286393</c:v>
                </c:pt>
                <c:pt idx="8">
                  <c:v>1.0774224581189022</c:v>
                </c:pt>
                <c:pt idx="9">
                  <c:v>0.97172578588036906</c:v>
                </c:pt>
                <c:pt idx="10">
                  <c:v>1.0143662962415676</c:v>
                </c:pt>
                <c:pt idx="11">
                  <c:v>0.99533734236284244</c:v>
                </c:pt>
                <c:pt idx="12">
                  <c:v>1.0508330208825405</c:v>
                </c:pt>
                <c:pt idx="13">
                  <c:v>1.1555787382852629</c:v>
                </c:pt>
                <c:pt idx="14">
                  <c:v>0.97137702129389603</c:v>
                </c:pt>
                <c:pt idx="15">
                  <c:v>0.99612694371765853</c:v>
                </c:pt>
                <c:pt idx="16">
                  <c:v>0.97590032230258206</c:v>
                </c:pt>
                <c:pt idx="17">
                  <c:v>0.9588069334081275</c:v>
                </c:pt>
                <c:pt idx="18">
                  <c:v>1.0332230280688945</c:v>
                </c:pt>
                <c:pt idx="19">
                  <c:v>0.9769850144660005</c:v>
                </c:pt>
                <c:pt idx="20">
                  <c:v>1.0669830508073732</c:v>
                </c:pt>
                <c:pt idx="21">
                  <c:v>0.9577075961847894</c:v>
                </c:pt>
                <c:pt idx="22">
                  <c:v>1.0047532686510554</c:v>
                </c:pt>
                <c:pt idx="23">
                  <c:v>0.99321040239512615</c:v>
                </c:pt>
                <c:pt idx="24">
                  <c:v>1.0269243063424152</c:v>
                </c:pt>
                <c:pt idx="25">
                  <c:v>1.1500487350031734</c:v>
                </c:pt>
                <c:pt idx="26">
                  <c:v>0.99246142714319729</c:v>
                </c:pt>
                <c:pt idx="27">
                  <c:v>0.98736850622483097</c:v>
                </c:pt>
                <c:pt idx="28">
                  <c:v>0.95452696911989543</c:v>
                </c:pt>
                <c:pt idx="29">
                  <c:v>0.95643152297832223</c:v>
                </c:pt>
                <c:pt idx="30">
                  <c:v>0.99943926173209507</c:v>
                </c:pt>
                <c:pt idx="31">
                  <c:v>0.97586527163515357</c:v>
                </c:pt>
                <c:pt idx="32">
                  <c:v>1.0539723368578713</c:v>
                </c:pt>
                <c:pt idx="33">
                  <c:v>0.92824078366882523</c:v>
                </c:pt>
                <c:pt idx="34">
                  <c:v>0.97972310191669454</c:v>
                </c:pt>
                <c:pt idx="35">
                  <c:v>0.96961574764818181</c:v>
                </c:pt>
                <c:pt idx="36">
                  <c:v>1.0629378643197636</c:v>
                </c:pt>
                <c:pt idx="37">
                  <c:v>1.1538327224278833</c:v>
                </c:pt>
                <c:pt idx="38">
                  <c:v>0.98662812631499097</c:v>
                </c:pt>
                <c:pt idx="39">
                  <c:v>0.99967189022251857</c:v>
                </c:pt>
                <c:pt idx="40">
                  <c:v>0.98420766365647938</c:v>
                </c:pt>
                <c:pt idx="41">
                  <c:v>0.94206075569148562</c:v>
                </c:pt>
                <c:pt idx="42">
                  <c:v>0.99788320633884153</c:v>
                </c:pt>
                <c:pt idx="43">
                  <c:v>1.0044278752024929</c:v>
                </c:pt>
                <c:pt idx="44">
                  <c:v>1.0729182643162207</c:v>
                </c:pt>
                <c:pt idx="45">
                  <c:v>0.94892233653362335</c:v>
                </c:pt>
                <c:pt idx="46">
                  <c:v>0.98712010065870648</c:v>
                </c:pt>
                <c:pt idx="47">
                  <c:v>0.99583393719730062</c:v>
                </c:pt>
                <c:pt idx="48">
                  <c:v>1.0597460211503911</c:v>
                </c:pt>
                <c:pt idx="49">
                  <c:v>1.1380356147344983</c:v>
                </c:pt>
                <c:pt idx="50">
                  <c:v>0.96533587517080321</c:v>
                </c:pt>
                <c:pt idx="51">
                  <c:v>0.99437623283773124</c:v>
                </c:pt>
                <c:pt idx="52">
                  <c:v>0.96415278505652136</c:v>
                </c:pt>
                <c:pt idx="53">
                  <c:v>0.93164804972350324</c:v>
                </c:pt>
                <c:pt idx="54">
                  <c:v>1.0106342050981036</c:v>
                </c:pt>
                <c:pt idx="55">
                  <c:v>0.98431686818877007</c:v>
                </c:pt>
                <c:pt idx="56">
                  <c:v>1.054145055481081</c:v>
                </c:pt>
                <c:pt idx="57">
                  <c:v>0.96367490310752768</c:v>
                </c:pt>
                <c:pt idx="58">
                  <c:v>0.98555636909781053</c:v>
                </c:pt>
                <c:pt idx="59">
                  <c:v>1.0142702135180071</c:v>
                </c:pt>
                <c:pt idx="60">
                  <c:v>1.0365850600956568</c:v>
                </c:pt>
                <c:pt idx="61">
                  <c:v>1.1427300660648079</c:v>
                </c:pt>
                <c:pt idx="62">
                  <c:v>0.98308581355081937</c:v>
                </c:pt>
                <c:pt idx="63">
                  <c:v>0.98217215836553762</c:v>
                </c:pt>
                <c:pt idx="64">
                  <c:v>0.97269793865687759</c:v>
                </c:pt>
                <c:pt idx="65">
                  <c:v>0.94786706308609137</c:v>
                </c:pt>
                <c:pt idx="66">
                  <c:v>1.0223024431051653</c:v>
                </c:pt>
                <c:pt idx="67">
                  <c:v>0.99321160141875886</c:v>
                </c:pt>
                <c:pt idx="68">
                  <c:v>1.0665064183898514</c:v>
                </c:pt>
                <c:pt idx="69">
                  <c:v>0.94540275725535816</c:v>
                </c:pt>
                <c:pt idx="70">
                  <c:v>0.98426199302168427</c:v>
                </c:pt>
                <c:pt idx="71">
                  <c:v>0.99999565228535192</c:v>
                </c:pt>
                <c:pt idx="72">
                  <c:v>1.0495891209053105</c:v>
                </c:pt>
                <c:pt idx="73">
                  <c:v>1.1540133502159367</c:v>
                </c:pt>
                <c:pt idx="74">
                  <c:v>0.96974229076168039</c:v>
                </c:pt>
                <c:pt idx="75">
                  <c:v>0.97921439749657602</c:v>
                </c:pt>
                <c:pt idx="76">
                  <c:v>0.96732789772390504</c:v>
                </c:pt>
                <c:pt idx="77">
                  <c:v>0.94920768565870683</c:v>
                </c:pt>
                <c:pt idx="78">
                  <c:v>1.0201729388891987</c:v>
                </c:pt>
                <c:pt idx="79">
                  <c:v>0.98818264553009183</c:v>
                </c:pt>
                <c:pt idx="80">
                  <c:v>1.0773301006317599</c:v>
                </c:pt>
                <c:pt idx="81">
                  <c:v>0.96131105330793332</c:v>
                </c:pt>
                <c:pt idx="82">
                  <c:v>0.98893180592058338</c:v>
                </c:pt>
                <c:pt idx="83">
                  <c:v>0.9934592733451223</c:v>
                </c:pt>
                <c:pt idx="84">
                  <c:v>1.034419683952297</c:v>
                </c:pt>
                <c:pt idx="85">
                  <c:v>1.1366332259551453</c:v>
                </c:pt>
                <c:pt idx="86">
                  <c:v>0.962000666308513</c:v>
                </c:pt>
                <c:pt idx="87">
                  <c:v>0.98082049579291386</c:v>
                </c:pt>
                <c:pt idx="88">
                  <c:v>0.98233364872702</c:v>
                </c:pt>
                <c:pt idx="89">
                  <c:v>0.97106167488642681</c:v>
                </c:pt>
                <c:pt idx="90">
                  <c:v>1.0022854975690119</c:v>
                </c:pt>
                <c:pt idx="91">
                  <c:v>0.99842058861342198</c:v>
                </c:pt>
                <c:pt idx="92">
                  <c:v>1.0838295964151383</c:v>
                </c:pt>
                <c:pt idx="93">
                  <c:v>0.95664326853358206</c:v>
                </c:pt>
                <c:pt idx="94">
                  <c:v>0.99345225814843763</c:v>
                </c:pt>
                <c:pt idx="95">
                  <c:v>0.99773105043644295</c:v>
                </c:pt>
                <c:pt idx="96">
                  <c:v>1.0591040668318734</c:v>
                </c:pt>
                <c:pt idx="97">
                  <c:v>1.1652211225807245</c:v>
                </c:pt>
                <c:pt idx="98">
                  <c:v>0.97743586398308169</c:v>
                </c:pt>
                <c:pt idx="99">
                  <c:v>0.98236990805136049</c:v>
                </c:pt>
                <c:pt idx="100">
                  <c:v>0.97082497630459552</c:v>
                </c:pt>
                <c:pt idx="101">
                  <c:v>0.96114048942268282</c:v>
                </c:pt>
                <c:pt idx="102">
                  <c:v>1.0100350640772084</c:v>
                </c:pt>
                <c:pt idx="103">
                  <c:v>0.98539500860757756</c:v>
                </c:pt>
                <c:pt idx="104">
                  <c:v>1.0702805286264094</c:v>
                </c:pt>
                <c:pt idx="105">
                  <c:v>0.94533545518673767</c:v>
                </c:pt>
                <c:pt idx="106">
                  <c:v>1.003946739379648</c:v>
                </c:pt>
                <c:pt idx="107">
                  <c:v>0.99968342634091822</c:v>
                </c:pt>
                <c:pt idx="108">
                  <c:v>1.0241672494056546</c:v>
                </c:pt>
                <c:pt idx="109">
                  <c:v>1.1533109952778529</c:v>
                </c:pt>
                <c:pt idx="110">
                  <c:v>0.9779519965288882</c:v>
                </c:pt>
                <c:pt idx="111">
                  <c:v>0.97842850549710247</c:v>
                </c:pt>
                <c:pt idx="112">
                  <c:v>0.9596850624776484</c:v>
                </c:pt>
                <c:pt idx="113">
                  <c:v>0.95476535584307065</c:v>
                </c:pt>
                <c:pt idx="114">
                  <c:v>1.0091039703554825</c:v>
                </c:pt>
                <c:pt idx="115">
                  <c:v>1.0226257475200928</c:v>
                </c:pt>
                <c:pt idx="116">
                  <c:v>1.0746707733668515</c:v>
                </c:pt>
                <c:pt idx="117">
                  <c:v>0.9411572654660374</c:v>
                </c:pt>
                <c:pt idx="118">
                  <c:v>0.99176894855464393</c:v>
                </c:pt>
                <c:pt idx="119">
                  <c:v>1.0005286003443024</c:v>
                </c:pt>
                <c:pt idx="120">
                  <c:v>1.0400359521492022</c:v>
                </c:pt>
                <c:pt idx="121">
                  <c:v>1.1554993392939237</c:v>
                </c:pt>
                <c:pt idx="122">
                  <c:v>0.97634229900301461</c:v>
                </c:pt>
                <c:pt idx="123">
                  <c:v>0.99412201069967088</c:v>
                </c:pt>
                <c:pt idx="124">
                  <c:v>0.99560763554184373</c:v>
                </c:pt>
                <c:pt idx="125">
                  <c:v>0.9470349479489476</c:v>
                </c:pt>
                <c:pt idx="126">
                  <c:v>1.0073274262332157</c:v>
                </c:pt>
                <c:pt idx="127">
                  <c:v>1.0087405787730426</c:v>
                </c:pt>
                <c:pt idx="128">
                  <c:v>1.0881819277688705</c:v>
                </c:pt>
                <c:pt idx="129">
                  <c:v>0.96249780644966243</c:v>
                </c:pt>
                <c:pt idx="130">
                  <c:v>1.0005770045674767</c:v>
                </c:pt>
                <c:pt idx="131">
                  <c:v>1.0065144360607985</c:v>
                </c:pt>
                <c:pt idx="132">
                  <c:v>1.0511400759872427</c:v>
                </c:pt>
                <c:pt idx="133">
                  <c:v>1.1670385802674501</c:v>
                </c:pt>
                <c:pt idx="134">
                  <c:v>0.96559840927834051</c:v>
                </c:pt>
                <c:pt idx="135">
                  <c:v>0.99508828728618259</c:v>
                </c:pt>
                <c:pt idx="136">
                  <c:v>0.98837419310679375</c:v>
                </c:pt>
                <c:pt idx="137">
                  <c:v>0.96786294218580216</c:v>
                </c:pt>
                <c:pt idx="138">
                  <c:v>1.0321890553773667</c:v>
                </c:pt>
                <c:pt idx="139">
                  <c:v>0.98218317381690057</c:v>
                </c:pt>
                <c:pt idx="140">
                  <c:v>1.0899364967126359</c:v>
                </c:pt>
                <c:pt idx="141">
                  <c:v>0.95793086425152607</c:v>
                </c:pt>
                <c:pt idx="142">
                  <c:v>0.99377543223973319</c:v>
                </c:pt>
                <c:pt idx="143">
                  <c:v>0.99962502295280276</c:v>
                </c:pt>
                <c:pt idx="144">
                  <c:v>1.0356834476421644</c:v>
                </c:pt>
                <c:pt idx="145">
                  <c:v>1.1644975793117476</c:v>
                </c:pt>
                <c:pt idx="146">
                  <c:v>0.97414285019812163</c:v>
                </c:pt>
                <c:pt idx="147">
                  <c:v>0.99294571457583158</c:v>
                </c:pt>
                <c:pt idx="148">
                  <c:v>0.98287498025653286</c:v>
                </c:pt>
                <c:pt idx="149">
                  <c:v>0.95991281842313181</c:v>
                </c:pt>
                <c:pt idx="150">
                  <c:v>1.0183807132984091</c:v>
                </c:pt>
                <c:pt idx="151">
                  <c:v>0.97701711122151202</c:v>
                </c:pt>
                <c:pt idx="152">
                  <c:v>1.046054451046921</c:v>
                </c:pt>
                <c:pt idx="153">
                  <c:v>0.87377010038036595</c:v>
                </c:pt>
                <c:pt idx="154">
                  <c:v>0.93318837601044069</c:v>
                </c:pt>
                <c:pt idx="155">
                  <c:v>0.94657839475431382</c:v>
                </c:pt>
                <c:pt idx="156">
                  <c:v>1.0375108161671105</c:v>
                </c:pt>
                <c:pt idx="157">
                  <c:v>1.1480123979428303</c:v>
                </c:pt>
                <c:pt idx="158">
                  <c:v>0.95841894578774478</c:v>
                </c:pt>
                <c:pt idx="159">
                  <c:v>1.021061656895055</c:v>
                </c:pt>
                <c:pt idx="160">
                  <c:v>1.0029112598660122</c:v>
                </c:pt>
                <c:pt idx="161">
                  <c:v>0.9724899196777651</c:v>
                </c:pt>
                <c:pt idx="162">
                  <c:v>1.0052640703328022</c:v>
                </c:pt>
                <c:pt idx="163">
                  <c:v>1.0017051630397618</c:v>
                </c:pt>
                <c:pt idx="164">
                  <c:v>1.0564000157066886</c:v>
                </c:pt>
                <c:pt idx="165">
                  <c:v>0.94206588544519099</c:v>
                </c:pt>
                <c:pt idx="166">
                  <c:v>1.0118097432784201</c:v>
                </c:pt>
                <c:pt idx="167">
                  <c:v>0.99303551959776692</c:v>
                </c:pt>
                <c:pt idx="168">
                  <c:v>1.0503930748300396</c:v>
                </c:pt>
                <c:pt idx="169">
                  <c:v>1.1332865405500949</c:v>
                </c:pt>
                <c:pt idx="170">
                  <c:v>0.96813957519568172</c:v>
                </c:pt>
                <c:pt idx="171">
                  <c:v>1.0029234309482824</c:v>
                </c:pt>
                <c:pt idx="172">
                  <c:v>0.95511806820707379</c:v>
                </c:pt>
                <c:pt idx="173">
                  <c:v>0.9631382637581215</c:v>
                </c:pt>
                <c:pt idx="174">
                  <c:v>1.0264526603301996</c:v>
                </c:pt>
                <c:pt idx="175">
                  <c:v>1.0060290182442881</c:v>
                </c:pt>
                <c:pt idx="176">
                  <c:v>1.0845539184280908</c:v>
                </c:pt>
                <c:pt idx="177">
                  <c:v>0.95378921209426004</c:v>
                </c:pt>
                <c:pt idx="178">
                  <c:v>0.99696766408818993</c:v>
                </c:pt>
                <c:pt idx="179">
                  <c:v>0.99661590931829791</c:v>
                </c:pt>
                <c:pt idx="180">
                  <c:v>1.063254061525132</c:v>
                </c:pt>
                <c:pt idx="181">
                  <c:v>1.1679006093573834</c:v>
                </c:pt>
                <c:pt idx="182">
                  <c:v>0.96621968324490815</c:v>
                </c:pt>
                <c:pt idx="183">
                  <c:v>0.99941202407262453</c:v>
                </c:pt>
                <c:pt idx="184">
                  <c:v>0.96306458880121804</c:v>
                </c:pt>
                <c:pt idx="185">
                  <c:v>0.9437111812830099</c:v>
                </c:pt>
                <c:pt idx="186">
                  <c:v>1.0157140848143476</c:v>
                </c:pt>
                <c:pt idx="187">
                  <c:v>0.99872879559446781</c:v>
                </c:pt>
                <c:pt idx="188">
                  <c:v>1.0619665457362217</c:v>
                </c:pt>
                <c:pt idx="189">
                  <c:v>0.957815397496248</c:v>
                </c:pt>
                <c:pt idx="190">
                  <c:v>0.99459061322874587</c:v>
                </c:pt>
                <c:pt idx="191">
                  <c:v>0.99479730836193225</c:v>
                </c:pt>
                <c:pt idx="192">
                  <c:v>1.058556985106988</c:v>
                </c:pt>
                <c:pt idx="193">
                  <c:v>1.1579087354802038</c:v>
                </c:pt>
                <c:pt idx="194">
                  <c:v>0.97464932706781493</c:v>
                </c:pt>
                <c:pt idx="195">
                  <c:v>0.98601818254249607</c:v>
                </c:pt>
                <c:pt idx="196">
                  <c:v>0.96157730275452102</c:v>
                </c:pt>
                <c:pt idx="197">
                  <c:v>0.93758961578222655</c:v>
                </c:pt>
                <c:pt idx="198">
                  <c:v>1.020636595521446</c:v>
                </c:pt>
                <c:pt idx="199">
                  <c:v>0.99626675685000743</c:v>
                </c:pt>
                <c:pt idx="200">
                  <c:v>1.084908299865988</c:v>
                </c:pt>
                <c:pt idx="201">
                  <c:v>0.9681068389251658</c:v>
                </c:pt>
                <c:pt idx="202">
                  <c:v>0.99649122162974824</c:v>
                </c:pt>
                <c:pt idx="203">
                  <c:v>0.99522392328627307</c:v>
                </c:pt>
                <c:pt idx="204">
                  <c:v>1.0445289707945609</c:v>
                </c:pt>
                <c:pt idx="205">
                  <c:v>1.127486687183767</c:v>
                </c:pt>
                <c:pt idx="206">
                  <c:v>0.96726246729735654</c:v>
                </c:pt>
                <c:pt idx="207">
                  <c:v>0.99697633372903183</c:v>
                </c:pt>
                <c:pt idx="208">
                  <c:v>0.99208819239445578</c:v>
                </c:pt>
                <c:pt idx="209">
                  <c:v>0.95187979694682612</c:v>
                </c:pt>
                <c:pt idx="210">
                  <c:v>1.003554016297491</c:v>
                </c:pt>
                <c:pt idx="211">
                  <c:v>1.0009597112563966</c:v>
                </c:pt>
                <c:pt idx="212">
                  <c:v>1.092090117020698</c:v>
                </c:pt>
                <c:pt idx="213">
                  <c:v>0.95037600753492113</c:v>
                </c:pt>
                <c:pt idx="214">
                  <c:v>0.99365697974196121</c:v>
                </c:pt>
                <c:pt idx="215">
                  <c:v>1.0063776273255798</c:v>
                </c:pt>
                <c:pt idx="216">
                  <c:v>1.0476558583040401</c:v>
                </c:pt>
                <c:pt idx="217">
                  <c:v>1.1435022091320053</c:v>
                </c:pt>
                <c:pt idx="218">
                  <c:v>0.96554208799297336</c:v>
                </c:pt>
                <c:pt idx="219">
                  <c:v>0.9809302666628843</c:v>
                </c:pt>
                <c:pt idx="220">
                  <c:v>0.96760341908309844</c:v>
                </c:pt>
                <c:pt idx="221">
                  <c:v>0.96061702056692033</c:v>
                </c:pt>
                <c:pt idx="222">
                  <c:v>1.025742985602925</c:v>
                </c:pt>
                <c:pt idx="223">
                  <c:v>0.98763021802994899</c:v>
                </c:pt>
                <c:pt idx="224">
                  <c:v>1.0689029830532923</c:v>
                </c:pt>
                <c:pt idx="225">
                  <c:v>0.95522987948543259</c:v>
                </c:pt>
                <c:pt idx="226">
                  <c:v>0.9866315395724522</c:v>
                </c:pt>
                <c:pt idx="227">
                  <c:v>0.97798673251278967</c:v>
                </c:pt>
                <c:pt idx="228">
                  <c:v>1.0159799909931326</c:v>
                </c:pt>
                <c:pt idx="229">
                  <c:v>1.1533519271967116</c:v>
                </c:pt>
                <c:pt idx="230">
                  <c:v>0.97593158989956641</c:v>
                </c:pt>
                <c:pt idx="231">
                  <c:v>0.98981705561372968</c:v>
                </c:pt>
                <c:pt idx="232">
                  <c:v>0.99023305482854274</c:v>
                </c:pt>
                <c:pt idx="233">
                  <c:v>0.95963542285942482</c:v>
                </c:pt>
                <c:pt idx="234">
                  <c:v>1.0113514925022102</c:v>
                </c:pt>
                <c:pt idx="235">
                  <c:v>0.96122040554981425</c:v>
                </c:pt>
                <c:pt idx="236">
                  <c:v>1.0409820908550227</c:v>
                </c:pt>
                <c:pt idx="237">
                  <c:v>0.95378806693746332</c:v>
                </c:pt>
                <c:pt idx="238">
                  <c:v>0.98653257499103808</c:v>
                </c:pt>
                <c:pt idx="239">
                  <c:v>0.95497262022268281</c:v>
                </c:pt>
                <c:pt idx="240">
                  <c:v>0.98114496194984602</c:v>
                </c:pt>
                <c:pt idx="241">
                  <c:v>1.1516113983477883</c:v>
                </c:pt>
                <c:pt idx="242">
                  <c:v>0.98585117497116648</c:v>
                </c:pt>
                <c:pt idx="243">
                  <c:v>0.97875213534152428</c:v>
                </c:pt>
                <c:pt idx="244">
                  <c:v>0.97297810588295386</c:v>
                </c:pt>
                <c:pt idx="245">
                  <c:v>0.92949489678010722</c:v>
                </c:pt>
                <c:pt idx="246">
                  <c:v>0.93974435216873609</c:v>
                </c:pt>
                <c:pt idx="247">
                  <c:v>0.98761224937121728</c:v>
                </c:pt>
                <c:pt idx="248">
                  <c:v>1.0688406348161221</c:v>
                </c:pt>
                <c:pt idx="249">
                  <c:v>0.90107729349277421</c:v>
                </c:pt>
              </c:numCache>
            </c:numRef>
          </c:xVal>
          <c:yVal>
            <c:numRef>
              <c:f>'Ratio regr'!$C$40:$C$289</c:f>
              <c:numCache>
                <c:formatCode>General</c:formatCode>
                <c:ptCount val="250"/>
                <c:pt idx="0">
                  <c:v>-3.5415499173560683E-2</c:v>
                </c:pt>
                <c:pt idx="1">
                  <c:v>8.4588820297071265E-4</c:v>
                </c:pt>
                <c:pt idx="2">
                  <c:v>5.9230528927171067E-3</c:v>
                </c:pt>
                <c:pt idx="3">
                  <c:v>-1.0773103234831938E-2</c:v>
                </c:pt>
                <c:pt idx="4">
                  <c:v>-4.132132813966416E-2</c:v>
                </c:pt>
                <c:pt idx="5">
                  <c:v>2.9300542340312208E-2</c:v>
                </c:pt>
                <c:pt idx="6">
                  <c:v>-2.0861674415699749E-2</c:v>
                </c:pt>
                <c:pt idx="7">
                  <c:v>-7.3615442187085822E-2</c:v>
                </c:pt>
                <c:pt idx="8">
                  <c:v>6.4673078839513787E-2</c:v>
                </c:pt>
                <c:pt idx="9">
                  <c:v>3.6080880136882709E-2</c:v>
                </c:pt>
                <c:pt idx="10">
                  <c:v>4.0667037022772412E-2</c:v>
                </c:pt>
                <c:pt idx="11">
                  <c:v>-6.9559317852175839E-2</c:v>
                </c:pt>
                <c:pt idx="12">
                  <c:v>9.1146459803669977E-2</c:v>
                </c:pt>
                <c:pt idx="13">
                  <c:v>-3.7284201409299778E-2</c:v>
                </c:pt>
                <c:pt idx="14">
                  <c:v>-4.1994343060437145E-2</c:v>
                </c:pt>
                <c:pt idx="15">
                  <c:v>7.4355413080370081E-2</c:v>
                </c:pt>
                <c:pt idx="16">
                  <c:v>-6.5118310200633078E-2</c:v>
                </c:pt>
                <c:pt idx="17">
                  <c:v>-3.5579336968559638E-2</c:v>
                </c:pt>
                <c:pt idx="18">
                  <c:v>1.4632846955455525E-2</c:v>
                </c:pt>
                <c:pt idx="19">
                  <c:v>5.3825010918413407E-2</c:v>
                </c:pt>
                <c:pt idx="20">
                  <c:v>2.6226921660293057E-2</c:v>
                </c:pt>
                <c:pt idx="21">
                  <c:v>-6.7816382176324908E-2</c:v>
                </c:pt>
                <c:pt idx="22">
                  <c:v>0.11228858719910417</c:v>
                </c:pt>
                <c:pt idx="23">
                  <c:v>-8.6353623372731225E-2</c:v>
                </c:pt>
                <c:pt idx="24">
                  <c:v>2.3642942708561598E-3</c:v>
                </c:pt>
                <c:pt idx="25">
                  <c:v>-2.4421996699405701E-2</c:v>
                </c:pt>
                <c:pt idx="26">
                  <c:v>-3.3736305980216375E-2</c:v>
                </c:pt>
                <c:pt idx="27">
                  <c:v>-6.2273220997100753E-2</c:v>
                </c:pt>
                <c:pt idx="28">
                  <c:v>8.9780479977092043E-2</c:v>
                </c:pt>
                <c:pt idx="29">
                  <c:v>-5.4618280398747832E-2</c:v>
                </c:pt>
                <c:pt idx="30">
                  <c:v>-8.0613908600615347E-2</c:v>
                </c:pt>
                <c:pt idx="31">
                  <c:v>0.12754375768531012</c:v>
                </c:pt>
                <c:pt idx="32">
                  <c:v>-0.13263964656360849</c:v>
                </c:pt>
                <c:pt idx="33">
                  <c:v>2.0158121109769001E-3</c:v>
                </c:pt>
                <c:pt idx="34">
                  <c:v>-7.0705633758556541E-3</c:v>
                </c:pt>
                <c:pt idx="35">
                  <c:v>-0.1384242589797785</c:v>
                </c:pt>
                <c:pt idx="36">
                  <c:v>5.2103958672993667E-2</c:v>
                </c:pt>
                <c:pt idx="37">
                  <c:v>4.8951887987927822E-2</c:v>
                </c:pt>
                <c:pt idx="38">
                  <c:v>9.8293004995901878E-3</c:v>
                </c:pt>
                <c:pt idx="39">
                  <c:v>-0.10984603192112374</c:v>
                </c:pt>
                <c:pt idx="40">
                  <c:v>-1.5952838348799792E-2</c:v>
                </c:pt>
                <c:pt idx="41">
                  <c:v>0.16922923361748732</c:v>
                </c:pt>
                <c:pt idx="42">
                  <c:v>-0.13792869002818509</c:v>
                </c:pt>
                <c:pt idx="43">
                  <c:v>9.2506643832942492E-2</c:v>
                </c:pt>
                <c:pt idx="44">
                  <c:v>1.3105734891047938E-2</c:v>
                </c:pt>
                <c:pt idx="45">
                  <c:v>-2.6664115972941604E-2</c:v>
                </c:pt>
                <c:pt idx="46">
                  <c:v>5.3102405715219847E-2</c:v>
                </c:pt>
                <c:pt idx="47">
                  <c:v>-9.9900049271445912E-2</c:v>
                </c:pt>
                <c:pt idx="48">
                  <c:v>0.11940637155937184</c:v>
                </c:pt>
                <c:pt idx="49">
                  <c:v>3.216382498001602E-2</c:v>
                </c:pt>
                <c:pt idx="50">
                  <c:v>-8.7565227415199565E-2</c:v>
                </c:pt>
                <c:pt idx="51">
                  <c:v>4.897572024804564E-4</c:v>
                </c:pt>
                <c:pt idx="52">
                  <c:v>2.5637554137312391E-2</c:v>
                </c:pt>
                <c:pt idx="53">
                  <c:v>1.8936204452178917E-2</c:v>
                </c:pt>
                <c:pt idx="54">
                  <c:v>3.8400698552088164E-2</c:v>
                </c:pt>
                <c:pt idx="55">
                  <c:v>-2.6869226191897466E-2</c:v>
                </c:pt>
                <c:pt idx="56">
                  <c:v>-6.7378897593428633E-3</c:v>
                </c:pt>
                <c:pt idx="57">
                  <c:v>-1.9233340946230082E-2</c:v>
                </c:pt>
                <c:pt idx="58">
                  <c:v>-2.0739694269029885E-2</c:v>
                </c:pt>
                <c:pt idx="59">
                  <c:v>9.6721894124926155E-2</c:v>
                </c:pt>
                <c:pt idx="60">
                  <c:v>-6.5042949943911577E-2</c:v>
                </c:pt>
                <c:pt idx="61">
                  <c:v>8.6630475090273329E-2</c:v>
                </c:pt>
                <c:pt idx="62">
                  <c:v>-7.6331550433316298E-2</c:v>
                </c:pt>
                <c:pt idx="63">
                  <c:v>6.5445468820610309E-2</c:v>
                </c:pt>
                <c:pt idx="64">
                  <c:v>-4.3558929848241612E-2</c:v>
                </c:pt>
                <c:pt idx="65">
                  <c:v>-3.5921266548020192E-2</c:v>
                </c:pt>
                <c:pt idx="66">
                  <c:v>-2.7691000407605526E-2</c:v>
                </c:pt>
                <c:pt idx="67">
                  <c:v>-1.9343797468935109E-2</c:v>
                </c:pt>
                <c:pt idx="68">
                  <c:v>1.4704133621896265E-2</c:v>
                </c:pt>
                <c:pt idx="69">
                  <c:v>-9.4541541322538114E-3</c:v>
                </c:pt>
                <c:pt idx="70">
                  <c:v>-3.5471479551073659E-2</c:v>
                </c:pt>
                <c:pt idx="71">
                  <c:v>7.0594499825838763E-2</c:v>
                </c:pt>
                <c:pt idx="72">
                  <c:v>-1.3281542264174107E-3</c:v>
                </c:pt>
                <c:pt idx="73">
                  <c:v>-3.7378212518164977E-2</c:v>
                </c:pt>
                <c:pt idx="74">
                  <c:v>1.0355646525570528E-3</c:v>
                </c:pt>
                <c:pt idx="75">
                  <c:v>6.4425391882295346E-2</c:v>
                </c:pt>
                <c:pt idx="76">
                  <c:v>-5.5621301417700941E-2</c:v>
                </c:pt>
                <c:pt idx="77">
                  <c:v>-4.6729183432714039E-2</c:v>
                </c:pt>
                <c:pt idx="78">
                  <c:v>0.10752492226238131</c:v>
                </c:pt>
                <c:pt idx="79">
                  <c:v>1.8436797425082196E-2</c:v>
                </c:pt>
                <c:pt idx="80">
                  <c:v>-0.10738483941288302</c:v>
                </c:pt>
                <c:pt idx="81">
                  <c:v>-5.5581719612488589E-3</c:v>
                </c:pt>
                <c:pt idx="82">
                  <c:v>6.331217027844338E-3</c:v>
                </c:pt>
                <c:pt idx="83">
                  <c:v>2.36832344530572E-2</c:v>
                </c:pt>
                <c:pt idx="84">
                  <c:v>2.2193942981428849E-2</c:v>
                </c:pt>
                <c:pt idx="85">
                  <c:v>6.2348975535408968E-3</c:v>
                </c:pt>
                <c:pt idx="86">
                  <c:v>3.0739645711546748E-2</c:v>
                </c:pt>
                <c:pt idx="87">
                  <c:v>-1.9588202707085167E-2</c:v>
                </c:pt>
                <c:pt idx="88">
                  <c:v>6.7029622459738425E-2</c:v>
                </c:pt>
                <c:pt idx="89">
                  <c:v>-6.0808023028332769E-2</c:v>
                </c:pt>
                <c:pt idx="90">
                  <c:v>-2.8993823466986202E-3</c:v>
                </c:pt>
                <c:pt idx="91">
                  <c:v>9.5679742012867441E-3</c:v>
                </c:pt>
                <c:pt idx="92">
                  <c:v>3.717912371610077E-2</c:v>
                </c:pt>
                <c:pt idx="93">
                  <c:v>-6.4844711204020355E-2</c:v>
                </c:pt>
                <c:pt idx="94">
                  <c:v>0.10700007872320183</c:v>
                </c:pt>
                <c:pt idx="95">
                  <c:v>-2.4050733052081608E-2</c:v>
                </c:pt>
                <c:pt idx="96">
                  <c:v>3.1081369320741459E-2</c:v>
                </c:pt>
                <c:pt idx="97">
                  <c:v>2.7161491139251481E-3</c:v>
                </c:pt>
                <c:pt idx="98">
                  <c:v>1.3333245869745269E-2</c:v>
                </c:pt>
                <c:pt idx="99">
                  <c:v>-3.1822635955799372E-3</c:v>
                </c:pt>
                <c:pt idx="100">
                  <c:v>-2.4772854086637874E-2</c:v>
                </c:pt>
                <c:pt idx="101">
                  <c:v>5.2607547972299273E-2</c:v>
                </c:pt>
                <c:pt idx="102">
                  <c:v>-7.9445533858920392E-2</c:v>
                </c:pt>
                <c:pt idx="103">
                  <c:v>1.1130055852479503E-2</c:v>
                </c:pt>
                <c:pt idx="104">
                  <c:v>7.8488635555300723E-2</c:v>
                </c:pt>
                <c:pt idx="105">
                  <c:v>3.8151703522926406E-2</c:v>
                </c:pt>
                <c:pt idx="106">
                  <c:v>-2.7229394158117537E-2</c:v>
                </c:pt>
                <c:pt idx="107">
                  <c:v>-2.6539377635603545E-2</c:v>
                </c:pt>
                <c:pt idx="108">
                  <c:v>3.0608303462047459E-2</c:v>
                </c:pt>
                <c:pt idx="109">
                  <c:v>1.3638355919677769E-2</c:v>
                </c:pt>
                <c:pt idx="110">
                  <c:v>1.378459544369004E-2</c:v>
                </c:pt>
                <c:pt idx="111">
                  <c:v>-1.3955708535269173E-2</c:v>
                </c:pt>
                <c:pt idx="112">
                  <c:v>7.1636251146552365E-2</c:v>
                </c:pt>
                <c:pt idx="113">
                  <c:v>-2.6940909089552489E-2</c:v>
                </c:pt>
                <c:pt idx="114">
                  <c:v>-2.9131562589794768E-3</c:v>
                </c:pt>
                <c:pt idx="115">
                  <c:v>-4.0168144968377728E-2</c:v>
                </c:pt>
                <c:pt idx="116">
                  <c:v>-1.2677526775597414E-3</c:v>
                </c:pt>
                <c:pt idx="117">
                  <c:v>1.0574046664655112E-2</c:v>
                </c:pt>
                <c:pt idx="118">
                  <c:v>2.901054594751451E-2</c:v>
                </c:pt>
                <c:pt idx="119">
                  <c:v>4.3056733231219502E-2</c:v>
                </c:pt>
                <c:pt idx="120">
                  <c:v>-2.6425670870984241E-3</c:v>
                </c:pt>
                <c:pt idx="121">
                  <c:v>-7.6275433929022807E-3</c:v>
                </c:pt>
                <c:pt idx="122">
                  <c:v>-7.0632228521467888E-2</c:v>
                </c:pt>
                <c:pt idx="123">
                  <c:v>4.0203872782464734E-2</c:v>
                </c:pt>
                <c:pt idx="124">
                  <c:v>-2.1783125626045896E-2</c:v>
                </c:pt>
                <c:pt idx="125">
                  <c:v>-8.2148763256811863E-3</c:v>
                </c:pt>
                <c:pt idx="126">
                  <c:v>6.367698682202616E-2</c:v>
                </c:pt>
                <c:pt idx="127">
                  <c:v>-3.4115257342405614E-2</c:v>
                </c:pt>
                <c:pt idx="128">
                  <c:v>2.4720558240425738E-2</c:v>
                </c:pt>
                <c:pt idx="129">
                  <c:v>-9.0158793334544129E-2</c:v>
                </c:pt>
                <c:pt idx="130">
                  <c:v>4.5240631005236009E-2</c:v>
                </c:pt>
                <c:pt idx="131">
                  <c:v>-6.4472431856343881E-3</c:v>
                </c:pt>
                <c:pt idx="132">
                  <c:v>1.876475411290901E-2</c:v>
                </c:pt>
                <c:pt idx="133">
                  <c:v>-7.7885348253623032E-2</c:v>
                </c:pt>
                <c:pt idx="134">
                  <c:v>-4.9872934995239926E-2</c:v>
                </c:pt>
                <c:pt idx="135">
                  <c:v>0.12259159530690455</c:v>
                </c:pt>
                <c:pt idx="136">
                  <c:v>-1.3562180571651594E-2</c:v>
                </c:pt>
                <c:pt idx="137">
                  <c:v>-8.4059061120426382E-2</c:v>
                </c:pt>
                <c:pt idx="138">
                  <c:v>0.11008794551080769</c:v>
                </c:pt>
                <c:pt idx="139">
                  <c:v>-1.1111814429660694E-3</c:v>
                </c:pt>
                <c:pt idx="140">
                  <c:v>5.2465153646484186E-2</c:v>
                </c:pt>
                <c:pt idx="141">
                  <c:v>1.1998456619332742E-2</c:v>
                </c:pt>
                <c:pt idx="142">
                  <c:v>-8.4666920122785205E-2</c:v>
                </c:pt>
                <c:pt idx="143">
                  <c:v>0.18748854357482947</c:v>
                </c:pt>
                <c:pt idx="144">
                  <c:v>-4.8604918674185482E-2</c:v>
                </c:pt>
                <c:pt idx="145">
                  <c:v>-0.12794978051707995</c:v>
                </c:pt>
                <c:pt idx="146">
                  <c:v>0.12938866954054229</c:v>
                </c:pt>
                <c:pt idx="147">
                  <c:v>-3.2250639169067341E-2</c:v>
                </c:pt>
                <c:pt idx="148">
                  <c:v>-3.775327600747258E-2</c:v>
                </c:pt>
                <c:pt idx="149">
                  <c:v>5.4653395862758414E-2</c:v>
                </c:pt>
                <c:pt idx="150">
                  <c:v>-1.3837865445755826E-2</c:v>
                </c:pt>
                <c:pt idx="151">
                  <c:v>7.8366011311209016E-2</c:v>
                </c:pt>
                <c:pt idx="152">
                  <c:v>2.4206763549994292E-4</c:v>
                </c:pt>
                <c:pt idx="153">
                  <c:v>7.3152970556590313E-3</c:v>
                </c:pt>
                <c:pt idx="154">
                  <c:v>-6.3214083081956085E-3</c:v>
                </c:pt>
                <c:pt idx="155">
                  <c:v>-0.10997867931622718</c:v>
                </c:pt>
                <c:pt idx="156">
                  <c:v>-1.4064632951384048E-2</c:v>
                </c:pt>
                <c:pt idx="157">
                  <c:v>-9.221628606871124E-2</c:v>
                </c:pt>
                <c:pt idx="158">
                  <c:v>-1.2161187144700936E-2</c:v>
                </c:pt>
                <c:pt idx="159">
                  <c:v>-0.11531523827980916</c:v>
                </c:pt>
                <c:pt idx="160">
                  <c:v>6.2937875282139899E-2</c:v>
                </c:pt>
                <c:pt idx="161">
                  <c:v>3.3600266604229323E-2</c:v>
                </c:pt>
                <c:pt idx="162">
                  <c:v>-6.1227523855836186E-2</c:v>
                </c:pt>
                <c:pt idx="163">
                  <c:v>2.0313193470966828E-2</c:v>
                </c:pt>
                <c:pt idx="164">
                  <c:v>-5.4141321759545891E-2</c:v>
                </c:pt>
                <c:pt idx="165">
                  <c:v>7.9751808522793843E-2</c:v>
                </c:pt>
                <c:pt idx="166">
                  <c:v>1.0161263387189479E-2</c:v>
                </c:pt>
                <c:pt idx="167">
                  <c:v>-4.7744794096038379E-2</c:v>
                </c:pt>
                <c:pt idx="168">
                  <c:v>3.1645162655548065E-2</c:v>
                </c:pt>
                <c:pt idx="169">
                  <c:v>0.15568050318637461</c:v>
                </c:pt>
                <c:pt idx="170">
                  <c:v>-4.5633013417556656E-2</c:v>
                </c:pt>
                <c:pt idx="171">
                  <c:v>3.6141518408110862E-2</c:v>
                </c:pt>
                <c:pt idx="172">
                  <c:v>2.2697493554358239E-2</c:v>
                </c:pt>
                <c:pt idx="173">
                  <c:v>-0.10710267142750574</c:v>
                </c:pt>
                <c:pt idx="174">
                  <c:v>7.2673607005583118E-2</c:v>
                </c:pt>
                <c:pt idx="175">
                  <c:v>-4.8264808556301109E-2</c:v>
                </c:pt>
                <c:pt idx="176">
                  <c:v>5.3716229013892836E-2</c:v>
                </c:pt>
                <c:pt idx="177">
                  <c:v>6.7732835387129486E-2</c:v>
                </c:pt>
                <c:pt idx="178">
                  <c:v>4.3089946034825966E-2</c:v>
                </c:pt>
                <c:pt idx="179">
                  <c:v>-0.11517408008989338</c:v>
                </c:pt>
                <c:pt idx="180">
                  <c:v>-4.6119448183121525E-2</c:v>
                </c:pt>
                <c:pt idx="181">
                  <c:v>8.8722617701425088E-2</c:v>
                </c:pt>
                <c:pt idx="182">
                  <c:v>7.9182996302576525E-2</c:v>
                </c:pt>
                <c:pt idx="183">
                  <c:v>-0.11481913513677799</c:v>
                </c:pt>
                <c:pt idx="184">
                  <c:v>3.1003602293814825E-2</c:v>
                </c:pt>
                <c:pt idx="185">
                  <c:v>0.14182578396871959</c:v>
                </c:pt>
                <c:pt idx="186">
                  <c:v>-2.4098678666278905E-2</c:v>
                </c:pt>
                <c:pt idx="187">
                  <c:v>-6.446581551534547E-3</c:v>
                </c:pt>
                <c:pt idx="188">
                  <c:v>-7.0889386335348803E-3</c:v>
                </c:pt>
                <c:pt idx="189">
                  <c:v>2.5005713424554599E-2</c:v>
                </c:pt>
                <c:pt idx="190">
                  <c:v>-1.085920053310252E-2</c:v>
                </c:pt>
                <c:pt idx="191">
                  <c:v>3.9698432844266995E-2</c:v>
                </c:pt>
                <c:pt idx="192">
                  <c:v>-7.2866713152540452E-2</c:v>
                </c:pt>
                <c:pt idx="193">
                  <c:v>4.1445357543072658E-2</c:v>
                </c:pt>
                <c:pt idx="194">
                  <c:v>-6.3865741138025234E-2</c:v>
                </c:pt>
                <c:pt idx="195">
                  <c:v>6.0096618474097863E-2</c:v>
                </c:pt>
                <c:pt idx="196">
                  <c:v>-2.1030499672328284E-2</c:v>
                </c:pt>
                <c:pt idx="197">
                  <c:v>-8.5659850713407759E-2</c:v>
                </c:pt>
                <c:pt idx="198">
                  <c:v>8.4174212976763085E-2</c:v>
                </c:pt>
                <c:pt idx="199">
                  <c:v>-8.136343096070886E-2</c:v>
                </c:pt>
                <c:pt idx="200">
                  <c:v>4.9473844477919471E-2</c:v>
                </c:pt>
                <c:pt idx="201">
                  <c:v>-4.0027016563081164E-2</c:v>
                </c:pt>
                <c:pt idx="202">
                  <c:v>-1.4541564357187342E-2</c:v>
                </c:pt>
                <c:pt idx="203">
                  <c:v>2.9384367181237381E-2</c:v>
                </c:pt>
                <c:pt idx="204">
                  <c:v>-0.11456053775464003</c:v>
                </c:pt>
                <c:pt idx="205">
                  <c:v>3.1230440833917461E-2</c:v>
                </c:pt>
                <c:pt idx="206">
                  <c:v>5.4180231901488907E-2</c:v>
                </c:pt>
                <c:pt idx="207">
                  <c:v>-7.680052836603013E-2</c:v>
                </c:pt>
                <c:pt idx="208">
                  <c:v>-4.6664310977505452E-2</c:v>
                </c:pt>
                <c:pt idx="209">
                  <c:v>4.6039154912806191E-2</c:v>
                </c:pt>
                <c:pt idx="210">
                  <c:v>1.0782379000391362E-2</c:v>
                </c:pt>
                <c:pt idx="211">
                  <c:v>-2.4907269897563977E-2</c:v>
                </c:pt>
                <c:pt idx="212">
                  <c:v>-2.4420939689731025E-3</c:v>
                </c:pt>
                <c:pt idx="213">
                  <c:v>2.8845155051219096E-2</c:v>
                </c:pt>
                <c:pt idx="214">
                  <c:v>-7.024216956062479E-3</c:v>
                </c:pt>
                <c:pt idx="215">
                  <c:v>3.6157872008759195E-2</c:v>
                </c:pt>
                <c:pt idx="216">
                  <c:v>-5.7635293315898339E-2</c:v>
                </c:pt>
                <c:pt idx="217">
                  <c:v>-7.0113969590699377E-3</c:v>
                </c:pt>
                <c:pt idx="218">
                  <c:v>5.5129069062382352E-2</c:v>
                </c:pt>
                <c:pt idx="219">
                  <c:v>6.3623827782189224E-2</c:v>
                </c:pt>
                <c:pt idx="220">
                  <c:v>5.6184647442336644E-4</c:v>
                </c:pt>
                <c:pt idx="221">
                  <c:v>-8.7768920582343979E-2</c:v>
                </c:pt>
                <c:pt idx="222">
                  <c:v>-2.5604220974327685E-2</c:v>
                </c:pt>
                <c:pt idx="223">
                  <c:v>-0.10923605945135495</c:v>
                </c:pt>
                <c:pt idx="224">
                  <c:v>0.11449591782129298</c:v>
                </c:pt>
                <c:pt idx="225">
                  <c:v>-2.5959663230944896E-2</c:v>
                </c:pt>
                <c:pt idx="226">
                  <c:v>-3.8150694156524612E-4</c:v>
                </c:pt>
                <c:pt idx="227">
                  <c:v>-6.6025023156403462E-2</c:v>
                </c:pt>
                <c:pt idx="228">
                  <c:v>3.5025539285313823E-3</c:v>
                </c:pt>
                <c:pt idx="229">
                  <c:v>-5.286244084216718E-2</c:v>
                </c:pt>
                <c:pt idx="230">
                  <c:v>1.2975519664690238E-2</c:v>
                </c:pt>
                <c:pt idx="231">
                  <c:v>2.2894082214170441E-2</c:v>
                </c:pt>
                <c:pt idx="232">
                  <c:v>-2.8766485240695139E-2</c:v>
                </c:pt>
                <c:pt idx="233">
                  <c:v>6.1770805830725806E-2</c:v>
                </c:pt>
                <c:pt idx="234">
                  <c:v>-4.2881639328745003E-2</c:v>
                </c:pt>
                <c:pt idx="235">
                  <c:v>-1.4528369057396184E-2</c:v>
                </c:pt>
                <c:pt idx="236">
                  <c:v>-9.7999220048422986E-2</c:v>
                </c:pt>
                <c:pt idx="237">
                  <c:v>-3.3612610988548286E-2</c:v>
                </c:pt>
                <c:pt idx="238">
                  <c:v>0.13893811831061242</c:v>
                </c:pt>
                <c:pt idx="239">
                  <c:v>-0.10811227903665388</c:v>
                </c:pt>
                <c:pt idx="240">
                  <c:v>5.5463543694666217E-2</c:v>
                </c:pt>
                <c:pt idx="241">
                  <c:v>-4.362319145268545E-2</c:v>
                </c:pt>
                <c:pt idx="242">
                  <c:v>7.6290640564642187E-2</c:v>
                </c:pt>
                <c:pt idx="243">
                  <c:v>8.5365259889894629E-3</c:v>
                </c:pt>
                <c:pt idx="244">
                  <c:v>4.4620714811949513E-2</c:v>
                </c:pt>
                <c:pt idx="245">
                  <c:v>2.5439444073780626E-2</c:v>
                </c:pt>
                <c:pt idx="246">
                  <c:v>1.8049675102157492E-2</c:v>
                </c:pt>
                <c:pt idx="247">
                  <c:v>6.828012437884079E-2</c:v>
                </c:pt>
                <c:pt idx="248">
                  <c:v>-0.11978969629578995</c:v>
                </c:pt>
                <c:pt idx="249">
                  <c:v>7.5857252014012833E-2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191168"/>
        <c:axId val="197337088"/>
      </c:scatterChart>
      <c:valAx>
        <c:axId val="197191168"/>
        <c:scaling>
          <c:orientation val="minMax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37088"/>
        <c:crosses val="autoZero"/>
        <c:crossBetween val="midCat"/>
      </c:valAx>
      <c:valAx>
        <c:axId val="19733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9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</a:t>
            </a:r>
            <a:r>
              <a:rPr lang="en-US" baseline="0"/>
              <a:t> Time Series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'Ratio regr'!$C$39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'Ratio regr'!$C$40:$C$289</c:f>
              <c:numCache>
                <c:formatCode>General</c:formatCode>
                <c:ptCount val="250"/>
                <c:pt idx="0">
                  <c:v>-3.5415499173560683E-2</c:v>
                </c:pt>
                <c:pt idx="1">
                  <c:v>8.4588820297071265E-4</c:v>
                </c:pt>
                <c:pt idx="2">
                  <c:v>5.9230528927171067E-3</c:v>
                </c:pt>
                <c:pt idx="3">
                  <c:v>-1.0773103234831938E-2</c:v>
                </c:pt>
                <c:pt idx="4">
                  <c:v>-4.132132813966416E-2</c:v>
                </c:pt>
                <c:pt idx="5">
                  <c:v>2.9300542340312208E-2</c:v>
                </c:pt>
                <c:pt idx="6">
                  <c:v>-2.0861674415699749E-2</c:v>
                </c:pt>
                <c:pt idx="7">
                  <c:v>-7.3615442187085822E-2</c:v>
                </c:pt>
                <c:pt idx="8">
                  <c:v>6.4673078839513787E-2</c:v>
                </c:pt>
                <c:pt idx="9">
                  <c:v>3.6080880136882709E-2</c:v>
                </c:pt>
                <c:pt idx="10">
                  <c:v>4.0667037022772412E-2</c:v>
                </c:pt>
                <c:pt idx="11">
                  <c:v>-6.9559317852175839E-2</c:v>
                </c:pt>
                <c:pt idx="12">
                  <c:v>9.1146459803669977E-2</c:v>
                </c:pt>
                <c:pt idx="13">
                  <c:v>-3.7284201409299778E-2</c:v>
                </c:pt>
                <c:pt idx="14">
                  <c:v>-4.1994343060437145E-2</c:v>
                </c:pt>
                <c:pt idx="15">
                  <c:v>7.4355413080370081E-2</c:v>
                </c:pt>
                <c:pt idx="16">
                  <c:v>-6.5118310200633078E-2</c:v>
                </c:pt>
                <c:pt idx="17">
                  <c:v>-3.5579336968559638E-2</c:v>
                </c:pt>
                <c:pt idx="18">
                  <c:v>1.4632846955455525E-2</c:v>
                </c:pt>
                <c:pt idx="19">
                  <c:v>5.3825010918413407E-2</c:v>
                </c:pt>
                <c:pt idx="20">
                  <c:v>2.6226921660293057E-2</c:v>
                </c:pt>
                <c:pt idx="21">
                  <c:v>-6.7816382176324908E-2</c:v>
                </c:pt>
                <c:pt idx="22">
                  <c:v>0.11228858719910417</c:v>
                </c:pt>
                <c:pt idx="23">
                  <c:v>-8.6353623372731225E-2</c:v>
                </c:pt>
                <c:pt idx="24">
                  <c:v>2.3642942708561598E-3</c:v>
                </c:pt>
                <c:pt idx="25">
                  <c:v>-2.4421996699405701E-2</c:v>
                </c:pt>
                <c:pt idx="26">
                  <c:v>-3.3736305980216375E-2</c:v>
                </c:pt>
                <c:pt idx="27">
                  <c:v>-6.2273220997100753E-2</c:v>
                </c:pt>
                <c:pt idx="28">
                  <c:v>8.9780479977092043E-2</c:v>
                </c:pt>
                <c:pt idx="29">
                  <c:v>-5.4618280398747832E-2</c:v>
                </c:pt>
                <c:pt idx="30">
                  <c:v>-8.0613908600615347E-2</c:v>
                </c:pt>
                <c:pt idx="31">
                  <c:v>0.12754375768531012</c:v>
                </c:pt>
                <c:pt idx="32">
                  <c:v>-0.13263964656360849</c:v>
                </c:pt>
                <c:pt idx="33">
                  <c:v>2.0158121109769001E-3</c:v>
                </c:pt>
                <c:pt idx="34">
                  <c:v>-7.0705633758556541E-3</c:v>
                </c:pt>
                <c:pt idx="35">
                  <c:v>-0.1384242589797785</c:v>
                </c:pt>
                <c:pt idx="36">
                  <c:v>5.2103958672993667E-2</c:v>
                </c:pt>
                <c:pt idx="37">
                  <c:v>4.8951887987927822E-2</c:v>
                </c:pt>
                <c:pt idx="38">
                  <c:v>9.8293004995901878E-3</c:v>
                </c:pt>
                <c:pt idx="39">
                  <c:v>-0.10984603192112374</c:v>
                </c:pt>
                <c:pt idx="40">
                  <c:v>-1.5952838348799792E-2</c:v>
                </c:pt>
                <c:pt idx="41">
                  <c:v>0.16922923361748732</c:v>
                </c:pt>
                <c:pt idx="42">
                  <c:v>-0.13792869002818509</c:v>
                </c:pt>
                <c:pt idx="43">
                  <c:v>9.2506643832942492E-2</c:v>
                </c:pt>
                <c:pt idx="44">
                  <c:v>1.3105734891047938E-2</c:v>
                </c:pt>
                <c:pt idx="45">
                  <c:v>-2.6664115972941604E-2</c:v>
                </c:pt>
                <c:pt idx="46">
                  <c:v>5.3102405715219847E-2</c:v>
                </c:pt>
                <c:pt idx="47">
                  <c:v>-9.9900049271445912E-2</c:v>
                </c:pt>
                <c:pt idx="48">
                  <c:v>0.11940637155937184</c:v>
                </c:pt>
                <c:pt idx="49">
                  <c:v>3.216382498001602E-2</c:v>
                </c:pt>
                <c:pt idx="50">
                  <c:v>-8.7565227415199565E-2</c:v>
                </c:pt>
                <c:pt idx="51">
                  <c:v>4.897572024804564E-4</c:v>
                </c:pt>
                <c:pt idx="52">
                  <c:v>2.5637554137312391E-2</c:v>
                </c:pt>
                <c:pt idx="53">
                  <c:v>1.8936204452178917E-2</c:v>
                </c:pt>
                <c:pt idx="54">
                  <c:v>3.8400698552088164E-2</c:v>
                </c:pt>
                <c:pt idx="55">
                  <c:v>-2.6869226191897466E-2</c:v>
                </c:pt>
                <c:pt idx="56">
                  <c:v>-6.7378897593428633E-3</c:v>
                </c:pt>
                <c:pt idx="57">
                  <c:v>-1.9233340946230082E-2</c:v>
                </c:pt>
                <c:pt idx="58">
                  <c:v>-2.0739694269029885E-2</c:v>
                </c:pt>
                <c:pt idx="59">
                  <c:v>9.6721894124926155E-2</c:v>
                </c:pt>
                <c:pt idx="60">
                  <c:v>-6.5042949943911577E-2</c:v>
                </c:pt>
                <c:pt idx="61">
                  <c:v>8.6630475090273329E-2</c:v>
                </c:pt>
                <c:pt idx="62">
                  <c:v>-7.6331550433316298E-2</c:v>
                </c:pt>
                <c:pt idx="63">
                  <c:v>6.5445468820610309E-2</c:v>
                </c:pt>
                <c:pt idx="64">
                  <c:v>-4.3558929848241612E-2</c:v>
                </c:pt>
                <c:pt idx="65">
                  <c:v>-3.5921266548020192E-2</c:v>
                </c:pt>
                <c:pt idx="66">
                  <c:v>-2.7691000407605526E-2</c:v>
                </c:pt>
                <c:pt idx="67">
                  <c:v>-1.9343797468935109E-2</c:v>
                </c:pt>
                <c:pt idx="68">
                  <c:v>1.4704133621896265E-2</c:v>
                </c:pt>
                <c:pt idx="69">
                  <c:v>-9.4541541322538114E-3</c:v>
                </c:pt>
                <c:pt idx="70">
                  <c:v>-3.5471479551073659E-2</c:v>
                </c:pt>
                <c:pt idx="71">
                  <c:v>7.0594499825838763E-2</c:v>
                </c:pt>
                <c:pt idx="72">
                  <c:v>-1.3281542264174107E-3</c:v>
                </c:pt>
                <c:pt idx="73">
                  <c:v>-3.7378212518164977E-2</c:v>
                </c:pt>
                <c:pt idx="74">
                  <c:v>1.0355646525570528E-3</c:v>
                </c:pt>
                <c:pt idx="75">
                  <c:v>6.4425391882295346E-2</c:v>
                </c:pt>
                <c:pt idx="76">
                  <c:v>-5.5621301417700941E-2</c:v>
                </c:pt>
                <c:pt idx="77">
                  <c:v>-4.6729183432714039E-2</c:v>
                </c:pt>
                <c:pt idx="78">
                  <c:v>0.10752492226238131</c:v>
                </c:pt>
                <c:pt idx="79">
                  <c:v>1.8436797425082196E-2</c:v>
                </c:pt>
                <c:pt idx="80">
                  <c:v>-0.10738483941288302</c:v>
                </c:pt>
                <c:pt idx="81">
                  <c:v>-5.5581719612488589E-3</c:v>
                </c:pt>
                <c:pt idx="82">
                  <c:v>6.331217027844338E-3</c:v>
                </c:pt>
                <c:pt idx="83">
                  <c:v>2.36832344530572E-2</c:v>
                </c:pt>
                <c:pt idx="84">
                  <c:v>2.2193942981428849E-2</c:v>
                </c:pt>
                <c:pt idx="85">
                  <c:v>6.2348975535408968E-3</c:v>
                </c:pt>
                <c:pt idx="86">
                  <c:v>3.0739645711546748E-2</c:v>
                </c:pt>
                <c:pt idx="87">
                  <c:v>-1.9588202707085167E-2</c:v>
                </c:pt>
                <c:pt idx="88">
                  <c:v>6.7029622459738425E-2</c:v>
                </c:pt>
                <c:pt idx="89">
                  <c:v>-6.0808023028332769E-2</c:v>
                </c:pt>
                <c:pt idx="90">
                  <c:v>-2.8993823466986202E-3</c:v>
                </c:pt>
                <c:pt idx="91">
                  <c:v>9.5679742012867441E-3</c:v>
                </c:pt>
                <c:pt idx="92">
                  <c:v>3.717912371610077E-2</c:v>
                </c:pt>
                <c:pt idx="93">
                  <c:v>-6.4844711204020355E-2</c:v>
                </c:pt>
                <c:pt idx="94">
                  <c:v>0.10700007872320183</c:v>
                </c:pt>
                <c:pt idx="95">
                  <c:v>-2.4050733052081608E-2</c:v>
                </c:pt>
                <c:pt idx="96">
                  <c:v>3.1081369320741459E-2</c:v>
                </c:pt>
                <c:pt idx="97">
                  <c:v>2.7161491139251481E-3</c:v>
                </c:pt>
                <c:pt idx="98">
                  <c:v>1.3333245869745269E-2</c:v>
                </c:pt>
                <c:pt idx="99">
                  <c:v>-3.1822635955799372E-3</c:v>
                </c:pt>
                <c:pt idx="100">
                  <c:v>-2.4772854086637874E-2</c:v>
                </c:pt>
                <c:pt idx="101">
                  <c:v>5.2607547972299273E-2</c:v>
                </c:pt>
                <c:pt idx="102">
                  <c:v>-7.9445533858920392E-2</c:v>
                </c:pt>
                <c:pt idx="103">
                  <c:v>1.1130055852479503E-2</c:v>
                </c:pt>
                <c:pt idx="104">
                  <c:v>7.8488635555300723E-2</c:v>
                </c:pt>
                <c:pt idx="105">
                  <c:v>3.8151703522926406E-2</c:v>
                </c:pt>
                <c:pt idx="106">
                  <c:v>-2.7229394158117537E-2</c:v>
                </c:pt>
                <c:pt idx="107">
                  <c:v>-2.6539377635603545E-2</c:v>
                </c:pt>
                <c:pt idx="108">
                  <c:v>3.0608303462047459E-2</c:v>
                </c:pt>
                <c:pt idx="109">
                  <c:v>1.3638355919677769E-2</c:v>
                </c:pt>
                <c:pt idx="110">
                  <c:v>1.378459544369004E-2</c:v>
                </c:pt>
                <c:pt idx="111">
                  <c:v>-1.3955708535269173E-2</c:v>
                </c:pt>
                <c:pt idx="112">
                  <c:v>7.1636251146552365E-2</c:v>
                </c:pt>
                <c:pt idx="113">
                  <c:v>-2.6940909089552489E-2</c:v>
                </c:pt>
                <c:pt idx="114">
                  <c:v>-2.9131562589794768E-3</c:v>
                </c:pt>
                <c:pt idx="115">
                  <c:v>-4.0168144968377728E-2</c:v>
                </c:pt>
                <c:pt idx="116">
                  <c:v>-1.2677526775597414E-3</c:v>
                </c:pt>
                <c:pt idx="117">
                  <c:v>1.0574046664655112E-2</c:v>
                </c:pt>
                <c:pt idx="118">
                  <c:v>2.901054594751451E-2</c:v>
                </c:pt>
                <c:pt idx="119">
                  <c:v>4.3056733231219502E-2</c:v>
                </c:pt>
                <c:pt idx="120">
                  <c:v>-2.6425670870984241E-3</c:v>
                </c:pt>
                <c:pt idx="121">
                  <c:v>-7.6275433929022807E-3</c:v>
                </c:pt>
                <c:pt idx="122">
                  <c:v>-7.0632228521467888E-2</c:v>
                </c:pt>
                <c:pt idx="123">
                  <c:v>4.0203872782464734E-2</c:v>
                </c:pt>
                <c:pt idx="124">
                  <c:v>-2.1783125626045896E-2</c:v>
                </c:pt>
                <c:pt idx="125">
                  <c:v>-8.2148763256811863E-3</c:v>
                </c:pt>
                <c:pt idx="126">
                  <c:v>6.367698682202616E-2</c:v>
                </c:pt>
                <c:pt idx="127">
                  <c:v>-3.4115257342405614E-2</c:v>
                </c:pt>
                <c:pt idx="128">
                  <c:v>2.4720558240425738E-2</c:v>
                </c:pt>
                <c:pt idx="129">
                  <c:v>-9.0158793334544129E-2</c:v>
                </c:pt>
                <c:pt idx="130">
                  <c:v>4.5240631005236009E-2</c:v>
                </c:pt>
                <c:pt idx="131">
                  <c:v>-6.4472431856343881E-3</c:v>
                </c:pt>
                <c:pt idx="132">
                  <c:v>1.876475411290901E-2</c:v>
                </c:pt>
                <c:pt idx="133">
                  <c:v>-7.7885348253623032E-2</c:v>
                </c:pt>
                <c:pt idx="134">
                  <c:v>-4.9872934995239926E-2</c:v>
                </c:pt>
                <c:pt idx="135">
                  <c:v>0.12259159530690455</c:v>
                </c:pt>
                <c:pt idx="136">
                  <c:v>-1.3562180571651594E-2</c:v>
                </c:pt>
                <c:pt idx="137">
                  <c:v>-8.4059061120426382E-2</c:v>
                </c:pt>
                <c:pt idx="138">
                  <c:v>0.11008794551080769</c:v>
                </c:pt>
                <c:pt idx="139">
                  <c:v>-1.1111814429660694E-3</c:v>
                </c:pt>
                <c:pt idx="140">
                  <c:v>5.2465153646484186E-2</c:v>
                </c:pt>
                <c:pt idx="141">
                  <c:v>1.1998456619332742E-2</c:v>
                </c:pt>
                <c:pt idx="142">
                  <c:v>-8.4666920122785205E-2</c:v>
                </c:pt>
                <c:pt idx="143">
                  <c:v>0.18748854357482947</c:v>
                </c:pt>
                <c:pt idx="144">
                  <c:v>-4.8604918674185482E-2</c:v>
                </c:pt>
                <c:pt idx="145">
                  <c:v>-0.12794978051707995</c:v>
                </c:pt>
                <c:pt idx="146">
                  <c:v>0.12938866954054229</c:v>
                </c:pt>
                <c:pt idx="147">
                  <c:v>-3.2250639169067341E-2</c:v>
                </c:pt>
                <c:pt idx="148">
                  <c:v>-3.775327600747258E-2</c:v>
                </c:pt>
                <c:pt idx="149">
                  <c:v>5.4653395862758414E-2</c:v>
                </c:pt>
                <c:pt idx="150">
                  <c:v>-1.3837865445755826E-2</c:v>
                </c:pt>
                <c:pt idx="151">
                  <c:v>7.8366011311209016E-2</c:v>
                </c:pt>
                <c:pt idx="152">
                  <c:v>2.4206763549994292E-4</c:v>
                </c:pt>
                <c:pt idx="153">
                  <c:v>7.3152970556590313E-3</c:v>
                </c:pt>
                <c:pt idx="154">
                  <c:v>-6.3214083081956085E-3</c:v>
                </c:pt>
                <c:pt idx="155">
                  <c:v>-0.10997867931622718</c:v>
                </c:pt>
                <c:pt idx="156">
                  <c:v>-1.4064632951384048E-2</c:v>
                </c:pt>
                <c:pt idx="157">
                  <c:v>-9.221628606871124E-2</c:v>
                </c:pt>
                <c:pt idx="158">
                  <c:v>-1.2161187144700936E-2</c:v>
                </c:pt>
                <c:pt idx="159">
                  <c:v>-0.11531523827980916</c:v>
                </c:pt>
                <c:pt idx="160">
                  <c:v>6.2937875282139899E-2</c:v>
                </c:pt>
                <c:pt idx="161">
                  <c:v>3.3600266604229323E-2</c:v>
                </c:pt>
                <c:pt idx="162">
                  <c:v>-6.1227523855836186E-2</c:v>
                </c:pt>
                <c:pt idx="163">
                  <c:v>2.0313193470966828E-2</c:v>
                </c:pt>
                <c:pt idx="164">
                  <c:v>-5.4141321759545891E-2</c:v>
                </c:pt>
                <c:pt idx="165">
                  <c:v>7.9751808522793843E-2</c:v>
                </c:pt>
                <c:pt idx="166">
                  <c:v>1.0161263387189479E-2</c:v>
                </c:pt>
                <c:pt idx="167">
                  <c:v>-4.7744794096038379E-2</c:v>
                </c:pt>
                <c:pt idx="168">
                  <c:v>3.1645162655548065E-2</c:v>
                </c:pt>
                <c:pt idx="169">
                  <c:v>0.15568050318637461</c:v>
                </c:pt>
                <c:pt idx="170">
                  <c:v>-4.5633013417556656E-2</c:v>
                </c:pt>
                <c:pt idx="171">
                  <c:v>3.6141518408110862E-2</c:v>
                </c:pt>
                <c:pt idx="172">
                  <c:v>2.2697493554358239E-2</c:v>
                </c:pt>
                <c:pt idx="173">
                  <c:v>-0.10710267142750574</c:v>
                </c:pt>
                <c:pt idx="174">
                  <c:v>7.2673607005583118E-2</c:v>
                </c:pt>
                <c:pt idx="175">
                  <c:v>-4.8264808556301109E-2</c:v>
                </c:pt>
                <c:pt idx="176">
                  <c:v>5.3716229013892836E-2</c:v>
                </c:pt>
                <c:pt idx="177">
                  <c:v>6.7732835387129486E-2</c:v>
                </c:pt>
                <c:pt idx="178">
                  <c:v>4.3089946034825966E-2</c:v>
                </c:pt>
                <c:pt idx="179">
                  <c:v>-0.11517408008989338</c:v>
                </c:pt>
                <c:pt idx="180">
                  <c:v>-4.6119448183121525E-2</c:v>
                </c:pt>
                <c:pt idx="181">
                  <c:v>8.8722617701425088E-2</c:v>
                </c:pt>
                <c:pt idx="182">
                  <c:v>7.9182996302576525E-2</c:v>
                </c:pt>
                <c:pt idx="183">
                  <c:v>-0.11481913513677799</c:v>
                </c:pt>
                <c:pt idx="184">
                  <c:v>3.1003602293814825E-2</c:v>
                </c:pt>
                <c:pt idx="185">
                  <c:v>0.14182578396871959</c:v>
                </c:pt>
                <c:pt idx="186">
                  <c:v>-2.4098678666278905E-2</c:v>
                </c:pt>
                <c:pt idx="187">
                  <c:v>-6.446581551534547E-3</c:v>
                </c:pt>
                <c:pt idx="188">
                  <c:v>-7.0889386335348803E-3</c:v>
                </c:pt>
                <c:pt idx="189">
                  <c:v>2.5005713424554599E-2</c:v>
                </c:pt>
                <c:pt idx="190">
                  <c:v>-1.085920053310252E-2</c:v>
                </c:pt>
                <c:pt idx="191">
                  <c:v>3.9698432844266995E-2</c:v>
                </c:pt>
                <c:pt idx="192">
                  <c:v>-7.2866713152540452E-2</c:v>
                </c:pt>
                <c:pt idx="193">
                  <c:v>4.1445357543072658E-2</c:v>
                </c:pt>
                <c:pt idx="194">
                  <c:v>-6.3865741138025234E-2</c:v>
                </c:pt>
                <c:pt idx="195">
                  <c:v>6.0096618474097863E-2</c:v>
                </c:pt>
                <c:pt idx="196">
                  <c:v>-2.1030499672328284E-2</c:v>
                </c:pt>
                <c:pt idx="197">
                  <c:v>-8.5659850713407759E-2</c:v>
                </c:pt>
                <c:pt idx="198">
                  <c:v>8.4174212976763085E-2</c:v>
                </c:pt>
                <c:pt idx="199">
                  <c:v>-8.136343096070886E-2</c:v>
                </c:pt>
                <c:pt idx="200">
                  <c:v>4.9473844477919471E-2</c:v>
                </c:pt>
                <c:pt idx="201">
                  <c:v>-4.0027016563081164E-2</c:v>
                </c:pt>
                <c:pt idx="202">
                  <c:v>-1.4541564357187342E-2</c:v>
                </c:pt>
                <c:pt idx="203">
                  <c:v>2.9384367181237381E-2</c:v>
                </c:pt>
                <c:pt idx="204">
                  <c:v>-0.11456053775464003</c:v>
                </c:pt>
                <c:pt idx="205">
                  <c:v>3.1230440833917461E-2</c:v>
                </c:pt>
                <c:pt idx="206">
                  <c:v>5.4180231901488907E-2</c:v>
                </c:pt>
                <c:pt idx="207">
                  <c:v>-7.680052836603013E-2</c:v>
                </c:pt>
                <c:pt idx="208">
                  <c:v>-4.6664310977505452E-2</c:v>
                </c:pt>
                <c:pt idx="209">
                  <c:v>4.6039154912806191E-2</c:v>
                </c:pt>
                <c:pt idx="210">
                  <c:v>1.0782379000391362E-2</c:v>
                </c:pt>
                <c:pt idx="211">
                  <c:v>-2.4907269897563977E-2</c:v>
                </c:pt>
                <c:pt idx="212">
                  <c:v>-2.4420939689731025E-3</c:v>
                </c:pt>
                <c:pt idx="213">
                  <c:v>2.8845155051219096E-2</c:v>
                </c:pt>
                <c:pt idx="214">
                  <c:v>-7.024216956062479E-3</c:v>
                </c:pt>
                <c:pt idx="215">
                  <c:v>3.6157872008759195E-2</c:v>
                </c:pt>
                <c:pt idx="216">
                  <c:v>-5.7635293315898339E-2</c:v>
                </c:pt>
                <c:pt idx="217">
                  <c:v>-7.0113969590699377E-3</c:v>
                </c:pt>
                <c:pt idx="218">
                  <c:v>5.5129069062382352E-2</c:v>
                </c:pt>
                <c:pt idx="219">
                  <c:v>6.3623827782189224E-2</c:v>
                </c:pt>
                <c:pt idx="220">
                  <c:v>5.6184647442336644E-4</c:v>
                </c:pt>
                <c:pt idx="221">
                  <c:v>-8.7768920582343979E-2</c:v>
                </c:pt>
                <c:pt idx="222">
                  <c:v>-2.5604220974327685E-2</c:v>
                </c:pt>
                <c:pt idx="223">
                  <c:v>-0.10923605945135495</c:v>
                </c:pt>
                <c:pt idx="224">
                  <c:v>0.11449591782129298</c:v>
                </c:pt>
                <c:pt idx="225">
                  <c:v>-2.5959663230944896E-2</c:v>
                </c:pt>
                <c:pt idx="226">
                  <c:v>-3.8150694156524612E-4</c:v>
                </c:pt>
                <c:pt idx="227">
                  <c:v>-6.6025023156403462E-2</c:v>
                </c:pt>
                <c:pt idx="228">
                  <c:v>3.5025539285313823E-3</c:v>
                </c:pt>
                <c:pt idx="229">
                  <c:v>-5.286244084216718E-2</c:v>
                </c:pt>
                <c:pt idx="230">
                  <c:v>1.2975519664690238E-2</c:v>
                </c:pt>
                <c:pt idx="231">
                  <c:v>2.2894082214170441E-2</c:v>
                </c:pt>
                <c:pt idx="232">
                  <c:v>-2.8766485240695139E-2</c:v>
                </c:pt>
                <c:pt idx="233">
                  <c:v>6.1770805830725806E-2</c:v>
                </c:pt>
                <c:pt idx="234">
                  <c:v>-4.2881639328745003E-2</c:v>
                </c:pt>
                <c:pt idx="235">
                  <c:v>-1.4528369057396184E-2</c:v>
                </c:pt>
                <c:pt idx="236">
                  <c:v>-9.7999220048422986E-2</c:v>
                </c:pt>
                <c:pt idx="237">
                  <c:v>-3.3612610988548286E-2</c:v>
                </c:pt>
                <c:pt idx="238">
                  <c:v>0.13893811831061242</c:v>
                </c:pt>
                <c:pt idx="239">
                  <c:v>-0.10811227903665388</c:v>
                </c:pt>
                <c:pt idx="240">
                  <c:v>5.5463543694666217E-2</c:v>
                </c:pt>
                <c:pt idx="241">
                  <c:v>-4.362319145268545E-2</c:v>
                </c:pt>
                <c:pt idx="242">
                  <c:v>7.6290640564642187E-2</c:v>
                </c:pt>
                <c:pt idx="243">
                  <c:v>8.5365259889894629E-3</c:v>
                </c:pt>
                <c:pt idx="244">
                  <c:v>4.4620714811949513E-2</c:v>
                </c:pt>
                <c:pt idx="245">
                  <c:v>2.5439444073780626E-2</c:v>
                </c:pt>
                <c:pt idx="246">
                  <c:v>1.8049675102157492E-2</c:v>
                </c:pt>
                <c:pt idx="247">
                  <c:v>6.828012437884079E-2</c:v>
                </c:pt>
                <c:pt idx="248">
                  <c:v>-0.11978969629578995</c:v>
                </c:pt>
                <c:pt idx="249">
                  <c:v>7.5857252014012833E-2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902720"/>
        <c:axId val="198292608"/>
      </c:lineChart>
      <c:catAx>
        <c:axId val="197902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92608"/>
        <c:crosses val="autoZero"/>
        <c:auto val="1"/>
        <c:lblAlgn val="ctr"/>
        <c:lblOffset val="100"/>
        <c:noMultiLvlLbl val="0"/>
      </c:catAx>
      <c:valAx>
        <c:axId val="1982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0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PhiDiff_LN(Yuan/US)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'PhiDiff_LN Data'!$J$3:$J$252</c:f>
              <c:numCache>
                <c:formatCode>0.0000</c:formatCode>
                <c:ptCount val="250"/>
                <c:pt idx="0">
                  <c:v>0.95461641753145865</c:v>
                </c:pt>
                <c:pt idx="1">
                  <c:v>0.95384029133851289</c:v>
                </c:pt>
                <c:pt idx="2">
                  <c:v>0.9560259127826678</c:v>
                </c:pt>
                <c:pt idx="3">
                  <c:v>0.95523025219117264</c:v>
                </c:pt>
                <c:pt idx="4">
                  <c:v>0.95466737032977433</c:v>
                </c:pt>
                <c:pt idx="5">
                  <c:v>0.95424543913269022</c:v>
                </c:pt>
                <c:pt idx="6">
                  <c:v>0.95442810460108385</c:v>
                </c:pt>
                <c:pt idx="7">
                  <c:v>0.9541672677833215</c:v>
                </c:pt>
                <c:pt idx="8">
                  <c:v>0.95390926961174238</c:v>
                </c:pt>
                <c:pt idx="9">
                  <c:v>0.95365590872217942</c:v>
                </c:pt>
                <c:pt idx="10">
                  <c:v>0.95387312655540235</c:v>
                </c:pt>
                <c:pt idx="11">
                  <c:v>0.95385811732803871</c:v>
                </c:pt>
                <c:pt idx="12">
                  <c:v>0.95352427824852182</c:v>
                </c:pt>
                <c:pt idx="13">
                  <c:v>0.95332598959387882</c:v>
                </c:pt>
                <c:pt idx="14">
                  <c:v>0.95391643056526876</c:v>
                </c:pt>
                <c:pt idx="15">
                  <c:v>0.95369959637560497</c:v>
                </c:pt>
                <c:pt idx="16">
                  <c:v>0.95336983776465689</c:v>
                </c:pt>
                <c:pt idx="17">
                  <c:v>0.95349476128823074</c:v>
                </c:pt>
                <c:pt idx="18">
                  <c:v>0.95278254860461753</c:v>
                </c:pt>
                <c:pt idx="19">
                  <c:v>0.95349301177297341</c:v>
                </c:pt>
                <c:pt idx="20">
                  <c:v>0.95313534043680992</c:v>
                </c:pt>
                <c:pt idx="21">
                  <c:v>0.95280819948904516</c:v>
                </c:pt>
                <c:pt idx="22">
                  <c:v>0.95273352152801727</c:v>
                </c:pt>
                <c:pt idx="23">
                  <c:v>0.95278522666196297</c:v>
                </c:pt>
                <c:pt idx="24">
                  <c:v>0.95279123778925601</c:v>
                </c:pt>
                <c:pt idx="25">
                  <c:v>0.95255953639549995</c:v>
                </c:pt>
                <c:pt idx="26">
                  <c:v>0.95275332373370447</c:v>
                </c:pt>
                <c:pt idx="27">
                  <c:v>0.95251014877019347</c:v>
                </c:pt>
                <c:pt idx="28">
                  <c:v>0.95294231495303228</c:v>
                </c:pt>
                <c:pt idx="29">
                  <c:v>0.95296273069645765</c:v>
                </c:pt>
                <c:pt idx="30">
                  <c:v>0.95285682399031035</c:v>
                </c:pt>
                <c:pt idx="31">
                  <c:v>0.95285682399031035</c:v>
                </c:pt>
                <c:pt idx="32">
                  <c:v>0.95231516107194825</c:v>
                </c:pt>
                <c:pt idx="33">
                  <c:v>0.94927236233750212</c:v>
                </c:pt>
                <c:pt idx="34">
                  <c:v>0.95110975467425218</c:v>
                </c:pt>
                <c:pt idx="35">
                  <c:v>0.95113391539134362</c:v>
                </c:pt>
                <c:pt idx="36">
                  <c:v>0.95122934300064976</c:v>
                </c:pt>
                <c:pt idx="37">
                  <c:v>0.95107291333455102</c:v>
                </c:pt>
                <c:pt idx="38">
                  <c:v>0.95125893496542324</c:v>
                </c:pt>
                <c:pt idx="39">
                  <c:v>0.95118585541732159</c:v>
                </c:pt>
                <c:pt idx="40">
                  <c:v>0.95110130261102377</c:v>
                </c:pt>
                <c:pt idx="41">
                  <c:v>0.95108740741550002</c:v>
                </c:pt>
                <c:pt idx="42">
                  <c:v>0.95107230497900641</c:v>
                </c:pt>
                <c:pt idx="43">
                  <c:v>0.9510505577358046</c:v>
                </c:pt>
                <c:pt idx="44">
                  <c:v>0.9511012985984304</c:v>
                </c:pt>
                <c:pt idx="45">
                  <c:v>0.95110009025607756</c:v>
                </c:pt>
                <c:pt idx="46">
                  <c:v>0.95117800871831037</c:v>
                </c:pt>
                <c:pt idx="47">
                  <c:v>0.95127644760047869</c:v>
                </c:pt>
                <c:pt idx="48">
                  <c:v>0.95117256926994131</c:v>
                </c:pt>
                <c:pt idx="49">
                  <c:v>0.95105298351168255</c:v>
                </c:pt>
                <c:pt idx="50">
                  <c:v>0.95118646156916742</c:v>
                </c:pt>
                <c:pt idx="51">
                  <c:v>0.95123779417400534</c:v>
                </c:pt>
                <c:pt idx="52">
                  <c:v>0.95104634039787395</c:v>
                </c:pt>
                <c:pt idx="53">
                  <c:v>0.9510173365491339</c:v>
                </c:pt>
                <c:pt idx="54">
                  <c:v>0.95134289117788162</c:v>
                </c:pt>
                <c:pt idx="55">
                  <c:v>0.95122088194961374</c:v>
                </c:pt>
                <c:pt idx="56">
                  <c:v>0.95107473063720405</c:v>
                </c:pt>
                <c:pt idx="57">
                  <c:v>0.95114780665448762</c:v>
                </c:pt>
                <c:pt idx="58">
                  <c:v>0.95101492351293504</c:v>
                </c:pt>
                <c:pt idx="59">
                  <c:v>0.95105176531919255</c:v>
                </c:pt>
                <c:pt idx="60">
                  <c:v>0.95113210528229519</c:v>
                </c:pt>
                <c:pt idx="61">
                  <c:v>0.95103847628264715</c:v>
                </c:pt>
                <c:pt idx="62">
                  <c:v>0.95112002441295562</c:v>
                </c:pt>
                <c:pt idx="63">
                  <c:v>0.95104512076078396</c:v>
                </c:pt>
                <c:pt idx="64">
                  <c:v>0.95105961787694993</c:v>
                </c:pt>
                <c:pt idx="65">
                  <c:v>0.95106626275646633</c:v>
                </c:pt>
                <c:pt idx="66">
                  <c:v>0.95105418101137884</c:v>
                </c:pt>
                <c:pt idx="67">
                  <c:v>0.95107290771626452</c:v>
                </c:pt>
                <c:pt idx="68">
                  <c:v>0.95104209912032101</c:v>
                </c:pt>
                <c:pt idx="69">
                  <c:v>0.95105538912020093</c:v>
                </c:pt>
                <c:pt idx="70">
                  <c:v>0.95106747101125877</c:v>
                </c:pt>
                <c:pt idx="71">
                  <c:v>0.95100041505611466</c:v>
                </c:pt>
                <c:pt idx="72">
                  <c:v>0.95111821531866947</c:v>
                </c:pt>
                <c:pt idx="73">
                  <c:v>0.95102337220377331</c:v>
                </c:pt>
                <c:pt idx="74">
                  <c:v>0.9511224422361888</c:v>
                </c:pt>
                <c:pt idx="75">
                  <c:v>0.95107049141103284</c:v>
                </c:pt>
                <c:pt idx="76">
                  <c:v>0.9510529730777133</c:v>
                </c:pt>
                <c:pt idx="77">
                  <c:v>0.95103001708328971</c:v>
                </c:pt>
                <c:pt idx="78">
                  <c:v>0.95106203424056801</c:v>
                </c:pt>
                <c:pt idx="79">
                  <c:v>0.95104330708316964</c:v>
                </c:pt>
                <c:pt idx="80">
                  <c:v>0.95108619787671334</c:v>
                </c:pt>
                <c:pt idx="81">
                  <c:v>0.95109042580874448</c:v>
                </c:pt>
                <c:pt idx="82">
                  <c:v>0.95107713612999145</c:v>
                </c:pt>
                <c:pt idx="83">
                  <c:v>0.95113754120645222</c:v>
                </c:pt>
                <c:pt idx="84">
                  <c:v>0.95108015682166558</c:v>
                </c:pt>
                <c:pt idx="85">
                  <c:v>0.95115384858494534</c:v>
                </c:pt>
                <c:pt idx="86">
                  <c:v>0.95103606193313661</c:v>
                </c:pt>
                <c:pt idx="87">
                  <c:v>0.95107049141103284</c:v>
                </c:pt>
                <c:pt idx="88">
                  <c:v>0.95104089133262582</c:v>
                </c:pt>
                <c:pt idx="89">
                  <c:v>0.95108498931538521</c:v>
                </c:pt>
                <c:pt idx="90">
                  <c:v>0.95109586223642539</c:v>
                </c:pt>
                <c:pt idx="91">
                  <c:v>0.95104632835875469</c:v>
                </c:pt>
                <c:pt idx="92">
                  <c:v>0.95109042580874448</c:v>
                </c:pt>
                <c:pt idx="93">
                  <c:v>0.95102880944156798</c:v>
                </c:pt>
                <c:pt idx="94">
                  <c:v>0.95106747101125877</c:v>
                </c:pt>
                <c:pt idx="95">
                  <c:v>0.95107290771626452</c:v>
                </c:pt>
                <c:pt idx="96">
                  <c:v>0.95106626275646633</c:v>
                </c:pt>
                <c:pt idx="97">
                  <c:v>0.95107834435558702</c:v>
                </c:pt>
                <c:pt idx="98">
                  <c:v>0.95107169947607062</c:v>
                </c:pt>
                <c:pt idx="99">
                  <c:v>0.95104753613186244</c:v>
                </c:pt>
                <c:pt idx="100">
                  <c:v>0.95108498931538521</c:v>
                </c:pt>
                <c:pt idx="101">
                  <c:v>0.95102337220377331</c:v>
                </c:pt>
                <c:pt idx="102">
                  <c:v>0.95104995220353672</c:v>
                </c:pt>
                <c:pt idx="103">
                  <c:v>0.95106203424056801</c:v>
                </c:pt>
                <c:pt idx="104">
                  <c:v>0.95104330708316964</c:v>
                </c:pt>
                <c:pt idx="105">
                  <c:v>0.95102578769153778</c:v>
                </c:pt>
                <c:pt idx="106">
                  <c:v>0.95103907817313726</c:v>
                </c:pt>
                <c:pt idx="107">
                  <c:v>0.95103907817313726</c:v>
                </c:pt>
                <c:pt idx="108">
                  <c:v>0.95103907817313726</c:v>
                </c:pt>
                <c:pt idx="109">
                  <c:v>0.95103907817313726</c:v>
                </c:pt>
                <c:pt idx="110">
                  <c:v>0.95103907817313726</c:v>
                </c:pt>
                <c:pt idx="111">
                  <c:v>0.95103907817313726</c:v>
                </c:pt>
                <c:pt idx="112">
                  <c:v>0.95103907817313726</c:v>
                </c:pt>
                <c:pt idx="113">
                  <c:v>0.95103907817313726</c:v>
                </c:pt>
                <c:pt idx="114">
                  <c:v>0.94496739938789776</c:v>
                </c:pt>
                <c:pt idx="115">
                  <c:v>0.93303224398753803</c:v>
                </c:pt>
                <c:pt idx="116">
                  <c:v>0.94022290743447812</c:v>
                </c:pt>
                <c:pt idx="117">
                  <c:v>0.94059196572360904</c:v>
                </c:pt>
                <c:pt idx="118">
                  <c:v>0.94007499108658443</c:v>
                </c:pt>
                <c:pt idx="119">
                  <c:v>0.93939704694867499</c:v>
                </c:pt>
                <c:pt idx="120">
                  <c:v>0.93872417468842184</c:v>
                </c:pt>
                <c:pt idx="121">
                  <c:v>0.93765032958957262</c:v>
                </c:pt>
                <c:pt idx="122">
                  <c:v>0.93660536743534473</c:v>
                </c:pt>
                <c:pt idx="123">
                  <c:v>0.93513359644873129</c:v>
                </c:pt>
                <c:pt idx="124">
                  <c:v>0.93640260713689782</c:v>
                </c:pt>
                <c:pt idx="125">
                  <c:v>0.93537366757436713</c:v>
                </c:pt>
                <c:pt idx="126">
                  <c:v>0.93417168998605904</c:v>
                </c:pt>
                <c:pt idx="127">
                  <c:v>0.93297622316639317</c:v>
                </c:pt>
                <c:pt idx="128">
                  <c:v>0.92930342592160686</c:v>
                </c:pt>
                <c:pt idx="129">
                  <c:v>0.92799564918635924</c:v>
                </c:pt>
                <c:pt idx="130">
                  <c:v>0.92516664560430328</c:v>
                </c:pt>
                <c:pt idx="131">
                  <c:v>0.92279093577483651</c:v>
                </c:pt>
                <c:pt idx="132">
                  <c:v>0.92122260463399486</c:v>
                </c:pt>
                <c:pt idx="133">
                  <c:v>0.91882565066644761</c:v>
                </c:pt>
                <c:pt idx="134">
                  <c:v>0.91975583336135736</c:v>
                </c:pt>
                <c:pt idx="135">
                  <c:v>0.91912238726063378</c:v>
                </c:pt>
                <c:pt idx="136">
                  <c:v>0.91383527995395619</c:v>
                </c:pt>
                <c:pt idx="137">
                  <c:v>0.91147289750447391</c:v>
                </c:pt>
                <c:pt idx="138">
                  <c:v>0.90705961607820873</c:v>
                </c:pt>
                <c:pt idx="139">
                  <c:v>0.91092194196121024</c:v>
                </c:pt>
                <c:pt idx="140">
                  <c:v>0.90414594846461704</c:v>
                </c:pt>
                <c:pt idx="141">
                  <c:v>0.90542181247778153</c:v>
                </c:pt>
                <c:pt idx="142">
                  <c:v>0.89597784200232589</c:v>
                </c:pt>
                <c:pt idx="143">
                  <c:v>0.89480084254945691</c:v>
                </c:pt>
                <c:pt idx="144">
                  <c:v>0.88124487114044991</c:v>
                </c:pt>
                <c:pt idx="145">
                  <c:v>0.88029467173638021</c:v>
                </c:pt>
                <c:pt idx="146">
                  <c:v>0.87315323092551012</c:v>
                </c:pt>
                <c:pt idx="147">
                  <c:v>0.86997290798091953</c:v>
                </c:pt>
                <c:pt idx="148">
                  <c:v>0.87174683047277246</c:v>
                </c:pt>
                <c:pt idx="149">
                  <c:v>0.86333434489579663</c:v>
                </c:pt>
                <c:pt idx="150">
                  <c:v>0.85984864394007077</c:v>
                </c:pt>
                <c:pt idx="151">
                  <c:v>0.86652246260646204</c:v>
                </c:pt>
                <c:pt idx="152">
                  <c:v>0.86339559274858968</c:v>
                </c:pt>
                <c:pt idx="153">
                  <c:v>0.86538857140743741</c:v>
                </c:pt>
                <c:pt idx="154">
                  <c:v>0.86385102102949096</c:v>
                </c:pt>
                <c:pt idx="155">
                  <c:v>0.86824228560446426</c:v>
                </c:pt>
                <c:pt idx="156">
                  <c:v>0.86355295692428879</c:v>
                </c:pt>
                <c:pt idx="157">
                  <c:v>0.86503512871412114</c:v>
                </c:pt>
                <c:pt idx="158">
                  <c:v>0.86496710797144094</c:v>
                </c:pt>
                <c:pt idx="159">
                  <c:v>0.86420099656557348</c:v>
                </c:pt>
                <c:pt idx="160">
                  <c:v>0.863595652095829</c:v>
                </c:pt>
                <c:pt idx="161">
                  <c:v>0.86561745834340598</c:v>
                </c:pt>
                <c:pt idx="162">
                  <c:v>0.86457125007570368</c:v>
                </c:pt>
                <c:pt idx="163">
                  <c:v>0.86479591704591474</c:v>
                </c:pt>
                <c:pt idx="164">
                  <c:v>0.86407411564476155</c:v>
                </c:pt>
                <c:pt idx="165">
                  <c:v>0.86429806732406389</c:v>
                </c:pt>
                <c:pt idx="166">
                  <c:v>0.86443721918406857</c:v>
                </c:pt>
                <c:pt idx="167">
                  <c:v>0.86446358203759277</c:v>
                </c:pt>
                <c:pt idx="168">
                  <c:v>0.86434347470543749</c:v>
                </c:pt>
                <c:pt idx="169">
                  <c:v>0.86462615030272016</c:v>
                </c:pt>
                <c:pt idx="170">
                  <c:v>0.86416038321660049</c:v>
                </c:pt>
                <c:pt idx="171">
                  <c:v>0.86425776690952039</c:v>
                </c:pt>
                <c:pt idx="172">
                  <c:v>0.86458443725353096</c:v>
                </c:pt>
                <c:pt idx="173">
                  <c:v>0.86309762432480319</c:v>
                </c:pt>
                <c:pt idx="174">
                  <c:v>0.85762281072850044</c:v>
                </c:pt>
                <c:pt idx="175">
                  <c:v>0.86267415882688092</c:v>
                </c:pt>
                <c:pt idx="176">
                  <c:v>0.85472130558934456</c:v>
                </c:pt>
                <c:pt idx="177">
                  <c:v>0.84788965364736746</c:v>
                </c:pt>
                <c:pt idx="178">
                  <c:v>0.85167863629541962</c:v>
                </c:pt>
                <c:pt idx="179">
                  <c:v>0.85221827484836532</c:v>
                </c:pt>
                <c:pt idx="180">
                  <c:v>0.84450958819497024</c:v>
                </c:pt>
                <c:pt idx="181">
                  <c:v>0.84585363933104563</c:v>
                </c:pt>
                <c:pt idx="182">
                  <c:v>0.84578331794402817</c:v>
                </c:pt>
                <c:pt idx="183">
                  <c:v>0.84097946680789537</c:v>
                </c:pt>
                <c:pt idx="184">
                  <c:v>0.83939461890650224</c:v>
                </c:pt>
                <c:pt idx="185">
                  <c:v>0.83875959887579254</c:v>
                </c:pt>
                <c:pt idx="186">
                  <c:v>0.83790448969927511</c:v>
                </c:pt>
                <c:pt idx="187">
                  <c:v>0.83097709692847999</c:v>
                </c:pt>
                <c:pt idx="188">
                  <c:v>0.83322631632724931</c:v>
                </c:pt>
                <c:pt idx="189">
                  <c:v>0.83178171865726869</c:v>
                </c:pt>
                <c:pt idx="190">
                  <c:v>0.83099613563245089</c:v>
                </c:pt>
                <c:pt idx="191">
                  <c:v>0.83096710950800756</c:v>
                </c:pt>
                <c:pt idx="192">
                  <c:v>0.826781852529064</c:v>
                </c:pt>
                <c:pt idx="193">
                  <c:v>0.82670017360847559</c:v>
                </c:pt>
                <c:pt idx="194">
                  <c:v>0.83025568733265342</c:v>
                </c:pt>
                <c:pt idx="195">
                  <c:v>0.82783945322493957</c:v>
                </c:pt>
                <c:pt idx="196">
                  <c:v>0.83170597725993156</c:v>
                </c:pt>
                <c:pt idx="197">
                  <c:v>0.83613616129081558</c:v>
                </c:pt>
                <c:pt idx="198">
                  <c:v>0.83406539906904453</c:v>
                </c:pt>
                <c:pt idx="199">
                  <c:v>0.83139183792348881</c:v>
                </c:pt>
                <c:pt idx="200">
                  <c:v>0.8262641385378946</c:v>
                </c:pt>
                <c:pt idx="201">
                  <c:v>0.82056583754145906</c:v>
                </c:pt>
                <c:pt idx="202">
                  <c:v>0.82094982758441981</c:v>
                </c:pt>
                <c:pt idx="203">
                  <c:v>0.82333331574937407</c:v>
                </c:pt>
                <c:pt idx="204">
                  <c:v>0.82160691671456743</c:v>
                </c:pt>
                <c:pt idx="205">
                  <c:v>0.82433937667064927</c:v>
                </c:pt>
                <c:pt idx="206">
                  <c:v>0.82067008798296848</c:v>
                </c:pt>
                <c:pt idx="207">
                  <c:v>0.81743829384681033</c:v>
                </c:pt>
                <c:pt idx="208">
                  <c:v>0.81281763271453866</c:v>
                </c:pt>
                <c:pt idx="209">
                  <c:v>0.81558275831978388</c:v>
                </c:pt>
                <c:pt idx="210">
                  <c:v>0.81626215355186116</c:v>
                </c:pt>
                <c:pt idx="211">
                  <c:v>0.81413170754437003</c:v>
                </c:pt>
                <c:pt idx="212">
                  <c:v>0.81505344550465464</c:v>
                </c:pt>
                <c:pt idx="213">
                  <c:v>0.81247204485545943</c:v>
                </c:pt>
                <c:pt idx="214">
                  <c:v>0.81227688576865631</c:v>
                </c:pt>
                <c:pt idx="215">
                  <c:v>0.81006615148021355</c:v>
                </c:pt>
                <c:pt idx="216">
                  <c:v>0.80801557994176465</c:v>
                </c:pt>
                <c:pt idx="217">
                  <c:v>0.81515395753256281</c:v>
                </c:pt>
                <c:pt idx="218">
                  <c:v>0.8272714431126672</c:v>
                </c:pt>
                <c:pt idx="219">
                  <c:v>0.8274163742221341</c:v>
                </c:pt>
                <c:pt idx="220">
                  <c:v>0.82497956739366329</c:v>
                </c:pt>
                <c:pt idx="221">
                  <c:v>0.82260984634613532</c:v>
                </c:pt>
                <c:pt idx="222">
                  <c:v>0.81808124423901774</c:v>
                </c:pt>
                <c:pt idx="223">
                  <c:v>0.81375836953479008</c:v>
                </c:pt>
                <c:pt idx="224">
                  <c:v>0.81511635007137939</c:v>
                </c:pt>
                <c:pt idx="225">
                  <c:v>0.81440273606448765</c:v>
                </c:pt>
                <c:pt idx="226">
                  <c:v>0.81554513421142949</c:v>
                </c:pt>
                <c:pt idx="227">
                  <c:v>0.82590955350019546</c:v>
                </c:pt>
                <c:pt idx="228">
                  <c:v>0.82497450441923692</c:v>
                </c:pt>
                <c:pt idx="229">
                  <c:v>0.82776400566741359</c:v>
                </c:pt>
                <c:pt idx="230">
                  <c:v>0.8226776159783884</c:v>
                </c:pt>
                <c:pt idx="231">
                  <c:v>0.81779488033863501</c:v>
                </c:pt>
                <c:pt idx="232">
                  <c:v>0.82152283574853158</c:v>
                </c:pt>
                <c:pt idx="233">
                  <c:v>0.82157514331260506</c:v>
                </c:pt>
                <c:pt idx="234">
                  <c:v>0.82195611326033813</c:v>
                </c:pt>
                <c:pt idx="235">
                  <c:v>0.8423549672111188</c:v>
                </c:pt>
                <c:pt idx="236">
                  <c:v>0.83558680596811352</c:v>
                </c:pt>
                <c:pt idx="237">
                  <c:v>0.83036110208787295</c:v>
                </c:pt>
                <c:pt idx="238">
                  <c:v>0.83396365799631011</c:v>
                </c:pt>
                <c:pt idx="239">
                  <c:v>0.84607917542651512</c:v>
                </c:pt>
                <c:pt idx="240">
                  <c:v>0.85774217001333186</c:v>
                </c:pt>
                <c:pt idx="241">
                  <c:v>0.84388009587696944</c:v>
                </c:pt>
                <c:pt idx="242">
                  <c:v>0.83850330108026494</c:v>
                </c:pt>
                <c:pt idx="243">
                  <c:v>0.83829077034154653</c:v>
                </c:pt>
                <c:pt idx="244">
                  <c:v>0.84837316477500591</c:v>
                </c:pt>
                <c:pt idx="245">
                  <c:v>0.85375356398829405</c:v>
                </c:pt>
                <c:pt idx="246">
                  <c:v>0.86169619174968304</c:v>
                </c:pt>
                <c:pt idx="247">
                  <c:v>0.84982937687275073</c:v>
                </c:pt>
                <c:pt idx="248">
                  <c:v>0.85589184933673157</c:v>
                </c:pt>
                <c:pt idx="249">
                  <c:v>0.86291230471914604</c:v>
                </c:pt>
              </c:numCache>
            </c:numRef>
          </c:xVal>
          <c:yVal>
            <c:numRef>
              <c:f>'PhiDiff_LN regr'!$C$40:$C$289</c:f>
              <c:numCache>
                <c:formatCode>General</c:formatCode>
                <c:ptCount val="250"/>
                <c:pt idx="0">
                  <c:v>-3.3144878296814895E-2</c:v>
                </c:pt>
                <c:pt idx="1">
                  <c:v>-2.6362966874838634E-2</c:v>
                </c:pt>
                <c:pt idx="2">
                  <c:v>-3.2275176835350194E-2</c:v>
                </c:pt>
                <c:pt idx="3">
                  <c:v>-2.860620000252112E-2</c:v>
                </c:pt>
                <c:pt idx="4">
                  <c:v>-5.2911791761248494E-2</c:v>
                </c:pt>
                <c:pt idx="5">
                  <c:v>-3.4437246151526324E-3</c:v>
                </c:pt>
                <c:pt idx="6">
                  <c:v>-2.2592849843736218E-2</c:v>
                </c:pt>
                <c:pt idx="7">
                  <c:v>-0.11411504817466778</c:v>
                </c:pt>
                <c:pt idx="8">
                  <c:v>-1.0774492548961234E-2</c:v>
                </c:pt>
                <c:pt idx="9">
                  <c:v>-5.8405717105678434E-3</c:v>
                </c:pt>
                <c:pt idx="10">
                  <c:v>3.0825470620751361E-2</c:v>
                </c:pt>
                <c:pt idx="11">
                  <c:v>-5.5653100627651497E-2</c:v>
                </c:pt>
                <c:pt idx="12">
                  <c:v>6.7060469005781442E-2</c:v>
                </c:pt>
                <c:pt idx="13">
                  <c:v>-5.6434300040244523E-3</c:v>
                </c:pt>
                <c:pt idx="14">
                  <c:v>-3.3653656452942826E-2</c:v>
                </c:pt>
                <c:pt idx="15">
                  <c:v>8.0419865571853322E-2</c:v>
                </c:pt>
                <c:pt idx="16">
                  <c:v>-6.8088589953866574E-2</c:v>
                </c:pt>
                <c:pt idx="17">
                  <c:v>-6.9376898465161929E-2</c:v>
                </c:pt>
                <c:pt idx="18">
                  <c:v>-3.3598846883984734E-2</c:v>
                </c:pt>
                <c:pt idx="19">
                  <c:v>2.0469376447307397E-2</c:v>
                </c:pt>
                <c:pt idx="20">
                  <c:v>2.0127334218097204E-2</c:v>
                </c:pt>
                <c:pt idx="21">
                  <c:v>-7.002758183589286E-2</c:v>
                </c:pt>
                <c:pt idx="22">
                  <c:v>0.11154748906389145</c:v>
                </c:pt>
                <c:pt idx="23">
                  <c:v>-5.9207401044986341E-2</c:v>
                </c:pt>
                <c:pt idx="24">
                  <c:v>2.7520870699397904E-2</c:v>
                </c:pt>
                <c:pt idx="25">
                  <c:v>-2.6603125361685187E-2</c:v>
                </c:pt>
                <c:pt idx="26">
                  <c:v>-5.0387440457718924E-2</c:v>
                </c:pt>
                <c:pt idx="27">
                  <c:v>-7.6653823265672827E-2</c:v>
                </c:pt>
                <c:pt idx="28">
                  <c:v>6.6379659838570859E-2</c:v>
                </c:pt>
                <c:pt idx="29">
                  <c:v>-2.2467413369133382E-2</c:v>
                </c:pt>
                <c:pt idx="30">
                  <c:v>-7.0442451677877216E-2</c:v>
                </c:pt>
                <c:pt idx="31">
                  <c:v>0.14577729296422071</c:v>
                </c:pt>
                <c:pt idx="32">
                  <c:v>-4.5702514027878394E-2</c:v>
                </c:pt>
                <c:pt idx="33">
                  <c:v>-5.5439077087804378E-3</c:v>
                </c:pt>
                <c:pt idx="34">
                  <c:v>-2.0776139675378502E-2</c:v>
                </c:pt>
                <c:pt idx="35">
                  <c:v>-0.11539178805050199</c:v>
                </c:pt>
                <c:pt idx="36">
                  <c:v>-3.0883097229796874E-2</c:v>
                </c:pt>
                <c:pt idx="37">
                  <c:v>-4.7847585557647676E-4</c:v>
                </c:pt>
                <c:pt idx="38">
                  <c:v>-1.1504926964429174E-2</c:v>
                </c:pt>
                <c:pt idx="39">
                  <c:v>-0.16849303988998443</c:v>
                </c:pt>
                <c:pt idx="40">
                  <c:v>-0.10023658652174383</c:v>
                </c:pt>
                <c:pt idx="41">
                  <c:v>8.6557047132494347E-2</c:v>
                </c:pt>
                <c:pt idx="42">
                  <c:v>-0.14871912116919539</c:v>
                </c:pt>
                <c:pt idx="43">
                  <c:v>-8.7646456893910596E-3</c:v>
                </c:pt>
                <c:pt idx="44">
                  <c:v>-2.9055063309106899E-2</c:v>
                </c:pt>
                <c:pt idx="45">
                  <c:v>-5.5189418780315691E-2</c:v>
                </c:pt>
                <c:pt idx="46">
                  <c:v>1.8573655266926892E-3</c:v>
                </c:pt>
                <c:pt idx="47">
                  <c:v>-0.13990283731526176</c:v>
                </c:pt>
                <c:pt idx="48">
                  <c:v>1.7388298506737954E-2</c:v>
                </c:pt>
                <c:pt idx="49">
                  <c:v>3.432691169944313E-2</c:v>
                </c:pt>
                <c:pt idx="50">
                  <c:v>-7.4842050419679396E-2</c:v>
                </c:pt>
                <c:pt idx="51">
                  <c:v>-4.1547720074953887E-2</c:v>
                </c:pt>
                <c:pt idx="52">
                  <c:v>-1.9091021242642725E-2</c:v>
                </c:pt>
                <c:pt idx="53">
                  <c:v>-4.7224771544005506E-3</c:v>
                </c:pt>
                <c:pt idx="54">
                  <c:v>2.7427223682368052E-2</c:v>
                </c:pt>
                <c:pt idx="55">
                  <c:v>5.2538829532942088E-3</c:v>
                </c:pt>
                <c:pt idx="56">
                  <c:v>1.0020248822815603E-2</c:v>
                </c:pt>
                <c:pt idx="57">
                  <c:v>-7.6922066612574724E-3</c:v>
                </c:pt>
                <c:pt idx="58">
                  <c:v>-2.3412754563814531E-2</c:v>
                </c:pt>
                <c:pt idx="59">
                  <c:v>4.4272597056005836E-2</c:v>
                </c:pt>
                <c:pt idx="60">
                  <c:v>-4.2528099555353194E-2</c:v>
                </c:pt>
                <c:pt idx="61">
                  <c:v>7.5602741571938026E-2</c:v>
                </c:pt>
                <c:pt idx="62">
                  <c:v>-2.8249608287065797E-2</c:v>
                </c:pt>
                <c:pt idx="63">
                  <c:v>9.5002091347657469E-2</c:v>
                </c:pt>
                <c:pt idx="64">
                  <c:v>-6.5520006001928977E-3</c:v>
                </c:pt>
                <c:pt idx="65">
                  <c:v>-1.6539585147610225E-2</c:v>
                </c:pt>
                <c:pt idx="66">
                  <c:v>-3.1291887863135415E-2</c:v>
                </c:pt>
                <c:pt idx="67">
                  <c:v>-4.9527396194116946E-2</c:v>
                </c:pt>
                <c:pt idx="68">
                  <c:v>1.5648439068099762E-2</c:v>
                </c:pt>
                <c:pt idx="69">
                  <c:v>-1.6015403509564763E-2</c:v>
                </c:pt>
                <c:pt idx="70">
                  <c:v>-3.1901585853312042E-2</c:v>
                </c:pt>
                <c:pt idx="71">
                  <c:v>3.3392813168307001E-2</c:v>
                </c:pt>
                <c:pt idx="72">
                  <c:v>1.4244759794493689E-2</c:v>
                </c:pt>
                <c:pt idx="73">
                  <c:v>-3.2489915969243555E-2</c:v>
                </c:pt>
                <c:pt idx="74">
                  <c:v>-1.4054649991338763E-2</c:v>
                </c:pt>
                <c:pt idx="75">
                  <c:v>7.9549774830715236E-2</c:v>
                </c:pt>
                <c:pt idx="76">
                  <c:v>-4.3198082866206633E-2</c:v>
                </c:pt>
                <c:pt idx="77">
                  <c:v>-6.364849696746866E-2</c:v>
                </c:pt>
                <c:pt idx="78">
                  <c:v>8.2555907755974545E-2</c:v>
                </c:pt>
                <c:pt idx="79">
                  <c:v>4.1243620966476158E-2</c:v>
                </c:pt>
                <c:pt idx="80">
                  <c:v>-7.397969538339666E-2</c:v>
                </c:pt>
                <c:pt idx="81">
                  <c:v>-2.1854057640833702E-2</c:v>
                </c:pt>
                <c:pt idx="82">
                  <c:v>-1.8418089536933024E-2</c:v>
                </c:pt>
                <c:pt idx="83">
                  <c:v>1.0562628734666291E-2</c:v>
                </c:pt>
                <c:pt idx="84">
                  <c:v>3.1680760225608395E-2</c:v>
                </c:pt>
                <c:pt idx="85">
                  <c:v>2.083755887707639E-2</c:v>
                </c:pt>
                <c:pt idx="86">
                  <c:v>4.7575525689033782E-2</c:v>
                </c:pt>
                <c:pt idx="87">
                  <c:v>5.4219266040398395E-3</c:v>
                </c:pt>
                <c:pt idx="88">
                  <c:v>5.2277619163023203E-2</c:v>
                </c:pt>
                <c:pt idx="89">
                  <c:v>-4.9981967929065618E-2</c:v>
                </c:pt>
                <c:pt idx="90">
                  <c:v>-3.8504833804644534E-3</c:v>
                </c:pt>
                <c:pt idx="91">
                  <c:v>-2.0935539110407575E-2</c:v>
                </c:pt>
                <c:pt idx="92">
                  <c:v>9.5030382799947688E-3</c:v>
                </c:pt>
                <c:pt idx="93">
                  <c:v>-9.9563566339121223E-2</c:v>
                </c:pt>
                <c:pt idx="94">
                  <c:v>5.3598548612722396E-2</c:v>
                </c:pt>
                <c:pt idx="95">
                  <c:v>-3.4869908069895317E-2</c:v>
                </c:pt>
                <c:pt idx="96">
                  <c:v>1.3038743814590248E-2</c:v>
                </c:pt>
                <c:pt idx="97">
                  <c:v>1.7623822101413111E-2</c:v>
                </c:pt>
                <c:pt idx="98">
                  <c:v>1.9426310456546858E-2</c:v>
                </c:pt>
                <c:pt idx="99">
                  <c:v>6.2253284915350093E-3</c:v>
                </c:pt>
                <c:pt idx="100">
                  <c:v>2.3483580523087966E-2</c:v>
                </c:pt>
                <c:pt idx="101">
                  <c:v>5.4866732162562215E-2</c:v>
                </c:pt>
                <c:pt idx="102">
                  <c:v>-4.9438596519870259E-2</c:v>
                </c:pt>
                <c:pt idx="103">
                  <c:v>1.4603701676223935E-2</c:v>
                </c:pt>
                <c:pt idx="104">
                  <c:v>5.4862160635524404E-2</c:v>
                </c:pt>
                <c:pt idx="105">
                  <c:v>5.8512722313883714E-2</c:v>
                </c:pt>
                <c:pt idx="106">
                  <c:v>-1.9762035902248343E-2</c:v>
                </c:pt>
                <c:pt idx="107">
                  <c:v>-1.565509579970481E-2</c:v>
                </c:pt>
                <c:pt idx="108">
                  <c:v>4.7206787080716239E-2</c:v>
                </c:pt>
                <c:pt idx="109">
                  <c:v>5.0465476267271825E-2</c:v>
                </c:pt>
                <c:pt idx="110">
                  <c:v>4.5348551730485909E-2</c:v>
                </c:pt>
                <c:pt idx="111">
                  <c:v>6.2000904539871726E-2</c:v>
                </c:pt>
                <c:pt idx="112">
                  <c:v>0.13708851964860358</c:v>
                </c:pt>
                <c:pt idx="113">
                  <c:v>4.8906189677232703E-2</c:v>
                </c:pt>
                <c:pt idx="114">
                  <c:v>4.1413931092186829E-2</c:v>
                </c:pt>
                <c:pt idx="115">
                  <c:v>1.3495610466613073E-2</c:v>
                </c:pt>
                <c:pt idx="116">
                  <c:v>4.6561792290489734E-2</c:v>
                </c:pt>
                <c:pt idx="117">
                  <c:v>6.3716938190989225E-2</c:v>
                </c:pt>
                <c:pt idx="118">
                  <c:v>7.7874277964202321E-2</c:v>
                </c:pt>
                <c:pt idx="119">
                  <c:v>8.3597036715477913E-2</c:v>
                </c:pt>
                <c:pt idx="120">
                  <c:v>7.5581658975606203E-2</c:v>
                </c:pt>
                <c:pt idx="121">
                  <c:v>4.6915985050759446E-2</c:v>
                </c:pt>
                <c:pt idx="122">
                  <c:v>-9.7669952308372388E-3</c:v>
                </c:pt>
                <c:pt idx="123">
                  <c:v>5.8330396962791298E-2</c:v>
                </c:pt>
                <c:pt idx="124">
                  <c:v>4.7660102470992172E-3</c:v>
                </c:pt>
                <c:pt idx="125">
                  <c:v>3.5022469113483723E-2</c:v>
                </c:pt>
                <c:pt idx="126">
                  <c:v>0.1104335076988523</c:v>
                </c:pt>
                <c:pt idx="127">
                  <c:v>3.9974378933537835E-2</c:v>
                </c:pt>
                <c:pt idx="128">
                  <c:v>5.0254186716035321E-2</c:v>
                </c:pt>
                <c:pt idx="129">
                  <c:v>-5.6473548862925327E-2</c:v>
                </c:pt>
                <c:pt idx="130">
                  <c:v>5.3639901250363664E-2</c:v>
                </c:pt>
                <c:pt idx="131">
                  <c:v>1.4774713307527776E-2</c:v>
                </c:pt>
                <c:pt idx="132">
                  <c:v>5.7460872330413082E-2</c:v>
                </c:pt>
                <c:pt idx="133">
                  <c:v>-6.1115405175124593E-2</c:v>
                </c:pt>
                <c:pt idx="134">
                  <c:v>-6.1448454917865547E-2</c:v>
                </c:pt>
                <c:pt idx="135">
                  <c:v>8.5039576694141417E-2</c:v>
                </c:pt>
                <c:pt idx="136">
                  <c:v>-1.750390459410589E-2</c:v>
                </c:pt>
                <c:pt idx="137">
                  <c:v>-0.10548762433347569</c:v>
                </c:pt>
                <c:pt idx="138">
                  <c:v>3.6889445777328334E-2</c:v>
                </c:pt>
                <c:pt idx="139">
                  <c:v>-9.2406957988249161E-3</c:v>
                </c:pt>
                <c:pt idx="140">
                  <c:v>-6.8711442264302036E-3</c:v>
                </c:pt>
                <c:pt idx="141">
                  <c:v>-3.3129634543472619E-2</c:v>
                </c:pt>
                <c:pt idx="142">
                  <c:v>-0.11074356741924696</c:v>
                </c:pt>
                <c:pt idx="143">
                  <c:v>9.2327975686400166E-2</c:v>
                </c:pt>
                <c:pt idx="144">
                  <c:v>-3.3998498496028873E-2</c:v>
                </c:pt>
                <c:pt idx="145">
                  <c:v>-0.13323033126396489</c:v>
                </c:pt>
                <c:pt idx="146">
                  <c:v>6.6650238527207861E-2</c:v>
                </c:pt>
                <c:pt idx="147">
                  <c:v>-4.1867980965161422E-2</c:v>
                </c:pt>
                <c:pt idx="148">
                  <c:v>-5.1901406741313494E-2</c:v>
                </c:pt>
                <c:pt idx="149">
                  <c:v>4.4297810706698471E-2</c:v>
                </c:pt>
                <c:pt idx="150">
                  <c:v>1.0914318486614505E-2</c:v>
                </c:pt>
                <c:pt idx="151">
                  <c:v>9.8291613079188878E-2</c:v>
                </c:pt>
                <c:pt idx="152">
                  <c:v>7.5174443382334033E-2</c:v>
                </c:pt>
                <c:pt idx="153">
                  <c:v>0.21879370831953437</c:v>
                </c:pt>
                <c:pt idx="154">
                  <c:v>0.15362004768864246</c:v>
                </c:pt>
                <c:pt idx="155">
                  <c:v>-2.8303201880799378E-3</c:v>
                </c:pt>
                <c:pt idx="156">
                  <c:v>4.3230132261751208E-2</c:v>
                </c:pt>
                <c:pt idx="157">
                  <c:v>3.2392234322793811E-2</c:v>
                </c:pt>
                <c:pt idx="158">
                  <c:v>7.4335661822356514E-2</c:v>
                </c:pt>
                <c:pt idx="159">
                  <c:v>-0.10954706643998158</c:v>
                </c:pt>
                <c:pt idx="160">
                  <c:v>-1.8588883881509588E-3</c:v>
                </c:pt>
                <c:pt idx="161">
                  <c:v>2.1906215987561595E-2</c:v>
                </c:pt>
                <c:pt idx="162">
                  <c:v>-4.1704068473771727E-2</c:v>
                </c:pt>
                <c:pt idx="163">
                  <c:v>-3.9952767445573301E-2</c:v>
                </c:pt>
                <c:pt idx="164">
                  <c:v>-8.2215675436509983E-2</c:v>
                </c:pt>
                <c:pt idx="165">
                  <c:v>4.3387758425428302E-3</c:v>
                </c:pt>
                <c:pt idx="166">
                  <c:v>-2.2530582813292455E-2</c:v>
                </c:pt>
                <c:pt idx="167">
                  <c:v>-9.9746767437697059E-2</c:v>
                </c:pt>
                <c:pt idx="168">
                  <c:v>-2.7759747187058537E-2</c:v>
                </c:pt>
                <c:pt idx="169">
                  <c:v>0.10161210457158276</c:v>
                </c:pt>
                <c:pt idx="170">
                  <c:v>-6.6022518168939115E-2</c:v>
                </c:pt>
                <c:pt idx="171">
                  <c:v>2.0970060508615163E-2</c:v>
                </c:pt>
                <c:pt idx="172">
                  <c:v>5.3288062616363874E-2</c:v>
                </c:pt>
                <c:pt idx="173">
                  <c:v>-8.777801757269188E-2</c:v>
                </c:pt>
                <c:pt idx="174">
                  <c:v>2.9550556348704404E-2</c:v>
                </c:pt>
                <c:pt idx="175">
                  <c:v>-7.1061543656361081E-2</c:v>
                </c:pt>
                <c:pt idx="176">
                  <c:v>-7.4279797294281025E-3</c:v>
                </c:pt>
                <c:pt idx="177">
                  <c:v>1.7698479467012973E-2</c:v>
                </c:pt>
                <c:pt idx="178">
                  <c:v>4.5264918854140745E-2</c:v>
                </c:pt>
                <c:pt idx="179">
                  <c:v>-0.11789902816923892</c:v>
                </c:pt>
                <c:pt idx="180">
                  <c:v>-0.10469177204994828</c:v>
                </c:pt>
                <c:pt idx="181">
                  <c:v>-1.4124844692645411E-2</c:v>
                </c:pt>
                <c:pt idx="182">
                  <c:v>3.6621402233340206E-2</c:v>
                </c:pt>
                <c:pt idx="183">
                  <c:v>-0.14171702174357748</c:v>
                </c:pt>
                <c:pt idx="184">
                  <c:v>-1.138278579649743E-2</c:v>
                </c:pt>
                <c:pt idx="185">
                  <c:v>0.11840486219593593</c:v>
                </c:pt>
                <c:pt idx="186">
                  <c:v>-1.0301466724813579E-2</c:v>
                </c:pt>
                <c:pt idx="187">
                  <c:v>3.6918583236303704E-2</c:v>
                </c:pt>
                <c:pt idx="188">
                  <c:v>2.802054964783629E-2</c:v>
                </c:pt>
                <c:pt idx="189">
                  <c:v>6.99375128030848E-2</c:v>
                </c:pt>
                <c:pt idx="190">
                  <c:v>3.6199578556320944E-2</c:v>
                </c:pt>
                <c:pt idx="191">
                  <c:v>7.8177173833120506E-2</c:v>
                </c:pt>
                <c:pt idx="192">
                  <c:v>-3.1645777254608376E-2</c:v>
                </c:pt>
                <c:pt idx="193">
                  <c:v>4.3884493195811558E-2</c:v>
                </c:pt>
                <c:pt idx="194">
                  <c:v>-1.5504544606274706E-2</c:v>
                </c:pt>
                <c:pt idx="195">
                  <c:v>8.4745387521202531E-2</c:v>
                </c:pt>
                <c:pt idx="196">
                  <c:v>4.7199835293529446E-2</c:v>
                </c:pt>
                <c:pt idx="197">
                  <c:v>-3.7562672120072804E-2</c:v>
                </c:pt>
                <c:pt idx="198">
                  <c:v>7.3146102065917873E-2</c:v>
                </c:pt>
                <c:pt idx="199">
                  <c:v>-5.6315332217911518E-2</c:v>
                </c:pt>
                <c:pt idx="200">
                  <c:v>2.6658936575689296E-2</c:v>
                </c:pt>
                <c:pt idx="201">
                  <c:v>-4.5927085276378676E-2</c:v>
                </c:pt>
                <c:pt idx="202">
                  <c:v>-1.5739115543839333E-2</c:v>
                </c:pt>
                <c:pt idx="203">
                  <c:v>1.043144324908063E-2</c:v>
                </c:pt>
                <c:pt idx="204">
                  <c:v>-0.12539220474089596</c:v>
                </c:pt>
                <c:pt idx="205">
                  <c:v>-2.097518221934358E-2</c:v>
                </c:pt>
                <c:pt idx="206">
                  <c:v>3.0965547673771354E-2</c:v>
                </c:pt>
                <c:pt idx="207">
                  <c:v>-6.7196392593313448E-2</c:v>
                </c:pt>
                <c:pt idx="208">
                  <c:v>-8.6137878275021507E-2</c:v>
                </c:pt>
                <c:pt idx="209">
                  <c:v>4.2865799466955679E-3</c:v>
                </c:pt>
                <c:pt idx="210">
                  <c:v>-1.4715948532575851E-2</c:v>
                </c:pt>
                <c:pt idx="211">
                  <c:v>-4.949159790948876E-2</c:v>
                </c:pt>
                <c:pt idx="212">
                  <c:v>-3.5882571818778075E-2</c:v>
                </c:pt>
                <c:pt idx="213">
                  <c:v>-6.9018144117070079E-3</c:v>
                </c:pt>
                <c:pt idx="214">
                  <c:v>-8.0155724584134447E-3</c:v>
                </c:pt>
                <c:pt idx="215">
                  <c:v>1.6949721054006162E-2</c:v>
                </c:pt>
                <c:pt idx="216">
                  <c:v>-3.6935825884885531E-2</c:v>
                </c:pt>
                <c:pt idx="217">
                  <c:v>-6.0458466857777893E-3</c:v>
                </c:pt>
                <c:pt idx="218">
                  <c:v>4.3877261933856104E-2</c:v>
                </c:pt>
                <c:pt idx="219">
                  <c:v>7.3946756253212342E-2</c:v>
                </c:pt>
                <c:pt idx="220">
                  <c:v>5.0204272855943088E-2</c:v>
                </c:pt>
                <c:pt idx="221">
                  <c:v>-4.9561738544451117E-2</c:v>
                </c:pt>
                <c:pt idx="222">
                  <c:v>-2.2666367454021952E-2</c:v>
                </c:pt>
                <c:pt idx="223">
                  <c:v>-0.11161701049221406</c:v>
                </c:pt>
                <c:pt idx="224">
                  <c:v>5.7949758859386691E-2</c:v>
                </c:pt>
                <c:pt idx="225">
                  <c:v>-2.5149854448713427E-2</c:v>
                </c:pt>
                <c:pt idx="226">
                  <c:v>-1.9121061876870016E-3</c:v>
                </c:pt>
                <c:pt idx="227">
                  <c:v>-6.8857977386786118E-2</c:v>
                </c:pt>
                <c:pt idx="228">
                  <c:v>9.0786246889109634E-3</c:v>
                </c:pt>
                <c:pt idx="229">
                  <c:v>-4.3270933390134658E-2</c:v>
                </c:pt>
                <c:pt idx="230">
                  <c:v>1.8171953623635773E-5</c:v>
                </c:pt>
                <c:pt idx="231">
                  <c:v>1.0592118919865001E-2</c:v>
                </c:pt>
                <c:pt idx="232">
                  <c:v>-3.8683644003919326E-2</c:v>
                </c:pt>
                <c:pt idx="233">
                  <c:v>4.7996954050562479E-2</c:v>
                </c:pt>
                <c:pt idx="234">
                  <c:v>-1.9775008360882751E-2</c:v>
                </c:pt>
                <c:pt idx="235">
                  <c:v>7.1820784452114594E-3</c:v>
                </c:pt>
                <c:pt idx="236">
                  <c:v>-6.2937701463727791E-2</c:v>
                </c:pt>
                <c:pt idx="237">
                  <c:v>-7.0422578461771579E-2</c:v>
                </c:pt>
                <c:pt idx="238">
                  <c:v>0.11753101012579314</c:v>
                </c:pt>
                <c:pt idx="239">
                  <c:v>-8.3218937023957551E-2</c:v>
                </c:pt>
                <c:pt idx="240">
                  <c:v>6.3487923311482675E-2</c:v>
                </c:pt>
                <c:pt idx="241">
                  <c:v>-5.3320870165649126E-2</c:v>
                </c:pt>
                <c:pt idx="242">
                  <c:v>3.2891350312329592E-2</c:v>
                </c:pt>
                <c:pt idx="243">
                  <c:v>1.3385056729774192E-2</c:v>
                </c:pt>
                <c:pt idx="244">
                  <c:v>6.285902055880932E-2</c:v>
                </c:pt>
                <c:pt idx="245">
                  <c:v>4.8325755245542723E-2</c:v>
                </c:pt>
                <c:pt idx="246">
                  <c:v>5.6766103976466198E-2</c:v>
                </c:pt>
                <c:pt idx="247">
                  <c:v>0.10781143752065958</c:v>
                </c:pt>
                <c:pt idx="248">
                  <c:v>-3.9934050551996947E-2</c:v>
                </c:pt>
                <c:pt idx="249">
                  <c:v>8.6733093254364846E-2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97888"/>
        <c:axId val="98358784"/>
      </c:scatterChart>
      <c:valAx>
        <c:axId val="56597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PhiDiff_LN(Yuan/US)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98358784"/>
        <c:crosses val="autoZero"/>
        <c:crossBetween val="midCat"/>
      </c:valAx>
      <c:valAx>
        <c:axId val="98358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97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PhiDiffLN(Can/US)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'PhiDiff_LN Data'!$K$3:$K$252</c:f>
              <c:numCache>
                <c:formatCode>0.0000</c:formatCode>
                <c:ptCount val="250"/>
                <c:pt idx="0">
                  <c:v>0.13968058898064226</c:v>
                </c:pt>
                <c:pt idx="1">
                  <c:v>0.14669920388944377</c:v>
                </c:pt>
                <c:pt idx="2">
                  <c:v>0.13636434620051743</c:v>
                </c:pt>
                <c:pt idx="3">
                  <c:v>0.13551965050163359</c:v>
                </c:pt>
                <c:pt idx="4">
                  <c:v>0.14550670009947905</c:v>
                </c:pt>
                <c:pt idx="5">
                  <c:v>0.13887552434902375</c:v>
                </c:pt>
                <c:pt idx="6">
                  <c:v>0.14313455210896994</c:v>
                </c:pt>
                <c:pt idx="7">
                  <c:v>0.14338983550740231</c:v>
                </c:pt>
                <c:pt idx="8">
                  <c:v>0.14034427750376605</c:v>
                </c:pt>
                <c:pt idx="9">
                  <c:v>0.12779203129162156</c:v>
                </c:pt>
                <c:pt idx="10">
                  <c:v>0.1258673420877045</c:v>
                </c:pt>
                <c:pt idx="11">
                  <c:v>0.1489131562942376</c:v>
                </c:pt>
                <c:pt idx="12">
                  <c:v>0.12965447730739335</c:v>
                </c:pt>
                <c:pt idx="13">
                  <c:v>0.1394311336846058</c:v>
                </c:pt>
                <c:pt idx="14">
                  <c:v>0.14929960598863115</c:v>
                </c:pt>
                <c:pt idx="15">
                  <c:v>0.15817213214930956</c:v>
                </c:pt>
                <c:pt idx="16">
                  <c:v>0.13959688650312257</c:v>
                </c:pt>
                <c:pt idx="17">
                  <c:v>0.14788927497861107</c:v>
                </c:pt>
                <c:pt idx="18">
                  <c:v>0.14141323385357868</c:v>
                </c:pt>
                <c:pt idx="19">
                  <c:v>0.15351475056716968</c:v>
                </c:pt>
                <c:pt idx="20">
                  <c:v>0.14597245996360489</c:v>
                </c:pt>
                <c:pt idx="21">
                  <c:v>0.14706301080587522</c:v>
                </c:pt>
                <c:pt idx="22">
                  <c:v>0.1656844784934747</c:v>
                </c:pt>
                <c:pt idx="23">
                  <c:v>0.16557896014705126</c:v>
                </c:pt>
                <c:pt idx="24">
                  <c:v>0.16966349113843671</c:v>
                </c:pt>
                <c:pt idx="25">
                  <c:v>0.15915188948146852</c:v>
                </c:pt>
                <c:pt idx="26">
                  <c:v>0.15023254981966022</c:v>
                </c:pt>
                <c:pt idx="27">
                  <c:v>0.16599177546505248</c:v>
                </c:pt>
                <c:pt idx="28">
                  <c:v>0.17160370439851019</c:v>
                </c:pt>
                <c:pt idx="29">
                  <c:v>0.17966023500856862</c:v>
                </c:pt>
                <c:pt idx="30">
                  <c:v>0.18648535107819503</c:v>
                </c:pt>
                <c:pt idx="31">
                  <c:v>0.21008838211485545</c:v>
                </c:pt>
                <c:pt idx="32">
                  <c:v>0.18434547634150003</c:v>
                </c:pt>
                <c:pt idx="33">
                  <c:v>0.20421173719183219</c:v>
                </c:pt>
                <c:pt idx="34">
                  <c:v>0.19270777946312273</c:v>
                </c:pt>
                <c:pt idx="35">
                  <c:v>0.19629981329740948</c:v>
                </c:pt>
                <c:pt idx="36">
                  <c:v>0.17965788057842744</c:v>
                </c:pt>
                <c:pt idx="37">
                  <c:v>0.17385706196837153</c:v>
                </c:pt>
                <c:pt idx="38">
                  <c:v>0.19496831072975035</c:v>
                </c:pt>
                <c:pt idx="39">
                  <c:v>0.16807856165260038</c:v>
                </c:pt>
                <c:pt idx="40">
                  <c:v>0.16056450054627461</c:v>
                </c:pt>
                <c:pt idx="41">
                  <c:v>0.17636793969408907</c:v>
                </c:pt>
                <c:pt idx="42">
                  <c:v>0.18639753991961269</c:v>
                </c:pt>
                <c:pt idx="43">
                  <c:v>0.18196385352226216</c:v>
                </c:pt>
                <c:pt idx="44">
                  <c:v>0.16957389863235658</c:v>
                </c:pt>
                <c:pt idx="45">
                  <c:v>0.17587476156746376</c:v>
                </c:pt>
                <c:pt idx="46">
                  <c:v>0.16876159485116557</c:v>
                </c:pt>
                <c:pt idx="47">
                  <c:v>0.1758372106287022</c:v>
                </c:pt>
                <c:pt idx="48">
                  <c:v>0.15788073842573105</c:v>
                </c:pt>
                <c:pt idx="49">
                  <c:v>0.16856213535023631</c:v>
                </c:pt>
                <c:pt idx="50">
                  <c:v>0.17416929065026271</c:v>
                </c:pt>
                <c:pt idx="51">
                  <c:v>0.17607249438302033</c:v>
                </c:pt>
                <c:pt idx="52">
                  <c:v>0.19111172293776615</c:v>
                </c:pt>
                <c:pt idx="53">
                  <c:v>0.16858612497351363</c:v>
                </c:pt>
                <c:pt idx="54">
                  <c:v>0.1760473434203266</c:v>
                </c:pt>
                <c:pt idx="55">
                  <c:v>0.17912721983961449</c:v>
                </c:pt>
                <c:pt idx="56">
                  <c:v>0.17969438331549492</c:v>
                </c:pt>
                <c:pt idx="57">
                  <c:v>0.19576751193026909</c:v>
                </c:pt>
                <c:pt idx="58">
                  <c:v>0.205899153510189</c:v>
                </c:pt>
                <c:pt idx="59">
                  <c:v>0.181551436773848</c:v>
                </c:pt>
                <c:pt idx="60">
                  <c:v>0.1766184142748792</c:v>
                </c:pt>
                <c:pt idx="61">
                  <c:v>0.19558451979457364</c:v>
                </c:pt>
                <c:pt idx="62">
                  <c:v>0.21298281346792436</c:v>
                </c:pt>
                <c:pt idx="63">
                  <c:v>0.19915589222163357</c:v>
                </c:pt>
                <c:pt idx="64">
                  <c:v>0.18869543393215363</c:v>
                </c:pt>
                <c:pt idx="65">
                  <c:v>0.18379344150861526</c:v>
                </c:pt>
                <c:pt idx="66">
                  <c:v>0.19387390647401526</c:v>
                </c:pt>
                <c:pt idx="67">
                  <c:v>0.19753271823905458</c:v>
                </c:pt>
                <c:pt idx="68">
                  <c:v>0.21229253079554117</c:v>
                </c:pt>
                <c:pt idx="69">
                  <c:v>0.20480240668879948</c:v>
                </c:pt>
                <c:pt idx="70">
                  <c:v>0.21642989781726008</c:v>
                </c:pt>
                <c:pt idx="71">
                  <c:v>0.20085087558676751</c:v>
                </c:pt>
                <c:pt idx="72">
                  <c:v>0.21865032602180767</c:v>
                </c:pt>
                <c:pt idx="73">
                  <c:v>0.2093522327764647</c:v>
                </c:pt>
                <c:pt idx="74">
                  <c:v>0.2050233262954857</c:v>
                </c:pt>
                <c:pt idx="75">
                  <c:v>0.2041162283078356</c:v>
                </c:pt>
                <c:pt idx="76">
                  <c:v>0.18627838479531245</c:v>
                </c:pt>
                <c:pt idx="77">
                  <c:v>0.18533233931745538</c:v>
                </c:pt>
                <c:pt idx="78">
                  <c:v>0.2008682515047707</c:v>
                </c:pt>
                <c:pt idx="79">
                  <c:v>0.21121667924937157</c:v>
                </c:pt>
                <c:pt idx="80">
                  <c:v>0.20707208180817865</c:v>
                </c:pt>
                <c:pt idx="81">
                  <c:v>0.20593382976403546</c:v>
                </c:pt>
                <c:pt idx="82">
                  <c:v>0.20114355492245978</c:v>
                </c:pt>
                <c:pt idx="83">
                  <c:v>0.19555605172069709</c:v>
                </c:pt>
                <c:pt idx="84">
                  <c:v>0.18839601629558819</c:v>
                </c:pt>
                <c:pt idx="85">
                  <c:v>0.17551931123752065</c:v>
                </c:pt>
                <c:pt idx="86">
                  <c:v>0.16197879733574649</c:v>
                </c:pt>
                <c:pt idx="87">
                  <c:v>0.16303088738174509</c:v>
                </c:pt>
                <c:pt idx="88">
                  <c:v>0.11751631808087165</c:v>
                </c:pt>
                <c:pt idx="89">
                  <c:v>0.1232169102809868</c:v>
                </c:pt>
                <c:pt idx="90">
                  <c:v>0.15752897917166922</c:v>
                </c:pt>
                <c:pt idx="91">
                  <c:v>0.15584363607069787</c:v>
                </c:pt>
                <c:pt idx="92">
                  <c:v>0.12637734541524115</c:v>
                </c:pt>
                <c:pt idx="93">
                  <c:v>0.1087315125633127</c:v>
                </c:pt>
                <c:pt idx="94">
                  <c:v>0.11874283547700637</c:v>
                </c:pt>
                <c:pt idx="95">
                  <c:v>0.12238923336738153</c:v>
                </c:pt>
                <c:pt idx="96">
                  <c:v>0.10943902159716065</c:v>
                </c:pt>
                <c:pt idx="97">
                  <c:v>0.14258320566843458</c:v>
                </c:pt>
                <c:pt idx="98">
                  <c:v>0.12731869295866446</c:v>
                </c:pt>
                <c:pt idx="99">
                  <c:v>0.13789187261253802</c:v>
                </c:pt>
                <c:pt idx="100">
                  <c:v>0.15949750866333889</c:v>
                </c:pt>
                <c:pt idx="101">
                  <c:v>0.12915839895935241</c:v>
                </c:pt>
                <c:pt idx="102">
                  <c:v>0.11129772616334213</c:v>
                </c:pt>
                <c:pt idx="103">
                  <c:v>0.11834794821455008</c:v>
                </c:pt>
                <c:pt idx="104">
                  <c:v>0.10352091776493155</c:v>
                </c:pt>
                <c:pt idx="105">
                  <c:v>8.1417925589455514E-2</c:v>
                </c:pt>
                <c:pt idx="106">
                  <c:v>5.828806917685396E-2</c:v>
                </c:pt>
                <c:pt idx="107">
                  <c:v>9.9140582148712075E-2</c:v>
                </c:pt>
                <c:pt idx="108">
                  <c:v>9.3905718387527454E-2</c:v>
                </c:pt>
                <c:pt idx="109">
                  <c:v>0.10366436057785421</c:v>
                </c:pt>
                <c:pt idx="110">
                  <c:v>7.7211171704350962E-2</c:v>
                </c:pt>
                <c:pt idx="111">
                  <c:v>0.10423771866436632</c:v>
                </c:pt>
                <c:pt idx="112">
                  <c:v>0.11104420232804869</c:v>
                </c:pt>
                <c:pt idx="113">
                  <c:v>9.0129012145114012E-2</c:v>
                </c:pt>
                <c:pt idx="114">
                  <c:v>8.2825125899684923E-2</c:v>
                </c:pt>
                <c:pt idx="115">
                  <c:v>7.5224687317044112E-2</c:v>
                </c:pt>
                <c:pt idx="116">
                  <c:v>6.131921695900229E-2</c:v>
                </c:pt>
                <c:pt idx="117">
                  <c:v>7.334875648607278E-2</c:v>
                </c:pt>
                <c:pt idx="118">
                  <c:v>7.6965077958212308E-2</c:v>
                </c:pt>
                <c:pt idx="119">
                  <c:v>5.7980623523672739E-2</c:v>
                </c:pt>
                <c:pt idx="120">
                  <c:v>6.3661543844263258E-2</c:v>
                </c:pt>
                <c:pt idx="121">
                  <c:v>5.850315111126847E-2</c:v>
                </c:pt>
                <c:pt idx="122">
                  <c:v>6.9746976289444845E-2</c:v>
                </c:pt>
                <c:pt idx="123">
                  <c:v>5.4268963495218786E-2</c:v>
                </c:pt>
                <c:pt idx="124">
                  <c:v>3.0319949375624267E-2</c:v>
                </c:pt>
                <c:pt idx="125">
                  <c:v>5.0289796988583782E-2</c:v>
                </c:pt>
                <c:pt idx="126">
                  <c:v>6.2458225277294686E-2</c:v>
                </c:pt>
                <c:pt idx="127">
                  <c:v>4.479266456927837E-2</c:v>
                </c:pt>
                <c:pt idx="128">
                  <c:v>4.8394328393807882E-2</c:v>
                </c:pt>
                <c:pt idx="129">
                  <c:v>6.0477061151710629E-2</c:v>
                </c:pt>
                <c:pt idx="130">
                  <c:v>6.0936163753739406E-2</c:v>
                </c:pt>
                <c:pt idx="131">
                  <c:v>7.2456778241728734E-2</c:v>
                </c:pt>
                <c:pt idx="132">
                  <c:v>8.3976541254097967E-2</c:v>
                </c:pt>
                <c:pt idx="133">
                  <c:v>6.8552429174238122E-2</c:v>
                </c:pt>
                <c:pt idx="134">
                  <c:v>6.8642156085502684E-2</c:v>
                </c:pt>
                <c:pt idx="135">
                  <c:v>4.1127394490126479E-2</c:v>
                </c:pt>
                <c:pt idx="136">
                  <c:v>2.1197725286225072E-2</c:v>
                </c:pt>
                <c:pt idx="137">
                  <c:v>1.3103565652215904E-2</c:v>
                </c:pt>
                <c:pt idx="138">
                  <c:v>1.4292841914781272E-2</c:v>
                </c:pt>
                <c:pt idx="139">
                  <c:v>2.9346468788699849E-2</c:v>
                </c:pt>
                <c:pt idx="140">
                  <c:v>-4.6074207330435782E-3</c:v>
                </c:pt>
                <c:pt idx="141">
                  <c:v>-3.9400012133714864E-2</c:v>
                </c:pt>
                <c:pt idx="142">
                  <c:v>-1.9650780043152558E-2</c:v>
                </c:pt>
                <c:pt idx="143">
                  <c:v>2.0440286907000928E-2</c:v>
                </c:pt>
                <c:pt idx="144">
                  <c:v>8.6975271051938363E-3</c:v>
                </c:pt>
                <c:pt idx="145">
                  <c:v>-6.8192047433339124E-3</c:v>
                </c:pt>
                <c:pt idx="146">
                  <c:v>3.6663426156209235E-3</c:v>
                </c:pt>
                <c:pt idx="147">
                  <c:v>1.2014311694602939E-2</c:v>
                </c:pt>
                <c:pt idx="148">
                  <c:v>-8.1840969878127466E-3</c:v>
                </c:pt>
                <c:pt idx="149">
                  <c:v>1.6848860843581417E-2</c:v>
                </c:pt>
                <c:pt idx="150">
                  <c:v>3.8611759496804624E-3</c:v>
                </c:pt>
                <c:pt idx="151">
                  <c:v>4.5014030365506344E-2</c:v>
                </c:pt>
                <c:pt idx="152">
                  <c:v>2.7904476643735601E-2</c:v>
                </c:pt>
                <c:pt idx="153">
                  <c:v>0.13837643466023455</c:v>
                </c:pt>
                <c:pt idx="154">
                  <c:v>0.1032517120101572</c:v>
                </c:pt>
                <c:pt idx="155">
                  <c:v>0.10195874515117603</c:v>
                </c:pt>
                <c:pt idx="156">
                  <c:v>8.7267784108931989E-2</c:v>
                </c:pt>
                <c:pt idx="157">
                  <c:v>0.10776849863658074</c:v>
                </c:pt>
                <c:pt idx="158">
                  <c:v>0.11406389935595888</c:v>
                </c:pt>
                <c:pt idx="159">
                  <c:v>7.3215336514496826E-2</c:v>
                </c:pt>
                <c:pt idx="160">
                  <c:v>3.0935602514017516E-2</c:v>
                </c:pt>
                <c:pt idx="161">
                  <c:v>4.0820135284894532E-2</c:v>
                </c:pt>
                <c:pt idx="162">
                  <c:v>5.0449936064453388E-2</c:v>
                </c:pt>
                <c:pt idx="163">
                  <c:v>1.9852540326801088E-2</c:v>
                </c:pt>
                <c:pt idx="164">
                  <c:v>3.2458355186424218E-2</c:v>
                </c:pt>
                <c:pt idx="165">
                  <c:v>1.0113581831822087E-2</c:v>
                </c:pt>
                <c:pt idx="166">
                  <c:v>2.8317311155075967E-2</c:v>
                </c:pt>
                <c:pt idx="167">
                  <c:v>2.0623207682172642E-2</c:v>
                </c:pt>
                <c:pt idx="168">
                  <c:v>1.4098621434336149E-2</c:v>
                </c:pt>
                <c:pt idx="169">
                  <c:v>3.2046558623050281E-2</c:v>
                </c:pt>
                <c:pt idx="170">
                  <c:v>-7.9514165805737828E-3</c:v>
                </c:pt>
                <c:pt idx="171">
                  <c:v>-7.2664250771533627E-3</c:v>
                </c:pt>
                <c:pt idx="172">
                  <c:v>3.6656543416697406E-2</c:v>
                </c:pt>
                <c:pt idx="173">
                  <c:v>1.518033081800528E-2</c:v>
                </c:pt>
                <c:pt idx="174">
                  <c:v>2.1033168781923777E-2</c:v>
                </c:pt>
                <c:pt idx="175">
                  <c:v>1.6871629671221949E-2</c:v>
                </c:pt>
                <c:pt idx="176">
                  <c:v>1.068430011170373E-2</c:v>
                </c:pt>
                <c:pt idx="177">
                  <c:v>-1.1527309946865114E-4</c:v>
                </c:pt>
                <c:pt idx="178">
                  <c:v>3.0595788987279222E-3</c:v>
                </c:pt>
                <c:pt idx="179">
                  <c:v>1.0177440369209039E-3</c:v>
                </c:pt>
                <c:pt idx="180">
                  <c:v>-1.0555735100944513E-2</c:v>
                </c:pt>
                <c:pt idx="181">
                  <c:v>-9.1122469566151318E-3</c:v>
                </c:pt>
                <c:pt idx="182">
                  <c:v>-1.6815490523465225E-2</c:v>
                </c:pt>
                <c:pt idx="183">
                  <c:v>-2.9884530966259121E-2</c:v>
                </c:pt>
                <c:pt idx="184">
                  <c:v>-8.9240661493579579E-3</c:v>
                </c:pt>
                <c:pt idx="185">
                  <c:v>-5.7903719165191096E-3</c:v>
                </c:pt>
                <c:pt idx="186">
                  <c:v>-3.27068816611569E-2</c:v>
                </c:pt>
                <c:pt idx="187">
                  <c:v>6.6819021547345619E-3</c:v>
                </c:pt>
                <c:pt idx="188">
                  <c:v>1.2655114154600872E-2</c:v>
                </c:pt>
                <c:pt idx="189">
                  <c:v>1.8233245529695418E-2</c:v>
                </c:pt>
                <c:pt idx="190">
                  <c:v>1.3713880298982278E-2</c:v>
                </c:pt>
                <c:pt idx="191">
                  <c:v>9.7545167389941883E-3</c:v>
                </c:pt>
                <c:pt idx="192">
                  <c:v>1.4075590098224476E-4</c:v>
                </c:pt>
                <c:pt idx="193">
                  <c:v>-1.0409380905326908E-2</c:v>
                </c:pt>
                <c:pt idx="194">
                  <c:v>-4.4012984591172682E-3</c:v>
                </c:pt>
                <c:pt idx="195">
                  <c:v>-3.8054301940853245E-3</c:v>
                </c:pt>
                <c:pt idx="196">
                  <c:v>1.3627581828595116E-2</c:v>
                </c:pt>
                <c:pt idx="197">
                  <c:v>2.23058756674973E-2</c:v>
                </c:pt>
                <c:pt idx="198">
                  <c:v>-1.0882174893537405E-3</c:v>
                </c:pt>
                <c:pt idx="199">
                  <c:v>-1.5384095572821058E-2</c:v>
                </c:pt>
                <c:pt idx="200">
                  <c:v>-1.7742942578283825E-2</c:v>
                </c:pt>
                <c:pt idx="201">
                  <c:v>-8.1622669569903633E-4</c:v>
                </c:pt>
                <c:pt idx="202">
                  <c:v>4.080935186758821E-3</c:v>
                </c:pt>
                <c:pt idx="203">
                  <c:v>-8.5998965031870538E-3</c:v>
                </c:pt>
                <c:pt idx="204">
                  <c:v>-2.292563270887036E-3</c:v>
                </c:pt>
                <c:pt idx="205">
                  <c:v>1.4114545122132456E-2</c:v>
                </c:pt>
                <c:pt idx="206">
                  <c:v>1.8743315049760036E-2</c:v>
                </c:pt>
                <c:pt idx="207">
                  <c:v>5.2684131751053517E-3</c:v>
                </c:pt>
                <c:pt idx="208">
                  <c:v>9.220375982187428E-3</c:v>
                </c:pt>
                <c:pt idx="209">
                  <c:v>2.0241386198818746E-2</c:v>
                </c:pt>
                <c:pt idx="210">
                  <c:v>2.2408595907738169E-2</c:v>
                </c:pt>
                <c:pt idx="211">
                  <c:v>1.821641236541734E-2</c:v>
                </c:pt>
                <c:pt idx="212">
                  <c:v>1.1686720966061916E-2</c:v>
                </c:pt>
                <c:pt idx="213">
                  <c:v>1.7161177669043449E-2</c:v>
                </c:pt>
                <c:pt idx="214">
                  <c:v>2.7844768691876253E-2</c:v>
                </c:pt>
                <c:pt idx="215">
                  <c:v>3.5840633904220931E-2</c:v>
                </c:pt>
                <c:pt idx="216">
                  <c:v>5.5772933152688685E-2</c:v>
                </c:pt>
                <c:pt idx="217">
                  <c:v>5.0794873217141226E-2</c:v>
                </c:pt>
                <c:pt idx="218">
                  <c:v>4.987645396157328E-2</c:v>
                </c:pt>
                <c:pt idx="219">
                  <c:v>3.6837896530932286E-2</c:v>
                </c:pt>
                <c:pt idx="220">
                  <c:v>3.3606632600165671E-2</c:v>
                </c:pt>
                <c:pt idx="221">
                  <c:v>3.2640070736763185E-2</c:v>
                </c:pt>
                <c:pt idx="222">
                  <c:v>2.7442649471664388E-2</c:v>
                </c:pt>
                <c:pt idx="223">
                  <c:v>4.9346891944361627E-2</c:v>
                </c:pt>
                <c:pt idx="224">
                  <c:v>4.7601582798694225E-2</c:v>
                </c:pt>
                <c:pt idx="225">
                  <c:v>6.1429216232921538E-2</c:v>
                </c:pt>
                <c:pt idx="226">
                  <c:v>6.1507831205379199E-2</c:v>
                </c:pt>
                <c:pt idx="227">
                  <c:v>7.4105518675831414E-2</c:v>
                </c:pt>
                <c:pt idx="228">
                  <c:v>0.11403951280488701</c:v>
                </c:pt>
                <c:pt idx="229">
                  <c:v>0.11722325831976292</c:v>
                </c:pt>
                <c:pt idx="230">
                  <c:v>0.10985432149185058</c:v>
                </c:pt>
                <c:pt idx="231">
                  <c:v>8.2121183970267214E-2</c:v>
                </c:pt>
                <c:pt idx="232">
                  <c:v>8.1371926872879308E-2</c:v>
                </c:pt>
                <c:pt idx="233">
                  <c:v>0.10399986851042739</c:v>
                </c:pt>
                <c:pt idx="234">
                  <c:v>0.13501323571389912</c:v>
                </c:pt>
                <c:pt idx="235">
                  <c:v>0.13513506866402852</c:v>
                </c:pt>
                <c:pt idx="236">
                  <c:v>0.13213460161308674</c:v>
                </c:pt>
                <c:pt idx="237">
                  <c:v>0.11244684216347606</c:v>
                </c:pt>
                <c:pt idx="238">
                  <c:v>0.13626065219616412</c:v>
                </c:pt>
                <c:pt idx="239">
                  <c:v>0.15977988416589162</c:v>
                </c:pt>
                <c:pt idx="240">
                  <c:v>0.17755253599274937</c:v>
                </c:pt>
                <c:pt idx="241">
                  <c:v>0.12869503294117796</c:v>
                </c:pt>
                <c:pt idx="242">
                  <c:v>0.10257314993090705</c:v>
                </c:pt>
                <c:pt idx="243">
                  <c:v>9.448561714585571E-2</c:v>
                </c:pt>
                <c:pt idx="244">
                  <c:v>0.12157858316106104</c:v>
                </c:pt>
                <c:pt idx="245">
                  <c:v>0.1122085077791824</c:v>
                </c:pt>
                <c:pt idx="246">
                  <c:v>0.12655893909511789</c:v>
                </c:pt>
                <c:pt idx="247">
                  <c:v>0.11571444932274583</c:v>
                </c:pt>
                <c:pt idx="248">
                  <c:v>0.12642191427956109</c:v>
                </c:pt>
                <c:pt idx="249">
                  <c:v>0.13263722747506601</c:v>
                </c:pt>
              </c:numCache>
            </c:numRef>
          </c:xVal>
          <c:yVal>
            <c:numRef>
              <c:f>'PhiDiff_LN regr'!$C$40:$C$289</c:f>
              <c:numCache>
                <c:formatCode>General</c:formatCode>
                <c:ptCount val="250"/>
                <c:pt idx="0">
                  <c:v>-3.3144878296814895E-2</c:v>
                </c:pt>
                <c:pt idx="1">
                  <c:v>-2.6362966874838634E-2</c:v>
                </c:pt>
                <c:pt idx="2">
                  <c:v>-3.2275176835350194E-2</c:v>
                </c:pt>
                <c:pt idx="3">
                  <c:v>-2.860620000252112E-2</c:v>
                </c:pt>
                <c:pt idx="4">
                  <c:v>-5.2911791761248494E-2</c:v>
                </c:pt>
                <c:pt idx="5">
                  <c:v>-3.4437246151526324E-3</c:v>
                </c:pt>
                <c:pt idx="6">
                  <c:v>-2.2592849843736218E-2</c:v>
                </c:pt>
                <c:pt idx="7">
                  <c:v>-0.11411504817466778</c:v>
                </c:pt>
                <c:pt idx="8">
                  <c:v>-1.0774492548961234E-2</c:v>
                </c:pt>
                <c:pt idx="9">
                  <c:v>-5.8405717105678434E-3</c:v>
                </c:pt>
                <c:pt idx="10">
                  <c:v>3.0825470620751361E-2</c:v>
                </c:pt>
                <c:pt idx="11">
                  <c:v>-5.5653100627651497E-2</c:v>
                </c:pt>
                <c:pt idx="12">
                  <c:v>6.7060469005781442E-2</c:v>
                </c:pt>
                <c:pt idx="13">
                  <c:v>-5.6434300040244523E-3</c:v>
                </c:pt>
                <c:pt idx="14">
                  <c:v>-3.3653656452942826E-2</c:v>
                </c:pt>
                <c:pt idx="15">
                  <c:v>8.0419865571853322E-2</c:v>
                </c:pt>
                <c:pt idx="16">
                  <c:v>-6.8088589953866574E-2</c:v>
                </c:pt>
                <c:pt idx="17">
                  <c:v>-6.9376898465161929E-2</c:v>
                </c:pt>
                <c:pt idx="18">
                  <c:v>-3.3598846883984734E-2</c:v>
                </c:pt>
                <c:pt idx="19">
                  <c:v>2.0469376447307397E-2</c:v>
                </c:pt>
                <c:pt idx="20">
                  <c:v>2.0127334218097204E-2</c:v>
                </c:pt>
                <c:pt idx="21">
                  <c:v>-7.002758183589286E-2</c:v>
                </c:pt>
                <c:pt idx="22">
                  <c:v>0.11154748906389145</c:v>
                </c:pt>
                <c:pt idx="23">
                  <c:v>-5.9207401044986341E-2</c:v>
                </c:pt>
                <c:pt idx="24">
                  <c:v>2.7520870699397904E-2</c:v>
                </c:pt>
                <c:pt idx="25">
                  <c:v>-2.6603125361685187E-2</c:v>
                </c:pt>
                <c:pt idx="26">
                  <c:v>-5.0387440457718924E-2</c:v>
                </c:pt>
                <c:pt idx="27">
                  <c:v>-7.6653823265672827E-2</c:v>
                </c:pt>
                <c:pt idx="28">
                  <c:v>6.6379659838570859E-2</c:v>
                </c:pt>
                <c:pt idx="29">
                  <c:v>-2.2467413369133382E-2</c:v>
                </c:pt>
                <c:pt idx="30">
                  <c:v>-7.0442451677877216E-2</c:v>
                </c:pt>
                <c:pt idx="31">
                  <c:v>0.14577729296422071</c:v>
                </c:pt>
                <c:pt idx="32">
                  <c:v>-4.5702514027878394E-2</c:v>
                </c:pt>
                <c:pt idx="33">
                  <c:v>-5.5439077087804378E-3</c:v>
                </c:pt>
                <c:pt idx="34">
                  <c:v>-2.0776139675378502E-2</c:v>
                </c:pt>
                <c:pt idx="35">
                  <c:v>-0.11539178805050199</c:v>
                </c:pt>
                <c:pt idx="36">
                  <c:v>-3.0883097229796874E-2</c:v>
                </c:pt>
                <c:pt idx="37">
                  <c:v>-4.7847585557647676E-4</c:v>
                </c:pt>
                <c:pt idx="38">
                  <c:v>-1.1504926964429174E-2</c:v>
                </c:pt>
                <c:pt idx="39">
                  <c:v>-0.16849303988998443</c:v>
                </c:pt>
                <c:pt idx="40">
                  <c:v>-0.10023658652174383</c:v>
                </c:pt>
                <c:pt idx="41">
                  <c:v>8.6557047132494347E-2</c:v>
                </c:pt>
                <c:pt idx="42">
                  <c:v>-0.14871912116919539</c:v>
                </c:pt>
                <c:pt idx="43">
                  <c:v>-8.7646456893910596E-3</c:v>
                </c:pt>
                <c:pt idx="44">
                  <c:v>-2.9055063309106899E-2</c:v>
                </c:pt>
                <c:pt idx="45">
                  <c:v>-5.5189418780315691E-2</c:v>
                </c:pt>
                <c:pt idx="46">
                  <c:v>1.8573655266926892E-3</c:v>
                </c:pt>
                <c:pt idx="47">
                  <c:v>-0.13990283731526176</c:v>
                </c:pt>
                <c:pt idx="48">
                  <c:v>1.7388298506737954E-2</c:v>
                </c:pt>
                <c:pt idx="49">
                  <c:v>3.432691169944313E-2</c:v>
                </c:pt>
                <c:pt idx="50">
                  <c:v>-7.4842050419679396E-2</c:v>
                </c:pt>
                <c:pt idx="51">
                  <c:v>-4.1547720074953887E-2</c:v>
                </c:pt>
                <c:pt idx="52">
                  <c:v>-1.9091021242642725E-2</c:v>
                </c:pt>
                <c:pt idx="53">
                  <c:v>-4.7224771544005506E-3</c:v>
                </c:pt>
                <c:pt idx="54">
                  <c:v>2.7427223682368052E-2</c:v>
                </c:pt>
                <c:pt idx="55">
                  <c:v>5.2538829532942088E-3</c:v>
                </c:pt>
                <c:pt idx="56">
                  <c:v>1.0020248822815603E-2</c:v>
                </c:pt>
                <c:pt idx="57">
                  <c:v>-7.6922066612574724E-3</c:v>
                </c:pt>
                <c:pt idx="58">
                  <c:v>-2.3412754563814531E-2</c:v>
                </c:pt>
                <c:pt idx="59">
                  <c:v>4.4272597056005836E-2</c:v>
                </c:pt>
                <c:pt idx="60">
                  <c:v>-4.2528099555353194E-2</c:v>
                </c:pt>
                <c:pt idx="61">
                  <c:v>7.5602741571938026E-2</c:v>
                </c:pt>
                <c:pt idx="62">
                  <c:v>-2.8249608287065797E-2</c:v>
                </c:pt>
                <c:pt idx="63">
                  <c:v>9.5002091347657469E-2</c:v>
                </c:pt>
                <c:pt idx="64">
                  <c:v>-6.5520006001928977E-3</c:v>
                </c:pt>
                <c:pt idx="65">
                  <c:v>-1.6539585147610225E-2</c:v>
                </c:pt>
                <c:pt idx="66">
                  <c:v>-3.1291887863135415E-2</c:v>
                </c:pt>
                <c:pt idx="67">
                  <c:v>-4.9527396194116946E-2</c:v>
                </c:pt>
                <c:pt idx="68">
                  <c:v>1.5648439068099762E-2</c:v>
                </c:pt>
                <c:pt idx="69">
                  <c:v>-1.6015403509564763E-2</c:v>
                </c:pt>
                <c:pt idx="70">
                  <c:v>-3.1901585853312042E-2</c:v>
                </c:pt>
                <c:pt idx="71">
                  <c:v>3.3392813168307001E-2</c:v>
                </c:pt>
                <c:pt idx="72">
                  <c:v>1.4244759794493689E-2</c:v>
                </c:pt>
                <c:pt idx="73">
                  <c:v>-3.2489915969243555E-2</c:v>
                </c:pt>
                <c:pt idx="74">
                  <c:v>-1.4054649991338763E-2</c:v>
                </c:pt>
                <c:pt idx="75">
                  <c:v>7.9549774830715236E-2</c:v>
                </c:pt>
                <c:pt idx="76">
                  <c:v>-4.3198082866206633E-2</c:v>
                </c:pt>
                <c:pt idx="77">
                  <c:v>-6.364849696746866E-2</c:v>
                </c:pt>
                <c:pt idx="78">
                  <c:v>8.2555907755974545E-2</c:v>
                </c:pt>
                <c:pt idx="79">
                  <c:v>4.1243620966476158E-2</c:v>
                </c:pt>
                <c:pt idx="80">
                  <c:v>-7.397969538339666E-2</c:v>
                </c:pt>
                <c:pt idx="81">
                  <c:v>-2.1854057640833702E-2</c:v>
                </c:pt>
                <c:pt idx="82">
                  <c:v>-1.8418089536933024E-2</c:v>
                </c:pt>
                <c:pt idx="83">
                  <c:v>1.0562628734666291E-2</c:v>
                </c:pt>
                <c:pt idx="84">
                  <c:v>3.1680760225608395E-2</c:v>
                </c:pt>
                <c:pt idx="85">
                  <c:v>2.083755887707639E-2</c:v>
                </c:pt>
                <c:pt idx="86">
                  <c:v>4.7575525689033782E-2</c:v>
                </c:pt>
                <c:pt idx="87">
                  <c:v>5.4219266040398395E-3</c:v>
                </c:pt>
                <c:pt idx="88">
                  <c:v>5.2277619163023203E-2</c:v>
                </c:pt>
                <c:pt idx="89">
                  <c:v>-4.9981967929065618E-2</c:v>
                </c:pt>
                <c:pt idx="90">
                  <c:v>-3.8504833804644534E-3</c:v>
                </c:pt>
                <c:pt idx="91">
                  <c:v>-2.0935539110407575E-2</c:v>
                </c:pt>
                <c:pt idx="92">
                  <c:v>9.5030382799947688E-3</c:v>
                </c:pt>
                <c:pt idx="93">
                  <c:v>-9.9563566339121223E-2</c:v>
                </c:pt>
                <c:pt idx="94">
                  <c:v>5.3598548612722396E-2</c:v>
                </c:pt>
                <c:pt idx="95">
                  <c:v>-3.4869908069895317E-2</c:v>
                </c:pt>
                <c:pt idx="96">
                  <c:v>1.3038743814590248E-2</c:v>
                </c:pt>
                <c:pt idx="97">
                  <c:v>1.7623822101413111E-2</c:v>
                </c:pt>
                <c:pt idx="98">
                  <c:v>1.9426310456546858E-2</c:v>
                </c:pt>
                <c:pt idx="99">
                  <c:v>6.2253284915350093E-3</c:v>
                </c:pt>
                <c:pt idx="100">
                  <c:v>2.3483580523087966E-2</c:v>
                </c:pt>
                <c:pt idx="101">
                  <c:v>5.4866732162562215E-2</c:v>
                </c:pt>
                <c:pt idx="102">
                  <c:v>-4.9438596519870259E-2</c:v>
                </c:pt>
                <c:pt idx="103">
                  <c:v>1.4603701676223935E-2</c:v>
                </c:pt>
                <c:pt idx="104">
                  <c:v>5.4862160635524404E-2</c:v>
                </c:pt>
                <c:pt idx="105">
                  <c:v>5.8512722313883714E-2</c:v>
                </c:pt>
                <c:pt idx="106">
                  <c:v>-1.9762035902248343E-2</c:v>
                </c:pt>
                <c:pt idx="107">
                  <c:v>-1.565509579970481E-2</c:v>
                </c:pt>
                <c:pt idx="108">
                  <c:v>4.7206787080716239E-2</c:v>
                </c:pt>
                <c:pt idx="109">
                  <c:v>5.0465476267271825E-2</c:v>
                </c:pt>
                <c:pt idx="110">
                  <c:v>4.5348551730485909E-2</c:v>
                </c:pt>
                <c:pt idx="111">
                  <c:v>6.2000904539871726E-2</c:v>
                </c:pt>
                <c:pt idx="112">
                  <c:v>0.13708851964860358</c:v>
                </c:pt>
                <c:pt idx="113">
                  <c:v>4.8906189677232703E-2</c:v>
                </c:pt>
                <c:pt idx="114">
                  <c:v>4.1413931092186829E-2</c:v>
                </c:pt>
                <c:pt idx="115">
                  <c:v>1.3495610466613073E-2</c:v>
                </c:pt>
                <c:pt idx="116">
                  <c:v>4.6561792290489734E-2</c:v>
                </c:pt>
                <c:pt idx="117">
                  <c:v>6.3716938190989225E-2</c:v>
                </c:pt>
                <c:pt idx="118">
                  <c:v>7.7874277964202321E-2</c:v>
                </c:pt>
                <c:pt idx="119">
                  <c:v>8.3597036715477913E-2</c:v>
                </c:pt>
                <c:pt idx="120">
                  <c:v>7.5581658975606203E-2</c:v>
                </c:pt>
                <c:pt idx="121">
                  <c:v>4.6915985050759446E-2</c:v>
                </c:pt>
                <c:pt idx="122">
                  <c:v>-9.7669952308372388E-3</c:v>
                </c:pt>
                <c:pt idx="123">
                  <c:v>5.8330396962791298E-2</c:v>
                </c:pt>
                <c:pt idx="124">
                  <c:v>4.7660102470992172E-3</c:v>
                </c:pt>
                <c:pt idx="125">
                  <c:v>3.5022469113483723E-2</c:v>
                </c:pt>
                <c:pt idx="126">
                  <c:v>0.1104335076988523</c:v>
                </c:pt>
                <c:pt idx="127">
                  <c:v>3.9974378933537835E-2</c:v>
                </c:pt>
                <c:pt idx="128">
                  <c:v>5.0254186716035321E-2</c:v>
                </c:pt>
                <c:pt idx="129">
                  <c:v>-5.6473548862925327E-2</c:v>
                </c:pt>
                <c:pt idx="130">
                  <c:v>5.3639901250363664E-2</c:v>
                </c:pt>
                <c:pt idx="131">
                  <c:v>1.4774713307527776E-2</c:v>
                </c:pt>
                <c:pt idx="132">
                  <c:v>5.7460872330413082E-2</c:v>
                </c:pt>
                <c:pt idx="133">
                  <c:v>-6.1115405175124593E-2</c:v>
                </c:pt>
                <c:pt idx="134">
                  <c:v>-6.1448454917865547E-2</c:v>
                </c:pt>
                <c:pt idx="135">
                  <c:v>8.5039576694141417E-2</c:v>
                </c:pt>
                <c:pt idx="136">
                  <c:v>-1.750390459410589E-2</c:v>
                </c:pt>
                <c:pt idx="137">
                  <c:v>-0.10548762433347569</c:v>
                </c:pt>
                <c:pt idx="138">
                  <c:v>3.6889445777328334E-2</c:v>
                </c:pt>
                <c:pt idx="139">
                  <c:v>-9.2406957988249161E-3</c:v>
                </c:pt>
                <c:pt idx="140">
                  <c:v>-6.8711442264302036E-3</c:v>
                </c:pt>
                <c:pt idx="141">
                  <c:v>-3.3129634543472619E-2</c:v>
                </c:pt>
                <c:pt idx="142">
                  <c:v>-0.11074356741924696</c:v>
                </c:pt>
                <c:pt idx="143">
                  <c:v>9.2327975686400166E-2</c:v>
                </c:pt>
                <c:pt idx="144">
                  <c:v>-3.3998498496028873E-2</c:v>
                </c:pt>
                <c:pt idx="145">
                  <c:v>-0.13323033126396489</c:v>
                </c:pt>
                <c:pt idx="146">
                  <c:v>6.6650238527207861E-2</c:v>
                </c:pt>
                <c:pt idx="147">
                  <c:v>-4.1867980965161422E-2</c:v>
                </c:pt>
                <c:pt idx="148">
                  <c:v>-5.1901406741313494E-2</c:v>
                </c:pt>
                <c:pt idx="149">
                  <c:v>4.4297810706698471E-2</c:v>
                </c:pt>
                <c:pt idx="150">
                  <c:v>1.0914318486614505E-2</c:v>
                </c:pt>
                <c:pt idx="151">
                  <c:v>9.8291613079188878E-2</c:v>
                </c:pt>
                <c:pt idx="152">
                  <c:v>7.5174443382334033E-2</c:v>
                </c:pt>
                <c:pt idx="153">
                  <c:v>0.21879370831953437</c:v>
                </c:pt>
                <c:pt idx="154">
                  <c:v>0.15362004768864246</c:v>
                </c:pt>
                <c:pt idx="155">
                  <c:v>-2.8303201880799378E-3</c:v>
                </c:pt>
                <c:pt idx="156">
                  <c:v>4.3230132261751208E-2</c:v>
                </c:pt>
                <c:pt idx="157">
                  <c:v>3.2392234322793811E-2</c:v>
                </c:pt>
                <c:pt idx="158">
                  <c:v>7.4335661822356514E-2</c:v>
                </c:pt>
                <c:pt idx="159">
                  <c:v>-0.10954706643998158</c:v>
                </c:pt>
                <c:pt idx="160">
                  <c:v>-1.8588883881509588E-3</c:v>
                </c:pt>
                <c:pt idx="161">
                  <c:v>2.1906215987561595E-2</c:v>
                </c:pt>
                <c:pt idx="162">
                  <c:v>-4.1704068473771727E-2</c:v>
                </c:pt>
                <c:pt idx="163">
                  <c:v>-3.9952767445573301E-2</c:v>
                </c:pt>
                <c:pt idx="164">
                  <c:v>-8.2215675436509983E-2</c:v>
                </c:pt>
                <c:pt idx="165">
                  <c:v>4.3387758425428302E-3</c:v>
                </c:pt>
                <c:pt idx="166">
                  <c:v>-2.2530582813292455E-2</c:v>
                </c:pt>
                <c:pt idx="167">
                  <c:v>-9.9746767437697059E-2</c:v>
                </c:pt>
                <c:pt idx="168">
                  <c:v>-2.7759747187058537E-2</c:v>
                </c:pt>
                <c:pt idx="169">
                  <c:v>0.10161210457158276</c:v>
                </c:pt>
                <c:pt idx="170">
                  <c:v>-6.6022518168939115E-2</c:v>
                </c:pt>
                <c:pt idx="171">
                  <c:v>2.0970060508615163E-2</c:v>
                </c:pt>
                <c:pt idx="172">
                  <c:v>5.3288062616363874E-2</c:v>
                </c:pt>
                <c:pt idx="173">
                  <c:v>-8.777801757269188E-2</c:v>
                </c:pt>
                <c:pt idx="174">
                  <c:v>2.9550556348704404E-2</c:v>
                </c:pt>
                <c:pt idx="175">
                  <c:v>-7.1061543656361081E-2</c:v>
                </c:pt>
                <c:pt idx="176">
                  <c:v>-7.4279797294281025E-3</c:v>
                </c:pt>
                <c:pt idx="177">
                  <c:v>1.7698479467012973E-2</c:v>
                </c:pt>
                <c:pt idx="178">
                  <c:v>4.5264918854140745E-2</c:v>
                </c:pt>
                <c:pt idx="179">
                  <c:v>-0.11789902816923892</c:v>
                </c:pt>
                <c:pt idx="180">
                  <c:v>-0.10469177204994828</c:v>
                </c:pt>
                <c:pt idx="181">
                  <c:v>-1.4124844692645411E-2</c:v>
                </c:pt>
                <c:pt idx="182">
                  <c:v>3.6621402233340206E-2</c:v>
                </c:pt>
                <c:pt idx="183">
                  <c:v>-0.14171702174357748</c:v>
                </c:pt>
                <c:pt idx="184">
                  <c:v>-1.138278579649743E-2</c:v>
                </c:pt>
                <c:pt idx="185">
                  <c:v>0.11840486219593593</c:v>
                </c:pt>
                <c:pt idx="186">
                  <c:v>-1.0301466724813579E-2</c:v>
                </c:pt>
                <c:pt idx="187">
                  <c:v>3.6918583236303704E-2</c:v>
                </c:pt>
                <c:pt idx="188">
                  <c:v>2.802054964783629E-2</c:v>
                </c:pt>
                <c:pt idx="189">
                  <c:v>6.99375128030848E-2</c:v>
                </c:pt>
                <c:pt idx="190">
                  <c:v>3.6199578556320944E-2</c:v>
                </c:pt>
                <c:pt idx="191">
                  <c:v>7.8177173833120506E-2</c:v>
                </c:pt>
                <c:pt idx="192">
                  <c:v>-3.1645777254608376E-2</c:v>
                </c:pt>
                <c:pt idx="193">
                  <c:v>4.3884493195811558E-2</c:v>
                </c:pt>
                <c:pt idx="194">
                  <c:v>-1.5504544606274706E-2</c:v>
                </c:pt>
                <c:pt idx="195">
                  <c:v>8.4745387521202531E-2</c:v>
                </c:pt>
                <c:pt idx="196">
                  <c:v>4.7199835293529446E-2</c:v>
                </c:pt>
                <c:pt idx="197">
                  <c:v>-3.7562672120072804E-2</c:v>
                </c:pt>
                <c:pt idx="198">
                  <c:v>7.3146102065917873E-2</c:v>
                </c:pt>
                <c:pt idx="199">
                  <c:v>-5.6315332217911518E-2</c:v>
                </c:pt>
                <c:pt idx="200">
                  <c:v>2.6658936575689296E-2</c:v>
                </c:pt>
                <c:pt idx="201">
                  <c:v>-4.5927085276378676E-2</c:v>
                </c:pt>
                <c:pt idx="202">
                  <c:v>-1.5739115543839333E-2</c:v>
                </c:pt>
                <c:pt idx="203">
                  <c:v>1.043144324908063E-2</c:v>
                </c:pt>
                <c:pt idx="204">
                  <c:v>-0.12539220474089596</c:v>
                </c:pt>
                <c:pt idx="205">
                  <c:v>-2.097518221934358E-2</c:v>
                </c:pt>
                <c:pt idx="206">
                  <c:v>3.0965547673771354E-2</c:v>
                </c:pt>
                <c:pt idx="207">
                  <c:v>-6.7196392593313448E-2</c:v>
                </c:pt>
                <c:pt idx="208">
                  <c:v>-8.6137878275021507E-2</c:v>
                </c:pt>
                <c:pt idx="209">
                  <c:v>4.2865799466955679E-3</c:v>
                </c:pt>
                <c:pt idx="210">
                  <c:v>-1.4715948532575851E-2</c:v>
                </c:pt>
                <c:pt idx="211">
                  <c:v>-4.949159790948876E-2</c:v>
                </c:pt>
                <c:pt idx="212">
                  <c:v>-3.5882571818778075E-2</c:v>
                </c:pt>
                <c:pt idx="213">
                  <c:v>-6.9018144117070079E-3</c:v>
                </c:pt>
                <c:pt idx="214">
                  <c:v>-8.0155724584134447E-3</c:v>
                </c:pt>
                <c:pt idx="215">
                  <c:v>1.6949721054006162E-2</c:v>
                </c:pt>
                <c:pt idx="216">
                  <c:v>-3.6935825884885531E-2</c:v>
                </c:pt>
                <c:pt idx="217">
                  <c:v>-6.0458466857777893E-3</c:v>
                </c:pt>
                <c:pt idx="218">
                  <c:v>4.3877261933856104E-2</c:v>
                </c:pt>
                <c:pt idx="219">
                  <c:v>7.3946756253212342E-2</c:v>
                </c:pt>
                <c:pt idx="220">
                  <c:v>5.0204272855943088E-2</c:v>
                </c:pt>
                <c:pt idx="221">
                  <c:v>-4.9561738544451117E-2</c:v>
                </c:pt>
                <c:pt idx="222">
                  <c:v>-2.2666367454021952E-2</c:v>
                </c:pt>
                <c:pt idx="223">
                  <c:v>-0.11161701049221406</c:v>
                </c:pt>
                <c:pt idx="224">
                  <c:v>5.7949758859386691E-2</c:v>
                </c:pt>
                <c:pt idx="225">
                  <c:v>-2.5149854448713427E-2</c:v>
                </c:pt>
                <c:pt idx="226">
                  <c:v>-1.9121061876870016E-3</c:v>
                </c:pt>
                <c:pt idx="227">
                  <c:v>-6.8857977386786118E-2</c:v>
                </c:pt>
                <c:pt idx="228">
                  <c:v>9.0786246889109634E-3</c:v>
                </c:pt>
                <c:pt idx="229">
                  <c:v>-4.3270933390134658E-2</c:v>
                </c:pt>
                <c:pt idx="230">
                  <c:v>1.8171953623635773E-5</c:v>
                </c:pt>
                <c:pt idx="231">
                  <c:v>1.0592118919865001E-2</c:v>
                </c:pt>
                <c:pt idx="232">
                  <c:v>-3.8683644003919326E-2</c:v>
                </c:pt>
                <c:pt idx="233">
                  <c:v>4.7996954050562479E-2</c:v>
                </c:pt>
                <c:pt idx="234">
                  <c:v>-1.9775008360882751E-2</c:v>
                </c:pt>
                <c:pt idx="235">
                  <c:v>7.1820784452114594E-3</c:v>
                </c:pt>
                <c:pt idx="236">
                  <c:v>-6.2937701463727791E-2</c:v>
                </c:pt>
                <c:pt idx="237">
                  <c:v>-7.0422578461771579E-2</c:v>
                </c:pt>
                <c:pt idx="238">
                  <c:v>0.11753101012579314</c:v>
                </c:pt>
                <c:pt idx="239">
                  <c:v>-8.3218937023957551E-2</c:v>
                </c:pt>
                <c:pt idx="240">
                  <c:v>6.3487923311482675E-2</c:v>
                </c:pt>
                <c:pt idx="241">
                  <c:v>-5.3320870165649126E-2</c:v>
                </c:pt>
                <c:pt idx="242">
                  <c:v>3.2891350312329592E-2</c:v>
                </c:pt>
                <c:pt idx="243">
                  <c:v>1.3385056729774192E-2</c:v>
                </c:pt>
                <c:pt idx="244">
                  <c:v>6.285902055880932E-2</c:v>
                </c:pt>
                <c:pt idx="245">
                  <c:v>4.8325755245542723E-2</c:v>
                </c:pt>
                <c:pt idx="246">
                  <c:v>5.6766103976466198E-2</c:v>
                </c:pt>
                <c:pt idx="247">
                  <c:v>0.10781143752065958</c:v>
                </c:pt>
                <c:pt idx="248">
                  <c:v>-3.9934050551996947E-2</c:v>
                </c:pt>
                <c:pt idx="249">
                  <c:v>8.6733093254364846E-2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86464"/>
        <c:axId val="111488384"/>
      </c:scatterChart>
      <c:valAx>
        <c:axId val="111486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PhiDiffLN(Can/US)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11488384"/>
        <c:crosses val="autoZero"/>
        <c:crossBetween val="midCat"/>
      </c:valAx>
      <c:valAx>
        <c:axId val="111488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486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PhiDiff_LN(Pound/US)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'PhiDiff_LN Data'!$L$3:$L$252</c:f>
              <c:numCache>
                <c:formatCode>0.0000</c:formatCode>
                <c:ptCount val="250"/>
                <c:pt idx="0">
                  <c:v>-0.18682424246390411</c:v>
                </c:pt>
                <c:pt idx="1">
                  <c:v>-0.19571592205632105</c:v>
                </c:pt>
                <c:pt idx="2">
                  <c:v>-0.18732061287798438</c:v>
                </c:pt>
                <c:pt idx="3">
                  <c:v>-0.18322150563283066</c:v>
                </c:pt>
                <c:pt idx="4">
                  <c:v>-0.18670603547857784</c:v>
                </c:pt>
                <c:pt idx="5">
                  <c:v>-0.20426974422069744</c:v>
                </c:pt>
                <c:pt idx="6">
                  <c:v>-0.20213708320163912</c:v>
                </c:pt>
                <c:pt idx="7">
                  <c:v>-0.19608671342926556</c:v>
                </c:pt>
                <c:pt idx="8">
                  <c:v>-0.20323227561222529</c:v>
                </c:pt>
                <c:pt idx="9">
                  <c:v>-0.21707390899748608</c:v>
                </c:pt>
                <c:pt idx="10">
                  <c:v>-0.25442984232152671</c:v>
                </c:pt>
                <c:pt idx="11">
                  <c:v>-0.22965304238172224</c:v>
                </c:pt>
                <c:pt idx="12">
                  <c:v>-0.2258732449633416</c:v>
                </c:pt>
                <c:pt idx="13">
                  <c:v>-0.20762450972929208</c:v>
                </c:pt>
                <c:pt idx="14">
                  <c:v>-0.20875336280216888</c:v>
                </c:pt>
                <c:pt idx="15">
                  <c:v>-0.22635833921896664</c:v>
                </c:pt>
                <c:pt idx="16">
                  <c:v>-0.22144603695328069</c:v>
                </c:pt>
                <c:pt idx="17">
                  <c:v>-0.22821875316682239</c:v>
                </c:pt>
                <c:pt idx="18">
                  <c:v>-0.23874050478171271</c:v>
                </c:pt>
                <c:pt idx="19">
                  <c:v>-0.19033338591209786</c:v>
                </c:pt>
                <c:pt idx="20">
                  <c:v>-0.21111199226320415</c:v>
                </c:pt>
                <c:pt idx="21">
                  <c:v>-0.23147012434786629</c:v>
                </c:pt>
                <c:pt idx="22">
                  <c:v>-0.25434708174815818</c:v>
                </c:pt>
                <c:pt idx="23">
                  <c:v>-0.21839427695157976</c:v>
                </c:pt>
                <c:pt idx="24">
                  <c:v>-0.21299252961972193</c:v>
                </c:pt>
                <c:pt idx="25">
                  <c:v>-0.22478038538396461</c:v>
                </c:pt>
                <c:pt idx="26">
                  <c:v>-0.23561036587452172</c:v>
                </c:pt>
                <c:pt idx="27">
                  <c:v>-0.2348210850217029</c:v>
                </c:pt>
                <c:pt idx="28">
                  <c:v>-0.21078811967664757</c:v>
                </c:pt>
                <c:pt idx="29">
                  <c:v>-0.22953873982025452</c:v>
                </c:pt>
                <c:pt idx="30">
                  <c:v>-0.22139007270414479</c:v>
                </c:pt>
                <c:pt idx="31">
                  <c:v>-0.21783099894178165</c:v>
                </c:pt>
                <c:pt idx="32">
                  <c:v>-0.25002754136031902</c:v>
                </c:pt>
                <c:pt idx="33">
                  <c:v>-0.24123964825636712</c:v>
                </c:pt>
                <c:pt idx="34">
                  <c:v>-0.2174492507891414</c:v>
                </c:pt>
                <c:pt idx="35">
                  <c:v>-0.23418853520769151</c:v>
                </c:pt>
                <c:pt idx="36">
                  <c:v>-0.21833766394200838</c:v>
                </c:pt>
                <c:pt idx="37">
                  <c:v>-0.21174679950092595</c:v>
                </c:pt>
                <c:pt idx="38">
                  <c:v>-0.21531970114391757</c:v>
                </c:pt>
                <c:pt idx="39">
                  <c:v>-0.20977515255921458</c:v>
                </c:pt>
                <c:pt idx="40">
                  <c:v>-0.21802971040489016</c:v>
                </c:pt>
                <c:pt idx="41">
                  <c:v>-0.20310330402247545</c:v>
                </c:pt>
                <c:pt idx="42">
                  <c:v>-0.19753820739530831</c:v>
                </c:pt>
                <c:pt idx="43">
                  <c:v>-0.22374675548939257</c:v>
                </c:pt>
                <c:pt idx="44">
                  <c:v>-0.22483104223092204</c:v>
                </c:pt>
                <c:pt idx="45">
                  <c:v>-0.23820168037664741</c:v>
                </c:pt>
                <c:pt idx="46">
                  <c:v>-0.20491355642785469</c:v>
                </c:pt>
                <c:pt idx="47">
                  <c:v>-0.21271567503737021</c:v>
                </c:pt>
                <c:pt idx="48">
                  <c:v>-0.23191923332637532</c:v>
                </c:pt>
                <c:pt idx="49">
                  <c:v>-0.19778656625106361</c:v>
                </c:pt>
                <c:pt idx="50">
                  <c:v>-0.19885955781151171</c:v>
                </c:pt>
                <c:pt idx="51">
                  <c:v>-0.20733063009963409</c:v>
                </c:pt>
                <c:pt idx="52">
                  <c:v>-0.15906346317717152</c:v>
                </c:pt>
                <c:pt idx="53">
                  <c:v>-0.18528376022587686</c:v>
                </c:pt>
                <c:pt idx="54">
                  <c:v>-0.18415014240143326</c:v>
                </c:pt>
                <c:pt idx="55">
                  <c:v>-0.17225215195340376</c:v>
                </c:pt>
                <c:pt idx="56">
                  <c:v>-0.14126808748487668</c:v>
                </c:pt>
                <c:pt idx="57">
                  <c:v>-0.17387344416598394</c:v>
                </c:pt>
                <c:pt idx="58">
                  <c:v>-0.15014556453044489</c:v>
                </c:pt>
                <c:pt idx="59">
                  <c:v>-0.1853175841661383</c:v>
                </c:pt>
                <c:pt idx="60">
                  <c:v>-0.18112004844706933</c:v>
                </c:pt>
                <c:pt idx="61">
                  <c:v>-0.15859290107996518</c:v>
                </c:pt>
                <c:pt idx="62">
                  <c:v>-0.16245582556499172</c:v>
                </c:pt>
                <c:pt idx="63">
                  <c:v>-0.15875568416770641</c:v>
                </c:pt>
                <c:pt idx="64">
                  <c:v>-0.15665988499962294</c:v>
                </c:pt>
                <c:pt idx="65">
                  <c:v>-0.14252664819311858</c:v>
                </c:pt>
                <c:pt idx="66">
                  <c:v>-0.1611432946123694</c:v>
                </c:pt>
                <c:pt idx="67">
                  <c:v>-0.17185327816517298</c:v>
                </c:pt>
                <c:pt idx="68">
                  <c:v>-0.18155256724351504</c:v>
                </c:pt>
                <c:pt idx="69">
                  <c:v>-0.16206283276996802</c:v>
                </c:pt>
                <c:pt idx="70">
                  <c:v>-0.15718499452687329</c:v>
                </c:pt>
                <c:pt idx="71">
                  <c:v>-0.16667489994669676</c:v>
                </c:pt>
                <c:pt idx="72">
                  <c:v>-0.15816170733189616</c:v>
                </c:pt>
                <c:pt idx="73">
                  <c:v>-0.15499002670009809</c:v>
                </c:pt>
                <c:pt idx="74">
                  <c:v>-0.15886125803647388</c:v>
                </c:pt>
                <c:pt idx="75">
                  <c:v>-0.17263295181182967</c:v>
                </c:pt>
                <c:pt idx="76">
                  <c:v>-0.1766392025088046</c:v>
                </c:pt>
                <c:pt idx="77">
                  <c:v>-0.18647427595514379</c:v>
                </c:pt>
                <c:pt idx="78">
                  <c:v>-0.22544327851348978</c:v>
                </c:pt>
                <c:pt idx="79">
                  <c:v>-0.18636049147747055</c:v>
                </c:pt>
                <c:pt idx="80">
                  <c:v>-0.20597492636911188</c:v>
                </c:pt>
                <c:pt idx="81">
                  <c:v>-0.19981080660361614</c:v>
                </c:pt>
                <c:pt idx="82">
                  <c:v>-0.20808092654770552</c:v>
                </c:pt>
                <c:pt idx="83">
                  <c:v>-0.21292745439799451</c:v>
                </c:pt>
                <c:pt idx="84">
                  <c:v>-0.22710940415516867</c:v>
                </c:pt>
                <c:pt idx="85">
                  <c:v>-0.2104440187021237</c:v>
                </c:pt>
                <c:pt idx="86">
                  <c:v>-0.19779493616366822</c:v>
                </c:pt>
                <c:pt idx="87">
                  <c:v>-0.20110338430551139</c:v>
                </c:pt>
                <c:pt idx="88">
                  <c:v>-0.23445039584824706</c:v>
                </c:pt>
                <c:pt idx="89">
                  <c:v>-0.24121103019471618</c:v>
                </c:pt>
                <c:pt idx="90">
                  <c:v>-0.20467381280638297</c:v>
                </c:pt>
                <c:pt idx="91">
                  <c:v>-0.20013695980220769</c:v>
                </c:pt>
                <c:pt idx="92">
                  <c:v>-0.22324339255383713</c:v>
                </c:pt>
                <c:pt idx="93">
                  <c:v>-0.25451301106895752</c:v>
                </c:pt>
                <c:pt idx="94">
                  <c:v>-0.23947637914610947</c:v>
                </c:pt>
                <c:pt idx="95">
                  <c:v>-0.27202660683364932</c:v>
                </c:pt>
                <c:pt idx="96">
                  <c:v>-0.29356261134374606</c:v>
                </c:pt>
                <c:pt idx="97">
                  <c:v>-0.29347388008044212</c:v>
                </c:pt>
                <c:pt idx="98">
                  <c:v>-0.25871109970225792</c:v>
                </c:pt>
                <c:pt idx="99">
                  <c:v>-0.25830700594796718</c:v>
                </c:pt>
                <c:pt idx="100">
                  <c:v>-0.25574940926420536</c:v>
                </c:pt>
                <c:pt idx="101">
                  <c:v>-0.28417960159055233</c:v>
                </c:pt>
                <c:pt idx="102">
                  <c:v>-0.28008638756512505</c:v>
                </c:pt>
                <c:pt idx="103">
                  <c:v>-0.26249556000941976</c:v>
                </c:pt>
                <c:pt idx="104">
                  <c:v>-0.25482979810448764</c:v>
                </c:pt>
                <c:pt idx="105">
                  <c:v>-0.27070102993361433</c:v>
                </c:pt>
                <c:pt idx="106">
                  <c:v>-0.29532233556218934</c:v>
                </c:pt>
                <c:pt idx="107">
                  <c:v>-0.3152703325378447</c:v>
                </c:pt>
                <c:pt idx="108">
                  <c:v>-0.26987529653863179</c:v>
                </c:pt>
                <c:pt idx="109">
                  <c:v>-0.28792955485068583</c:v>
                </c:pt>
                <c:pt idx="110">
                  <c:v>-0.29484179444853187</c:v>
                </c:pt>
                <c:pt idx="111">
                  <c:v>-0.28553617721757224</c:v>
                </c:pt>
                <c:pt idx="112">
                  <c:v>-0.2664802238202103</c:v>
                </c:pt>
                <c:pt idx="113">
                  <c:v>-0.25746860115574899</c:v>
                </c:pt>
                <c:pt idx="114">
                  <c:v>-0.23135112685644577</c:v>
                </c:pt>
                <c:pt idx="115">
                  <c:v>-0.27666206484764916</c:v>
                </c:pt>
                <c:pt idx="116">
                  <c:v>-0.26976702709013667</c:v>
                </c:pt>
                <c:pt idx="117">
                  <c:v>-0.24297259307680275</c:v>
                </c:pt>
                <c:pt idx="118">
                  <c:v>-0.23843573454789241</c:v>
                </c:pt>
                <c:pt idx="119">
                  <c:v>-0.2541905271515324</c:v>
                </c:pt>
                <c:pt idx="120">
                  <c:v>-0.2637211763339859</c:v>
                </c:pt>
                <c:pt idx="121">
                  <c:v>-0.24486872699561979</c:v>
                </c:pt>
                <c:pt idx="122">
                  <c:v>-0.24913624533240913</c:v>
                </c:pt>
                <c:pt idx="123">
                  <c:v>-0.26388616541954024</c:v>
                </c:pt>
                <c:pt idx="124">
                  <c:v>-0.31182607162757403</c:v>
                </c:pt>
                <c:pt idx="125">
                  <c:v>-0.26778228762172218</c:v>
                </c:pt>
                <c:pt idx="126">
                  <c:v>-0.27568353542598906</c:v>
                </c:pt>
                <c:pt idx="127">
                  <c:v>-0.30208890074191602</c:v>
                </c:pt>
                <c:pt idx="128">
                  <c:v>-0.28203501076488424</c:v>
                </c:pt>
                <c:pt idx="129">
                  <c:v>-0.28106908668888309</c:v>
                </c:pt>
                <c:pt idx="130">
                  <c:v>-0.30223669994243751</c:v>
                </c:pt>
                <c:pt idx="131">
                  <c:v>-0.31779676386646105</c:v>
                </c:pt>
                <c:pt idx="132">
                  <c:v>-0.30134835351964423</c:v>
                </c:pt>
                <c:pt idx="133">
                  <c:v>-0.3026285478740095</c:v>
                </c:pt>
                <c:pt idx="134">
                  <c:v>-0.2966844493985491</c:v>
                </c:pt>
                <c:pt idx="135">
                  <c:v>-0.32050647289895312</c:v>
                </c:pt>
                <c:pt idx="136">
                  <c:v>-0.30732246739657876</c:v>
                </c:pt>
                <c:pt idx="137">
                  <c:v>-0.30960627516336503</c:v>
                </c:pt>
                <c:pt idx="138">
                  <c:v>-0.33318025502536192</c:v>
                </c:pt>
                <c:pt idx="139">
                  <c:v>-0.3077242918620221</c:v>
                </c:pt>
                <c:pt idx="140">
                  <c:v>-0.31805745740992775</c:v>
                </c:pt>
                <c:pt idx="141">
                  <c:v>-0.32908107345404086</c:v>
                </c:pt>
                <c:pt idx="142">
                  <c:v>-0.33415502659017321</c:v>
                </c:pt>
                <c:pt idx="143">
                  <c:v>-0.3009866487444845</c:v>
                </c:pt>
                <c:pt idx="144">
                  <c:v>-0.29249433675500092</c:v>
                </c:pt>
                <c:pt idx="145">
                  <c:v>-0.30231437901693936</c:v>
                </c:pt>
                <c:pt idx="146">
                  <c:v>-0.3224881352082436</c:v>
                </c:pt>
                <c:pt idx="147">
                  <c:v>-0.3022613044952423</c:v>
                </c:pt>
                <c:pt idx="148">
                  <c:v>-0.29934471576506755</c:v>
                </c:pt>
                <c:pt idx="149">
                  <c:v>-0.30468372490295986</c:v>
                </c:pt>
                <c:pt idx="150">
                  <c:v>-0.31561898886801121</c:v>
                </c:pt>
                <c:pt idx="151">
                  <c:v>-0.25658096744635783</c:v>
                </c:pt>
                <c:pt idx="152">
                  <c:v>-0.23718774554362626</c:v>
                </c:pt>
                <c:pt idx="153">
                  <c:v>-0.20002043017971954</c:v>
                </c:pt>
                <c:pt idx="154">
                  <c:v>-0.13966827394418391</c:v>
                </c:pt>
                <c:pt idx="155">
                  <c:v>-0.16081710894056042</c:v>
                </c:pt>
                <c:pt idx="156">
                  <c:v>-0.15131317381953191</c:v>
                </c:pt>
                <c:pt idx="157">
                  <c:v>-0.16325304078322911</c:v>
                </c:pt>
                <c:pt idx="158">
                  <c:v>-0.14714861168325633</c:v>
                </c:pt>
                <c:pt idx="159">
                  <c:v>-0.19438031591827537</c:v>
                </c:pt>
                <c:pt idx="160">
                  <c:v>-0.22060744817363881</c:v>
                </c:pt>
                <c:pt idx="161">
                  <c:v>-0.25468139839450826</c:v>
                </c:pt>
                <c:pt idx="162">
                  <c:v>-0.22231156281145625</c:v>
                </c:pt>
                <c:pt idx="163">
                  <c:v>-0.23136817083576738</c:v>
                </c:pt>
                <c:pt idx="164">
                  <c:v>-0.21349802116736016</c:v>
                </c:pt>
                <c:pt idx="165">
                  <c:v>-0.2136720810241976</c:v>
                </c:pt>
                <c:pt idx="166">
                  <c:v>-0.24101572091542761</c:v>
                </c:pt>
                <c:pt idx="167">
                  <c:v>-0.20531325320430749</c:v>
                </c:pt>
                <c:pt idx="168">
                  <c:v>-0.21361379952511583</c:v>
                </c:pt>
                <c:pt idx="169">
                  <c:v>-0.18193239771152869</c:v>
                </c:pt>
                <c:pt idx="170">
                  <c:v>-0.16411286719834414</c:v>
                </c:pt>
                <c:pt idx="171">
                  <c:v>-0.20222867938562625</c:v>
                </c:pt>
                <c:pt idx="172">
                  <c:v>-0.14810495052323547</c:v>
                </c:pt>
                <c:pt idx="173">
                  <c:v>-0.17914435298508144</c:v>
                </c:pt>
                <c:pt idx="174">
                  <c:v>-0.21109646752235831</c:v>
                </c:pt>
                <c:pt idx="175">
                  <c:v>-0.21454742596110282</c:v>
                </c:pt>
                <c:pt idx="176">
                  <c:v>-0.19738508283073067</c:v>
                </c:pt>
                <c:pt idx="177">
                  <c:v>-0.21739658532270401</c:v>
                </c:pt>
                <c:pt idx="178">
                  <c:v>-0.21365214043952679</c:v>
                </c:pt>
                <c:pt idx="179">
                  <c:v>-0.18720552252721429</c:v>
                </c:pt>
                <c:pt idx="180">
                  <c:v>-0.21188406571865109</c:v>
                </c:pt>
                <c:pt idx="181">
                  <c:v>-0.22676702585323499</c:v>
                </c:pt>
                <c:pt idx="182">
                  <c:v>-0.21714401325258442</c:v>
                </c:pt>
                <c:pt idx="183">
                  <c:v>-0.22947429115836099</c:v>
                </c:pt>
                <c:pt idx="184">
                  <c:v>-0.21916306703487543</c:v>
                </c:pt>
                <c:pt idx="185">
                  <c:v>-0.21380059725670064</c:v>
                </c:pt>
                <c:pt idx="186">
                  <c:v>-0.21385112423214242</c:v>
                </c:pt>
                <c:pt idx="187">
                  <c:v>-0.22810310497344105</c:v>
                </c:pt>
                <c:pt idx="188">
                  <c:v>-0.18498237728178246</c:v>
                </c:pt>
                <c:pt idx="189">
                  <c:v>-0.20482423222511714</c:v>
                </c:pt>
                <c:pt idx="190">
                  <c:v>-0.20733590951773245</c:v>
                </c:pt>
                <c:pt idx="191">
                  <c:v>-0.1920596535290624</c:v>
                </c:pt>
                <c:pt idx="192">
                  <c:v>-0.19568344323053663</c:v>
                </c:pt>
                <c:pt idx="193">
                  <c:v>-0.21578681327316082</c:v>
                </c:pt>
                <c:pt idx="194">
                  <c:v>-0.20721979313100636</c:v>
                </c:pt>
                <c:pt idx="195">
                  <c:v>-0.21758515420826469</c:v>
                </c:pt>
                <c:pt idx="196">
                  <c:v>-0.2067403160588705</c:v>
                </c:pt>
                <c:pt idx="197">
                  <c:v>-0.18597805162024139</c:v>
                </c:pt>
                <c:pt idx="198">
                  <c:v>-0.20121327479400236</c:v>
                </c:pt>
                <c:pt idx="199">
                  <c:v>-0.20814556094273257</c:v>
                </c:pt>
                <c:pt idx="200">
                  <c:v>-0.22898603146114904</c:v>
                </c:pt>
                <c:pt idx="201">
                  <c:v>-0.21217488995894318</c:v>
                </c:pt>
                <c:pt idx="202">
                  <c:v>-0.20675648265883634</c:v>
                </c:pt>
                <c:pt idx="203">
                  <c:v>-0.22162441659990856</c:v>
                </c:pt>
                <c:pt idx="204">
                  <c:v>-0.2043498120037936</c:v>
                </c:pt>
                <c:pt idx="205">
                  <c:v>-0.17927854988823233</c:v>
                </c:pt>
                <c:pt idx="206">
                  <c:v>-0.17066741286249482</c:v>
                </c:pt>
                <c:pt idx="207">
                  <c:v>-0.20005508305674197</c:v>
                </c:pt>
                <c:pt idx="208">
                  <c:v>-0.19077910051618099</c:v>
                </c:pt>
                <c:pt idx="209">
                  <c:v>-0.20401381525921342</c:v>
                </c:pt>
                <c:pt idx="210">
                  <c:v>-0.17653603183961647</c:v>
                </c:pt>
                <c:pt idx="211">
                  <c:v>-0.20904716920049451</c:v>
                </c:pt>
                <c:pt idx="212">
                  <c:v>-0.2215725719703322</c:v>
                </c:pt>
                <c:pt idx="213">
                  <c:v>-0.22157535157740771</c:v>
                </c:pt>
                <c:pt idx="214">
                  <c:v>-0.2143737077737487</c:v>
                </c:pt>
                <c:pt idx="215">
                  <c:v>-0.23173032039607616</c:v>
                </c:pt>
                <c:pt idx="216">
                  <c:v>-0.22744293583125902</c:v>
                </c:pt>
                <c:pt idx="217">
                  <c:v>-0.22985877756504153</c:v>
                </c:pt>
                <c:pt idx="218">
                  <c:v>-0.23090598971541326</c:v>
                </c:pt>
                <c:pt idx="219">
                  <c:v>-0.23614946741329707</c:v>
                </c:pt>
                <c:pt idx="220">
                  <c:v>-0.23765910827418646</c:v>
                </c:pt>
                <c:pt idx="221">
                  <c:v>-0.23849191922293267</c:v>
                </c:pt>
                <c:pt idx="222">
                  <c:v>-0.24564210277957338</c:v>
                </c:pt>
                <c:pt idx="223">
                  <c:v>-0.21884692851247262</c:v>
                </c:pt>
                <c:pt idx="224">
                  <c:v>-0.20591333508414306</c:v>
                </c:pt>
                <c:pt idx="225">
                  <c:v>-0.20623648550553142</c:v>
                </c:pt>
                <c:pt idx="226">
                  <c:v>-0.19454783577331053</c:v>
                </c:pt>
                <c:pt idx="227">
                  <c:v>-0.19692911926796564</c:v>
                </c:pt>
                <c:pt idx="228">
                  <c:v>-0.16876094654249713</c:v>
                </c:pt>
                <c:pt idx="229">
                  <c:v>-0.19897338051203659</c:v>
                </c:pt>
                <c:pt idx="230">
                  <c:v>-0.16772242937097148</c:v>
                </c:pt>
                <c:pt idx="231">
                  <c:v>-0.18186584655125626</c:v>
                </c:pt>
                <c:pt idx="232">
                  <c:v>-0.21358096168835788</c:v>
                </c:pt>
                <c:pt idx="233">
                  <c:v>-0.20366947361398891</c:v>
                </c:pt>
                <c:pt idx="234">
                  <c:v>-0.19838802946448064</c:v>
                </c:pt>
                <c:pt idx="235">
                  <c:v>-0.20010943533780129</c:v>
                </c:pt>
                <c:pt idx="236">
                  <c:v>-0.18394730312158075</c:v>
                </c:pt>
                <c:pt idx="237">
                  <c:v>-0.19281267697728088</c:v>
                </c:pt>
                <c:pt idx="238">
                  <c:v>-0.1828746820540216</c:v>
                </c:pt>
                <c:pt idx="239">
                  <c:v>-0.17412410249335775</c:v>
                </c:pt>
                <c:pt idx="240">
                  <c:v>-0.14177870245652682</c:v>
                </c:pt>
                <c:pt idx="241">
                  <c:v>-0.1567268269379278</c:v>
                </c:pt>
                <c:pt idx="242">
                  <c:v>-0.15776544139835438</c:v>
                </c:pt>
                <c:pt idx="243">
                  <c:v>-0.16424633399704011</c:v>
                </c:pt>
                <c:pt idx="244">
                  <c:v>-0.17576613202424063</c:v>
                </c:pt>
                <c:pt idx="245">
                  <c:v>-0.14517603338046717</c:v>
                </c:pt>
                <c:pt idx="246">
                  <c:v>-7.9874124846669975E-2</c:v>
                </c:pt>
                <c:pt idx="247">
                  <c:v>-0.12016291305138366</c:v>
                </c:pt>
                <c:pt idx="248">
                  <c:v>-0.12451901146480041</c:v>
                </c:pt>
                <c:pt idx="249">
                  <c:v>-5.9258468147876969E-2</c:v>
                </c:pt>
              </c:numCache>
            </c:numRef>
          </c:xVal>
          <c:yVal>
            <c:numRef>
              <c:f>'PhiDiff_LN regr'!$C$40:$C$289</c:f>
              <c:numCache>
                <c:formatCode>General</c:formatCode>
                <c:ptCount val="250"/>
                <c:pt idx="0">
                  <c:v>-3.3144878296814895E-2</c:v>
                </c:pt>
                <c:pt idx="1">
                  <c:v>-2.6362966874838634E-2</c:v>
                </c:pt>
                <c:pt idx="2">
                  <c:v>-3.2275176835350194E-2</c:v>
                </c:pt>
                <c:pt idx="3">
                  <c:v>-2.860620000252112E-2</c:v>
                </c:pt>
                <c:pt idx="4">
                  <c:v>-5.2911791761248494E-2</c:v>
                </c:pt>
                <c:pt idx="5">
                  <c:v>-3.4437246151526324E-3</c:v>
                </c:pt>
                <c:pt idx="6">
                  <c:v>-2.2592849843736218E-2</c:v>
                </c:pt>
                <c:pt idx="7">
                  <c:v>-0.11411504817466778</c:v>
                </c:pt>
                <c:pt idx="8">
                  <c:v>-1.0774492548961234E-2</c:v>
                </c:pt>
                <c:pt idx="9">
                  <c:v>-5.8405717105678434E-3</c:v>
                </c:pt>
                <c:pt idx="10">
                  <c:v>3.0825470620751361E-2</c:v>
                </c:pt>
                <c:pt idx="11">
                  <c:v>-5.5653100627651497E-2</c:v>
                </c:pt>
                <c:pt idx="12">
                  <c:v>6.7060469005781442E-2</c:v>
                </c:pt>
                <c:pt idx="13">
                  <c:v>-5.6434300040244523E-3</c:v>
                </c:pt>
                <c:pt idx="14">
                  <c:v>-3.3653656452942826E-2</c:v>
                </c:pt>
                <c:pt idx="15">
                  <c:v>8.0419865571853322E-2</c:v>
                </c:pt>
                <c:pt idx="16">
                  <c:v>-6.8088589953866574E-2</c:v>
                </c:pt>
                <c:pt idx="17">
                  <c:v>-6.9376898465161929E-2</c:v>
                </c:pt>
                <c:pt idx="18">
                  <c:v>-3.3598846883984734E-2</c:v>
                </c:pt>
                <c:pt idx="19">
                  <c:v>2.0469376447307397E-2</c:v>
                </c:pt>
                <c:pt idx="20">
                  <c:v>2.0127334218097204E-2</c:v>
                </c:pt>
                <c:pt idx="21">
                  <c:v>-7.002758183589286E-2</c:v>
                </c:pt>
                <c:pt idx="22">
                  <c:v>0.11154748906389145</c:v>
                </c:pt>
                <c:pt idx="23">
                  <c:v>-5.9207401044986341E-2</c:v>
                </c:pt>
                <c:pt idx="24">
                  <c:v>2.7520870699397904E-2</c:v>
                </c:pt>
                <c:pt idx="25">
                  <c:v>-2.6603125361685187E-2</c:v>
                </c:pt>
                <c:pt idx="26">
                  <c:v>-5.0387440457718924E-2</c:v>
                </c:pt>
                <c:pt idx="27">
                  <c:v>-7.6653823265672827E-2</c:v>
                </c:pt>
                <c:pt idx="28">
                  <c:v>6.6379659838570859E-2</c:v>
                </c:pt>
                <c:pt idx="29">
                  <c:v>-2.2467413369133382E-2</c:v>
                </c:pt>
                <c:pt idx="30">
                  <c:v>-7.0442451677877216E-2</c:v>
                </c:pt>
                <c:pt idx="31">
                  <c:v>0.14577729296422071</c:v>
                </c:pt>
                <c:pt idx="32">
                  <c:v>-4.5702514027878394E-2</c:v>
                </c:pt>
                <c:pt idx="33">
                  <c:v>-5.5439077087804378E-3</c:v>
                </c:pt>
                <c:pt idx="34">
                  <c:v>-2.0776139675378502E-2</c:v>
                </c:pt>
                <c:pt idx="35">
                  <c:v>-0.11539178805050199</c:v>
                </c:pt>
                <c:pt idx="36">
                  <c:v>-3.0883097229796874E-2</c:v>
                </c:pt>
                <c:pt idx="37">
                  <c:v>-4.7847585557647676E-4</c:v>
                </c:pt>
                <c:pt idx="38">
                  <c:v>-1.1504926964429174E-2</c:v>
                </c:pt>
                <c:pt idx="39">
                  <c:v>-0.16849303988998443</c:v>
                </c:pt>
                <c:pt idx="40">
                  <c:v>-0.10023658652174383</c:v>
                </c:pt>
                <c:pt idx="41">
                  <c:v>8.6557047132494347E-2</c:v>
                </c:pt>
                <c:pt idx="42">
                  <c:v>-0.14871912116919539</c:v>
                </c:pt>
                <c:pt idx="43">
                  <c:v>-8.7646456893910596E-3</c:v>
                </c:pt>
                <c:pt idx="44">
                  <c:v>-2.9055063309106899E-2</c:v>
                </c:pt>
                <c:pt idx="45">
                  <c:v>-5.5189418780315691E-2</c:v>
                </c:pt>
                <c:pt idx="46">
                  <c:v>1.8573655266926892E-3</c:v>
                </c:pt>
                <c:pt idx="47">
                  <c:v>-0.13990283731526176</c:v>
                </c:pt>
                <c:pt idx="48">
                  <c:v>1.7388298506737954E-2</c:v>
                </c:pt>
                <c:pt idx="49">
                  <c:v>3.432691169944313E-2</c:v>
                </c:pt>
                <c:pt idx="50">
                  <c:v>-7.4842050419679396E-2</c:v>
                </c:pt>
                <c:pt idx="51">
                  <c:v>-4.1547720074953887E-2</c:v>
                </c:pt>
                <c:pt idx="52">
                  <c:v>-1.9091021242642725E-2</c:v>
                </c:pt>
                <c:pt idx="53">
                  <c:v>-4.7224771544005506E-3</c:v>
                </c:pt>
                <c:pt idx="54">
                  <c:v>2.7427223682368052E-2</c:v>
                </c:pt>
                <c:pt idx="55">
                  <c:v>5.2538829532942088E-3</c:v>
                </c:pt>
                <c:pt idx="56">
                  <c:v>1.0020248822815603E-2</c:v>
                </c:pt>
                <c:pt idx="57">
                  <c:v>-7.6922066612574724E-3</c:v>
                </c:pt>
                <c:pt idx="58">
                  <c:v>-2.3412754563814531E-2</c:v>
                </c:pt>
                <c:pt idx="59">
                  <c:v>4.4272597056005836E-2</c:v>
                </c:pt>
                <c:pt idx="60">
                  <c:v>-4.2528099555353194E-2</c:v>
                </c:pt>
                <c:pt idx="61">
                  <c:v>7.5602741571938026E-2</c:v>
                </c:pt>
                <c:pt idx="62">
                  <c:v>-2.8249608287065797E-2</c:v>
                </c:pt>
                <c:pt idx="63">
                  <c:v>9.5002091347657469E-2</c:v>
                </c:pt>
                <c:pt idx="64">
                  <c:v>-6.5520006001928977E-3</c:v>
                </c:pt>
                <c:pt idx="65">
                  <c:v>-1.6539585147610225E-2</c:v>
                </c:pt>
                <c:pt idx="66">
                  <c:v>-3.1291887863135415E-2</c:v>
                </c:pt>
                <c:pt idx="67">
                  <c:v>-4.9527396194116946E-2</c:v>
                </c:pt>
                <c:pt idx="68">
                  <c:v>1.5648439068099762E-2</c:v>
                </c:pt>
                <c:pt idx="69">
                  <c:v>-1.6015403509564763E-2</c:v>
                </c:pt>
                <c:pt idx="70">
                  <c:v>-3.1901585853312042E-2</c:v>
                </c:pt>
                <c:pt idx="71">
                  <c:v>3.3392813168307001E-2</c:v>
                </c:pt>
                <c:pt idx="72">
                  <c:v>1.4244759794493689E-2</c:v>
                </c:pt>
                <c:pt idx="73">
                  <c:v>-3.2489915969243555E-2</c:v>
                </c:pt>
                <c:pt idx="74">
                  <c:v>-1.4054649991338763E-2</c:v>
                </c:pt>
                <c:pt idx="75">
                  <c:v>7.9549774830715236E-2</c:v>
                </c:pt>
                <c:pt idx="76">
                  <c:v>-4.3198082866206633E-2</c:v>
                </c:pt>
                <c:pt idx="77">
                  <c:v>-6.364849696746866E-2</c:v>
                </c:pt>
                <c:pt idx="78">
                  <c:v>8.2555907755974545E-2</c:v>
                </c:pt>
                <c:pt idx="79">
                  <c:v>4.1243620966476158E-2</c:v>
                </c:pt>
                <c:pt idx="80">
                  <c:v>-7.397969538339666E-2</c:v>
                </c:pt>
                <c:pt idx="81">
                  <c:v>-2.1854057640833702E-2</c:v>
                </c:pt>
                <c:pt idx="82">
                  <c:v>-1.8418089536933024E-2</c:v>
                </c:pt>
                <c:pt idx="83">
                  <c:v>1.0562628734666291E-2</c:v>
                </c:pt>
                <c:pt idx="84">
                  <c:v>3.1680760225608395E-2</c:v>
                </c:pt>
                <c:pt idx="85">
                  <c:v>2.083755887707639E-2</c:v>
                </c:pt>
                <c:pt idx="86">
                  <c:v>4.7575525689033782E-2</c:v>
                </c:pt>
                <c:pt idx="87">
                  <c:v>5.4219266040398395E-3</c:v>
                </c:pt>
                <c:pt idx="88">
                  <c:v>5.2277619163023203E-2</c:v>
                </c:pt>
                <c:pt idx="89">
                  <c:v>-4.9981967929065618E-2</c:v>
                </c:pt>
                <c:pt idx="90">
                  <c:v>-3.8504833804644534E-3</c:v>
                </c:pt>
                <c:pt idx="91">
                  <c:v>-2.0935539110407575E-2</c:v>
                </c:pt>
                <c:pt idx="92">
                  <c:v>9.5030382799947688E-3</c:v>
                </c:pt>
                <c:pt idx="93">
                  <c:v>-9.9563566339121223E-2</c:v>
                </c:pt>
                <c:pt idx="94">
                  <c:v>5.3598548612722396E-2</c:v>
                </c:pt>
                <c:pt idx="95">
                  <c:v>-3.4869908069895317E-2</c:v>
                </c:pt>
                <c:pt idx="96">
                  <c:v>1.3038743814590248E-2</c:v>
                </c:pt>
                <c:pt idx="97">
                  <c:v>1.7623822101413111E-2</c:v>
                </c:pt>
                <c:pt idx="98">
                  <c:v>1.9426310456546858E-2</c:v>
                </c:pt>
                <c:pt idx="99">
                  <c:v>6.2253284915350093E-3</c:v>
                </c:pt>
                <c:pt idx="100">
                  <c:v>2.3483580523087966E-2</c:v>
                </c:pt>
                <c:pt idx="101">
                  <c:v>5.4866732162562215E-2</c:v>
                </c:pt>
                <c:pt idx="102">
                  <c:v>-4.9438596519870259E-2</c:v>
                </c:pt>
                <c:pt idx="103">
                  <c:v>1.4603701676223935E-2</c:v>
                </c:pt>
                <c:pt idx="104">
                  <c:v>5.4862160635524404E-2</c:v>
                </c:pt>
                <c:pt idx="105">
                  <c:v>5.8512722313883714E-2</c:v>
                </c:pt>
                <c:pt idx="106">
                  <c:v>-1.9762035902248343E-2</c:v>
                </c:pt>
                <c:pt idx="107">
                  <c:v>-1.565509579970481E-2</c:v>
                </c:pt>
                <c:pt idx="108">
                  <c:v>4.7206787080716239E-2</c:v>
                </c:pt>
                <c:pt idx="109">
                  <c:v>5.0465476267271825E-2</c:v>
                </c:pt>
                <c:pt idx="110">
                  <c:v>4.5348551730485909E-2</c:v>
                </c:pt>
                <c:pt idx="111">
                  <c:v>6.2000904539871726E-2</c:v>
                </c:pt>
                <c:pt idx="112">
                  <c:v>0.13708851964860358</c:v>
                </c:pt>
                <c:pt idx="113">
                  <c:v>4.8906189677232703E-2</c:v>
                </c:pt>
                <c:pt idx="114">
                  <c:v>4.1413931092186829E-2</c:v>
                </c:pt>
                <c:pt idx="115">
                  <c:v>1.3495610466613073E-2</c:v>
                </c:pt>
                <c:pt idx="116">
                  <c:v>4.6561792290489734E-2</c:v>
                </c:pt>
                <c:pt idx="117">
                  <c:v>6.3716938190989225E-2</c:v>
                </c:pt>
                <c:pt idx="118">
                  <c:v>7.7874277964202321E-2</c:v>
                </c:pt>
                <c:pt idx="119">
                  <c:v>8.3597036715477913E-2</c:v>
                </c:pt>
                <c:pt idx="120">
                  <c:v>7.5581658975606203E-2</c:v>
                </c:pt>
                <c:pt idx="121">
                  <c:v>4.6915985050759446E-2</c:v>
                </c:pt>
                <c:pt idx="122">
                  <c:v>-9.7669952308372388E-3</c:v>
                </c:pt>
                <c:pt idx="123">
                  <c:v>5.8330396962791298E-2</c:v>
                </c:pt>
                <c:pt idx="124">
                  <c:v>4.7660102470992172E-3</c:v>
                </c:pt>
                <c:pt idx="125">
                  <c:v>3.5022469113483723E-2</c:v>
                </c:pt>
                <c:pt idx="126">
                  <c:v>0.1104335076988523</c:v>
                </c:pt>
                <c:pt idx="127">
                  <c:v>3.9974378933537835E-2</c:v>
                </c:pt>
                <c:pt idx="128">
                  <c:v>5.0254186716035321E-2</c:v>
                </c:pt>
                <c:pt idx="129">
                  <c:v>-5.6473548862925327E-2</c:v>
                </c:pt>
                <c:pt idx="130">
                  <c:v>5.3639901250363664E-2</c:v>
                </c:pt>
                <c:pt idx="131">
                  <c:v>1.4774713307527776E-2</c:v>
                </c:pt>
                <c:pt idx="132">
                  <c:v>5.7460872330413082E-2</c:v>
                </c:pt>
                <c:pt idx="133">
                  <c:v>-6.1115405175124593E-2</c:v>
                </c:pt>
                <c:pt idx="134">
                  <c:v>-6.1448454917865547E-2</c:v>
                </c:pt>
                <c:pt idx="135">
                  <c:v>8.5039576694141417E-2</c:v>
                </c:pt>
                <c:pt idx="136">
                  <c:v>-1.750390459410589E-2</c:v>
                </c:pt>
                <c:pt idx="137">
                  <c:v>-0.10548762433347569</c:v>
                </c:pt>
                <c:pt idx="138">
                  <c:v>3.6889445777328334E-2</c:v>
                </c:pt>
                <c:pt idx="139">
                  <c:v>-9.2406957988249161E-3</c:v>
                </c:pt>
                <c:pt idx="140">
                  <c:v>-6.8711442264302036E-3</c:v>
                </c:pt>
                <c:pt idx="141">
                  <c:v>-3.3129634543472619E-2</c:v>
                </c:pt>
                <c:pt idx="142">
                  <c:v>-0.11074356741924696</c:v>
                </c:pt>
                <c:pt idx="143">
                  <c:v>9.2327975686400166E-2</c:v>
                </c:pt>
                <c:pt idx="144">
                  <c:v>-3.3998498496028873E-2</c:v>
                </c:pt>
                <c:pt idx="145">
                  <c:v>-0.13323033126396489</c:v>
                </c:pt>
                <c:pt idx="146">
                  <c:v>6.6650238527207861E-2</c:v>
                </c:pt>
                <c:pt idx="147">
                  <c:v>-4.1867980965161422E-2</c:v>
                </c:pt>
                <c:pt idx="148">
                  <c:v>-5.1901406741313494E-2</c:v>
                </c:pt>
                <c:pt idx="149">
                  <c:v>4.4297810706698471E-2</c:v>
                </c:pt>
                <c:pt idx="150">
                  <c:v>1.0914318486614505E-2</c:v>
                </c:pt>
                <c:pt idx="151">
                  <c:v>9.8291613079188878E-2</c:v>
                </c:pt>
                <c:pt idx="152">
                  <c:v>7.5174443382334033E-2</c:v>
                </c:pt>
                <c:pt idx="153">
                  <c:v>0.21879370831953437</c:v>
                </c:pt>
                <c:pt idx="154">
                  <c:v>0.15362004768864246</c:v>
                </c:pt>
                <c:pt idx="155">
                  <c:v>-2.8303201880799378E-3</c:v>
                </c:pt>
                <c:pt idx="156">
                  <c:v>4.3230132261751208E-2</c:v>
                </c:pt>
                <c:pt idx="157">
                  <c:v>3.2392234322793811E-2</c:v>
                </c:pt>
                <c:pt idx="158">
                  <c:v>7.4335661822356514E-2</c:v>
                </c:pt>
                <c:pt idx="159">
                  <c:v>-0.10954706643998158</c:v>
                </c:pt>
                <c:pt idx="160">
                  <c:v>-1.8588883881509588E-3</c:v>
                </c:pt>
                <c:pt idx="161">
                  <c:v>2.1906215987561595E-2</c:v>
                </c:pt>
                <c:pt idx="162">
                  <c:v>-4.1704068473771727E-2</c:v>
                </c:pt>
                <c:pt idx="163">
                  <c:v>-3.9952767445573301E-2</c:v>
                </c:pt>
                <c:pt idx="164">
                  <c:v>-8.2215675436509983E-2</c:v>
                </c:pt>
                <c:pt idx="165">
                  <c:v>4.3387758425428302E-3</c:v>
                </c:pt>
                <c:pt idx="166">
                  <c:v>-2.2530582813292455E-2</c:v>
                </c:pt>
                <c:pt idx="167">
                  <c:v>-9.9746767437697059E-2</c:v>
                </c:pt>
                <c:pt idx="168">
                  <c:v>-2.7759747187058537E-2</c:v>
                </c:pt>
                <c:pt idx="169">
                  <c:v>0.10161210457158276</c:v>
                </c:pt>
                <c:pt idx="170">
                  <c:v>-6.6022518168939115E-2</c:v>
                </c:pt>
                <c:pt idx="171">
                  <c:v>2.0970060508615163E-2</c:v>
                </c:pt>
                <c:pt idx="172">
                  <c:v>5.3288062616363874E-2</c:v>
                </c:pt>
                <c:pt idx="173">
                  <c:v>-8.777801757269188E-2</c:v>
                </c:pt>
                <c:pt idx="174">
                  <c:v>2.9550556348704404E-2</c:v>
                </c:pt>
                <c:pt idx="175">
                  <c:v>-7.1061543656361081E-2</c:v>
                </c:pt>
                <c:pt idx="176">
                  <c:v>-7.4279797294281025E-3</c:v>
                </c:pt>
                <c:pt idx="177">
                  <c:v>1.7698479467012973E-2</c:v>
                </c:pt>
                <c:pt idx="178">
                  <c:v>4.5264918854140745E-2</c:v>
                </c:pt>
                <c:pt idx="179">
                  <c:v>-0.11789902816923892</c:v>
                </c:pt>
                <c:pt idx="180">
                  <c:v>-0.10469177204994828</c:v>
                </c:pt>
                <c:pt idx="181">
                  <c:v>-1.4124844692645411E-2</c:v>
                </c:pt>
                <c:pt idx="182">
                  <c:v>3.6621402233340206E-2</c:v>
                </c:pt>
                <c:pt idx="183">
                  <c:v>-0.14171702174357748</c:v>
                </c:pt>
                <c:pt idx="184">
                  <c:v>-1.138278579649743E-2</c:v>
                </c:pt>
                <c:pt idx="185">
                  <c:v>0.11840486219593593</c:v>
                </c:pt>
                <c:pt idx="186">
                  <c:v>-1.0301466724813579E-2</c:v>
                </c:pt>
                <c:pt idx="187">
                  <c:v>3.6918583236303704E-2</c:v>
                </c:pt>
                <c:pt idx="188">
                  <c:v>2.802054964783629E-2</c:v>
                </c:pt>
                <c:pt idx="189">
                  <c:v>6.99375128030848E-2</c:v>
                </c:pt>
                <c:pt idx="190">
                  <c:v>3.6199578556320944E-2</c:v>
                </c:pt>
                <c:pt idx="191">
                  <c:v>7.8177173833120506E-2</c:v>
                </c:pt>
                <c:pt idx="192">
                  <c:v>-3.1645777254608376E-2</c:v>
                </c:pt>
                <c:pt idx="193">
                  <c:v>4.3884493195811558E-2</c:v>
                </c:pt>
                <c:pt idx="194">
                  <c:v>-1.5504544606274706E-2</c:v>
                </c:pt>
                <c:pt idx="195">
                  <c:v>8.4745387521202531E-2</c:v>
                </c:pt>
                <c:pt idx="196">
                  <c:v>4.7199835293529446E-2</c:v>
                </c:pt>
                <c:pt idx="197">
                  <c:v>-3.7562672120072804E-2</c:v>
                </c:pt>
                <c:pt idx="198">
                  <c:v>7.3146102065917873E-2</c:v>
                </c:pt>
                <c:pt idx="199">
                  <c:v>-5.6315332217911518E-2</c:v>
                </c:pt>
                <c:pt idx="200">
                  <c:v>2.6658936575689296E-2</c:v>
                </c:pt>
                <c:pt idx="201">
                  <c:v>-4.5927085276378676E-2</c:v>
                </c:pt>
                <c:pt idx="202">
                  <c:v>-1.5739115543839333E-2</c:v>
                </c:pt>
                <c:pt idx="203">
                  <c:v>1.043144324908063E-2</c:v>
                </c:pt>
                <c:pt idx="204">
                  <c:v>-0.12539220474089596</c:v>
                </c:pt>
                <c:pt idx="205">
                  <c:v>-2.097518221934358E-2</c:v>
                </c:pt>
                <c:pt idx="206">
                  <c:v>3.0965547673771354E-2</c:v>
                </c:pt>
                <c:pt idx="207">
                  <c:v>-6.7196392593313448E-2</c:v>
                </c:pt>
                <c:pt idx="208">
                  <c:v>-8.6137878275021507E-2</c:v>
                </c:pt>
                <c:pt idx="209">
                  <c:v>4.2865799466955679E-3</c:v>
                </c:pt>
                <c:pt idx="210">
                  <c:v>-1.4715948532575851E-2</c:v>
                </c:pt>
                <c:pt idx="211">
                  <c:v>-4.949159790948876E-2</c:v>
                </c:pt>
                <c:pt idx="212">
                  <c:v>-3.5882571818778075E-2</c:v>
                </c:pt>
                <c:pt idx="213">
                  <c:v>-6.9018144117070079E-3</c:v>
                </c:pt>
                <c:pt idx="214">
                  <c:v>-8.0155724584134447E-3</c:v>
                </c:pt>
                <c:pt idx="215">
                  <c:v>1.6949721054006162E-2</c:v>
                </c:pt>
                <c:pt idx="216">
                  <c:v>-3.6935825884885531E-2</c:v>
                </c:pt>
                <c:pt idx="217">
                  <c:v>-6.0458466857777893E-3</c:v>
                </c:pt>
                <c:pt idx="218">
                  <c:v>4.3877261933856104E-2</c:v>
                </c:pt>
                <c:pt idx="219">
                  <c:v>7.3946756253212342E-2</c:v>
                </c:pt>
                <c:pt idx="220">
                  <c:v>5.0204272855943088E-2</c:v>
                </c:pt>
                <c:pt idx="221">
                  <c:v>-4.9561738544451117E-2</c:v>
                </c:pt>
                <c:pt idx="222">
                  <c:v>-2.2666367454021952E-2</c:v>
                </c:pt>
                <c:pt idx="223">
                  <c:v>-0.11161701049221406</c:v>
                </c:pt>
                <c:pt idx="224">
                  <c:v>5.7949758859386691E-2</c:v>
                </c:pt>
                <c:pt idx="225">
                  <c:v>-2.5149854448713427E-2</c:v>
                </c:pt>
                <c:pt idx="226">
                  <c:v>-1.9121061876870016E-3</c:v>
                </c:pt>
                <c:pt idx="227">
                  <c:v>-6.8857977386786118E-2</c:v>
                </c:pt>
                <c:pt idx="228">
                  <c:v>9.0786246889109634E-3</c:v>
                </c:pt>
                <c:pt idx="229">
                  <c:v>-4.3270933390134658E-2</c:v>
                </c:pt>
                <c:pt idx="230">
                  <c:v>1.8171953623635773E-5</c:v>
                </c:pt>
                <c:pt idx="231">
                  <c:v>1.0592118919865001E-2</c:v>
                </c:pt>
                <c:pt idx="232">
                  <c:v>-3.8683644003919326E-2</c:v>
                </c:pt>
                <c:pt idx="233">
                  <c:v>4.7996954050562479E-2</c:v>
                </c:pt>
                <c:pt idx="234">
                  <c:v>-1.9775008360882751E-2</c:v>
                </c:pt>
                <c:pt idx="235">
                  <c:v>7.1820784452114594E-3</c:v>
                </c:pt>
                <c:pt idx="236">
                  <c:v>-6.2937701463727791E-2</c:v>
                </c:pt>
                <c:pt idx="237">
                  <c:v>-7.0422578461771579E-2</c:v>
                </c:pt>
                <c:pt idx="238">
                  <c:v>0.11753101012579314</c:v>
                </c:pt>
                <c:pt idx="239">
                  <c:v>-8.3218937023957551E-2</c:v>
                </c:pt>
                <c:pt idx="240">
                  <c:v>6.3487923311482675E-2</c:v>
                </c:pt>
                <c:pt idx="241">
                  <c:v>-5.3320870165649126E-2</c:v>
                </c:pt>
                <c:pt idx="242">
                  <c:v>3.2891350312329592E-2</c:v>
                </c:pt>
                <c:pt idx="243">
                  <c:v>1.3385056729774192E-2</c:v>
                </c:pt>
                <c:pt idx="244">
                  <c:v>6.285902055880932E-2</c:v>
                </c:pt>
                <c:pt idx="245">
                  <c:v>4.8325755245542723E-2</c:v>
                </c:pt>
                <c:pt idx="246">
                  <c:v>5.6766103976466198E-2</c:v>
                </c:pt>
                <c:pt idx="247">
                  <c:v>0.10781143752065958</c:v>
                </c:pt>
                <c:pt idx="248">
                  <c:v>-3.9934050551996947E-2</c:v>
                </c:pt>
                <c:pt idx="249">
                  <c:v>8.6733093254364846E-2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12960"/>
        <c:axId val="111539712"/>
      </c:scatterChart>
      <c:valAx>
        <c:axId val="111512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PhiDiff_LN(Pound/US)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11539712"/>
        <c:crosses val="autoZero"/>
        <c:crossBetween val="midCat"/>
      </c:valAx>
      <c:valAx>
        <c:axId val="111539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512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PhiDiff_LN(TW$I)  Residual Plot</a:t>
            </a:r>
          </a:p>
        </c:rich>
      </c:tx>
      <c:layout>
        <c:manualLayout>
          <c:xMode val="edge"/>
          <c:yMode val="edge"/>
          <c:x val="0.14079861111111108"/>
          <c:y val="3.9215686274509803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'PhiDiff_LN Data'!$M$3:$M$252</c:f>
              <c:numCache>
                <c:formatCode>0.0000</c:formatCode>
                <c:ptCount val="250"/>
                <c:pt idx="0">
                  <c:v>2.0127755678115102</c:v>
                </c:pt>
                <c:pt idx="1">
                  <c:v>2.0101303196437001</c:v>
                </c:pt>
                <c:pt idx="2">
                  <c:v>2.0067957572503619</c:v>
                </c:pt>
                <c:pt idx="3">
                  <c:v>2.0129026329930473</c:v>
                </c:pt>
                <c:pt idx="4">
                  <c:v>2.0148202528168069</c:v>
                </c:pt>
                <c:pt idx="5">
                  <c:v>2.0152164104547037</c:v>
                </c:pt>
                <c:pt idx="6">
                  <c:v>2.0095923823750081</c:v>
                </c:pt>
                <c:pt idx="7">
                  <c:v>2.0052763694388784</c:v>
                </c:pt>
                <c:pt idx="8">
                  <c:v>2.0148569496151492</c:v>
                </c:pt>
                <c:pt idx="9">
                  <c:v>2.0169653770166742</c:v>
                </c:pt>
                <c:pt idx="10">
                  <c:v>2.0032725493038024</c:v>
                </c:pt>
                <c:pt idx="11">
                  <c:v>2.0254186865741488</c:v>
                </c:pt>
                <c:pt idx="12">
                  <c:v>2.0313386886794915</c:v>
                </c:pt>
                <c:pt idx="13">
                  <c:v>2.0556738986163543</c:v>
                </c:pt>
                <c:pt idx="14">
                  <c:v>2.0468319125747931</c:v>
                </c:pt>
                <c:pt idx="15">
                  <c:v>2.0525132780530595</c:v>
                </c:pt>
                <c:pt idx="16">
                  <c:v>2.0312251847382679</c:v>
                </c:pt>
                <c:pt idx="17">
                  <c:v>2.0340118258261795</c:v>
                </c:pt>
                <c:pt idx="18">
                  <c:v>2.0454811303380636</c:v>
                </c:pt>
                <c:pt idx="19">
                  <c:v>2.0647257422531418</c:v>
                </c:pt>
                <c:pt idx="20">
                  <c:v>2.04818594350834</c:v>
                </c:pt>
                <c:pt idx="21">
                  <c:v>2.0427349935443195</c:v>
                </c:pt>
                <c:pt idx="22">
                  <c:v>2.0502364087905036</c:v>
                </c:pt>
                <c:pt idx="23">
                  <c:v>2.0734382964889604</c:v>
                </c:pt>
                <c:pt idx="24">
                  <c:v>2.072993840564727</c:v>
                </c:pt>
                <c:pt idx="25">
                  <c:v>2.0567800518215336</c:v>
                </c:pt>
                <c:pt idx="26">
                  <c:v>2.0632162398933729</c:v>
                </c:pt>
                <c:pt idx="27">
                  <c:v>2.0683420405857547</c:v>
                </c:pt>
                <c:pt idx="28">
                  <c:v>2.0675910961324382</c:v>
                </c:pt>
                <c:pt idx="29">
                  <c:v>2.0831157996925889</c:v>
                </c:pt>
                <c:pt idx="30">
                  <c:v>2.0806862186250896</c:v>
                </c:pt>
                <c:pt idx="31">
                  <c:v>2.0919322805076179</c:v>
                </c:pt>
                <c:pt idx="32">
                  <c:v>2.0499001044665563</c:v>
                </c:pt>
                <c:pt idx="33">
                  <c:v>2.0291706175890067</c:v>
                </c:pt>
                <c:pt idx="34">
                  <c:v>2.0576327854758194</c:v>
                </c:pt>
                <c:pt idx="35">
                  <c:v>2.0501794139827374</c:v>
                </c:pt>
                <c:pt idx="36">
                  <c:v>2.0404581827956041</c:v>
                </c:pt>
                <c:pt idx="37">
                  <c:v>2.0615216824960783</c:v>
                </c:pt>
                <c:pt idx="38">
                  <c:v>2.0750482305731408</c:v>
                </c:pt>
                <c:pt idx="39">
                  <c:v>2.0652428960454503</c:v>
                </c:pt>
                <c:pt idx="40">
                  <c:v>2.0628715206382413</c:v>
                </c:pt>
                <c:pt idx="41">
                  <c:v>2.0737115983527019</c:v>
                </c:pt>
                <c:pt idx="42">
                  <c:v>2.0729900957082408</c:v>
                </c:pt>
                <c:pt idx="43">
                  <c:v>2.0476312574497673</c:v>
                </c:pt>
                <c:pt idx="44">
                  <c:v>2.049176366379394</c:v>
                </c:pt>
                <c:pt idx="45">
                  <c:v>2.0412598449845709</c:v>
                </c:pt>
                <c:pt idx="46">
                  <c:v>2.0583448581630126</c:v>
                </c:pt>
                <c:pt idx="47">
                  <c:v>2.0590378919880408</c:v>
                </c:pt>
                <c:pt idx="48">
                  <c:v>2.0516559707599553</c:v>
                </c:pt>
                <c:pt idx="49">
                  <c:v>2.0767388820662425</c:v>
                </c:pt>
                <c:pt idx="50">
                  <c:v>2.0712574471982781</c:v>
                </c:pt>
                <c:pt idx="51">
                  <c:v>2.0703381707242974</c:v>
                </c:pt>
                <c:pt idx="52">
                  <c:v>2.1018734279728046</c:v>
                </c:pt>
                <c:pt idx="53">
                  <c:v>2.059114806656055</c:v>
                </c:pt>
                <c:pt idx="54">
                  <c:v>2.0792236296575926</c:v>
                </c:pt>
                <c:pt idx="55">
                  <c:v>2.092421578823656</c:v>
                </c:pt>
                <c:pt idx="56">
                  <c:v>2.0998613343663708</c:v>
                </c:pt>
                <c:pt idx="57">
                  <c:v>2.1029911399078101</c:v>
                </c:pt>
                <c:pt idx="58">
                  <c:v>2.1092104249027979</c:v>
                </c:pt>
                <c:pt idx="59">
                  <c:v>2.0848012562820051</c:v>
                </c:pt>
                <c:pt idx="60">
                  <c:v>2.0812119983901631</c:v>
                </c:pt>
                <c:pt idx="61">
                  <c:v>2.1018623982341671</c:v>
                </c:pt>
                <c:pt idx="62">
                  <c:v>2.1154922977503232</c:v>
                </c:pt>
                <c:pt idx="63">
                  <c:v>2.1185186158624902</c:v>
                </c:pt>
                <c:pt idx="64">
                  <c:v>2.1086140080021143</c:v>
                </c:pt>
                <c:pt idx="65">
                  <c:v>2.1192350895834906</c:v>
                </c:pt>
                <c:pt idx="66">
                  <c:v>2.1170856065216803</c:v>
                </c:pt>
                <c:pt idx="67">
                  <c:v>2.0939579797428607</c:v>
                </c:pt>
                <c:pt idx="68">
                  <c:v>2.0981899506625949</c:v>
                </c:pt>
                <c:pt idx="69">
                  <c:v>2.1104658397701561</c:v>
                </c:pt>
                <c:pt idx="70">
                  <c:v>2.1196401361411041</c:v>
                </c:pt>
                <c:pt idx="71">
                  <c:v>2.1145895743557315</c:v>
                </c:pt>
                <c:pt idx="72">
                  <c:v>2.1292006419954008</c:v>
                </c:pt>
                <c:pt idx="73">
                  <c:v>2.1285229345077563</c:v>
                </c:pt>
                <c:pt idx="74">
                  <c:v>2.1150867955033426</c:v>
                </c:pt>
                <c:pt idx="75">
                  <c:v>2.1166440730991556</c:v>
                </c:pt>
                <c:pt idx="76">
                  <c:v>2.0900071750803266</c:v>
                </c:pt>
                <c:pt idx="77">
                  <c:v>2.0791538567360628</c:v>
                </c:pt>
                <c:pt idx="78">
                  <c:v>2.0655312617508303</c:v>
                </c:pt>
                <c:pt idx="79">
                  <c:v>2.0956432658685413</c:v>
                </c:pt>
                <c:pt idx="80">
                  <c:v>2.0875056828504523</c:v>
                </c:pt>
                <c:pt idx="81">
                  <c:v>2.0939665941154288</c:v>
                </c:pt>
                <c:pt idx="82">
                  <c:v>2.0758166647839902</c:v>
                </c:pt>
                <c:pt idx="83">
                  <c:v>2.0781369418653202</c:v>
                </c:pt>
                <c:pt idx="84">
                  <c:v>2.0541588482914257</c:v>
                </c:pt>
                <c:pt idx="85">
                  <c:v>2.0556859895394091</c:v>
                </c:pt>
                <c:pt idx="86">
                  <c:v>2.0551658598714102</c:v>
                </c:pt>
                <c:pt idx="87">
                  <c:v>2.0562301428650778</c:v>
                </c:pt>
                <c:pt idx="88">
                  <c:v>2.0101123685711708</c:v>
                </c:pt>
                <c:pt idx="89">
                  <c:v>2.0229554190076242</c:v>
                </c:pt>
                <c:pt idx="90">
                  <c:v>2.0498448787372587</c:v>
                </c:pt>
                <c:pt idx="91">
                  <c:v>2.053069519944966</c:v>
                </c:pt>
                <c:pt idx="92">
                  <c:v>2.0343976504131693</c:v>
                </c:pt>
                <c:pt idx="93">
                  <c:v>1.9970898450817165</c:v>
                </c:pt>
                <c:pt idx="94">
                  <c:v>2.0157277492614432</c:v>
                </c:pt>
                <c:pt idx="95">
                  <c:v>1.9917492648734898</c:v>
                </c:pt>
                <c:pt idx="96">
                  <c:v>1.9831800596082974</c:v>
                </c:pt>
                <c:pt idx="97">
                  <c:v>2.0030552294792234</c:v>
                </c:pt>
                <c:pt idx="98">
                  <c:v>2.0176755659742014</c:v>
                </c:pt>
                <c:pt idx="99">
                  <c:v>2.0177171552975364</c:v>
                </c:pt>
                <c:pt idx="100">
                  <c:v>2.0324331232203185</c:v>
                </c:pt>
                <c:pt idx="101">
                  <c:v>2.0034379893513412</c:v>
                </c:pt>
                <c:pt idx="102">
                  <c:v>1.998888331283692</c:v>
                </c:pt>
                <c:pt idx="103">
                  <c:v>2.0113918606134957</c:v>
                </c:pt>
                <c:pt idx="104">
                  <c:v>2.005100704098906</c:v>
                </c:pt>
                <c:pt idx="105">
                  <c:v>1.9851753000712806</c:v>
                </c:pt>
                <c:pt idx="106">
                  <c:v>1.95948316328642</c:v>
                </c:pt>
                <c:pt idx="107">
                  <c:v>1.9642572040185331</c:v>
                </c:pt>
                <c:pt idx="108">
                  <c:v>1.9820582411542103</c:v>
                </c:pt>
                <c:pt idx="109">
                  <c:v>1.990097454000566</c:v>
                </c:pt>
                <c:pt idx="110">
                  <c:v>1.9708763582384958</c:v>
                </c:pt>
                <c:pt idx="111">
                  <c:v>1.99353181242346</c:v>
                </c:pt>
                <c:pt idx="112">
                  <c:v>1.9957896621277538</c:v>
                </c:pt>
                <c:pt idx="113">
                  <c:v>2.0100068871055297</c:v>
                </c:pt>
                <c:pt idx="114">
                  <c:v>2.0089767738865589</c:v>
                </c:pt>
                <c:pt idx="115">
                  <c:v>1.986839681122273</c:v>
                </c:pt>
                <c:pt idx="116">
                  <c:v>1.988420788920219</c:v>
                </c:pt>
                <c:pt idx="117">
                  <c:v>2.008368693256116</c:v>
                </c:pt>
                <c:pt idx="118">
                  <c:v>2.0150798554246347</c:v>
                </c:pt>
                <c:pt idx="119">
                  <c:v>1.9995110561575506</c:v>
                </c:pt>
                <c:pt idx="120">
                  <c:v>1.9903310732810913</c:v>
                </c:pt>
                <c:pt idx="121">
                  <c:v>2.0019743198273448</c:v>
                </c:pt>
                <c:pt idx="122">
                  <c:v>2.0006524704849138</c:v>
                </c:pt>
                <c:pt idx="123">
                  <c:v>1.9904188063499406</c:v>
                </c:pt>
                <c:pt idx="124">
                  <c:v>1.9536229959730638</c:v>
                </c:pt>
                <c:pt idx="125">
                  <c:v>1.9862263229192343</c:v>
                </c:pt>
                <c:pt idx="126">
                  <c:v>1.9865805307147615</c:v>
                </c:pt>
                <c:pt idx="127">
                  <c:v>1.9746725529712239</c:v>
                </c:pt>
                <c:pt idx="128">
                  <c:v>1.9832472718841894</c:v>
                </c:pt>
                <c:pt idx="129">
                  <c:v>1.9923225099377886</c:v>
                </c:pt>
                <c:pt idx="130">
                  <c:v>1.9751406977119088</c:v>
                </c:pt>
                <c:pt idx="131">
                  <c:v>1.9720381507040772</c:v>
                </c:pt>
                <c:pt idx="132">
                  <c:v>1.9945957591966024</c:v>
                </c:pt>
                <c:pt idx="133">
                  <c:v>1.9824465161479603</c:v>
                </c:pt>
                <c:pt idx="134">
                  <c:v>1.9743587164472447</c:v>
                </c:pt>
                <c:pt idx="135">
                  <c:v>1.9642118929654044</c:v>
                </c:pt>
                <c:pt idx="136">
                  <c:v>1.962300079571901</c:v>
                </c:pt>
                <c:pt idx="137">
                  <c:v>1.9652258869668402</c:v>
                </c:pt>
                <c:pt idx="138">
                  <c:v>1.9500733316121828</c:v>
                </c:pt>
                <c:pt idx="139">
                  <c:v>1.9578072047635091</c:v>
                </c:pt>
                <c:pt idx="140">
                  <c:v>1.94113322837757</c:v>
                </c:pt>
                <c:pt idx="141">
                  <c:v>1.9217523125232203</c:v>
                </c:pt>
                <c:pt idx="142">
                  <c:v>1.9119048563431189</c:v>
                </c:pt>
                <c:pt idx="143">
                  <c:v>1.9472372179855535</c:v>
                </c:pt>
                <c:pt idx="144">
                  <c:v>1.9275982582777442</c:v>
                </c:pt>
                <c:pt idx="145">
                  <c:v>1.9271691092950087</c:v>
                </c:pt>
                <c:pt idx="146">
                  <c:v>1.8960193841940916</c:v>
                </c:pt>
                <c:pt idx="147">
                  <c:v>1.9139747422897</c:v>
                </c:pt>
                <c:pt idx="148">
                  <c:v>1.918997761373447</c:v>
                </c:pt>
                <c:pt idx="149">
                  <c:v>1.9257051025824796</c:v>
                </c:pt>
                <c:pt idx="150">
                  <c:v>1.9128395270041754</c:v>
                </c:pt>
                <c:pt idx="151">
                  <c:v>1.9589835422039301</c:v>
                </c:pt>
                <c:pt idx="152">
                  <c:v>1.9598657042470076</c:v>
                </c:pt>
                <c:pt idx="153">
                  <c:v>1.996651714191775</c:v>
                </c:pt>
                <c:pt idx="154">
                  <c:v>2.0114011895675183</c:v>
                </c:pt>
                <c:pt idx="155">
                  <c:v>1.9646628753285191</c:v>
                </c:pt>
                <c:pt idx="156">
                  <c:v>1.9800495641280218</c:v>
                </c:pt>
                <c:pt idx="157">
                  <c:v>2.0036031788282269</c:v>
                </c:pt>
                <c:pt idx="158">
                  <c:v>2.0027046074451107</c:v>
                </c:pt>
                <c:pt idx="159">
                  <c:v>1.974356039500949</c:v>
                </c:pt>
                <c:pt idx="160">
                  <c:v>1.94651461364553</c:v>
                </c:pt>
                <c:pt idx="161">
                  <c:v>1.938471286395925</c:v>
                </c:pt>
                <c:pt idx="162">
                  <c:v>1.9528170450370248</c:v>
                </c:pt>
                <c:pt idx="163">
                  <c:v>1.9345510326675353</c:v>
                </c:pt>
                <c:pt idx="164">
                  <c:v>1.9298180632159196</c:v>
                </c:pt>
                <c:pt idx="165">
                  <c:v>1.9186160947208193</c:v>
                </c:pt>
                <c:pt idx="166">
                  <c:v>1.9261368032201229</c:v>
                </c:pt>
                <c:pt idx="167">
                  <c:v>1.9358912132800148</c:v>
                </c:pt>
                <c:pt idx="168">
                  <c:v>1.9395944443344879</c:v>
                </c:pt>
                <c:pt idx="169">
                  <c:v>1.9578954376968025</c:v>
                </c:pt>
                <c:pt idx="170">
                  <c:v>1.9430961490580398</c:v>
                </c:pt>
                <c:pt idx="171">
                  <c:v>1.9455217866013435</c:v>
                </c:pt>
                <c:pt idx="172">
                  <c:v>1.9814865564318049</c:v>
                </c:pt>
                <c:pt idx="173">
                  <c:v>1.9728187626324036</c:v>
                </c:pt>
                <c:pt idx="174">
                  <c:v>1.9390538105758464</c:v>
                </c:pt>
                <c:pt idx="175">
                  <c:v>1.9389301138884911</c:v>
                </c:pt>
                <c:pt idx="176">
                  <c:v>1.9416975453635965</c:v>
                </c:pt>
                <c:pt idx="177">
                  <c:v>1.9044609063489184</c:v>
                </c:pt>
                <c:pt idx="178">
                  <c:v>1.9285098238991689</c:v>
                </c:pt>
                <c:pt idx="179">
                  <c:v>1.9469771744633539</c:v>
                </c:pt>
                <c:pt idx="180">
                  <c:v>1.9240367808333483</c:v>
                </c:pt>
                <c:pt idx="181">
                  <c:v>1.9178970551061099</c:v>
                </c:pt>
                <c:pt idx="182">
                  <c:v>1.9076028365377278</c:v>
                </c:pt>
                <c:pt idx="183">
                  <c:v>1.900603933522544</c:v>
                </c:pt>
                <c:pt idx="184">
                  <c:v>1.9060256003116494</c:v>
                </c:pt>
                <c:pt idx="185">
                  <c:v>1.9101958604081859</c:v>
                </c:pt>
                <c:pt idx="186">
                  <c:v>1.9028239640431623</c:v>
                </c:pt>
                <c:pt idx="187">
                  <c:v>1.9038631754811344</c:v>
                </c:pt>
                <c:pt idx="188">
                  <c:v>1.9333746111779293</c:v>
                </c:pt>
                <c:pt idx="189">
                  <c:v>1.9320409169721771</c:v>
                </c:pt>
                <c:pt idx="190">
                  <c:v>1.9245313317506785</c:v>
                </c:pt>
                <c:pt idx="191">
                  <c:v>1.9414684219368157</c:v>
                </c:pt>
                <c:pt idx="192">
                  <c:v>1.9370472337200146</c:v>
                </c:pt>
                <c:pt idx="193">
                  <c:v>1.9171370096554763</c:v>
                </c:pt>
                <c:pt idx="194">
                  <c:v>1.9356827419166915</c:v>
                </c:pt>
                <c:pt idx="195">
                  <c:v>1.9299063307940969</c:v>
                </c:pt>
                <c:pt idx="196">
                  <c:v>1.9411705088950315</c:v>
                </c:pt>
                <c:pt idx="197">
                  <c:v>1.953451571764766</c:v>
                </c:pt>
                <c:pt idx="198">
                  <c:v>1.9459832927035232</c:v>
                </c:pt>
                <c:pt idx="199">
                  <c:v>1.9325723975463207</c:v>
                </c:pt>
                <c:pt idx="200">
                  <c:v>1.9174777275100792</c:v>
                </c:pt>
                <c:pt idx="201">
                  <c:v>1.9290978391014142</c:v>
                </c:pt>
                <c:pt idx="202">
                  <c:v>1.9416445367213773</c:v>
                </c:pt>
                <c:pt idx="203">
                  <c:v>1.9278397394390332</c:v>
                </c:pt>
                <c:pt idx="204">
                  <c:v>1.9378522449309488</c:v>
                </c:pt>
                <c:pt idx="205">
                  <c:v>1.9469205106676872</c:v>
                </c:pt>
                <c:pt idx="206">
                  <c:v>1.9630284000260967</c:v>
                </c:pt>
                <c:pt idx="207">
                  <c:v>1.9507859032821027</c:v>
                </c:pt>
                <c:pt idx="208">
                  <c:v>1.9574549619297144</c:v>
                </c:pt>
                <c:pt idx="209">
                  <c:v>1.9458648795735076</c:v>
                </c:pt>
                <c:pt idx="210">
                  <c:v>1.9640796478906379</c:v>
                </c:pt>
                <c:pt idx="211">
                  <c:v>1.9429246126722028</c:v>
                </c:pt>
                <c:pt idx="212">
                  <c:v>1.950458704338391</c:v>
                </c:pt>
                <c:pt idx="213">
                  <c:v>1.9351484226746329</c:v>
                </c:pt>
                <c:pt idx="214">
                  <c:v>1.9555691323927205</c:v>
                </c:pt>
                <c:pt idx="215">
                  <c:v>1.9518313754696548</c:v>
                </c:pt>
                <c:pt idx="216">
                  <c:v>1.9593321300631246</c:v>
                </c:pt>
                <c:pt idx="217">
                  <c:v>1.9559963850239992</c:v>
                </c:pt>
                <c:pt idx="218">
                  <c:v>1.9497822273121006</c:v>
                </c:pt>
                <c:pt idx="219">
                  <c:v>1.9499137228272372</c:v>
                </c:pt>
                <c:pt idx="220">
                  <c:v>1.9491188197989939</c:v>
                </c:pt>
                <c:pt idx="221">
                  <c:v>1.9545003479355687</c:v>
                </c:pt>
                <c:pt idx="222">
                  <c:v>1.9482113911129715</c:v>
                </c:pt>
                <c:pt idx="223">
                  <c:v>1.9669383629395258</c:v>
                </c:pt>
                <c:pt idx="224">
                  <c:v>1.9785646204882008</c:v>
                </c:pt>
                <c:pt idx="225">
                  <c:v>1.9876529547581088</c:v>
                </c:pt>
                <c:pt idx="226">
                  <c:v>1.9985759397773575</c:v>
                </c:pt>
                <c:pt idx="227">
                  <c:v>2.0050456393662133</c:v>
                </c:pt>
                <c:pt idx="228">
                  <c:v>2.0306236709654248</c:v>
                </c:pt>
                <c:pt idx="229">
                  <c:v>2.0329234431204855</c:v>
                </c:pt>
                <c:pt idx="230">
                  <c:v>2.047351162928686</c:v>
                </c:pt>
                <c:pt idx="231">
                  <c:v>2.0275659052422914</c:v>
                </c:pt>
                <c:pt idx="232">
                  <c:v>2.0077525791377391</c:v>
                </c:pt>
                <c:pt idx="233">
                  <c:v>2.029085170647031</c:v>
                </c:pt>
                <c:pt idx="234">
                  <c:v>2.0405814944593685</c:v>
                </c:pt>
                <c:pt idx="235">
                  <c:v>2.0387111502723387</c:v>
                </c:pt>
                <c:pt idx="236">
                  <c:v>2.0321314494139577</c:v>
                </c:pt>
                <c:pt idx="237">
                  <c:v>2.0266088676628167</c:v>
                </c:pt>
                <c:pt idx="238">
                  <c:v>2.0583147448730341</c:v>
                </c:pt>
                <c:pt idx="239">
                  <c:v>2.0484517308550019</c:v>
                </c:pt>
                <c:pt idx="240">
                  <c:v>2.0566221191726877</c:v>
                </c:pt>
                <c:pt idx="241">
                  <c:v>2.0300643703666497</c:v>
                </c:pt>
                <c:pt idx="242">
                  <c:v>2.0243255300397838</c:v>
                </c:pt>
                <c:pt idx="243">
                  <c:v>2.0086697729049052</c:v>
                </c:pt>
                <c:pt idx="244">
                  <c:v>2.0221721596439468</c:v>
                </c:pt>
                <c:pt idx="245">
                  <c:v>2.0246941657573769</c:v>
                </c:pt>
                <c:pt idx="246">
                  <c:v>2.0364883645843235</c:v>
                </c:pt>
                <c:pt idx="247">
                  <c:v>2.0185219083719086</c:v>
                </c:pt>
                <c:pt idx="248">
                  <c:v>2.026574744645897</c:v>
                </c:pt>
                <c:pt idx="249">
                  <c:v>2.0417529096039737</c:v>
                </c:pt>
              </c:numCache>
            </c:numRef>
          </c:xVal>
          <c:yVal>
            <c:numRef>
              <c:f>'PhiDiff_LN regr'!$C$40:$C$289</c:f>
              <c:numCache>
                <c:formatCode>General</c:formatCode>
                <c:ptCount val="250"/>
                <c:pt idx="0">
                  <c:v>-3.3144878296814895E-2</c:v>
                </c:pt>
                <c:pt idx="1">
                  <c:v>-2.6362966874838634E-2</c:v>
                </c:pt>
                <c:pt idx="2">
                  <c:v>-3.2275176835350194E-2</c:v>
                </c:pt>
                <c:pt idx="3">
                  <c:v>-2.860620000252112E-2</c:v>
                </c:pt>
                <c:pt idx="4">
                  <c:v>-5.2911791761248494E-2</c:v>
                </c:pt>
                <c:pt idx="5">
                  <c:v>-3.4437246151526324E-3</c:v>
                </c:pt>
                <c:pt idx="6">
                  <c:v>-2.2592849843736218E-2</c:v>
                </c:pt>
                <c:pt idx="7">
                  <c:v>-0.11411504817466778</c:v>
                </c:pt>
                <c:pt idx="8">
                  <c:v>-1.0774492548961234E-2</c:v>
                </c:pt>
                <c:pt idx="9">
                  <c:v>-5.8405717105678434E-3</c:v>
                </c:pt>
                <c:pt idx="10">
                  <c:v>3.0825470620751361E-2</c:v>
                </c:pt>
                <c:pt idx="11">
                  <c:v>-5.5653100627651497E-2</c:v>
                </c:pt>
                <c:pt idx="12">
                  <c:v>6.7060469005781442E-2</c:v>
                </c:pt>
                <c:pt idx="13">
                  <c:v>-5.6434300040244523E-3</c:v>
                </c:pt>
                <c:pt idx="14">
                  <c:v>-3.3653656452942826E-2</c:v>
                </c:pt>
                <c:pt idx="15">
                  <c:v>8.0419865571853322E-2</c:v>
                </c:pt>
                <c:pt idx="16">
                  <c:v>-6.8088589953866574E-2</c:v>
                </c:pt>
                <c:pt idx="17">
                  <c:v>-6.9376898465161929E-2</c:v>
                </c:pt>
                <c:pt idx="18">
                  <c:v>-3.3598846883984734E-2</c:v>
                </c:pt>
                <c:pt idx="19">
                  <c:v>2.0469376447307397E-2</c:v>
                </c:pt>
                <c:pt idx="20">
                  <c:v>2.0127334218097204E-2</c:v>
                </c:pt>
                <c:pt idx="21">
                  <c:v>-7.002758183589286E-2</c:v>
                </c:pt>
                <c:pt idx="22">
                  <c:v>0.11154748906389145</c:v>
                </c:pt>
                <c:pt idx="23">
                  <c:v>-5.9207401044986341E-2</c:v>
                </c:pt>
                <c:pt idx="24">
                  <c:v>2.7520870699397904E-2</c:v>
                </c:pt>
                <c:pt idx="25">
                  <c:v>-2.6603125361685187E-2</c:v>
                </c:pt>
                <c:pt idx="26">
                  <c:v>-5.0387440457718924E-2</c:v>
                </c:pt>
                <c:pt idx="27">
                  <c:v>-7.6653823265672827E-2</c:v>
                </c:pt>
                <c:pt idx="28">
                  <c:v>6.6379659838570859E-2</c:v>
                </c:pt>
                <c:pt idx="29">
                  <c:v>-2.2467413369133382E-2</c:v>
                </c:pt>
                <c:pt idx="30">
                  <c:v>-7.0442451677877216E-2</c:v>
                </c:pt>
                <c:pt idx="31">
                  <c:v>0.14577729296422071</c:v>
                </c:pt>
                <c:pt idx="32">
                  <c:v>-4.5702514027878394E-2</c:v>
                </c:pt>
                <c:pt idx="33">
                  <c:v>-5.5439077087804378E-3</c:v>
                </c:pt>
                <c:pt idx="34">
                  <c:v>-2.0776139675378502E-2</c:v>
                </c:pt>
                <c:pt idx="35">
                  <c:v>-0.11539178805050199</c:v>
                </c:pt>
                <c:pt idx="36">
                  <c:v>-3.0883097229796874E-2</c:v>
                </c:pt>
                <c:pt idx="37">
                  <c:v>-4.7847585557647676E-4</c:v>
                </c:pt>
                <c:pt idx="38">
                  <c:v>-1.1504926964429174E-2</c:v>
                </c:pt>
                <c:pt idx="39">
                  <c:v>-0.16849303988998443</c:v>
                </c:pt>
                <c:pt idx="40">
                  <c:v>-0.10023658652174383</c:v>
                </c:pt>
                <c:pt idx="41">
                  <c:v>8.6557047132494347E-2</c:v>
                </c:pt>
                <c:pt idx="42">
                  <c:v>-0.14871912116919539</c:v>
                </c:pt>
                <c:pt idx="43">
                  <c:v>-8.7646456893910596E-3</c:v>
                </c:pt>
                <c:pt idx="44">
                  <c:v>-2.9055063309106899E-2</c:v>
                </c:pt>
                <c:pt idx="45">
                  <c:v>-5.5189418780315691E-2</c:v>
                </c:pt>
                <c:pt idx="46">
                  <c:v>1.8573655266926892E-3</c:v>
                </c:pt>
                <c:pt idx="47">
                  <c:v>-0.13990283731526176</c:v>
                </c:pt>
                <c:pt idx="48">
                  <c:v>1.7388298506737954E-2</c:v>
                </c:pt>
                <c:pt idx="49">
                  <c:v>3.432691169944313E-2</c:v>
                </c:pt>
                <c:pt idx="50">
                  <c:v>-7.4842050419679396E-2</c:v>
                </c:pt>
                <c:pt idx="51">
                  <c:v>-4.1547720074953887E-2</c:v>
                </c:pt>
                <c:pt idx="52">
                  <c:v>-1.9091021242642725E-2</c:v>
                </c:pt>
                <c:pt idx="53">
                  <c:v>-4.7224771544005506E-3</c:v>
                </c:pt>
                <c:pt idx="54">
                  <c:v>2.7427223682368052E-2</c:v>
                </c:pt>
                <c:pt idx="55">
                  <c:v>5.2538829532942088E-3</c:v>
                </c:pt>
                <c:pt idx="56">
                  <c:v>1.0020248822815603E-2</c:v>
                </c:pt>
                <c:pt idx="57">
                  <c:v>-7.6922066612574724E-3</c:v>
                </c:pt>
                <c:pt idx="58">
                  <c:v>-2.3412754563814531E-2</c:v>
                </c:pt>
                <c:pt idx="59">
                  <c:v>4.4272597056005836E-2</c:v>
                </c:pt>
                <c:pt idx="60">
                  <c:v>-4.2528099555353194E-2</c:v>
                </c:pt>
                <c:pt idx="61">
                  <c:v>7.5602741571938026E-2</c:v>
                </c:pt>
                <c:pt idx="62">
                  <c:v>-2.8249608287065797E-2</c:v>
                </c:pt>
                <c:pt idx="63">
                  <c:v>9.5002091347657469E-2</c:v>
                </c:pt>
                <c:pt idx="64">
                  <c:v>-6.5520006001928977E-3</c:v>
                </c:pt>
                <c:pt idx="65">
                  <c:v>-1.6539585147610225E-2</c:v>
                </c:pt>
                <c:pt idx="66">
                  <c:v>-3.1291887863135415E-2</c:v>
                </c:pt>
                <c:pt idx="67">
                  <c:v>-4.9527396194116946E-2</c:v>
                </c:pt>
                <c:pt idx="68">
                  <c:v>1.5648439068099762E-2</c:v>
                </c:pt>
                <c:pt idx="69">
                  <c:v>-1.6015403509564763E-2</c:v>
                </c:pt>
                <c:pt idx="70">
                  <c:v>-3.1901585853312042E-2</c:v>
                </c:pt>
                <c:pt idx="71">
                  <c:v>3.3392813168307001E-2</c:v>
                </c:pt>
                <c:pt idx="72">
                  <c:v>1.4244759794493689E-2</c:v>
                </c:pt>
                <c:pt idx="73">
                  <c:v>-3.2489915969243555E-2</c:v>
                </c:pt>
                <c:pt idx="74">
                  <c:v>-1.4054649991338763E-2</c:v>
                </c:pt>
                <c:pt idx="75">
                  <c:v>7.9549774830715236E-2</c:v>
                </c:pt>
                <c:pt idx="76">
                  <c:v>-4.3198082866206633E-2</c:v>
                </c:pt>
                <c:pt idx="77">
                  <c:v>-6.364849696746866E-2</c:v>
                </c:pt>
                <c:pt idx="78">
                  <c:v>8.2555907755974545E-2</c:v>
                </c:pt>
                <c:pt idx="79">
                  <c:v>4.1243620966476158E-2</c:v>
                </c:pt>
                <c:pt idx="80">
                  <c:v>-7.397969538339666E-2</c:v>
                </c:pt>
                <c:pt idx="81">
                  <c:v>-2.1854057640833702E-2</c:v>
                </c:pt>
                <c:pt idx="82">
                  <c:v>-1.8418089536933024E-2</c:v>
                </c:pt>
                <c:pt idx="83">
                  <c:v>1.0562628734666291E-2</c:v>
                </c:pt>
                <c:pt idx="84">
                  <c:v>3.1680760225608395E-2</c:v>
                </c:pt>
                <c:pt idx="85">
                  <c:v>2.083755887707639E-2</c:v>
                </c:pt>
                <c:pt idx="86">
                  <c:v>4.7575525689033782E-2</c:v>
                </c:pt>
                <c:pt idx="87">
                  <c:v>5.4219266040398395E-3</c:v>
                </c:pt>
                <c:pt idx="88">
                  <c:v>5.2277619163023203E-2</c:v>
                </c:pt>
                <c:pt idx="89">
                  <c:v>-4.9981967929065618E-2</c:v>
                </c:pt>
                <c:pt idx="90">
                  <c:v>-3.8504833804644534E-3</c:v>
                </c:pt>
                <c:pt idx="91">
                  <c:v>-2.0935539110407575E-2</c:v>
                </c:pt>
                <c:pt idx="92">
                  <c:v>9.5030382799947688E-3</c:v>
                </c:pt>
                <c:pt idx="93">
                  <c:v>-9.9563566339121223E-2</c:v>
                </c:pt>
                <c:pt idx="94">
                  <c:v>5.3598548612722396E-2</c:v>
                </c:pt>
                <c:pt idx="95">
                  <c:v>-3.4869908069895317E-2</c:v>
                </c:pt>
                <c:pt idx="96">
                  <c:v>1.3038743814590248E-2</c:v>
                </c:pt>
                <c:pt idx="97">
                  <c:v>1.7623822101413111E-2</c:v>
                </c:pt>
                <c:pt idx="98">
                  <c:v>1.9426310456546858E-2</c:v>
                </c:pt>
                <c:pt idx="99">
                  <c:v>6.2253284915350093E-3</c:v>
                </c:pt>
                <c:pt idx="100">
                  <c:v>2.3483580523087966E-2</c:v>
                </c:pt>
                <c:pt idx="101">
                  <c:v>5.4866732162562215E-2</c:v>
                </c:pt>
                <c:pt idx="102">
                  <c:v>-4.9438596519870259E-2</c:v>
                </c:pt>
                <c:pt idx="103">
                  <c:v>1.4603701676223935E-2</c:v>
                </c:pt>
                <c:pt idx="104">
                  <c:v>5.4862160635524404E-2</c:v>
                </c:pt>
                <c:pt idx="105">
                  <c:v>5.8512722313883714E-2</c:v>
                </c:pt>
                <c:pt idx="106">
                  <c:v>-1.9762035902248343E-2</c:v>
                </c:pt>
                <c:pt idx="107">
                  <c:v>-1.565509579970481E-2</c:v>
                </c:pt>
                <c:pt idx="108">
                  <c:v>4.7206787080716239E-2</c:v>
                </c:pt>
                <c:pt idx="109">
                  <c:v>5.0465476267271825E-2</c:v>
                </c:pt>
                <c:pt idx="110">
                  <c:v>4.5348551730485909E-2</c:v>
                </c:pt>
                <c:pt idx="111">
                  <c:v>6.2000904539871726E-2</c:v>
                </c:pt>
                <c:pt idx="112">
                  <c:v>0.13708851964860358</c:v>
                </c:pt>
                <c:pt idx="113">
                  <c:v>4.8906189677232703E-2</c:v>
                </c:pt>
                <c:pt idx="114">
                  <c:v>4.1413931092186829E-2</c:v>
                </c:pt>
                <c:pt idx="115">
                  <c:v>1.3495610466613073E-2</c:v>
                </c:pt>
                <c:pt idx="116">
                  <c:v>4.6561792290489734E-2</c:v>
                </c:pt>
                <c:pt idx="117">
                  <c:v>6.3716938190989225E-2</c:v>
                </c:pt>
                <c:pt idx="118">
                  <c:v>7.7874277964202321E-2</c:v>
                </c:pt>
                <c:pt idx="119">
                  <c:v>8.3597036715477913E-2</c:v>
                </c:pt>
                <c:pt idx="120">
                  <c:v>7.5581658975606203E-2</c:v>
                </c:pt>
                <c:pt idx="121">
                  <c:v>4.6915985050759446E-2</c:v>
                </c:pt>
                <c:pt idx="122">
                  <c:v>-9.7669952308372388E-3</c:v>
                </c:pt>
                <c:pt idx="123">
                  <c:v>5.8330396962791298E-2</c:v>
                </c:pt>
                <c:pt idx="124">
                  <c:v>4.7660102470992172E-3</c:v>
                </c:pt>
                <c:pt idx="125">
                  <c:v>3.5022469113483723E-2</c:v>
                </c:pt>
                <c:pt idx="126">
                  <c:v>0.1104335076988523</c:v>
                </c:pt>
                <c:pt idx="127">
                  <c:v>3.9974378933537835E-2</c:v>
                </c:pt>
                <c:pt idx="128">
                  <c:v>5.0254186716035321E-2</c:v>
                </c:pt>
                <c:pt idx="129">
                  <c:v>-5.6473548862925327E-2</c:v>
                </c:pt>
                <c:pt idx="130">
                  <c:v>5.3639901250363664E-2</c:v>
                </c:pt>
                <c:pt idx="131">
                  <c:v>1.4774713307527776E-2</c:v>
                </c:pt>
                <c:pt idx="132">
                  <c:v>5.7460872330413082E-2</c:v>
                </c:pt>
                <c:pt idx="133">
                  <c:v>-6.1115405175124593E-2</c:v>
                </c:pt>
                <c:pt idx="134">
                  <c:v>-6.1448454917865547E-2</c:v>
                </c:pt>
                <c:pt idx="135">
                  <c:v>8.5039576694141417E-2</c:v>
                </c:pt>
                <c:pt idx="136">
                  <c:v>-1.750390459410589E-2</c:v>
                </c:pt>
                <c:pt idx="137">
                  <c:v>-0.10548762433347569</c:v>
                </c:pt>
                <c:pt idx="138">
                  <c:v>3.6889445777328334E-2</c:v>
                </c:pt>
                <c:pt idx="139">
                  <c:v>-9.2406957988249161E-3</c:v>
                </c:pt>
                <c:pt idx="140">
                  <c:v>-6.8711442264302036E-3</c:v>
                </c:pt>
                <c:pt idx="141">
                  <c:v>-3.3129634543472619E-2</c:v>
                </c:pt>
                <c:pt idx="142">
                  <c:v>-0.11074356741924696</c:v>
                </c:pt>
                <c:pt idx="143">
                  <c:v>9.2327975686400166E-2</c:v>
                </c:pt>
                <c:pt idx="144">
                  <c:v>-3.3998498496028873E-2</c:v>
                </c:pt>
                <c:pt idx="145">
                  <c:v>-0.13323033126396489</c:v>
                </c:pt>
                <c:pt idx="146">
                  <c:v>6.6650238527207861E-2</c:v>
                </c:pt>
                <c:pt idx="147">
                  <c:v>-4.1867980965161422E-2</c:v>
                </c:pt>
                <c:pt idx="148">
                  <c:v>-5.1901406741313494E-2</c:v>
                </c:pt>
                <c:pt idx="149">
                  <c:v>4.4297810706698471E-2</c:v>
                </c:pt>
                <c:pt idx="150">
                  <c:v>1.0914318486614505E-2</c:v>
                </c:pt>
                <c:pt idx="151">
                  <c:v>9.8291613079188878E-2</c:v>
                </c:pt>
                <c:pt idx="152">
                  <c:v>7.5174443382334033E-2</c:v>
                </c:pt>
                <c:pt idx="153">
                  <c:v>0.21879370831953437</c:v>
                </c:pt>
                <c:pt idx="154">
                  <c:v>0.15362004768864246</c:v>
                </c:pt>
                <c:pt idx="155">
                  <c:v>-2.8303201880799378E-3</c:v>
                </c:pt>
                <c:pt idx="156">
                  <c:v>4.3230132261751208E-2</c:v>
                </c:pt>
                <c:pt idx="157">
                  <c:v>3.2392234322793811E-2</c:v>
                </c:pt>
                <c:pt idx="158">
                  <c:v>7.4335661822356514E-2</c:v>
                </c:pt>
                <c:pt idx="159">
                  <c:v>-0.10954706643998158</c:v>
                </c:pt>
                <c:pt idx="160">
                  <c:v>-1.8588883881509588E-3</c:v>
                </c:pt>
                <c:pt idx="161">
                  <c:v>2.1906215987561595E-2</c:v>
                </c:pt>
                <c:pt idx="162">
                  <c:v>-4.1704068473771727E-2</c:v>
                </c:pt>
                <c:pt idx="163">
                  <c:v>-3.9952767445573301E-2</c:v>
                </c:pt>
                <c:pt idx="164">
                  <c:v>-8.2215675436509983E-2</c:v>
                </c:pt>
                <c:pt idx="165">
                  <c:v>4.3387758425428302E-3</c:v>
                </c:pt>
                <c:pt idx="166">
                  <c:v>-2.2530582813292455E-2</c:v>
                </c:pt>
                <c:pt idx="167">
                  <c:v>-9.9746767437697059E-2</c:v>
                </c:pt>
                <c:pt idx="168">
                  <c:v>-2.7759747187058537E-2</c:v>
                </c:pt>
                <c:pt idx="169">
                  <c:v>0.10161210457158276</c:v>
                </c:pt>
                <c:pt idx="170">
                  <c:v>-6.6022518168939115E-2</c:v>
                </c:pt>
                <c:pt idx="171">
                  <c:v>2.0970060508615163E-2</c:v>
                </c:pt>
                <c:pt idx="172">
                  <c:v>5.3288062616363874E-2</c:v>
                </c:pt>
                <c:pt idx="173">
                  <c:v>-8.777801757269188E-2</c:v>
                </c:pt>
                <c:pt idx="174">
                  <c:v>2.9550556348704404E-2</c:v>
                </c:pt>
                <c:pt idx="175">
                  <c:v>-7.1061543656361081E-2</c:v>
                </c:pt>
                <c:pt idx="176">
                  <c:v>-7.4279797294281025E-3</c:v>
                </c:pt>
                <c:pt idx="177">
                  <c:v>1.7698479467012973E-2</c:v>
                </c:pt>
                <c:pt idx="178">
                  <c:v>4.5264918854140745E-2</c:v>
                </c:pt>
                <c:pt idx="179">
                  <c:v>-0.11789902816923892</c:v>
                </c:pt>
                <c:pt idx="180">
                  <c:v>-0.10469177204994828</c:v>
                </c:pt>
                <c:pt idx="181">
                  <c:v>-1.4124844692645411E-2</c:v>
                </c:pt>
                <c:pt idx="182">
                  <c:v>3.6621402233340206E-2</c:v>
                </c:pt>
                <c:pt idx="183">
                  <c:v>-0.14171702174357748</c:v>
                </c:pt>
                <c:pt idx="184">
                  <c:v>-1.138278579649743E-2</c:v>
                </c:pt>
                <c:pt idx="185">
                  <c:v>0.11840486219593593</c:v>
                </c:pt>
                <c:pt idx="186">
                  <c:v>-1.0301466724813579E-2</c:v>
                </c:pt>
                <c:pt idx="187">
                  <c:v>3.6918583236303704E-2</c:v>
                </c:pt>
                <c:pt idx="188">
                  <c:v>2.802054964783629E-2</c:v>
                </c:pt>
                <c:pt idx="189">
                  <c:v>6.99375128030848E-2</c:v>
                </c:pt>
                <c:pt idx="190">
                  <c:v>3.6199578556320944E-2</c:v>
                </c:pt>
                <c:pt idx="191">
                  <c:v>7.8177173833120506E-2</c:v>
                </c:pt>
                <c:pt idx="192">
                  <c:v>-3.1645777254608376E-2</c:v>
                </c:pt>
                <c:pt idx="193">
                  <c:v>4.3884493195811558E-2</c:v>
                </c:pt>
                <c:pt idx="194">
                  <c:v>-1.5504544606274706E-2</c:v>
                </c:pt>
                <c:pt idx="195">
                  <c:v>8.4745387521202531E-2</c:v>
                </c:pt>
                <c:pt idx="196">
                  <c:v>4.7199835293529446E-2</c:v>
                </c:pt>
                <c:pt idx="197">
                  <c:v>-3.7562672120072804E-2</c:v>
                </c:pt>
                <c:pt idx="198">
                  <c:v>7.3146102065917873E-2</c:v>
                </c:pt>
                <c:pt idx="199">
                  <c:v>-5.6315332217911518E-2</c:v>
                </c:pt>
                <c:pt idx="200">
                  <c:v>2.6658936575689296E-2</c:v>
                </c:pt>
                <c:pt idx="201">
                  <c:v>-4.5927085276378676E-2</c:v>
                </c:pt>
                <c:pt idx="202">
                  <c:v>-1.5739115543839333E-2</c:v>
                </c:pt>
                <c:pt idx="203">
                  <c:v>1.043144324908063E-2</c:v>
                </c:pt>
                <c:pt idx="204">
                  <c:v>-0.12539220474089596</c:v>
                </c:pt>
                <c:pt idx="205">
                  <c:v>-2.097518221934358E-2</c:v>
                </c:pt>
                <c:pt idx="206">
                  <c:v>3.0965547673771354E-2</c:v>
                </c:pt>
                <c:pt idx="207">
                  <c:v>-6.7196392593313448E-2</c:v>
                </c:pt>
                <c:pt idx="208">
                  <c:v>-8.6137878275021507E-2</c:v>
                </c:pt>
                <c:pt idx="209">
                  <c:v>4.2865799466955679E-3</c:v>
                </c:pt>
                <c:pt idx="210">
                  <c:v>-1.4715948532575851E-2</c:v>
                </c:pt>
                <c:pt idx="211">
                  <c:v>-4.949159790948876E-2</c:v>
                </c:pt>
                <c:pt idx="212">
                  <c:v>-3.5882571818778075E-2</c:v>
                </c:pt>
                <c:pt idx="213">
                  <c:v>-6.9018144117070079E-3</c:v>
                </c:pt>
                <c:pt idx="214">
                  <c:v>-8.0155724584134447E-3</c:v>
                </c:pt>
                <c:pt idx="215">
                  <c:v>1.6949721054006162E-2</c:v>
                </c:pt>
                <c:pt idx="216">
                  <c:v>-3.6935825884885531E-2</c:v>
                </c:pt>
                <c:pt idx="217">
                  <c:v>-6.0458466857777893E-3</c:v>
                </c:pt>
                <c:pt idx="218">
                  <c:v>4.3877261933856104E-2</c:v>
                </c:pt>
                <c:pt idx="219">
                  <c:v>7.3946756253212342E-2</c:v>
                </c:pt>
                <c:pt idx="220">
                  <c:v>5.0204272855943088E-2</c:v>
                </c:pt>
                <c:pt idx="221">
                  <c:v>-4.9561738544451117E-2</c:v>
                </c:pt>
                <c:pt idx="222">
                  <c:v>-2.2666367454021952E-2</c:v>
                </c:pt>
                <c:pt idx="223">
                  <c:v>-0.11161701049221406</c:v>
                </c:pt>
                <c:pt idx="224">
                  <c:v>5.7949758859386691E-2</c:v>
                </c:pt>
                <c:pt idx="225">
                  <c:v>-2.5149854448713427E-2</c:v>
                </c:pt>
                <c:pt idx="226">
                  <c:v>-1.9121061876870016E-3</c:v>
                </c:pt>
                <c:pt idx="227">
                  <c:v>-6.8857977386786118E-2</c:v>
                </c:pt>
                <c:pt idx="228">
                  <c:v>9.0786246889109634E-3</c:v>
                </c:pt>
                <c:pt idx="229">
                  <c:v>-4.3270933390134658E-2</c:v>
                </c:pt>
                <c:pt idx="230">
                  <c:v>1.8171953623635773E-5</c:v>
                </c:pt>
                <c:pt idx="231">
                  <c:v>1.0592118919865001E-2</c:v>
                </c:pt>
                <c:pt idx="232">
                  <c:v>-3.8683644003919326E-2</c:v>
                </c:pt>
                <c:pt idx="233">
                  <c:v>4.7996954050562479E-2</c:v>
                </c:pt>
                <c:pt idx="234">
                  <c:v>-1.9775008360882751E-2</c:v>
                </c:pt>
                <c:pt idx="235">
                  <c:v>7.1820784452114594E-3</c:v>
                </c:pt>
                <c:pt idx="236">
                  <c:v>-6.2937701463727791E-2</c:v>
                </c:pt>
                <c:pt idx="237">
                  <c:v>-7.0422578461771579E-2</c:v>
                </c:pt>
                <c:pt idx="238">
                  <c:v>0.11753101012579314</c:v>
                </c:pt>
                <c:pt idx="239">
                  <c:v>-8.3218937023957551E-2</c:v>
                </c:pt>
                <c:pt idx="240">
                  <c:v>6.3487923311482675E-2</c:v>
                </c:pt>
                <c:pt idx="241">
                  <c:v>-5.3320870165649126E-2</c:v>
                </c:pt>
                <c:pt idx="242">
                  <c:v>3.2891350312329592E-2</c:v>
                </c:pt>
                <c:pt idx="243">
                  <c:v>1.3385056729774192E-2</c:v>
                </c:pt>
                <c:pt idx="244">
                  <c:v>6.285902055880932E-2</c:v>
                </c:pt>
                <c:pt idx="245">
                  <c:v>4.8325755245542723E-2</c:v>
                </c:pt>
                <c:pt idx="246">
                  <c:v>5.6766103976466198E-2</c:v>
                </c:pt>
                <c:pt idx="247">
                  <c:v>0.10781143752065958</c:v>
                </c:pt>
                <c:pt idx="248">
                  <c:v>-3.9934050551996947E-2</c:v>
                </c:pt>
                <c:pt idx="249">
                  <c:v>8.6733093254364846E-2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50304"/>
        <c:axId val="111652224"/>
      </c:scatterChart>
      <c:valAx>
        <c:axId val="111650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PhiDiff_LN(TW$I)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11652224"/>
        <c:crosses val="autoZero"/>
        <c:crossBetween val="midCat"/>
      </c:valAx>
      <c:valAx>
        <c:axId val="111652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650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PhiDiff_LN(Hog Price)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'PhiDiff_LN Data'!$N$3:$N$252</c:f>
              <c:numCache>
                <c:formatCode>0.0000</c:formatCode>
                <c:ptCount val="250"/>
                <c:pt idx="0">
                  <c:v>1.9407550416796333</c:v>
                </c:pt>
                <c:pt idx="1">
                  <c:v>2.0042272537521271</c:v>
                </c:pt>
                <c:pt idx="2">
                  <c:v>2.0969194067864176</c:v>
                </c:pt>
                <c:pt idx="3">
                  <c:v>2.1272775659493677</c:v>
                </c:pt>
                <c:pt idx="4">
                  <c:v>2.1895847525243326</c:v>
                </c:pt>
                <c:pt idx="5">
                  <c:v>2.0323901098455264</c:v>
                </c:pt>
                <c:pt idx="6">
                  <c:v>2.2809067105656093</c:v>
                </c:pt>
                <c:pt idx="7">
                  <c:v>2.1719124190903183</c:v>
                </c:pt>
                <c:pt idx="8">
                  <c:v>1.6801133149577994</c:v>
                </c:pt>
                <c:pt idx="9">
                  <c:v>1.9543964038617756</c:v>
                </c:pt>
                <c:pt idx="10">
                  <c:v>1.9411498365168227</c:v>
                </c:pt>
                <c:pt idx="11">
                  <c:v>1.9574029188832536</c:v>
                </c:pt>
                <c:pt idx="12">
                  <c:v>1.9265587090256471</c:v>
                </c:pt>
                <c:pt idx="13">
                  <c:v>1.9116333827693803</c:v>
                </c:pt>
                <c:pt idx="14">
                  <c:v>1.8777057624013387</c:v>
                </c:pt>
                <c:pt idx="15">
                  <c:v>2.0135459406412068</c:v>
                </c:pt>
                <c:pt idx="16">
                  <c:v>2.0127563170892855</c:v>
                </c:pt>
                <c:pt idx="17">
                  <c:v>2.0004200919776376</c:v>
                </c:pt>
                <c:pt idx="18">
                  <c:v>1.9890382455901632</c:v>
                </c:pt>
                <c:pt idx="19">
                  <c:v>1.9178267076131519</c:v>
                </c:pt>
                <c:pt idx="20">
                  <c:v>1.8658658577618565</c:v>
                </c:pt>
                <c:pt idx="21">
                  <c:v>1.8470630761012736</c:v>
                </c:pt>
                <c:pt idx="22">
                  <c:v>1.8397175199851907</c:v>
                </c:pt>
                <c:pt idx="23">
                  <c:v>1.7556086158775663</c:v>
                </c:pt>
                <c:pt idx="24">
                  <c:v>1.7041337430396224</c:v>
                </c:pt>
                <c:pt idx="25">
                  <c:v>1.7618558585132331</c:v>
                </c:pt>
                <c:pt idx="26">
                  <c:v>1.7612336979307295</c:v>
                </c:pt>
                <c:pt idx="27">
                  <c:v>1.7725558171053448</c:v>
                </c:pt>
                <c:pt idx="28">
                  <c:v>1.956467729780849</c:v>
                </c:pt>
                <c:pt idx="29">
                  <c:v>1.837868561259961</c:v>
                </c:pt>
                <c:pt idx="30">
                  <c:v>1.7017617797185585</c:v>
                </c:pt>
                <c:pt idx="31">
                  <c:v>1.7162755454242431</c:v>
                </c:pt>
                <c:pt idx="32">
                  <c:v>1.5706890691476225</c:v>
                </c:pt>
                <c:pt idx="33">
                  <c:v>1.611468365772156</c:v>
                </c:pt>
                <c:pt idx="34">
                  <c:v>1.1554845634635647</c:v>
                </c:pt>
                <c:pt idx="35">
                  <c:v>1.2091413895438916</c:v>
                </c:pt>
                <c:pt idx="36">
                  <c:v>1.9290114558129534</c:v>
                </c:pt>
                <c:pt idx="37">
                  <c:v>1.6668281160630452</c:v>
                </c:pt>
                <c:pt idx="38">
                  <c:v>1.5665953415415153</c:v>
                </c:pt>
                <c:pt idx="39">
                  <c:v>1.7183369051646928</c:v>
                </c:pt>
                <c:pt idx="40">
                  <c:v>1.8654364714333198</c:v>
                </c:pt>
                <c:pt idx="41">
                  <c:v>1.6892128934171904</c:v>
                </c:pt>
                <c:pt idx="42">
                  <c:v>1.6868662351507409</c:v>
                </c:pt>
                <c:pt idx="43">
                  <c:v>1.8895838977732051</c:v>
                </c:pt>
                <c:pt idx="44">
                  <c:v>1.6994302375642998</c:v>
                </c:pt>
                <c:pt idx="45">
                  <c:v>1.704262459280006</c:v>
                </c:pt>
                <c:pt idx="46">
                  <c:v>1.7513302124648074</c:v>
                </c:pt>
                <c:pt idx="47">
                  <c:v>1.8053976101324829</c:v>
                </c:pt>
                <c:pt idx="48">
                  <c:v>1.7818587939074146</c:v>
                </c:pt>
                <c:pt idx="49">
                  <c:v>1.8366519826024308</c:v>
                </c:pt>
                <c:pt idx="50">
                  <c:v>1.8531639798746409</c:v>
                </c:pt>
                <c:pt idx="51">
                  <c:v>1.9729830001156681</c:v>
                </c:pt>
                <c:pt idx="52">
                  <c:v>1.9242523211396398</c:v>
                </c:pt>
                <c:pt idx="53">
                  <c:v>1.9112942891224463</c:v>
                </c:pt>
                <c:pt idx="54">
                  <c:v>1.8658247022086201</c:v>
                </c:pt>
                <c:pt idx="55">
                  <c:v>1.7766033023324219</c:v>
                </c:pt>
                <c:pt idx="56">
                  <c:v>1.7986598259017685</c:v>
                </c:pt>
                <c:pt idx="57">
                  <c:v>1.7801112883778809</c:v>
                </c:pt>
                <c:pt idx="58">
                  <c:v>1.6823361177103373</c:v>
                </c:pt>
                <c:pt idx="59">
                  <c:v>1.8660624529546181</c:v>
                </c:pt>
                <c:pt idx="60">
                  <c:v>1.7179662706933279</c:v>
                </c:pt>
                <c:pt idx="61">
                  <c:v>1.8294966181592831</c:v>
                </c:pt>
                <c:pt idx="62">
                  <c:v>1.9529788286538921</c:v>
                </c:pt>
                <c:pt idx="63">
                  <c:v>1.8889951196969226</c:v>
                </c:pt>
                <c:pt idx="64">
                  <c:v>1.964398492927113</c:v>
                </c:pt>
                <c:pt idx="65">
                  <c:v>1.947918472169921</c:v>
                </c:pt>
                <c:pt idx="66">
                  <c:v>1.9308987753817743</c:v>
                </c:pt>
                <c:pt idx="67">
                  <c:v>1.9107301150532305</c:v>
                </c:pt>
                <c:pt idx="68">
                  <c:v>1.8091475311716558</c:v>
                </c:pt>
                <c:pt idx="69">
                  <c:v>1.7613422842922373</c:v>
                </c:pt>
                <c:pt idx="70">
                  <c:v>1.6571541822751801</c:v>
                </c:pt>
                <c:pt idx="71">
                  <c:v>1.7228402349154801</c:v>
                </c:pt>
                <c:pt idx="72">
                  <c:v>1.8714290599280705</c:v>
                </c:pt>
                <c:pt idx="73">
                  <c:v>1.8132923866187185</c:v>
                </c:pt>
                <c:pt idx="74">
                  <c:v>1.722464881506828</c:v>
                </c:pt>
                <c:pt idx="75">
                  <c:v>1.6414186161491688</c:v>
                </c:pt>
                <c:pt idx="76">
                  <c:v>1.758753093086932</c:v>
                </c:pt>
                <c:pt idx="77">
                  <c:v>1.8028424795176177</c:v>
                </c:pt>
                <c:pt idx="78">
                  <c:v>1.8488624886188871</c:v>
                </c:pt>
                <c:pt idx="79">
                  <c:v>1.6282981331296278</c:v>
                </c:pt>
                <c:pt idx="80">
                  <c:v>1.4946198269913209</c:v>
                </c:pt>
                <c:pt idx="81">
                  <c:v>1.7758442868304971</c:v>
                </c:pt>
                <c:pt idx="82">
                  <c:v>1.6375436205214169</c:v>
                </c:pt>
                <c:pt idx="83">
                  <c:v>1.7395889308632415</c:v>
                </c:pt>
                <c:pt idx="84">
                  <c:v>1.7640075123325865</c:v>
                </c:pt>
                <c:pt idx="85">
                  <c:v>1.7618846055496582</c:v>
                </c:pt>
                <c:pt idx="86">
                  <c:v>1.7575588086921927</c:v>
                </c:pt>
                <c:pt idx="87">
                  <c:v>1.7584100856090146</c:v>
                </c:pt>
                <c:pt idx="88">
                  <c:v>1.9339561220341679</c:v>
                </c:pt>
                <c:pt idx="89">
                  <c:v>1.9289075465313834</c:v>
                </c:pt>
                <c:pt idx="90">
                  <c:v>1.8149302228740574</c:v>
                </c:pt>
                <c:pt idx="91">
                  <c:v>1.7775195822424936</c:v>
                </c:pt>
                <c:pt idx="92">
                  <c:v>1.8162131818890983</c:v>
                </c:pt>
                <c:pt idx="93">
                  <c:v>1.7412841911466854</c:v>
                </c:pt>
                <c:pt idx="94">
                  <c:v>1.7066075388530426</c:v>
                </c:pt>
                <c:pt idx="95">
                  <c:v>1.7482577495122911</c:v>
                </c:pt>
                <c:pt idx="96">
                  <c:v>1.8322616493333257</c:v>
                </c:pt>
                <c:pt idx="97">
                  <c:v>1.9283279883169784</c:v>
                </c:pt>
                <c:pt idx="98">
                  <c:v>1.9185063894642091</c:v>
                </c:pt>
                <c:pt idx="99">
                  <c:v>1.8798191186172239</c:v>
                </c:pt>
                <c:pt idx="100">
                  <c:v>2.0695237865491816</c:v>
                </c:pt>
                <c:pt idx="101">
                  <c:v>1.9590230830008948</c:v>
                </c:pt>
                <c:pt idx="102">
                  <c:v>1.9664122908116761</c:v>
                </c:pt>
                <c:pt idx="103">
                  <c:v>1.9303038773883299</c:v>
                </c:pt>
                <c:pt idx="104">
                  <c:v>1.9337664325871469</c:v>
                </c:pt>
                <c:pt idx="105">
                  <c:v>1.9126036268463378</c:v>
                </c:pt>
                <c:pt idx="106">
                  <c:v>1.9707424485715017</c:v>
                </c:pt>
                <c:pt idx="107">
                  <c:v>1.8986363836771258</c:v>
                </c:pt>
                <c:pt idx="108">
                  <c:v>1.9242369637320285</c:v>
                </c:pt>
                <c:pt idx="109">
                  <c:v>1.8846571573748889</c:v>
                </c:pt>
                <c:pt idx="110">
                  <c:v>1.9100182071208889</c:v>
                </c:pt>
                <c:pt idx="111">
                  <c:v>1.9017726165370656</c:v>
                </c:pt>
                <c:pt idx="112">
                  <c:v>1.9876623000473943</c:v>
                </c:pt>
                <c:pt idx="113">
                  <c:v>1.8376515719725957</c:v>
                </c:pt>
                <c:pt idx="114">
                  <c:v>1.895998170236068</c:v>
                </c:pt>
                <c:pt idx="115">
                  <c:v>1.9267931472796183</c:v>
                </c:pt>
                <c:pt idx="116">
                  <c:v>1.8773921369379449</c:v>
                </c:pt>
                <c:pt idx="117">
                  <c:v>1.8562767893475862</c:v>
                </c:pt>
                <c:pt idx="118">
                  <c:v>1.797445884157491</c:v>
                </c:pt>
                <c:pt idx="119">
                  <c:v>1.8551552903121671</c:v>
                </c:pt>
                <c:pt idx="120">
                  <c:v>1.7642214245181176</c:v>
                </c:pt>
                <c:pt idx="121">
                  <c:v>1.8554597044165808</c:v>
                </c:pt>
                <c:pt idx="122">
                  <c:v>1.8347927521632914</c:v>
                </c:pt>
                <c:pt idx="123">
                  <c:v>1.7849827254961506</c:v>
                </c:pt>
                <c:pt idx="124">
                  <c:v>1.9795831001083832</c:v>
                </c:pt>
                <c:pt idx="125">
                  <c:v>2.0029636456236357</c:v>
                </c:pt>
                <c:pt idx="126">
                  <c:v>1.8798698953672357</c:v>
                </c:pt>
                <c:pt idx="127">
                  <c:v>1.9382358871569649</c:v>
                </c:pt>
                <c:pt idx="128">
                  <c:v>1.8665519159921042</c:v>
                </c:pt>
                <c:pt idx="129">
                  <c:v>1.8438698103515758</c:v>
                </c:pt>
                <c:pt idx="130">
                  <c:v>1.8389391546015945</c:v>
                </c:pt>
                <c:pt idx="131">
                  <c:v>1.8331424639026301</c:v>
                </c:pt>
                <c:pt idx="132">
                  <c:v>1.8293769309613368</c:v>
                </c:pt>
                <c:pt idx="133">
                  <c:v>1.937137869570976</c:v>
                </c:pt>
                <c:pt idx="134">
                  <c:v>1.8178879049231038</c:v>
                </c:pt>
                <c:pt idx="135">
                  <c:v>1.9150893486964184</c:v>
                </c:pt>
                <c:pt idx="136">
                  <c:v>1.9979660392253651</c:v>
                </c:pt>
                <c:pt idx="137">
                  <c:v>1.9412937772231684</c:v>
                </c:pt>
                <c:pt idx="138">
                  <c:v>1.8923186671466761</c:v>
                </c:pt>
                <c:pt idx="139">
                  <c:v>1.9106247913543313</c:v>
                </c:pt>
                <c:pt idx="140">
                  <c:v>1.8060191428683532</c:v>
                </c:pt>
                <c:pt idx="141">
                  <c:v>1.757565761498137</c:v>
                </c:pt>
                <c:pt idx="142">
                  <c:v>1.6903436995096457</c:v>
                </c:pt>
                <c:pt idx="143">
                  <c:v>1.824498648430124</c:v>
                </c:pt>
                <c:pt idx="144">
                  <c:v>1.7206528840032504</c:v>
                </c:pt>
                <c:pt idx="145">
                  <c:v>1.9090600029109805</c:v>
                </c:pt>
                <c:pt idx="146">
                  <c:v>1.742895528775517</c:v>
                </c:pt>
                <c:pt idx="147">
                  <c:v>1.92718436569338</c:v>
                </c:pt>
                <c:pt idx="148">
                  <c:v>2.0957866654489559</c:v>
                </c:pt>
                <c:pt idx="149">
                  <c:v>1.9057478786619431</c:v>
                </c:pt>
                <c:pt idx="150">
                  <c:v>1.9652933628623486</c:v>
                </c:pt>
                <c:pt idx="151">
                  <c:v>2.0549793615315579</c:v>
                </c:pt>
                <c:pt idx="152">
                  <c:v>1.8243271249385442</c:v>
                </c:pt>
                <c:pt idx="153">
                  <c:v>1.8080015194902348</c:v>
                </c:pt>
                <c:pt idx="154">
                  <c:v>1.6781736980277504</c:v>
                </c:pt>
                <c:pt idx="155">
                  <c:v>1.8039191356558035</c:v>
                </c:pt>
                <c:pt idx="156">
                  <c:v>1.8342959525276514</c:v>
                </c:pt>
                <c:pt idx="157">
                  <c:v>1.8356763117653383</c:v>
                </c:pt>
                <c:pt idx="158">
                  <c:v>1.8219360083378007</c:v>
                </c:pt>
                <c:pt idx="159">
                  <c:v>1.8314995941244545</c:v>
                </c:pt>
                <c:pt idx="160">
                  <c:v>1.8405808223562579</c:v>
                </c:pt>
                <c:pt idx="161">
                  <c:v>1.8023200557352768</c:v>
                </c:pt>
                <c:pt idx="162">
                  <c:v>1.8350798048562367</c:v>
                </c:pt>
                <c:pt idx="163">
                  <c:v>1.6710795107911358</c:v>
                </c:pt>
                <c:pt idx="164">
                  <c:v>1.7775955238984595</c:v>
                </c:pt>
                <c:pt idx="165">
                  <c:v>1.7724540443543959</c:v>
                </c:pt>
                <c:pt idx="166">
                  <c:v>1.8303472188391452</c:v>
                </c:pt>
                <c:pt idx="167">
                  <c:v>1.9289405886771749</c:v>
                </c:pt>
                <c:pt idx="168">
                  <c:v>1.9411627593717546</c:v>
                </c:pt>
                <c:pt idx="169">
                  <c:v>1.877164466577721</c:v>
                </c:pt>
                <c:pt idx="170">
                  <c:v>1.955802308442038</c:v>
                </c:pt>
                <c:pt idx="171">
                  <c:v>2.0073782506441233</c:v>
                </c:pt>
                <c:pt idx="172">
                  <c:v>2.0528369002245168</c:v>
                </c:pt>
                <c:pt idx="173">
                  <c:v>1.9205657848619375</c:v>
                </c:pt>
                <c:pt idx="174">
                  <c:v>1.9656695078546345</c:v>
                </c:pt>
                <c:pt idx="175">
                  <c:v>2.018844057363828</c:v>
                </c:pt>
                <c:pt idx="176">
                  <c:v>1.9745098110523083</c:v>
                </c:pt>
                <c:pt idx="177">
                  <c:v>1.8415644512513136</c:v>
                </c:pt>
                <c:pt idx="178">
                  <c:v>1.8050902171634839</c:v>
                </c:pt>
                <c:pt idx="179">
                  <c:v>1.9484503906023742</c:v>
                </c:pt>
                <c:pt idx="180">
                  <c:v>1.9907793089300547</c:v>
                </c:pt>
                <c:pt idx="181">
                  <c:v>2.0465759859709118</c:v>
                </c:pt>
                <c:pt idx="182">
                  <c:v>1.9605299467906154</c:v>
                </c:pt>
                <c:pt idx="183">
                  <c:v>2.1066490373289311</c:v>
                </c:pt>
                <c:pt idx="184">
                  <c:v>2.0393256617191309</c:v>
                </c:pt>
                <c:pt idx="185">
                  <c:v>2.0594614182962427</c:v>
                </c:pt>
                <c:pt idx="186">
                  <c:v>2.0718650586408685</c:v>
                </c:pt>
                <c:pt idx="187">
                  <c:v>2.1192859013658603</c:v>
                </c:pt>
                <c:pt idx="188">
                  <c:v>1.9343596349532506</c:v>
                </c:pt>
                <c:pt idx="189">
                  <c:v>2.0610303545982038</c:v>
                </c:pt>
                <c:pt idx="190">
                  <c:v>1.9610070028954967</c:v>
                </c:pt>
                <c:pt idx="191">
                  <c:v>1.9820140640126827</c:v>
                </c:pt>
                <c:pt idx="192">
                  <c:v>1.9958725066106169</c:v>
                </c:pt>
                <c:pt idx="193">
                  <c:v>2.0213036379938099</c:v>
                </c:pt>
                <c:pt idx="194">
                  <c:v>1.9864906555141881</c:v>
                </c:pt>
                <c:pt idx="195">
                  <c:v>1.9387012326475919</c:v>
                </c:pt>
                <c:pt idx="196">
                  <c:v>1.962262355263459</c:v>
                </c:pt>
                <c:pt idx="197">
                  <c:v>2.1161349018035134</c:v>
                </c:pt>
                <c:pt idx="198">
                  <c:v>2.0620763299251865</c:v>
                </c:pt>
                <c:pt idx="199">
                  <c:v>1.9572008894529813</c:v>
                </c:pt>
                <c:pt idx="200">
                  <c:v>1.7784517111888394</c:v>
                </c:pt>
                <c:pt idx="201">
                  <c:v>2.0515983135121338</c:v>
                </c:pt>
                <c:pt idx="202">
                  <c:v>1.9472396804371757</c:v>
                </c:pt>
                <c:pt idx="203">
                  <c:v>1.9892885862597205</c:v>
                </c:pt>
                <c:pt idx="204">
                  <c:v>2.0046822079626661</c:v>
                </c:pt>
                <c:pt idx="205">
                  <c:v>1.9908349943750183</c:v>
                </c:pt>
                <c:pt idx="206">
                  <c:v>1.8644866284938573</c:v>
                </c:pt>
                <c:pt idx="207">
                  <c:v>1.9936092401322703</c:v>
                </c:pt>
                <c:pt idx="208">
                  <c:v>2.0947074826197056</c:v>
                </c:pt>
                <c:pt idx="209">
                  <c:v>2.1161878034905839</c:v>
                </c:pt>
                <c:pt idx="210">
                  <c:v>2.0672557534709095</c:v>
                </c:pt>
                <c:pt idx="211">
                  <c:v>2.0413455680714447</c:v>
                </c:pt>
                <c:pt idx="212">
                  <c:v>2.0077709035440163</c:v>
                </c:pt>
                <c:pt idx="213">
                  <c:v>1.9892386022301149</c:v>
                </c:pt>
                <c:pt idx="214">
                  <c:v>1.9395698214649801</c:v>
                </c:pt>
                <c:pt idx="215">
                  <c:v>1.9436582860519804</c:v>
                </c:pt>
                <c:pt idx="216">
                  <c:v>1.9673528424557953</c:v>
                </c:pt>
                <c:pt idx="217">
                  <c:v>2.0562577822177119</c:v>
                </c:pt>
                <c:pt idx="218">
                  <c:v>2.2771196585640392</c:v>
                </c:pt>
                <c:pt idx="219">
                  <c:v>2.1891534928505614</c:v>
                </c:pt>
                <c:pt idx="220">
                  <c:v>2.0701131082366446</c:v>
                </c:pt>
                <c:pt idx="221">
                  <c:v>2.1596680076266201</c:v>
                </c:pt>
                <c:pt idx="222">
                  <c:v>2.2462485257597917</c:v>
                </c:pt>
                <c:pt idx="223">
                  <c:v>2.0216930203525099</c:v>
                </c:pt>
                <c:pt idx="224">
                  <c:v>2.0292066055963862</c:v>
                </c:pt>
                <c:pt idx="225">
                  <c:v>2.0882410354991481</c:v>
                </c:pt>
                <c:pt idx="226">
                  <c:v>1.9130104657223592</c:v>
                </c:pt>
                <c:pt idx="227">
                  <c:v>1.9656355089791351</c:v>
                </c:pt>
                <c:pt idx="228">
                  <c:v>1.8613575862733058</c:v>
                </c:pt>
                <c:pt idx="229">
                  <c:v>1.7647977116475517</c:v>
                </c:pt>
                <c:pt idx="230">
                  <c:v>1.8539432699794336</c:v>
                </c:pt>
                <c:pt idx="231">
                  <c:v>1.8432006457769723</c:v>
                </c:pt>
                <c:pt idx="232">
                  <c:v>2.0871523864820696</c:v>
                </c:pt>
                <c:pt idx="233">
                  <c:v>1.9569666171320028</c:v>
                </c:pt>
                <c:pt idx="234">
                  <c:v>1.9384879116812908</c:v>
                </c:pt>
                <c:pt idx="235">
                  <c:v>1.943650321948363</c:v>
                </c:pt>
                <c:pt idx="236">
                  <c:v>1.8673514776746081</c:v>
                </c:pt>
                <c:pt idx="237">
                  <c:v>1.9306406570792203</c:v>
                </c:pt>
                <c:pt idx="238">
                  <c:v>1.6972474930366439</c:v>
                </c:pt>
                <c:pt idx="239">
                  <c:v>1.7483976395916612</c:v>
                </c:pt>
                <c:pt idx="240">
                  <c:v>1.8088021134816996</c:v>
                </c:pt>
                <c:pt idx="241">
                  <c:v>1.9457002458049475</c:v>
                </c:pt>
                <c:pt idx="242">
                  <c:v>1.8717368952458622</c:v>
                </c:pt>
                <c:pt idx="243">
                  <c:v>1.8889945978344316</c:v>
                </c:pt>
                <c:pt idx="244">
                  <c:v>2.0096269970956655</c:v>
                </c:pt>
                <c:pt idx="245">
                  <c:v>2.0029190917398783</c:v>
                </c:pt>
                <c:pt idx="246">
                  <c:v>1.9273206005674344</c:v>
                </c:pt>
                <c:pt idx="247">
                  <c:v>1.7948700829159718</c:v>
                </c:pt>
                <c:pt idx="248">
                  <c:v>1.7753448890224797</c:v>
                </c:pt>
                <c:pt idx="249">
                  <c:v>1.6766769192201014</c:v>
                </c:pt>
              </c:numCache>
            </c:numRef>
          </c:xVal>
          <c:yVal>
            <c:numRef>
              <c:f>'PhiDiff_LN regr'!$C$40:$C$289</c:f>
              <c:numCache>
                <c:formatCode>General</c:formatCode>
                <c:ptCount val="250"/>
                <c:pt idx="0">
                  <c:v>-3.3144878296814895E-2</c:v>
                </c:pt>
                <c:pt idx="1">
                  <c:v>-2.6362966874838634E-2</c:v>
                </c:pt>
                <c:pt idx="2">
                  <c:v>-3.2275176835350194E-2</c:v>
                </c:pt>
                <c:pt idx="3">
                  <c:v>-2.860620000252112E-2</c:v>
                </c:pt>
                <c:pt idx="4">
                  <c:v>-5.2911791761248494E-2</c:v>
                </c:pt>
                <c:pt idx="5">
                  <c:v>-3.4437246151526324E-3</c:v>
                </c:pt>
                <c:pt idx="6">
                  <c:v>-2.2592849843736218E-2</c:v>
                </c:pt>
                <c:pt idx="7">
                  <c:v>-0.11411504817466778</c:v>
                </c:pt>
                <c:pt idx="8">
                  <c:v>-1.0774492548961234E-2</c:v>
                </c:pt>
                <c:pt idx="9">
                  <c:v>-5.8405717105678434E-3</c:v>
                </c:pt>
                <c:pt idx="10">
                  <c:v>3.0825470620751361E-2</c:v>
                </c:pt>
                <c:pt idx="11">
                  <c:v>-5.5653100627651497E-2</c:v>
                </c:pt>
                <c:pt idx="12">
                  <c:v>6.7060469005781442E-2</c:v>
                </c:pt>
                <c:pt idx="13">
                  <c:v>-5.6434300040244523E-3</c:v>
                </c:pt>
                <c:pt idx="14">
                  <c:v>-3.3653656452942826E-2</c:v>
                </c:pt>
                <c:pt idx="15">
                  <c:v>8.0419865571853322E-2</c:v>
                </c:pt>
                <c:pt idx="16">
                  <c:v>-6.8088589953866574E-2</c:v>
                </c:pt>
                <c:pt idx="17">
                  <c:v>-6.9376898465161929E-2</c:v>
                </c:pt>
                <c:pt idx="18">
                  <c:v>-3.3598846883984734E-2</c:v>
                </c:pt>
                <c:pt idx="19">
                  <c:v>2.0469376447307397E-2</c:v>
                </c:pt>
                <c:pt idx="20">
                  <c:v>2.0127334218097204E-2</c:v>
                </c:pt>
                <c:pt idx="21">
                  <c:v>-7.002758183589286E-2</c:v>
                </c:pt>
                <c:pt idx="22">
                  <c:v>0.11154748906389145</c:v>
                </c:pt>
                <c:pt idx="23">
                  <c:v>-5.9207401044986341E-2</c:v>
                </c:pt>
                <c:pt idx="24">
                  <c:v>2.7520870699397904E-2</c:v>
                </c:pt>
                <c:pt idx="25">
                  <c:v>-2.6603125361685187E-2</c:v>
                </c:pt>
                <c:pt idx="26">
                  <c:v>-5.0387440457718924E-2</c:v>
                </c:pt>
                <c:pt idx="27">
                  <c:v>-7.6653823265672827E-2</c:v>
                </c:pt>
                <c:pt idx="28">
                  <c:v>6.6379659838570859E-2</c:v>
                </c:pt>
                <c:pt idx="29">
                  <c:v>-2.2467413369133382E-2</c:v>
                </c:pt>
                <c:pt idx="30">
                  <c:v>-7.0442451677877216E-2</c:v>
                </c:pt>
                <c:pt idx="31">
                  <c:v>0.14577729296422071</c:v>
                </c:pt>
                <c:pt idx="32">
                  <c:v>-4.5702514027878394E-2</c:v>
                </c:pt>
                <c:pt idx="33">
                  <c:v>-5.5439077087804378E-3</c:v>
                </c:pt>
                <c:pt idx="34">
                  <c:v>-2.0776139675378502E-2</c:v>
                </c:pt>
                <c:pt idx="35">
                  <c:v>-0.11539178805050199</c:v>
                </c:pt>
                <c:pt idx="36">
                  <c:v>-3.0883097229796874E-2</c:v>
                </c:pt>
                <c:pt idx="37">
                  <c:v>-4.7847585557647676E-4</c:v>
                </c:pt>
                <c:pt idx="38">
                  <c:v>-1.1504926964429174E-2</c:v>
                </c:pt>
                <c:pt idx="39">
                  <c:v>-0.16849303988998443</c:v>
                </c:pt>
                <c:pt idx="40">
                  <c:v>-0.10023658652174383</c:v>
                </c:pt>
                <c:pt idx="41">
                  <c:v>8.6557047132494347E-2</c:v>
                </c:pt>
                <c:pt idx="42">
                  <c:v>-0.14871912116919539</c:v>
                </c:pt>
                <c:pt idx="43">
                  <c:v>-8.7646456893910596E-3</c:v>
                </c:pt>
                <c:pt idx="44">
                  <c:v>-2.9055063309106899E-2</c:v>
                </c:pt>
                <c:pt idx="45">
                  <c:v>-5.5189418780315691E-2</c:v>
                </c:pt>
                <c:pt idx="46">
                  <c:v>1.8573655266926892E-3</c:v>
                </c:pt>
                <c:pt idx="47">
                  <c:v>-0.13990283731526176</c:v>
                </c:pt>
                <c:pt idx="48">
                  <c:v>1.7388298506737954E-2</c:v>
                </c:pt>
                <c:pt idx="49">
                  <c:v>3.432691169944313E-2</c:v>
                </c:pt>
                <c:pt idx="50">
                  <c:v>-7.4842050419679396E-2</c:v>
                </c:pt>
                <c:pt idx="51">
                  <c:v>-4.1547720074953887E-2</c:v>
                </c:pt>
                <c:pt idx="52">
                  <c:v>-1.9091021242642725E-2</c:v>
                </c:pt>
                <c:pt idx="53">
                  <c:v>-4.7224771544005506E-3</c:v>
                </c:pt>
                <c:pt idx="54">
                  <c:v>2.7427223682368052E-2</c:v>
                </c:pt>
                <c:pt idx="55">
                  <c:v>5.2538829532942088E-3</c:v>
                </c:pt>
                <c:pt idx="56">
                  <c:v>1.0020248822815603E-2</c:v>
                </c:pt>
                <c:pt idx="57">
                  <c:v>-7.6922066612574724E-3</c:v>
                </c:pt>
                <c:pt idx="58">
                  <c:v>-2.3412754563814531E-2</c:v>
                </c:pt>
                <c:pt idx="59">
                  <c:v>4.4272597056005836E-2</c:v>
                </c:pt>
                <c:pt idx="60">
                  <c:v>-4.2528099555353194E-2</c:v>
                </c:pt>
                <c:pt idx="61">
                  <c:v>7.5602741571938026E-2</c:v>
                </c:pt>
                <c:pt idx="62">
                  <c:v>-2.8249608287065797E-2</c:v>
                </c:pt>
                <c:pt idx="63">
                  <c:v>9.5002091347657469E-2</c:v>
                </c:pt>
                <c:pt idx="64">
                  <c:v>-6.5520006001928977E-3</c:v>
                </c:pt>
                <c:pt idx="65">
                  <c:v>-1.6539585147610225E-2</c:v>
                </c:pt>
                <c:pt idx="66">
                  <c:v>-3.1291887863135415E-2</c:v>
                </c:pt>
                <c:pt idx="67">
                  <c:v>-4.9527396194116946E-2</c:v>
                </c:pt>
                <c:pt idx="68">
                  <c:v>1.5648439068099762E-2</c:v>
                </c:pt>
                <c:pt idx="69">
                  <c:v>-1.6015403509564763E-2</c:v>
                </c:pt>
                <c:pt idx="70">
                  <c:v>-3.1901585853312042E-2</c:v>
                </c:pt>
                <c:pt idx="71">
                  <c:v>3.3392813168307001E-2</c:v>
                </c:pt>
                <c:pt idx="72">
                  <c:v>1.4244759794493689E-2</c:v>
                </c:pt>
                <c:pt idx="73">
                  <c:v>-3.2489915969243555E-2</c:v>
                </c:pt>
                <c:pt idx="74">
                  <c:v>-1.4054649991338763E-2</c:v>
                </c:pt>
                <c:pt idx="75">
                  <c:v>7.9549774830715236E-2</c:v>
                </c:pt>
                <c:pt idx="76">
                  <c:v>-4.3198082866206633E-2</c:v>
                </c:pt>
                <c:pt idx="77">
                  <c:v>-6.364849696746866E-2</c:v>
                </c:pt>
                <c:pt idx="78">
                  <c:v>8.2555907755974545E-2</c:v>
                </c:pt>
                <c:pt idx="79">
                  <c:v>4.1243620966476158E-2</c:v>
                </c:pt>
                <c:pt idx="80">
                  <c:v>-7.397969538339666E-2</c:v>
                </c:pt>
                <c:pt idx="81">
                  <c:v>-2.1854057640833702E-2</c:v>
                </c:pt>
                <c:pt idx="82">
                  <c:v>-1.8418089536933024E-2</c:v>
                </c:pt>
                <c:pt idx="83">
                  <c:v>1.0562628734666291E-2</c:v>
                </c:pt>
                <c:pt idx="84">
                  <c:v>3.1680760225608395E-2</c:v>
                </c:pt>
                <c:pt idx="85">
                  <c:v>2.083755887707639E-2</c:v>
                </c:pt>
                <c:pt idx="86">
                  <c:v>4.7575525689033782E-2</c:v>
                </c:pt>
                <c:pt idx="87">
                  <c:v>5.4219266040398395E-3</c:v>
                </c:pt>
                <c:pt idx="88">
                  <c:v>5.2277619163023203E-2</c:v>
                </c:pt>
                <c:pt idx="89">
                  <c:v>-4.9981967929065618E-2</c:v>
                </c:pt>
                <c:pt idx="90">
                  <c:v>-3.8504833804644534E-3</c:v>
                </c:pt>
                <c:pt idx="91">
                  <c:v>-2.0935539110407575E-2</c:v>
                </c:pt>
                <c:pt idx="92">
                  <c:v>9.5030382799947688E-3</c:v>
                </c:pt>
                <c:pt idx="93">
                  <c:v>-9.9563566339121223E-2</c:v>
                </c:pt>
                <c:pt idx="94">
                  <c:v>5.3598548612722396E-2</c:v>
                </c:pt>
                <c:pt idx="95">
                  <c:v>-3.4869908069895317E-2</c:v>
                </c:pt>
                <c:pt idx="96">
                  <c:v>1.3038743814590248E-2</c:v>
                </c:pt>
                <c:pt idx="97">
                  <c:v>1.7623822101413111E-2</c:v>
                </c:pt>
                <c:pt idx="98">
                  <c:v>1.9426310456546858E-2</c:v>
                </c:pt>
                <c:pt idx="99">
                  <c:v>6.2253284915350093E-3</c:v>
                </c:pt>
                <c:pt idx="100">
                  <c:v>2.3483580523087966E-2</c:v>
                </c:pt>
                <c:pt idx="101">
                  <c:v>5.4866732162562215E-2</c:v>
                </c:pt>
                <c:pt idx="102">
                  <c:v>-4.9438596519870259E-2</c:v>
                </c:pt>
                <c:pt idx="103">
                  <c:v>1.4603701676223935E-2</c:v>
                </c:pt>
                <c:pt idx="104">
                  <c:v>5.4862160635524404E-2</c:v>
                </c:pt>
                <c:pt idx="105">
                  <c:v>5.8512722313883714E-2</c:v>
                </c:pt>
                <c:pt idx="106">
                  <c:v>-1.9762035902248343E-2</c:v>
                </c:pt>
                <c:pt idx="107">
                  <c:v>-1.565509579970481E-2</c:v>
                </c:pt>
                <c:pt idx="108">
                  <c:v>4.7206787080716239E-2</c:v>
                </c:pt>
                <c:pt idx="109">
                  <c:v>5.0465476267271825E-2</c:v>
                </c:pt>
                <c:pt idx="110">
                  <c:v>4.5348551730485909E-2</c:v>
                </c:pt>
                <c:pt idx="111">
                  <c:v>6.2000904539871726E-2</c:v>
                </c:pt>
                <c:pt idx="112">
                  <c:v>0.13708851964860358</c:v>
                </c:pt>
                <c:pt idx="113">
                  <c:v>4.8906189677232703E-2</c:v>
                </c:pt>
                <c:pt idx="114">
                  <c:v>4.1413931092186829E-2</c:v>
                </c:pt>
                <c:pt idx="115">
                  <c:v>1.3495610466613073E-2</c:v>
                </c:pt>
                <c:pt idx="116">
                  <c:v>4.6561792290489734E-2</c:v>
                </c:pt>
                <c:pt idx="117">
                  <c:v>6.3716938190989225E-2</c:v>
                </c:pt>
                <c:pt idx="118">
                  <c:v>7.7874277964202321E-2</c:v>
                </c:pt>
                <c:pt idx="119">
                  <c:v>8.3597036715477913E-2</c:v>
                </c:pt>
                <c:pt idx="120">
                  <c:v>7.5581658975606203E-2</c:v>
                </c:pt>
                <c:pt idx="121">
                  <c:v>4.6915985050759446E-2</c:v>
                </c:pt>
                <c:pt idx="122">
                  <c:v>-9.7669952308372388E-3</c:v>
                </c:pt>
                <c:pt idx="123">
                  <c:v>5.8330396962791298E-2</c:v>
                </c:pt>
                <c:pt idx="124">
                  <c:v>4.7660102470992172E-3</c:v>
                </c:pt>
                <c:pt idx="125">
                  <c:v>3.5022469113483723E-2</c:v>
                </c:pt>
                <c:pt idx="126">
                  <c:v>0.1104335076988523</c:v>
                </c:pt>
                <c:pt idx="127">
                  <c:v>3.9974378933537835E-2</c:v>
                </c:pt>
                <c:pt idx="128">
                  <c:v>5.0254186716035321E-2</c:v>
                </c:pt>
                <c:pt idx="129">
                  <c:v>-5.6473548862925327E-2</c:v>
                </c:pt>
                <c:pt idx="130">
                  <c:v>5.3639901250363664E-2</c:v>
                </c:pt>
                <c:pt idx="131">
                  <c:v>1.4774713307527776E-2</c:v>
                </c:pt>
                <c:pt idx="132">
                  <c:v>5.7460872330413082E-2</c:v>
                </c:pt>
                <c:pt idx="133">
                  <c:v>-6.1115405175124593E-2</c:v>
                </c:pt>
                <c:pt idx="134">
                  <c:v>-6.1448454917865547E-2</c:v>
                </c:pt>
                <c:pt idx="135">
                  <c:v>8.5039576694141417E-2</c:v>
                </c:pt>
                <c:pt idx="136">
                  <c:v>-1.750390459410589E-2</c:v>
                </c:pt>
                <c:pt idx="137">
                  <c:v>-0.10548762433347569</c:v>
                </c:pt>
                <c:pt idx="138">
                  <c:v>3.6889445777328334E-2</c:v>
                </c:pt>
                <c:pt idx="139">
                  <c:v>-9.2406957988249161E-3</c:v>
                </c:pt>
                <c:pt idx="140">
                  <c:v>-6.8711442264302036E-3</c:v>
                </c:pt>
                <c:pt idx="141">
                  <c:v>-3.3129634543472619E-2</c:v>
                </c:pt>
                <c:pt idx="142">
                  <c:v>-0.11074356741924696</c:v>
                </c:pt>
                <c:pt idx="143">
                  <c:v>9.2327975686400166E-2</c:v>
                </c:pt>
                <c:pt idx="144">
                  <c:v>-3.3998498496028873E-2</c:v>
                </c:pt>
                <c:pt idx="145">
                  <c:v>-0.13323033126396489</c:v>
                </c:pt>
                <c:pt idx="146">
                  <c:v>6.6650238527207861E-2</c:v>
                </c:pt>
                <c:pt idx="147">
                  <c:v>-4.1867980965161422E-2</c:v>
                </c:pt>
                <c:pt idx="148">
                  <c:v>-5.1901406741313494E-2</c:v>
                </c:pt>
                <c:pt idx="149">
                  <c:v>4.4297810706698471E-2</c:v>
                </c:pt>
                <c:pt idx="150">
                  <c:v>1.0914318486614505E-2</c:v>
                </c:pt>
                <c:pt idx="151">
                  <c:v>9.8291613079188878E-2</c:v>
                </c:pt>
                <c:pt idx="152">
                  <c:v>7.5174443382334033E-2</c:v>
                </c:pt>
                <c:pt idx="153">
                  <c:v>0.21879370831953437</c:v>
                </c:pt>
                <c:pt idx="154">
                  <c:v>0.15362004768864246</c:v>
                </c:pt>
                <c:pt idx="155">
                  <c:v>-2.8303201880799378E-3</c:v>
                </c:pt>
                <c:pt idx="156">
                  <c:v>4.3230132261751208E-2</c:v>
                </c:pt>
                <c:pt idx="157">
                  <c:v>3.2392234322793811E-2</c:v>
                </c:pt>
                <c:pt idx="158">
                  <c:v>7.4335661822356514E-2</c:v>
                </c:pt>
                <c:pt idx="159">
                  <c:v>-0.10954706643998158</c:v>
                </c:pt>
                <c:pt idx="160">
                  <c:v>-1.8588883881509588E-3</c:v>
                </c:pt>
                <c:pt idx="161">
                  <c:v>2.1906215987561595E-2</c:v>
                </c:pt>
                <c:pt idx="162">
                  <c:v>-4.1704068473771727E-2</c:v>
                </c:pt>
                <c:pt idx="163">
                  <c:v>-3.9952767445573301E-2</c:v>
                </c:pt>
                <c:pt idx="164">
                  <c:v>-8.2215675436509983E-2</c:v>
                </c:pt>
                <c:pt idx="165">
                  <c:v>4.3387758425428302E-3</c:v>
                </c:pt>
                <c:pt idx="166">
                  <c:v>-2.2530582813292455E-2</c:v>
                </c:pt>
                <c:pt idx="167">
                  <c:v>-9.9746767437697059E-2</c:v>
                </c:pt>
                <c:pt idx="168">
                  <c:v>-2.7759747187058537E-2</c:v>
                </c:pt>
                <c:pt idx="169">
                  <c:v>0.10161210457158276</c:v>
                </c:pt>
                <c:pt idx="170">
                  <c:v>-6.6022518168939115E-2</c:v>
                </c:pt>
                <c:pt idx="171">
                  <c:v>2.0970060508615163E-2</c:v>
                </c:pt>
                <c:pt idx="172">
                  <c:v>5.3288062616363874E-2</c:v>
                </c:pt>
                <c:pt idx="173">
                  <c:v>-8.777801757269188E-2</c:v>
                </c:pt>
                <c:pt idx="174">
                  <c:v>2.9550556348704404E-2</c:v>
                </c:pt>
                <c:pt idx="175">
                  <c:v>-7.1061543656361081E-2</c:v>
                </c:pt>
                <c:pt idx="176">
                  <c:v>-7.4279797294281025E-3</c:v>
                </c:pt>
                <c:pt idx="177">
                  <c:v>1.7698479467012973E-2</c:v>
                </c:pt>
                <c:pt idx="178">
                  <c:v>4.5264918854140745E-2</c:v>
                </c:pt>
                <c:pt idx="179">
                  <c:v>-0.11789902816923892</c:v>
                </c:pt>
                <c:pt idx="180">
                  <c:v>-0.10469177204994828</c:v>
                </c:pt>
                <c:pt idx="181">
                  <c:v>-1.4124844692645411E-2</c:v>
                </c:pt>
                <c:pt idx="182">
                  <c:v>3.6621402233340206E-2</c:v>
                </c:pt>
                <c:pt idx="183">
                  <c:v>-0.14171702174357748</c:v>
                </c:pt>
                <c:pt idx="184">
                  <c:v>-1.138278579649743E-2</c:v>
                </c:pt>
                <c:pt idx="185">
                  <c:v>0.11840486219593593</c:v>
                </c:pt>
                <c:pt idx="186">
                  <c:v>-1.0301466724813579E-2</c:v>
                </c:pt>
                <c:pt idx="187">
                  <c:v>3.6918583236303704E-2</c:v>
                </c:pt>
                <c:pt idx="188">
                  <c:v>2.802054964783629E-2</c:v>
                </c:pt>
                <c:pt idx="189">
                  <c:v>6.99375128030848E-2</c:v>
                </c:pt>
                <c:pt idx="190">
                  <c:v>3.6199578556320944E-2</c:v>
                </c:pt>
                <c:pt idx="191">
                  <c:v>7.8177173833120506E-2</c:v>
                </c:pt>
                <c:pt idx="192">
                  <c:v>-3.1645777254608376E-2</c:v>
                </c:pt>
                <c:pt idx="193">
                  <c:v>4.3884493195811558E-2</c:v>
                </c:pt>
                <c:pt idx="194">
                  <c:v>-1.5504544606274706E-2</c:v>
                </c:pt>
                <c:pt idx="195">
                  <c:v>8.4745387521202531E-2</c:v>
                </c:pt>
                <c:pt idx="196">
                  <c:v>4.7199835293529446E-2</c:v>
                </c:pt>
                <c:pt idx="197">
                  <c:v>-3.7562672120072804E-2</c:v>
                </c:pt>
                <c:pt idx="198">
                  <c:v>7.3146102065917873E-2</c:v>
                </c:pt>
                <c:pt idx="199">
                  <c:v>-5.6315332217911518E-2</c:v>
                </c:pt>
                <c:pt idx="200">
                  <c:v>2.6658936575689296E-2</c:v>
                </c:pt>
                <c:pt idx="201">
                  <c:v>-4.5927085276378676E-2</c:v>
                </c:pt>
                <c:pt idx="202">
                  <c:v>-1.5739115543839333E-2</c:v>
                </c:pt>
                <c:pt idx="203">
                  <c:v>1.043144324908063E-2</c:v>
                </c:pt>
                <c:pt idx="204">
                  <c:v>-0.12539220474089596</c:v>
                </c:pt>
                <c:pt idx="205">
                  <c:v>-2.097518221934358E-2</c:v>
                </c:pt>
                <c:pt idx="206">
                  <c:v>3.0965547673771354E-2</c:v>
                </c:pt>
                <c:pt idx="207">
                  <c:v>-6.7196392593313448E-2</c:v>
                </c:pt>
                <c:pt idx="208">
                  <c:v>-8.6137878275021507E-2</c:v>
                </c:pt>
                <c:pt idx="209">
                  <c:v>4.2865799466955679E-3</c:v>
                </c:pt>
                <c:pt idx="210">
                  <c:v>-1.4715948532575851E-2</c:v>
                </c:pt>
                <c:pt idx="211">
                  <c:v>-4.949159790948876E-2</c:v>
                </c:pt>
                <c:pt idx="212">
                  <c:v>-3.5882571818778075E-2</c:v>
                </c:pt>
                <c:pt idx="213">
                  <c:v>-6.9018144117070079E-3</c:v>
                </c:pt>
                <c:pt idx="214">
                  <c:v>-8.0155724584134447E-3</c:v>
                </c:pt>
                <c:pt idx="215">
                  <c:v>1.6949721054006162E-2</c:v>
                </c:pt>
                <c:pt idx="216">
                  <c:v>-3.6935825884885531E-2</c:v>
                </c:pt>
                <c:pt idx="217">
                  <c:v>-6.0458466857777893E-3</c:v>
                </c:pt>
                <c:pt idx="218">
                  <c:v>4.3877261933856104E-2</c:v>
                </c:pt>
                <c:pt idx="219">
                  <c:v>7.3946756253212342E-2</c:v>
                </c:pt>
                <c:pt idx="220">
                  <c:v>5.0204272855943088E-2</c:v>
                </c:pt>
                <c:pt idx="221">
                  <c:v>-4.9561738544451117E-2</c:v>
                </c:pt>
                <c:pt idx="222">
                  <c:v>-2.2666367454021952E-2</c:v>
                </c:pt>
                <c:pt idx="223">
                  <c:v>-0.11161701049221406</c:v>
                </c:pt>
                <c:pt idx="224">
                  <c:v>5.7949758859386691E-2</c:v>
                </c:pt>
                <c:pt idx="225">
                  <c:v>-2.5149854448713427E-2</c:v>
                </c:pt>
                <c:pt idx="226">
                  <c:v>-1.9121061876870016E-3</c:v>
                </c:pt>
                <c:pt idx="227">
                  <c:v>-6.8857977386786118E-2</c:v>
                </c:pt>
                <c:pt idx="228">
                  <c:v>9.0786246889109634E-3</c:v>
                </c:pt>
                <c:pt idx="229">
                  <c:v>-4.3270933390134658E-2</c:v>
                </c:pt>
                <c:pt idx="230">
                  <c:v>1.8171953623635773E-5</c:v>
                </c:pt>
                <c:pt idx="231">
                  <c:v>1.0592118919865001E-2</c:v>
                </c:pt>
                <c:pt idx="232">
                  <c:v>-3.8683644003919326E-2</c:v>
                </c:pt>
                <c:pt idx="233">
                  <c:v>4.7996954050562479E-2</c:v>
                </c:pt>
                <c:pt idx="234">
                  <c:v>-1.9775008360882751E-2</c:v>
                </c:pt>
                <c:pt idx="235">
                  <c:v>7.1820784452114594E-3</c:v>
                </c:pt>
                <c:pt idx="236">
                  <c:v>-6.2937701463727791E-2</c:v>
                </c:pt>
                <c:pt idx="237">
                  <c:v>-7.0422578461771579E-2</c:v>
                </c:pt>
                <c:pt idx="238">
                  <c:v>0.11753101012579314</c:v>
                </c:pt>
                <c:pt idx="239">
                  <c:v>-8.3218937023957551E-2</c:v>
                </c:pt>
                <c:pt idx="240">
                  <c:v>6.3487923311482675E-2</c:v>
                </c:pt>
                <c:pt idx="241">
                  <c:v>-5.3320870165649126E-2</c:v>
                </c:pt>
                <c:pt idx="242">
                  <c:v>3.2891350312329592E-2</c:v>
                </c:pt>
                <c:pt idx="243">
                  <c:v>1.3385056729774192E-2</c:v>
                </c:pt>
                <c:pt idx="244">
                  <c:v>6.285902055880932E-2</c:v>
                </c:pt>
                <c:pt idx="245">
                  <c:v>4.8325755245542723E-2</c:v>
                </c:pt>
                <c:pt idx="246">
                  <c:v>5.6766103976466198E-2</c:v>
                </c:pt>
                <c:pt idx="247">
                  <c:v>0.10781143752065958</c:v>
                </c:pt>
                <c:pt idx="248">
                  <c:v>-3.9934050551996947E-2</c:v>
                </c:pt>
                <c:pt idx="249">
                  <c:v>8.6733093254364846E-2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68608"/>
        <c:axId val="111670784"/>
      </c:scatterChart>
      <c:valAx>
        <c:axId val="111668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PhiDiff_LN(Hog Price)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11670784"/>
        <c:crosses val="autoZero"/>
        <c:crossBetween val="midCat"/>
      </c:valAx>
      <c:valAx>
        <c:axId val="111670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6686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PhiDiff_LN(JD)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'PhiDiff_LN Data'!$O$3:$O$252</c:f>
              <c:numCache>
                <c:formatCode>0.0000</c:formatCode>
                <c:ptCount val="250"/>
                <c:pt idx="0">
                  <c:v>1.1289265486386089</c:v>
                </c:pt>
                <c:pt idx="1">
                  <c:v>1.1787330415062292</c:v>
                </c:pt>
                <c:pt idx="2">
                  <c:v>1.2266065028533002</c:v>
                </c:pt>
                <c:pt idx="3">
                  <c:v>1.1857950321343533</c:v>
                </c:pt>
                <c:pt idx="4">
                  <c:v>1.1518411536222308</c:v>
                </c:pt>
                <c:pt idx="5">
                  <c:v>1.1715171242960085</c:v>
                </c:pt>
                <c:pt idx="6">
                  <c:v>1.0704880942951063</c:v>
                </c:pt>
                <c:pt idx="7">
                  <c:v>1.1738049322518624</c:v>
                </c:pt>
                <c:pt idx="8">
                  <c:v>1.2318914721930505</c:v>
                </c:pt>
                <c:pt idx="9">
                  <c:v>1.1989902026386763</c:v>
                </c:pt>
                <c:pt idx="10">
                  <c:v>1.189313142642513</c:v>
                </c:pt>
                <c:pt idx="11">
                  <c:v>1.1780565865059189</c:v>
                </c:pt>
                <c:pt idx="12">
                  <c:v>1.1954367485713668</c:v>
                </c:pt>
                <c:pt idx="13">
                  <c:v>1.1904213958766521</c:v>
                </c:pt>
                <c:pt idx="14">
                  <c:v>1.2304956960036033</c:v>
                </c:pt>
                <c:pt idx="15">
                  <c:v>1.2224612413476077</c:v>
                </c:pt>
                <c:pt idx="16">
                  <c:v>1.3384859922393146</c:v>
                </c:pt>
                <c:pt idx="17">
                  <c:v>1.3503742255302646</c:v>
                </c:pt>
                <c:pt idx="18">
                  <c:v>1.356020491124786</c:v>
                </c:pt>
                <c:pt idx="19">
                  <c:v>1.3206073682977351</c:v>
                </c:pt>
                <c:pt idx="20">
                  <c:v>1.2948864557532176</c:v>
                </c:pt>
                <c:pt idx="21">
                  <c:v>1.3210860106126636</c:v>
                </c:pt>
                <c:pt idx="22">
                  <c:v>1.2841724810877224</c:v>
                </c:pt>
                <c:pt idx="23">
                  <c:v>1.3618576535390292</c:v>
                </c:pt>
                <c:pt idx="24">
                  <c:v>1.2591616742946552</c:v>
                </c:pt>
                <c:pt idx="25">
                  <c:v>1.3504179266619851</c:v>
                </c:pt>
                <c:pt idx="26">
                  <c:v>1.3879796681510945</c:v>
                </c:pt>
                <c:pt idx="27">
                  <c:v>1.3684880255733423</c:v>
                </c:pt>
                <c:pt idx="28">
                  <c:v>1.2695894043531266</c:v>
                </c:pt>
                <c:pt idx="29">
                  <c:v>1.2302702614208714</c:v>
                </c:pt>
                <c:pt idx="30">
                  <c:v>1.2179462253109528</c:v>
                </c:pt>
                <c:pt idx="31">
                  <c:v>1.0625032409432138</c:v>
                </c:pt>
                <c:pt idx="32">
                  <c:v>0.97215699741563366</c:v>
                </c:pt>
                <c:pt idx="33">
                  <c:v>1.0987128186759396</c:v>
                </c:pt>
                <c:pt idx="34">
                  <c:v>1.2378449146074961</c:v>
                </c:pt>
                <c:pt idx="35">
                  <c:v>0.97889848100995036</c:v>
                </c:pt>
                <c:pt idx="36">
                  <c:v>1.1505345870225792</c:v>
                </c:pt>
                <c:pt idx="37">
                  <c:v>1.0874981482965174</c:v>
                </c:pt>
                <c:pt idx="38">
                  <c:v>1.1706068435800205</c:v>
                </c:pt>
                <c:pt idx="39">
                  <c:v>1.2938714225365531</c:v>
                </c:pt>
                <c:pt idx="40">
                  <c:v>1.1937442255197945</c:v>
                </c:pt>
                <c:pt idx="41">
                  <c:v>1.1522507687188155</c:v>
                </c:pt>
                <c:pt idx="42">
                  <c:v>1.1386977682264001</c:v>
                </c:pt>
                <c:pt idx="43">
                  <c:v>1.2392225016430083</c:v>
                </c:pt>
                <c:pt idx="44">
                  <c:v>1.1688174445918742</c:v>
                </c:pt>
                <c:pt idx="45">
                  <c:v>1.1365996607053026</c:v>
                </c:pt>
                <c:pt idx="46">
                  <c:v>1.2169133220204469</c:v>
                </c:pt>
                <c:pt idx="47">
                  <c:v>1.2435179627397803</c:v>
                </c:pt>
                <c:pt idx="48">
                  <c:v>1.295992797740253</c:v>
                </c:pt>
                <c:pt idx="49">
                  <c:v>1.1037421387063935</c:v>
                </c:pt>
                <c:pt idx="50">
                  <c:v>1.1175226411508907</c:v>
                </c:pt>
                <c:pt idx="51">
                  <c:v>1.2458606363449602</c:v>
                </c:pt>
                <c:pt idx="52">
                  <c:v>1.2860832959434187</c:v>
                </c:pt>
                <c:pt idx="53">
                  <c:v>1.1562411897532774</c:v>
                </c:pt>
                <c:pt idx="54">
                  <c:v>1.1712788253426616</c:v>
                </c:pt>
                <c:pt idx="55">
                  <c:v>1.0768609178472817</c:v>
                </c:pt>
                <c:pt idx="56">
                  <c:v>1.0788626961363246</c:v>
                </c:pt>
                <c:pt idx="57">
                  <c:v>1.1440028382827687</c:v>
                </c:pt>
                <c:pt idx="58">
                  <c:v>1.2314572180179841</c:v>
                </c:pt>
                <c:pt idx="59">
                  <c:v>1.3141409881044217</c:v>
                </c:pt>
                <c:pt idx="60">
                  <c:v>1.2250354773772518</c:v>
                </c:pt>
                <c:pt idx="61">
                  <c:v>1.2050047076207542</c:v>
                </c:pt>
                <c:pt idx="62">
                  <c:v>1.1982247652409561</c:v>
                </c:pt>
                <c:pt idx="63">
                  <c:v>1.1565969813624979</c:v>
                </c:pt>
                <c:pt idx="64">
                  <c:v>1.2118487760082273</c:v>
                </c:pt>
                <c:pt idx="65">
                  <c:v>1.1708714030170682</c:v>
                </c:pt>
                <c:pt idx="66">
                  <c:v>1.2355303304602199</c:v>
                </c:pt>
                <c:pt idx="67">
                  <c:v>1.2781418048566395</c:v>
                </c:pt>
                <c:pt idx="68">
                  <c:v>1.1531368279767584</c:v>
                </c:pt>
                <c:pt idx="69">
                  <c:v>1.1986151669926506</c:v>
                </c:pt>
                <c:pt idx="70">
                  <c:v>1.2229314390039014</c:v>
                </c:pt>
                <c:pt idx="71">
                  <c:v>1.2748786405225434</c:v>
                </c:pt>
                <c:pt idx="72">
                  <c:v>1.2597431524666545</c:v>
                </c:pt>
                <c:pt idx="73">
                  <c:v>1.29480701359344</c:v>
                </c:pt>
                <c:pt idx="74">
                  <c:v>1.3079800827626182</c:v>
                </c:pt>
                <c:pt idx="75">
                  <c:v>1.2345347394266499</c:v>
                </c:pt>
                <c:pt idx="76">
                  <c:v>1.2924459105020403</c:v>
                </c:pt>
                <c:pt idx="77">
                  <c:v>1.2736011058901036</c:v>
                </c:pt>
                <c:pt idx="78">
                  <c:v>1.2275758692378591</c:v>
                </c:pt>
                <c:pt idx="79">
                  <c:v>1.284752160679876</c:v>
                </c:pt>
                <c:pt idx="80">
                  <c:v>1.3003311434639326</c:v>
                </c:pt>
                <c:pt idx="81">
                  <c:v>1.2809112613616536</c:v>
                </c:pt>
                <c:pt idx="82">
                  <c:v>1.345408910119263</c:v>
                </c:pt>
                <c:pt idx="83">
                  <c:v>1.2772926292052522</c:v>
                </c:pt>
                <c:pt idx="84">
                  <c:v>1.2306771813369906</c:v>
                </c:pt>
                <c:pt idx="85">
                  <c:v>1.2117263038936241</c:v>
                </c:pt>
                <c:pt idx="86">
                  <c:v>1.2033180214542494</c:v>
                </c:pt>
                <c:pt idx="87">
                  <c:v>1.2690072692503613</c:v>
                </c:pt>
                <c:pt idx="88">
                  <c:v>1.2940147196258205</c:v>
                </c:pt>
                <c:pt idx="89">
                  <c:v>1.3160229111068826</c:v>
                </c:pt>
                <c:pt idx="90">
                  <c:v>1.3137964890770086</c:v>
                </c:pt>
                <c:pt idx="91">
                  <c:v>1.4380203691062274</c:v>
                </c:pt>
                <c:pt idx="92">
                  <c:v>1.3751412942008028</c:v>
                </c:pt>
                <c:pt idx="93">
                  <c:v>1.4190837809650299</c:v>
                </c:pt>
                <c:pt idx="94">
                  <c:v>1.4508172990537267</c:v>
                </c:pt>
                <c:pt idx="95">
                  <c:v>1.4621208028961385</c:v>
                </c:pt>
                <c:pt idx="96">
                  <c:v>1.4573422744478599</c:v>
                </c:pt>
                <c:pt idx="97">
                  <c:v>1.434458062902445</c:v>
                </c:pt>
                <c:pt idx="98">
                  <c:v>1.473570325495928</c:v>
                </c:pt>
                <c:pt idx="99">
                  <c:v>1.5413045516904373</c:v>
                </c:pt>
                <c:pt idx="100">
                  <c:v>1.4091463282340473</c:v>
                </c:pt>
                <c:pt idx="101">
                  <c:v>1.4932351899722096</c:v>
                </c:pt>
                <c:pt idx="102">
                  <c:v>1.4191398664965167</c:v>
                </c:pt>
                <c:pt idx="103">
                  <c:v>1.39699666209791</c:v>
                </c:pt>
                <c:pt idx="104">
                  <c:v>1.4666452778696319</c:v>
                </c:pt>
                <c:pt idx="105">
                  <c:v>1.4031409514736182</c:v>
                </c:pt>
                <c:pt idx="106">
                  <c:v>1.5350100995462037</c:v>
                </c:pt>
                <c:pt idx="107">
                  <c:v>1.5366024512351368</c:v>
                </c:pt>
                <c:pt idx="108">
                  <c:v>1.4687426989175547</c:v>
                </c:pt>
                <c:pt idx="109">
                  <c:v>1.4690965440688402</c:v>
                </c:pt>
                <c:pt idx="110">
                  <c:v>1.4863951882601167</c:v>
                </c:pt>
                <c:pt idx="111">
                  <c:v>1.4219487182979476</c:v>
                </c:pt>
                <c:pt idx="112">
                  <c:v>1.4339899456074823</c:v>
                </c:pt>
                <c:pt idx="113">
                  <c:v>1.4941875832673432</c:v>
                </c:pt>
                <c:pt idx="114">
                  <c:v>1.5265366630614443</c:v>
                </c:pt>
                <c:pt idx="115">
                  <c:v>1.4657393827328036</c:v>
                </c:pt>
                <c:pt idx="116">
                  <c:v>1.4016526160348071</c:v>
                </c:pt>
                <c:pt idx="117">
                  <c:v>1.3948801927273919</c:v>
                </c:pt>
                <c:pt idx="118">
                  <c:v>1.5043666208967237</c:v>
                </c:pt>
                <c:pt idx="119">
                  <c:v>1.5309911489054699</c:v>
                </c:pt>
                <c:pt idx="120">
                  <c:v>1.5053310363396613</c:v>
                </c:pt>
                <c:pt idx="121">
                  <c:v>1.5760171347139209</c:v>
                </c:pt>
                <c:pt idx="122">
                  <c:v>1.5580551653756642</c:v>
                </c:pt>
                <c:pt idx="123">
                  <c:v>1.6314836650055995</c:v>
                </c:pt>
                <c:pt idx="124">
                  <c:v>1.624665355743514</c:v>
                </c:pt>
                <c:pt idx="125">
                  <c:v>1.5199764586337587</c:v>
                </c:pt>
                <c:pt idx="126">
                  <c:v>1.5095053740599118</c:v>
                </c:pt>
                <c:pt idx="127">
                  <c:v>1.4935134815395472</c:v>
                </c:pt>
                <c:pt idx="128">
                  <c:v>1.6290075208060844</c:v>
                </c:pt>
                <c:pt idx="129">
                  <c:v>1.6443561368415023</c:v>
                </c:pt>
                <c:pt idx="130">
                  <c:v>1.6409817167356713</c:v>
                </c:pt>
                <c:pt idx="131">
                  <c:v>1.6807983446207078</c:v>
                </c:pt>
                <c:pt idx="132">
                  <c:v>1.6595002688842198</c:v>
                </c:pt>
                <c:pt idx="133">
                  <c:v>1.7647719577726226</c:v>
                </c:pt>
                <c:pt idx="134">
                  <c:v>1.7201320955330734</c:v>
                </c:pt>
                <c:pt idx="135">
                  <c:v>1.7131159749099694</c:v>
                </c:pt>
                <c:pt idx="136">
                  <c:v>1.7708775080839243</c:v>
                </c:pt>
                <c:pt idx="137">
                  <c:v>1.7690566340649494</c:v>
                </c:pt>
                <c:pt idx="138">
                  <c:v>1.802273100814038</c:v>
                </c:pt>
                <c:pt idx="139">
                  <c:v>1.7648200789410242</c:v>
                </c:pt>
                <c:pt idx="140">
                  <c:v>1.8981480387427965</c:v>
                </c:pt>
                <c:pt idx="141">
                  <c:v>1.8878678738201025</c:v>
                </c:pt>
                <c:pt idx="142">
                  <c:v>1.8808673433015568</c:v>
                </c:pt>
                <c:pt idx="143">
                  <c:v>2.0073008419171843</c:v>
                </c:pt>
                <c:pt idx="144">
                  <c:v>1.914326378654911</c:v>
                </c:pt>
                <c:pt idx="145">
                  <c:v>1.9080050143499458</c:v>
                </c:pt>
                <c:pt idx="146">
                  <c:v>1.8850198572342376</c:v>
                </c:pt>
                <c:pt idx="147">
                  <c:v>1.9570328188830559</c:v>
                </c:pt>
                <c:pt idx="148">
                  <c:v>1.8828491827182452</c:v>
                </c:pt>
                <c:pt idx="149">
                  <c:v>1.8372924466997427</c:v>
                </c:pt>
                <c:pt idx="150">
                  <c:v>1.7512670447070988</c:v>
                </c:pt>
                <c:pt idx="151">
                  <c:v>1.8049958827632153</c:v>
                </c:pt>
                <c:pt idx="152">
                  <c:v>1.7034003884833089</c:v>
                </c:pt>
                <c:pt idx="153">
                  <c:v>1.2876514449492635</c:v>
                </c:pt>
                <c:pt idx="154">
                  <c:v>1.4773937074560719</c:v>
                </c:pt>
                <c:pt idx="155">
                  <c:v>1.5640044258333279</c:v>
                </c:pt>
                <c:pt idx="156">
                  <c:v>1.6290269933863435</c:v>
                </c:pt>
                <c:pt idx="157">
                  <c:v>1.4184345640574847</c:v>
                </c:pt>
                <c:pt idx="158">
                  <c:v>1.3943922779200091</c:v>
                </c:pt>
                <c:pt idx="159">
                  <c:v>1.6914052117307223</c:v>
                </c:pt>
                <c:pt idx="160">
                  <c:v>1.6964456874512943</c:v>
                </c:pt>
                <c:pt idx="161">
                  <c:v>1.6164772687153481</c:v>
                </c:pt>
                <c:pt idx="162">
                  <c:v>1.5354379926906061</c:v>
                </c:pt>
                <c:pt idx="163">
                  <c:v>1.7142123872366071</c:v>
                </c:pt>
                <c:pt idx="164">
                  <c:v>1.6127603195861395</c:v>
                </c:pt>
                <c:pt idx="165">
                  <c:v>1.6575661075276218</c:v>
                </c:pt>
                <c:pt idx="166">
                  <c:v>1.7436770601896514</c:v>
                </c:pt>
                <c:pt idx="167">
                  <c:v>1.7804463915503184</c:v>
                </c:pt>
                <c:pt idx="168">
                  <c:v>1.7554725680078938</c:v>
                </c:pt>
                <c:pt idx="169">
                  <c:v>1.7060484318721931</c:v>
                </c:pt>
                <c:pt idx="170">
                  <c:v>1.8292361498542271</c:v>
                </c:pt>
                <c:pt idx="171">
                  <c:v>1.7991583216528055</c:v>
                </c:pt>
                <c:pt idx="172">
                  <c:v>1.7398023482161902</c:v>
                </c:pt>
                <c:pt idx="173">
                  <c:v>1.7630474832529623</c:v>
                </c:pt>
                <c:pt idx="174">
                  <c:v>1.8075493047338451</c:v>
                </c:pt>
                <c:pt idx="175">
                  <c:v>1.8654319780302546</c:v>
                </c:pt>
                <c:pt idx="176">
                  <c:v>1.8891038771430195</c:v>
                </c:pt>
                <c:pt idx="177">
                  <c:v>1.9167954461954366</c:v>
                </c:pt>
                <c:pt idx="178">
                  <c:v>1.9134063729140518</c:v>
                </c:pt>
                <c:pt idx="179">
                  <c:v>1.9537540443441088</c:v>
                </c:pt>
                <c:pt idx="180">
                  <c:v>1.997102913972685</c:v>
                </c:pt>
                <c:pt idx="181">
                  <c:v>2.0141021697243691</c:v>
                </c:pt>
                <c:pt idx="182">
                  <c:v>1.959576296648494</c:v>
                </c:pt>
                <c:pt idx="183">
                  <c:v>2.0238616168486785</c:v>
                </c:pt>
                <c:pt idx="184">
                  <c:v>1.9226748345026929</c:v>
                </c:pt>
                <c:pt idx="185">
                  <c:v>1.8749528888521452</c:v>
                </c:pt>
                <c:pt idx="186">
                  <c:v>1.9367677805469885</c:v>
                </c:pt>
                <c:pt idx="187">
                  <c:v>1.8268253646026951</c:v>
                </c:pt>
                <c:pt idx="188">
                  <c:v>1.8818651144292184</c:v>
                </c:pt>
                <c:pt idx="189">
                  <c:v>1.8406923778175845</c:v>
                </c:pt>
                <c:pt idx="190">
                  <c:v>1.923989903140122</c:v>
                </c:pt>
                <c:pt idx="191">
                  <c:v>1.9174504445128391</c:v>
                </c:pt>
                <c:pt idx="192">
                  <c:v>2.0073461742135126</c:v>
                </c:pt>
                <c:pt idx="193">
                  <c:v>1.9603068254141731</c:v>
                </c:pt>
                <c:pt idx="194">
                  <c:v>1.9013189718523202</c:v>
                </c:pt>
                <c:pt idx="195">
                  <c:v>1.9262889328652433</c:v>
                </c:pt>
                <c:pt idx="196">
                  <c:v>1.8894878519206397</c:v>
                </c:pt>
                <c:pt idx="197">
                  <c:v>1.8772191766693216</c:v>
                </c:pt>
                <c:pt idx="198">
                  <c:v>1.9358871442642935</c:v>
                </c:pt>
                <c:pt idx="199">
                  <c:v>1.9076745585264505</c:v>
                </c:pt>
                <c:pt idx="200">
                  <c:v>1.9501410077842731</c:v>
                </c:pt>
                <c:pt idx="201">
                  <c:v>1.9789583588850395</c:v>
                </c:pt>
                <c:pt idx="202">
                  <c:v>1.965502377976112</c:v>
                </c:pt>
                <c:pt idx="203">
                  <c:v>1.9658260082576953</c:v>
                </c:pt>
                <c:pt idx="204">
                  <c:v>2.026453820648884</c:v>
                </c:pt>
                <c:pt idx="205">
                  <c:v>1.9846874217284376</c:v>
                </c:pt>
                <c:pt idx="206">
                  <c:v>1.9767635154034373</c:v>
                </c:pt>
                <c:pt idx="207">
                  <c:v>1.9423769415929466</c:v>
                </c:pt>
                <c:pt idx="208">
                  <c:v>2.0098149371155651</c:v>
                </c:pt>
                <c:pt idx="209">
                  <c:v>1.9312802928955759</c:v>
                </c:pt>
                <c:pt idx="210">
                  <c:v>1.9482419599657868</c:v>
                </c:pt>
                <c:pt idx="211">
                  <c:v>1.9572054122502784</c:v>
                </c:pt>
                <c:pt idx="212">
                  <c:v>1.9618569149492915</c:v>
                </c:pt>
                <c:pt idx="213">
                  <c:v>1.9563719328835929</c:v>
                </c:pt>
                <c:pt idx="214">
                  <c:v>1.9570407187799668</c:v>
                </c:pt>
                <c:pt idx="215">
                  <c:v>2.0186447806215484</c:v>
                </c:pt>
                <c:pt idx="216">
                  <c:v>1.9949723025636845</c:v>
                </c:pt>
                <c:pt idx="217">
                  <c:v>1.9534456596946765</c:v>
                </c:pt>
                <c:pt idx="218">
                  <c:v>2.0060334916392137</c:v>
                </c:pt>
                <c:pt idx="219">
                  <c:v>2.0428819097180999</c:v>
                </c:pt>
                <c:pt idx="220">
                  <c:v>2.0042564676462904</c:v>
                </c:pt>
                <c:pt idx="221">
                  <c:v>2.0013822019258529</c:v>
                </c:pt>
                <c:pt idx="222">
                  <c:v>1.9774225665810747</c:v>
                </c:pt>
                <c:pt idx="223">
                  <c:v>1.9598621500834197</c:v>
                </c:pt>
                <c:pt idx="224">
                  <c:v>1.9514454323733186</c:v>
                </c:pt>
                <c:pt idx="225">
                  <c:v>1.9764650091516267</c:v>
                </c:pt>
                <c:pt idx="226">
                  <c:v>2.0141118878153184</c:v>
                </c:pt>
                <c:pt idx="227">
                  <c:v>2.0152613443184686</c:v>
                </c:pt>
                <c:pt idx="228">
                  <c:v>1.9792230649936022</c:v>
                </c:pt>
                <c:pt idx="229">
                  <c:v>2.0297417814541423</c:v>
                </c:pt>
                <c:pt idx="230">
                  <c:v>2.0034820407223628</c:v>
                </c:pt>
                <c:pt idx="231">
                  <c:v>2.0018492158537069</c:v>
                </c:pt>
                <c:pt idx="232">
                  <c:v>2.0320474066395193</c:v>
                </c:pt>
                <c:pt idx="233">
                  <c:v>2.0408767968800032</c:v>
                </c:pt>
                <c:pt idx="234">
                  <c:v>2.0525739432329204</c:v>
                </c:pt>
                <c:pt idx="235">
                  <c:v>1.9845308942038504</c:v>
                </c:pt>
                <c:pt idx="236">
                  <c:v>1.8804608192634067</c:v>
                </c:pt>
                <c:pt idx="237">
                  <c:v>1.946121906750498</c:v>
                </c:pt>
                <c:pt idx="238">
                  <c:v>1.9393484289472886</c:v>
                </c:pt>
                <c:pt idx="239">
                  <c:v>1.965274654707275</c:v>
                </c:pt>
                <c:pt idx="240">
                  <c:v>1.9096360491224211</c:v>
                </c:pt>
                <c:pt idx="241">
                  <c:v>1.9873551124869961</c:v>
                </c:pt>
                <c:pt idx="242">
                  <c:v>2.0062296258943557</c:v>
                </c:pt>
                <c:pt idx="243">
                  <c:v>1.9577125519161087</c:v>
                </c:pt>
                <c:pt idx="244">
                  <c:v>1.9967492141268814</c:v>
                </c:pt>
                <c:pt idx="245">
                  <c:v>2.0071126452875965</c:v>
                </c:pt>
                <c:pt idx="246">
                  <c:v>1.9562263861125673</c:v>
                </c:pt>
                <c:pt idx="247">
                  <c:v>1.9842467485914983</c:v>
                </c:pt>
                <c:pt idx="248">
                  <c:v>1.9938940968166894</c:v>
                </c:pt>
                <c:pt idx="249">
                  <c:v>2.0321377285511879</c:v>
                </c:pt>
              </c:numCache>
            </c:numRef>
          </c:xVal>
          <c:yVal>
            <c:numRef>
              <c:f>'PhiDiff_LN regr'!$C$40:$C$289</c:f>
              <c:numCache>
                <c:formatCode>General</c:formatCode>
                <c:ptCount val="250"/>
                <c:pt idx="0">
                  <c:v>-3.3144878296814895E-2</c:v>
                </c:pt>
                <c:pt idx="1">
                  <c:v>-2.6362966874838634E-2</c:v>
                </c:pt>
                <c:pt idx="2">
                  <c:v>-3.2275176835350194E-2</c:v>
                </c:pt>
                <c:pt idx="3">
                  <c:v>-2.860620000252112E-2</c:v>
                </c:pt>
                <c:pt idx="4">
                  <c:v>-5.2911791761248494E-2</c:v>
                </c:pt>
                <c:pt idx="5">
                  <c:v>-3.4437246151526324E-3</c:v>
                </c:pt>
                <c:pt idx="6">
                  <c:v>-2.2592849843736218E-2</c:v>
                </c:pt>
                <c:pt idx="7">
                  <c:v>-0.11411504817466778</c:v>
                </c:pt>
                <c:pt idx="8">
                  <c:v>-1.0774492548961234E-2</c:v>
                </c:pt>
                <c:pt idx="9">
                  <c:v>-5.8405717105678434E-3</c:v>
                </c:pt>
                <c:pt idx="10">
                  <c:v>3.0825470620751361E-2</c:v>
                </c:pt>
                <c:pt idx="11">
                  <c:v>-5.5653100627651497E-2</c:v>
                </c:pt>
                <c:pt idx="12">
                  <c:v>6.7060469005781442E-2</c:v>
                </c:pt>
                <c:pt idx="13">
                  <c:v>-5.6434300040244523E-3</c:v>
                </c:pt>
                <c:pt idx="14">
                  <c:v>-3.3653656452942826E-2</c:v>
                </c:pt>
                <c:pt idx="15">
                  <c:v>8.0419865571853322E-2</c:v>
                </c:pt>
                <c:pt idx="16">
                  <c:v>-6.8088589953866574E-2</c:v>
                </c:pt>
                <c:pt idx="17">
                  <c:v>-6.9376898465161929E-2</c:v>
                </c:pt>
                <c:pt idx="18">
                  <c:v>-3.3598846883984734E-2</c:v>
                </c:pt>
                <c:pt idx="19">
                  <c:v>2.0469376447307397E-2</c:v>
                </c:pt>
                <c:pt idx="20">
                  <c:v>2.0127334218097204E-2</c:v>
                </c:pt>
                <c:pt idx="21">
                  <c:v>-7.002758183589286E-2</c:v>
                </c:pt>
                <c:pt idx="22">
                  <c:v>0.11154748906389145</c:v>
                </c:pt>
                <c:pt idx="23">
                  <c:v>-5.9207401044986341E-2</c:v>
                </c:pt>
                <c:pt idx="24">
                  <c:v>2.7520870699397904E-2</c:v>
                </c:pt>
                <c:pt idx="25">
                  <c:v>-2.6603125361685187E-2</c:v>
                </c:pt>
                <c:pt idx="26">
                  <c:v>-5.0387440457718924E-2</c:v>
                </c:pt>
                <c:pt idx="27">
                  <c:v>-7.6653823265672827E-2</c:v>
                </c:pt>
                <c:pt idx="28">
                  <c:v>6.6379659838570859E-2</c:v>
                </c:pt>
                <c:pt idx="29">
                  <c:v>-2.2467413369133382E-2</c:v>
                </c:pt>
                <c:pt idx="30">
                  <c:v>-7.0442451677877216E-2</c:v>
                </c:pt>
                <c:pt idx="31">
                  <c:v>0.14577729296422071</c:v>
                </c:pt>
                <c:pt idx="32">
                  <c:v>-4.5702514027878394E-2</c:v>
                </c:pt>
                <c:pt idx="33">
                  <c:v>-5.5439077087804378E-3</c:v>
                </c:pt>
                <c:pt idx="34">
                  <c:v>-2.0776139675378502E-2</c:v>
                </c:pt>
                <c:pt idx="35">
                  <c:v>-0.11539178805050199</c:v>
                </c:pt>
                <c:pt idx="36">
                  <c:v>-3.0883097229796874E-2</c:v>
                </c:pt>
                <c:pt idx="37">
                  <c:v>-4.7847585557647676E-4</c:v>
                </c:pt>
                <c:pt idx="38">
                  <c:v>-1.1504926964429174E-2</c:v>
                </c:pt>
                <c:pt idx="39">
                  <c:v>-0.16849303988998443</c:v>
                </c:pt>
                <c:pt idx="40">
                  <c:v>-0.10023658652174383</c:v>
                </c:pt>
                <c:pt idx="41">
                  <c:v>8.6557047132494347E-2</c:v>
                </c:pt>
                <c:pt idx="42">
                  <c:v>-0.14871912116919539</c:v>
                </c:pt>
                <c:pt idx="43">
                  <c:v>-8.7646456893910596E-3</c:v>
                </c:pt>
                <c:pt idx="44">
                  <c:v>-2.9055063309106899E-2</c:v>
                </c:pt>
                <c:pt idx="45">
                  <c:v>-5.5189418780315691E-2</c:v>
                </c:pt>
                <c:pt idx="46">
                  <c:v>1.8573655266926892E-3</c:v>
                </c:pt>
                <c:pt idx="47">
                  <c:v>-0.13990283731526176</c:v>
                </c:pt>
                <c:pt idx="48">
                  <c:v>1.7388298506737954E-2</c:v>
                </c:pt>
                <c:pt idx="49">
                  <c:v>3.432691169944313E-2</c:v>
                </c:pt>
                <c:pt idx="50">
                  <c:v>-7.4842050419679396E-2</c:v>
                </c:pt>
                <c:pt idx="51">
                  <c:v>-4.1547720074953887E-2</c:v>
                </c:pt>
                <c:pt idx="52">
                  <c:v>-1.9091021242642725E-2</c:v>
                </c:pt>
                <c:pt idx="53">
                  <c:v>-4.7224771544005506E-3</c:v>
                </c:pt>
                <c:pt idx="54">
                  <c:v>2.7427223682368052E-2</c:v>
                </c:pt>
                <c:pt idx="55">
                  <c:v>5.2538829532942088E-3</c:v>
                </c:pt>
                <c:pt idx="56">
                  <c:v>1.0020248822815603E-2</c:v>
                </c:pt>
                <c:pt idx="57">
                  <c:v>-7.6922066612574724E-3</c:v>
                </c:pt>
                <c:pt idx="58">
                  <c:v>-2.3412754563814531E-2</c:v>
                </c:pt>
                <c:pt idx="59">
                  <c:v>4.4272597056005836E-2</c:v>
                </c:pt>
                <c:pt idx="60">
                  <c:v>-4.2528099555353194E-2</c:v>
                </c:pt>
                <c:pt idx="61">
                  <c:v>7.5602741571938026E-2</c:v>
                </c:pt>
                <c:pt idx="62">
                  <c:v>-2.8249608287065797E-2</c:v>
                </c:pt>
                <c:pt idx="63">
                  <c:v>9.5002091347657469E-2</c:v>
                </c:pt>
                <c:pt idx="64">
                  <c:v>-6.5520006001928977E-3</c:v>
                </c:pt>
                <c:pt idx="65">
                  <c:v>-1.6539585147610225E-2</c:v>
                </c:pt>
                <c:pt idx="66">
                  <c:v>-3.1291887863135415E-2</c:v>
                </c:pt>
                <c:pt idx="67">
                  <c:v>-4.9527396194116946E-2</c:v>
                </c:pt>
                <c:pt idx="68">
                  <c:v>1.5648439068099762E-2</c:v>
                </c:pt>
                <c:pt idx="69">
                  <c:v>-1.6015403509564763E-2</c:v>
                </c:pt>
                <c:pt idx="70">
                  <c:v>-3.1901585853312042E-2</c:v>
                </c:pt>
                <c:pt idx="71">
                  <c:v>3.3392813168307001E-2</c:v>
                </c:pt>
                <c:pt idx="72">
                  <c:v>1.4244759794493689E-2</c:v>
                </c:pt>
                <c:pt idx="73">
                  <c:v>-3.2489915969243555E-2</c:v>
                </c:pt>
                <c:pt idx="74">
                  <c:v>-1.4054649991338763E-2</c:v>
                </c:pt>
                <c:pt idx="75">
                  <c:v>7.9549774830715236E-2</c:v>
                </c:pt>
                <c:pt idx="76">
                  <c:v>-4.3198082866206633E-2</c:v>
                </c:pt>
                <c:pt idx="77">
                  <c:v>-6.364849696746866E-2</c:v>
                </c:pt>
                <c:pt idx="78">
                  <c:v>8.2555907755974545E-2</c:v>
                </c:pt>
                <c:pt idx="79">
                  <c:v>4.1243620966476158E-2</c:v>
                </c:pt>
                <c:pt idx="80">
                  <c:v>-7.397969538339666E-2</c:v>
                </c:pt>
                <c:pt idx="81">
                  <c:v>-2.1854057640833702E-2</c:v>
                </c:pt>
                <c:pt idx="82">
                  <c:v>-1.8418089536933024E-2</c:v>
                </c:pt>
                <c:pt idx="83">
                  <c:v>1.0562628734666291E-2</c:v>
                </c:pt>
                <c:pt idx="84">
                  <c:v>3.1680760225608395E-2</c:v>
                </c:pt>
                <c:pt idx="85">
                  <c:v>2.083755887707639E-2</c:v>
                </c:pt>
                <c:pt idx="86">
                  <c:v>4.7575525689033782E-2</c:v>
                </c:pt>
                <c:pt idx="87">
                  <c:v>5.4219266040398395E-3</c:v>
                </c:pt>
                <c:pt idx="88">
                  <c:v>5.2277619163023203E-2</c:v>
                </c:pt>
                <c:pt idx="89">
                  <c:v>-4.9981967929065618E-2</c:v>
                </c:pt>
                <c:pt idx="90">
                  <c:v>-3.8504833804644534E-3</c:v>
                </c:pt>
                <c:pt idx="91">
                  <c:v>-2.0935539110407575E-2</c:v>
                </c:pt>
                <c:pt idx="92">
                  <c:v>9.5030382799947688E-3</c:v>
                </c:pt>
                <c:pt idx="93">
                  <c:v>-9.9563566339121223E-2</c:v>
                </c:pt>
                <c:pt idx="94">
                  <c:v>5.3598548612722396E-2</c:v>
                </c:pt>
                <c:pt idx="95">
                  <c:v>-3.4869908069895317E-2</c:v>
                </c:pt>
                <c:pt idx="96">
                  <c:v>1.3038743814590248E-2</c:v>
                </c:pt>
                <c:pt idx="97">
                  <c:v>1.7623822101413111E-2</c:v>
                </c:pt>
                <c:pt idx="98">
                  <c:v>1.9426310456546858E-2</c:v>
                </c:pt>
                <c:pt idx="99">
                  <c:v>6.2253284915350093E-3</c:v>
                </c:pt>
                <c:pt idx="100">
                  <c:v>2.3483580523087966E-2</c:v>
                </c:pt>
                <c:pt idx="101">
                  <c:v>5.4866732162562215E-2</c:v>
                </c:pt>
                <c:pt idx="102">
                  <c:v>-4.9438596519870259E-2</c:v>
                </c:pt>
                <c:pt idx="103">
                  <c:v>1.4603701676223935E-2</c:v>
                </c:pt>
                <c:pt idx="104">
                  <c:v>5.4862160635524404E-2</c:v>
                </c:pt>
                <c:pt idx="105">
                  <c:v>5.8512722313883714E-2</c:v>
                </c:pt>
                <c:pt idx="106">
                  <c:v>-1.9762035902248343E-2</c:v>
                </c:pt>
                <c:pt idx="107">
                  <c:v>-1.565509579970481E-2</c:v>
                </c:pt>
                <c:pt idx="108">
                  <c:v>4.7206787080716239E-2</c:v>
                </c:pt>
                <c:pt idx="109">
                  <c:v>5.0465476267271825E-2</c:v>
                </c:pt>
                <c:pt idx="110">
                  <c:v>4.5348551730485909E-2</c:v>
                </c:pt>
                <c:pt idx="111">
                  <c:v>6.2000904539871726E-2</c:v>
                </c:pt>
                <c:pt idx="112">
                  <c:v>0.13708851964860358</c:v>
                </c:pt>
                <c:pt idx="113">
                  <c:v>4.8906189677232703E-2</c:v>
                </c:pt>
                <c:pt idx="114">
                  <c:v>4.1413931092186829E-2</c:v>
                </c:pt>
                <c:pt idx="115">
                  <c:v>1.3495610466613073E-2</c:v>
                </c:pt>
                <c:pt idx="116">
                  <c:v>4.6561792290489734E-2</c:v>
                </c:pt>
                <c:pt idx="117">
                  <c:v>6.3716938190989225E-2</c:v>
                </c:pt>
                <c:pt idx="118">
                  <c:v>7.7874277964202321E-2</c:v>
                </c:pt>
                <c:pt idx="119">
                  <c:v>8.3597036715477913E-2</c:v>
                </c:pt>
                <c:pt idx="120">
                  <c:v>7.5581658975606203E-2</c:v>
                </c:pt>
                <c:pt idx="121">
                  <c:v>4.6915985050759446E-2</c:v>
                </c:pt>
                <c:pt idx="122">
                  <c:v>-9.7669952308372388E-3</c:v>
                </c:pt>
                <c:pt idx="123">
                  <c:v>5.8330396962791298E-2</c:v>
                </c:pt>
                <c:pt idx="124">
                  <c:v>4.7660102470992172E-3</c:v>
                </c:pt>
                <c:pt idx="125">
                  <c:v>3.5022469113483723E-2</c:v>
                </c:pt>
                <c:pt idx="126">
                  <c:v>0.1104335076988523</c:v>
                </c:pt>
                <c:pt idx="127">
                  <c:v>3.9974378933537835E-2</c:v>
                </c:pt>
                <c:pt idx="128">
                  <c:v>5.0254186716035321E-2</c:v>
                </c:pt>
                <c:pt idx="129">
                  <c:v>-5.6473548862925327E-2</c:v>
                </c:pt>
                <c:pt idx="130">
                  <c:v>5.3639901250363664E-2</c:v>
                </c:pt>
                <c:pt idx="131">
                  <c:v>1.4774713307527776E-2</c:v>
                </c:pt>
                <c:pt idx="132">
                  <c:v>5.7460872330413082E-2</c:v>
                </c:pt>
                <c:pt idx="133">
                  <c:v>-6.1115405175124593E-2</c:v>
                </c:pt>
                <c:pt idx="134">
                  <c:v>-6.1448454917865547E-2</c:v>
                </c:pt>
                <c:pt idx="135">
                  <c:v>8.5039576694141417E-2</c:v>
                </c:pt>
                <c:pt idx="136">
                  <c:v>-1.750390459410589E-2</c:v>
                </c:pt>
                <c:pt idx="137">
                  <c:v>-0.10548762433347569</c:v>
                </c:pt>
                <c:pt idx="138">
                  <c:v>3.6889445777328334E-2</c:v>
                </c:pt>
                <c:pt idx="139">
                  <c:v>-9.2406957988249161E-3</c:v>
                </c:pt>
                <c:pt idx="140">
                  <c:v>-6.8711442264302036E-3</c:v>
                </c:pt>
                <c:pt idx="141">
                  <c:v>-3.3129634543472619E-2</c:v>
                </c:pt>
                <c:pt idx="142">
                  <c:v>-0.11074356741924696</c:v>
                </c:pt>
                <c:pt idx="143">
                  <c:v>9.2327975686400166E-2</c:v>
                </c:pt>
                <c:pt idx="144">
                  <c:v>-3.3998498496028873E-2</c:v>
                </c:pt>
                <c:pt idx="145">
                  <c:v>-0.13323033126396489</c:v>
                </c:pt>
                <c:pt idx="146">
                  <c:v>6.6650238527207861E-2</c:v>
                </c:pt>
                <c:pt idx="147">
                  <c:v>-4.1867980965161422E-2</c:v>
                </c:pt>
                <c:pt idx="148">
                  <c:v>-5.1901406741313494E-2</c:v>
                </c:pt>
                <c:pt idx="149">
                  <c:v>4.4297810706698471E-2</c:v>
                </c:pt>
                <c:pt idx="150">
                  <c:v>1.0914318486614505E-2</c:v>
                </c:pt>
                <c:pt idx="151">
                  <c:v>9.8291613079188878E-2</c:v>
                </c:pt>
                <c:pt idx="152">
                  <c:v>7.5174443382334033E-2</c:v>
                </c:pt>
                <c:pt idx="153">
                  <c:v>0.21879370831953437</c:v>
                </c:pt>
                <c:pt idx="154">
                  <c:v>0.15362004768864246</c:v>
                </c:pt>
                <c:pt idx="155">
                  <c:v>-2.8303201880799378E-3</c:v>
                </c:pt>
                <c:pt idx="156">
                  <c:v>4.3230132261751208E-2</c:v>
                </c:pt>
                <c:pt idx="157">
                  <c:v>3.2392234322793811E-2</c:v>
                </c:pt>
                <c:pt idx="158">
                  <c:v>7.4335661822356514E-2</c:v>
                </c:pt>
                <c:pt idx="159">
                  <c:v>-0.10954706643998158</c:v>
                </c:pt>
                <c:pt idx="160">
                  <c:v>-1.8588883881509588E-3</c:v>
                </c:pt>
                <c:pt idx="161">
                  <c:v>2.1906215987561595E-2</c:v>
                </c:pt>
                <c:pt idx="162">
                  <c:v>-4.1704068473771727E-2</c:v>
                </c:pt>
                <c:pt idx="163">
                  <c:v>-3.9952767445573301E-2</c:v>
                </c:pt>
                <c:pt idx="164">
                  <c:v>-8.2215675436509983E-2</c:v>
                </c:pt>
                <c:pt idx="165">
                  <c:v>4.3387758425428302E-3</c:v>
                </c:pt>
                <c:pt idx="166">
                  <c:v>-2.2530582813292455E-2</c:v>
                </c:pt>
                <c:pt idx="167">
                  <c:v>-9.9746767437697059E-2</c:v>
                </c:pt>
                <c:pt idx="168">
                  <c:v>-2.7759747187058537E-2</c:v>
                </c:pt>
                <c:pt idx="169">
                  <c:v>0.10161210457158276</c:v>
                </c:pt>
                <c:pt idx="170">
                  <c:v>-6.6022518168939115E-2</c:v>
                </c:pt>
                <c:pt idx="171">
                  <c:v>2.0970060508615163E-2</c:v>
                </c:pt>
                <c:pt idx="172">
                  <c:v>5.3288062616363874E-2</c:v>
                </c:pt>
                <c:pt idx="173">
                  <c:v>-8.777801757269188E-2</c:v>
                </c:pt>
                <c:pt idx="174">
                  <c:v>2.9550556348704404E-2</c:v>
                </c:pt>
                <c:pt idx="175">
                  <c:v>-7.1061543656361081E-2</c:v>
                </c:pt>
                <c:pt idx="176">
                  <c:v>-7.4279797294281025E-3</c:v>
                </c:pt>
                <c:pt idx="177">
                  <c:v>1.7698479467012973E-2</c:v>
                </c:pt>
                <c:pt idx="178">
                  <c:v>4.5264918854140745E-2</c:v>
                </c:pt>
                <c:pt idx="179">
                  <c:v>-0.11789902816923892</c:v>
                </c:pt>
                <c:pt idx="180">
                  <c:v>-0.10469177204994828</c:v>
                </c:pt>
                <c:pt idx="181">
                  <c:v>-1.4124844692645411E-2</c:v>
                </c:pt>
                <c:pt idx="182">
                  <c:v>3.6621402233340206E-2</c:v>
                </c:pt>
                <c:pt idx="183">
                  <c:v>-0.14171702174357748</c:v>
                </c:pt>
                <c:pt idx="184">
                  <c:v>-1.138278579649743E-2</c:v>
                </c:pt>
                <c:pt idx="185">
                  <c:v>0.11840486219593593</c:v>
                </c:pt>
                <c:pt idx="186">
                  <c:v>-1.0301466724813579E-2</c:v>
                </c:pt>
                <c:pt idx="187">
                  <c:v>3.6918583236303704E-2</c:v>
                </c:pt>
                <c:pt idx="188">
                  <c:v>2.802054964783629E-2</c:v>
                </c:pt>
                <c:pt idx="189">
                  <c:v>6.99375128030848E-2</c:v>
                </c:pt>
                <c:pt idx="190">
                  <c:v>3.6199578556320944E-2</c:v>
                </c:pt>
                <c:pt idx="191">
                  <c:v>7.8177173833120506E-2</c:v>
                </c:pt>
                <c:pt idx="192">
                  <c:v>-3.1645777254608376E-2</c:v>
                </c:pt>
                <c:pt idx="193">
                  <c:v>4.3884493195811558E-2</c:v>
                </c:pt>
                <c:pt idx="194">
                  <c:v>-1.5504544606274706E-2</c:v>
                </c:pt>
                <c:pt idx="195">
                  <c:v>8.4745387521202531E-2</c:v>
                </c:pt>
                <c:pt idx="196">
                  <c:v>4.7199835293529446E-2</c:v>
                </c:pt>
                <c:pt idx="197">
                  <c:v>-3.7562672120072804E-2</c:v>
                </c:pt>
                <c:pt idx="198">
                  <c:v>7.3146102065917873E-2</c:v>
                </c:pt>
                <c:pt idx="199">
                  <c:v>-5.6315332217911518E-2</c:v>
                </c:pt>
                <c:pt idx="200">
                  <c:v>2.6658936575689296E-2</c:v>
                </c:pt>
                <c:pt idx="201">
                  <c:v>-4.5927085276378676E-2</c:v>
                </c:pt>
                <c:pt idx="202">
                  <c:v>-1.5739115543839333E-2</c:v>
                </c:pt>
                <c:pt idx="203">
                  <c:v>1.043144324908063E-2</c:v>
                </c:pt>
                <c:pt idx="204">
                  <c:v>-0.12539220474089596</c:v>
                </c:pt>
                <c:pt idx="205">
                  <c:v>-2.097518221934358E-2</c:v>
                </c:pt>
                <c:pt idx="206">
                  <c:v>3.0965547673771354E-2</c:v>
                </c:pt>
                <c:pt idx="207">
                  <c:v>-6.7196392593313448E-2</c:v>
                </c:pt>
                <c:pt idx="208">
                  <c:v>-8.6137878275021507E-2</c:v>
                </c:pt>
                <c:pt idx="209">
                  <c:v>4.2865799466955679E-3</c:v>
                </c:pt>
                <c:pt idx="210">
                  <c:v>-1.4715948532575851E-2</c:v>
                </c:pt>
                <c:pt idx="211">
                  <c:v>-4.949159790948876E-2</c:v>
                </c:pt>
                <c:pt idx="212">
                  <c:v>-3.5882571818778075E-2</c:v>
                </c:pt>
                <c:pt idx="213">
                  <c:v>-6.9018144117070079E-3</c:v>
                </c:pt>
                <c:pt idx="214">
                  <c:v>-8.0155724584134447E-3</c:v>
                </c:pt>
                <c:pt idx="215">
                  <c:v>1.6949721054006162E-2</c:v>
                </c:pt>
                <c:pt idx="216">
                  <c:v>-3.6935825884885531E-2</c:v>
                </c:pt>
                <c:pt idx="217">
                  <c:v>-6.0458466857777893E-3</c:v>
                </c:pt>
                <c:pt idx="218">
                  <c:v>4.3877261933856104E-2</c:v>
                </c:pt>
                <c:pt idx="219">
                  <c:v>7.3946756253212342E-2</c:v>
                </c:pt>
                <c:pt idx="220">
                  <c:v>5.0204272855943088E-2</c:v>
                </c:pt>
                <c:pt idx="221">
                  <c:v>-4.9561738544451117E-2</c:v>
                </c:pt>
                <c:pt idx="222">
                  <c:v>-2.2666367454021952E-2</c:v>
                </c:pt>
                <c:pt idx="223">
                  <c:v>-0.11161701049221406</c:v>
                </c:pt>
                <c:pt idx="224">
                  <c:v>5.7949758859386691E-2</c:v>
                </c:pt>
                <c:pt idx="225">
                  <c:v>-2.5149854448713427E-2</c:v>
                </c:pt>
                <c:pt idx="226">
                  <c:v>-1.9121061876870016E-3</c:v>
                </c:pt>
                <c:pt idx="227">
                  <c:v>-6.8857977386786118E-2</c:v>
                </c:pt>
                <c:pt idx="228">
                  <c:v>9.0786246889109634E-3</c:v>
                </c:pt>
                <c:pt idx="229">
                  <c:v>-4.3270933390134658E-2</c:v>
                </c:pt>
                <c:pt idx="230">
                  <c:v>1.8171953623635773E-5</c:v>
                </c:pt>
                <c:pt idx="231">
                  <c:v>1.0592118919865001E-2</c:v>
                </c:pt>
                <c:pt idx="232">
                  <c:v>-3.8683644003919326E-2</c:v>
                </c:pt>
                <c:pt idx="233">
                  <c:v>4.7996954050562479E-2</c:v>
                </c:pt>
                <c:pt idx="234">
                  <c:v>-1.9775008360882751E-2</c:v>
                </c:pt>
                <c:pt idx="235">
                  <c:v>7.1820784452114594E-3</c:v>
                </c:pt>
                <c:pt idx="236">
                  <c:v>-6.2937701463727791E-2</c:v>
                </c:pt>
                <c:pt idx="237">
                  <c:v>-7.0422578461771579E-2</c:v>
                </c:pt>
                <c:pt idx="238">
                  <c:v>0.11753101012579314</c:v>
                </c:pt>
                <c:pt idx="239">
                  <c:v>-8.3218937023957551E-2</c:v>
                </c:pt>
                <c:pt idx="240">
                  <c:v>6.3487923311482675E-2</c:v>
                </c:pt>
                <c:pt idx="241">
                  <c:v>-5.3320870165649126E-2</c:v>
                </c:pt>
                <c:pt idx="242">
                  <c:v>3.2891350312329592E-2</c:v>
                </c:pt>
                <c:pt idx="243">
                  <c:v>1.3385056729774192E-2</c:v>
                </c:pt>
                <c:pt idx="244">
                  <c:v>6.285902055880932E-2</c:v>
                </c:pt>
                <c:pt idx="245">
                  <c:v>4.8325755245542723E-2</c:v>
                </c:pt>
                <c:pt idx="246">
                  <c:v>5.6766103976466198E-2</c:v>
                </c:pt>
                <c:pt idx="247">
                  <c:v>0.10781143752065958</c:v>
                </c:pt>
                <c:pt idx="248">
                  <c:v>-3.9934050551996947E-2</c:v>
                </c:pt>
                <c:pt idx="249">
                  <c:v>8.6733093254364846E-2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81376"/>
        <c:axId val="111783296"/>
      </c:scatterChart>
      <c:valAx>
        <c:axId val="111781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PhiDiff_LN(JD)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11783296"/>
        <c:crosses val="autoZero"/>
        <c:crossBetween val="midCat"/>
      </c:valAx>
      <c:valAx>
        <c:axId val="111783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781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'PhiDiff_LN regr'!$C$39</c:f>
              <c:strCache>
                <c:ptCount val="1"/>
                <c:pt idx="0">
                  <c:v>Residuals</c:v>
                </c:pt>
              </c:strCache>
            </c:strRef>
          </c:tx>
          <c:val>
            <c:numRef>
              <c:f>'PhiDiff_LN regr'!$C$40:$C$289</c:f>
              <c:numCache>
                <c:formatCode>General</c:formatCode>
                <c:ptCount val="250"/>
                <c:pt idx="0">
                  <c:v>-3.3144878296814895E-2</c:v>
                </c:pt>
                <c:pt idx="1">
                  <c:v>-2.6362966874838634E-2</c:v>
                </c:pt>
                <c:pt idx="2">
                  <c:v>-3.2275176835350194E-2</c:v>
                </c:pt>
                <c:pt idx="3">
                  <c:v>-2.860620000252112E-2</c:v>
                </c:pt>
                <c:pt idx="4">
                  <c:v>-5.2911791761248494E-2</c:v>
                </c:pt>
                <c:pt idx="5">
                  <c:v>-3.4437246151526324E-3</c:v>
                </c:pt>
                <c:pt idx="6">
                  <c:v>-2.2592849843736218E-2</c:v>
                </c:pt>
                <c:pt idx="7">
                  <c:v>-0.11411504817466778</c:v>
                </c:pt>
                <c:pt idx="8">
                  <c:v>-1.0774492548961234E-2</c:v>
                </c:pt>
                <c:pt idx="9">
                  <c:v>-5.8405717105678434E-3</c:v>
                </c:pt>
                <c:pt idx="10">
                  <c:v>3.0825470620751361E-2</c:v>
                </c:pt>
                <c:pt idx="11">
                  <c:v>-5.5653100627651497E-2</c:v>
                </c:pt>
                <c:pt idx="12">
                  <c:v>6.7060469005781442E-2</c:v>
                </c:pt>
                <c:pt idx="13">
                  <c:v>-5.6434300040244523E-3</c:v>
                </c:pt>
                <c:pt idx="14">
                  <c:v>-3.3653656452942826E-2</c:v>
                </c:pt>
                <c:pt idx="15">
                  <c:v>8.0419865571853322E-2</c:v>
                </c:pt>
                <c:pt idx="16">
                  <c:v>-6.8088589953866574E-2</c:v>
                </c:pt>
                <c:pt idx="17">
                  <c:v>-6.9376898465161929E-2</c:v>
                </c:pt>
                <c:pt idx="18">
                  <c:v>-3.3598846883984734E-2</c:v>
                </c:pt>
                <c:pt idx="19">
                  <c:v>2.0469376447307397E-2</c:v>
                </c:pt>
                <c:pt idx="20">
                  <c:v>2.0127334218097204E-2</c:v>
                </c:pt>
                <c:pt idx="21">
                  <c:v>-7.002758183589286E-2</c:v>
                </c:pt>
                <c:pt idx="22">
                  <c:v>0.11154748906389145</c:v>
                </c:pt>
                <c:pt idx="23">
                  <c:v>-5.9207401044986341E-2</c:v>
                </c:pt>
                <c:pt idx="24">
                  <c:v>2.7520870699397904E-2</c:v>
                </c:pt>
                <c:pt idx="25">
                  <c:v>-2.6603125361685187E-2</c:v>
                </c:pt>
                <c:pt idx="26">
                  <c:v>-5.0387440457718924E-2</c:v>
                </c:pt>
                <c:pt idx="27">
                  <c:v>-7.6653823265672827E-2</c:v>
                </c:pt>
                <c:pt idx="28">
                  <c:v>6.6379659838570859E-2</c:v>
                </c:pt>
                <c:pt idx="29">
                  <c:v>-2.2467413369133382E-2</c:v>
                </c:pt>
                <c:pt idx="30">
                  <c:v>-7.0442451677877216E-2</c:v>
                </c:pt>
                <c:pt idx="31">
                  <c:v>0.14577729296422071</c:v>
                </c:pt>
                <c:pt idx="32">
                  <c:v>-4.5702514027878394E-2</c:v>
                </c:pt>
                <c:pt idx="33">
                  <c:v>-5.5439077087804378E-3</c:v>
                </c:pt>
                <c:pt idx="34">
                  <c:v>-2.0776139675378502E-2</c:v>
                </c:pt>
                <c:pt idx="35">
                  <c:v>-0.11539178805050199</c:v>
                </c:pt>
                <c:pt idx="36">
                  <c:v>-3.0883097229796874E-2</c:v>
                </c:pt>
                <c:pt idx="37">
                  <c:v>-4.7847585557647676E-4</c:v>
                </c:pt>
                <c:pt idx="38">
                  <c:v>-1.1504926964429174E-2</c:v>
                </c:pt>
                <c:pt idx="39">
                  <c:v>-0.16849303988998443</c:v>
                </c:pt>
                <c:pt idx="40">
                  <c:v>-0.10023658652174383</c:v>
                </c:pt>
                <c:pt idx="41">
                  <c:v>8.6557047132494347E-2</c:v>
                </c:pt>
                <c:pt idx="42">
                  <c:v>-0.14871912116919539</c:v>
                </c:pt>
                <c:pt idx="43">
                  <c:v>-8.7646456893910596E-3</c:v>
                </c:pt>
                <c:pt idx="44">
                  <c:v>-2.9055063309106899E-2</c:v>
                </c:pt>
                <c:pt idx="45">
                  <c:v>-5.5189418780315691E-2</c:v>
                </c:pt>
                <c:pt idx="46">
                  <c:v>1.8573655266926892E-3</c:v>
                </c:pt>
                <c:pt idx="47">
                  <c:v>-0.13990283731526176</c:v>
                </c:pt>
                <c:pt idx="48">
                  <c:v>1.7388298506737954E-2</c:v>
                </c:pt>
                <c:pt idx="49">
                  <c:v>3.432691169944313E-2</c:v>
                </c:pt>
                <c:pt idx="50">
                  <c:v>-7.4842050419679396E-2</c:v>
                </c:pt>
                <c:pt idx="51">
                  <c:v>-4.1547720074953887E-2</c:v>
                </c:pt>
                <c:pt idx="52">
                  <c:v>-1.9091021242642725E-2</c:v>
                </c:pt>
                <c:pt idx="53">
                  <c:v>-4.7224771544005506E-3</c:v>
                </c:pt>
                <c:pt idx="54">
                  <c:v>2.7427223682368052E-2</c:v>
                </c:pt>
                <c:pt idx="55">
                  <c:v>5.2538829532942088E-3</c:v>
                </c:pt>
                <c:pt idx="56">
                  <c:v>1.0020248822815603E-2</c:v>
                </c:pt>
                <c:pt idx="57">
                  <c:v>-7.6922066612574724E-3</c:v>
                </c:pt>
                <c:pt idx="58">
                  <c:v>-2.3412754563814531E-2</c:v>
                </c:pt>
                <c:pt idx="59">
                  <c:v>4.4272597056005836E-2</c:v>
                </c:pt>
                <c:pt idx="60">
                  <c:v>-4.2528099555353194E-2</c:v>
                </c:pt>
                <c:pt idx="61">
                  <c:v>7.5602741571938026E-2</c:v>
                </c:pt>
                <c:pt idx="62">
                  <c:v>-2.8249608287065797E-2</c:v>
                </c:pt>
                <c:pt idx="63">
                  <c:v>9.5002091347657469E-2</c:v>
                </c:pt>
                <c:pt idx="64">
                  <c:v>-6.5520006001928977E-3</c:v>
                </c:pt>
                <c:pt idx="65">
                  <c:v>-1.6539585147610225E-2</c:v>
                </c:pt>
                <c:pt idx="66">
                  <c:v>-3.1291887863135415E-2</c:v>
                </c:pt>
                <c:pt idx="67">
                  <c:v>-4.9527396194116946E-2</c:v>
                </c:pt>
                <c:pt idx="68">
                  <c:v>1.5648439068099762E-2</c:v>
                </c:pt>
                <c:pt idx="69">
                  <c:v>-1.6015403509564763E-2</c:v>
                </c:pt>
                <c:pt idx="70">
                  <c:v>-3.1901585853312042E-2</c:v>
                </c:pt>
                <c:pt idx="71">
                  <c:v>3.3392813168307001E-2</c:v>
                </c:pt>
                <c:pt idx="72">
                  <c:v>1.4244759794493689E-2</c:v>
                </c:pt>
                <c:pt idx="73">
                  <c:v>-3.2489915969243555E-2</c:v>
                </c:pt>
                <c:pt idx="74">
                  <c:v>-1.4054649991338763E-2</c:v>
                </c:pt>
                <c:pt idx="75">
                  <c:v>7.9549774830715236E-2</c:v>
                </c:pt>
                <c:pt idx="76">
                  <c:v>-4.3198082866206633E-2</c:v>
                </c:pt>
                <c:pt idx="77">
                  <c:v>-6.364849696746866E-2</c:v>
                </c:pt>
                <c:pt idx="78">
                  <c:v>8.2555907755974545E-2</c:v>
                </c:pt>
                <c:pt idx="79">
                  <c:v>4.1243620966476158E-2</c:v>
                </c:pt>
                <c:pt idx="80">
                  <c:v>-7.397969538339666E-2</c:v>
                </c:pt>
                <c:pt idx="81">
                  <c:v>-2.1854057640833702E-2</c:v>
                </c:pt>
                <c:pt idx="82">
                  <c:v>-1.8418089536933024E-2</c:v>
                </c:pt>
                <c:pt idx="83">
                  <c:v>1.0562628734666291E-2</c:v>
                </c:pt>
                <c:pt idx="84">
                  <c:v>3.1680760225608395E-2</c:v>
                </c:pt>
                <c:pt idx="85">
                  <c:v>2.083755887707639E-2</c:v>
                </c:pt>
                <c:pt idx="86">
                  <c:v>4.7575525689033782E-2</c:v>
                </c:pt>
                <c:pt idx="87">
                  <c:v>5.4219266040398395E-3</c:v>
                </c:pt>
                <c:pt idx="88">
                  <c:v>5.2277619163023203E-2</c:v>
                </c:pt>
                <c:pt idx="89">
                  <c:v>-4.9981967929065618E-2</c:v>
                </c:pt>
                <c:pt idx="90">
                  <c:v>-3.8504833804644534E-3</c:v>
                </c:pt>
                <c:pt idx="91">
                  <c:v>-2.0935539110407575E-2</c:v>
                </c:pt>
                <c:pt idx="92">
                  <c:v>9.5030382799947688E-3</c:v>
                </c:pt>
                <c:pt idx="93">
                  <c:v>-9.9563566339121223E-2</c:v>
                </c:pt>
                <c:pt idx="94">
                  <c:v>5.3598548612722396E-2</c:v>
                </c:pt>
                <c:pt idx="95">
                  <c:v>-3.4869908069895317E-2</c:v>
                </c:pt>
                <c:pt idx="96">
                  <c:v>1.3038743814590248E-2</c:v>
                </c:pt>
                <c:pt idx="97">
                  <c:v>1.7623822101413111E-2</c:v>
                </c:pt>
                <c:pt idx="98">
                  <c:v>1.9426310456546858E-2</c:v>
                </c:pt>
                <c:pt idx="99">
                  <c:v>6.2253284915350093E-3</c:v>
                </c:pt>
                <c:pt idx="100">
                  <c:v>2.3483580523087966E-2</c:v>
                </c:pt>
                <c:pt idx="101">
                  <c:v>5.4866732162562215E-2</c:v>
                </c:pt>
                <c:pt idx="102">
                  <c:v>-4.9438596519870259E-2</c:v>
                </c:pt>
                <c:pt idx="103">
                  <c:v>1.4603701676223935E-2</c:v>
                </c:pt>
                <c:pt idx="104">
                  <c:v>5.4862160635524404E-2</c:v>
                </c:pt>
                <c:pt idx="105">
                  <c:v>5.8512722313883714E-2</c:v>
                </c:pt>
                <c:pt idx="106">
                  <c:v>-1.9762035902248343E-2</c:v>
                </c:pt>
                <c:pt idx="107">
                  <c:v>-1.565509579970481E-2</c:v>
                </c:pt>
                <c:pt idx="108">
                  <c:v>4.7206787080716239E-2</c:v>
                </c:pt>
                <c:pt idx="109">
                  <c:v>5.0465476267271825E-2</c:v>
                </c:pt>
                <c:pt idx="110">
                  <c:v>4.5348551730485909E-2</c:v>
                </c:pt>
                <c:pt idx="111">
                  <c:v>6.2000904539871726E-2</c:v>
                </c:pt>
                <c:pt idx="112">
                  <c:v>0.13708851964860358</c:v>
                </c:pt>
                <c:pt idx="113">
                  <c:v>4.8906189677232703E-2</c:v>
                </c:pt>
                <c:pt idx="114">
                  <c:v>4.1413931092186829E-2</c:v>
                </c:pt>
                <c:pt idx="115">
                  <c:v>1.3495610466613073E-2</c:v>
                </c:pt>
                <c:pt idx="116">
                  <c:v>4.6561792290489734E-2</c:v>
                </c:pt>
                <c:pt idx="117">
                  <c:v>6.3716938190989225E-2</c:v>
                </c:pt>
                <c:pt idx="118">
                  <c:v>7.7874277964202321E-2</c:v>
                </c:pt>
                <c:pt idx="119">
                  <c:v>8.3597036715477913E-2</c:v>
                </c:pt>
                <c:pt idx="120">
                  <c:v>7.5581658975606203E-2</c:v>
                </c:pt>
                <c:pt idx="121">
                  <c:v>4.6915985050759446E-2</c:v>
                </c:pt>
                <c:pt idx="122">
                  <c:v>-9.7669952308372388E-3</c:v>
                </c:pt>
                <c:pt idx="123">
                  <c:v>5.8330396962791298E-2</c:v>
                </c:pt>
                <c:pt idx="124">
                  <c:v>4.7660102470992172E-3</c:v>
                </c:pt>
                <c:pt idx="125">
                  <c:v>3.5022469113483723E-2</c:v>
                </c:pt>
                <c:pt idx="126">
                  <c:v>0.1104335076988523</c:v>
                </c:pt>
                <c:pt idx="127">
                  <c:v>3.9974378933537835E-2</c:v>
                </c:pt>
                <c:pt idx="128">
                  <c:v>5.0254186716035321E-2</c:v>
                </c:pt>
                <c:pt idx="129">
                  <c:v>-5.6473548862925327E-2</c:v>
                </c:pt>
                <c:pt idx="130">
                  <c:v>5.3639901250363664E-2</c:v>
                </c:pt>
                <c:pt idx="131">
                  <c:v>1.4774713307527776E-2</c:v>
                </c:pt>
                <c:pt idx="132">
                  <c:v>5.7460872330413082E-2</c:v>
                </c:pt>
                <c:pt idx="133">
                  <c:v>-6.1115405175124593E-2</c:v>
                </c:pt>
                <c:pt idx="134">
                  <c:v>-6.1448454917865547E-2</c:v>
                </c:pt>
                <c:pt idx="135">
                  <c:v>8.5039576694141417E-2</c:v>
                </c:pt>
                <c:pt idx="136">
                  <c:v>-1.750390459410589E-2</c:v>
                </c:pt>
                <c:pt idx="137">
                  <c:v>-0.10548762433347569</c:v>
                </c:pt>
                <c:pt idx="138">
                  <c:v>3.6889445777328334E-2</c:v>
                </c:pt>
                <c:pt idx="139">
                  <c:v>-9.2406957988249161E-3</c:v>
                </c:pt>
                <c:pt idx="140">
                  <c:v>-6.8711442264302036E-3</c:v>
                </c:pt>
                <c:pt idx="141">
                  <c:v>-3.3129634543472619E-2</c:v>
                </c:pt>
                <c:pt idx="142">
                  <c:v>-0.11074356741924696</c:v>
                </c:pt>
                <c:pt idx="143">
                  <c:v>9.2327975686400166E-2</c:v>
                </c:pt>
                <c:pt idx="144">
                  <c:v>-3.3998498496028873E-2</c:v>
                </c:pt>
                <c:pt idx="145">
                  <c:v>-0.13323033126396489</c:v>
                </c:pt>
                <c:pt idx="146">
                  <c:v>6.6650238527207861E-2</c:v>
                </c:pt>
                <c:pt idx="147">
                  <c:v>-4.1867980965161422E-2</c:v>
                </c:pt>
                <c:pt idx="148">
                  <c:v>-5.1901406741313494E-2</c:v>
                </c:pt>
                <c:pt idx="149">
                  <c:v>4.4297810706698471E-2</c:v>
                </c:pt>
                <c:pt idx="150">
                  <c:v>1.0914318486614505E-2</c:v>
                </c:pt>
                <c:pt idx="151">
                  <c:v>9.8291613079188878E-2</c:v>
                </c:pt>
                <c:pt idx="152">
                  <c:v>7.5174443382334033E-2</c:v>
                </c:pt>
                <c:pt idx="153">
                  <c:v>0.21879370831953437</c:v>
                </c:pt>
                <c:pt idx="154">
                  <c:v>0.15362004768864246</c:v>
                </c:pt>
                <c:pt idx="155">
                  <c:v>-2.8303201880799378E-3</c:v>
                </c:pt>
                <c:pt idx="156">
                  <c:v>4.3230132261751208E-2</c:v>
                </c:pt>
                <c:pt idx="157">
                  <c:v>3.2392234322793811E-2</c:v>
                </c:pt>
                <c:pt idx="158">
                  <c:v>7.4335661822356514E-2</c:v>
                </c:pt>
                <c:pt idx="159">
                  <c:v>-0.10954706643998158</c:v>
                </c:pt>
                <c:pt idx="160">
                  <c:v>-1.8588883881509588E-3</c:v>
                </c:pt>
                <c:pt idx="161">
                  <c:v>2.1906215987561595E-2</c:v>
                </c:pt>
                <c:pt idx="162">
                  <c:v>-4.1704068473771727E-2</c:v>
                </c:pt>
                <c:pt idx="163">
                  <c:v>-3.9952767445573301E-2</c:v>
                </c:pt>
                <c:pt idx="164">
                  <c:v>-8.2215675436509983E-2</c:v>
                </c:pt>
                <c:pt idx="165">
                  <c:v>4.3387758425428302E-3</c:v>
                </c:pt>
                <c:pt idx="166">
                  <c:v>-2.2530582813292455E-2</c:v>
                </c:pt>
                <c:pt idx="167">
                  <c:v>-9.9746767437697059E-2</c:v>
                </c:pt>
                <c:pt idx="168">
                  <c:v>-2.7759747187058537E-2</c:v>
                </c:pt>
                <c:pt idx="169">
                  <c:v>0.10161210457158276</c:v>
                </c:pt>
                <c:pt idx="170">
                  <c:v>-6.6022518168939115E-2</c:v>
                </c:pt>
                <c:pt idx="171">
                  <c:v>2.0970060508615163E-2</c:v>
                </c:pt>
                <c:pt idx="172">
                  <c:v>5.3288062616363874E-2</c:v>
                </c:pt>
                <c:pt idx="173">
                  <c:v>-8.777801757269188E-2</c:v>
                </c:pt>
                <c:pt idx="174">
                  <c:v>2.9550556348704404E-2</c:v>
                </c:pt>
                <c:pt idx="175">
                  <c:v>-7.1061543656361081E-2</c:v>
                </c:pt>
                <c:pt idx="176">
                  <c:v>-7.4279797294281025E-3</c:v>
                </c:pt>
                <c:pt idx="177">
                  <c:v>1.7698479467012973E-2</c:v>
                </c:pt>
                <c:pt idx="178">
                  <c:v>4.5264918854140745E-2</c:v>
                </c:pt>
                <c:pt idx="179">
                  <c:v>-0.11789902816923892</c:v>
                </c:pt>
                <c:pt idx="180">
                  <c:v>-0.10469177204994828</c:v>
                </c:pt>
                <c:pt idx="181">
                  <c:v>-1.4124844692645411E-2</c:v>
                </c:pt>
                <c:pt idx="182">
                  <c:v>3.6621402233340206E-2</c:v>
                </c:pt>
                <c:pt idx="183">
                  <c:v>-0.14171702174357748</c:v>
                </c:pt>
                <c:pt idx="184">
                  <c:v>-1.138278579649743E-2</c:v>
                </c:pt>
                <c:pt idx="185">
                  <c:v>0.11840486219593593</c:v>
                </c:pt>
                <c:pt idx="186">
                  <c:v>-1.0301466724813579E-2</c:v>
                </c:pt>
                <c:pt idx="187">
                  <c:v>3.6918583236303704E-2</c:v>
                </c:pt>
                <c:pt idx="188">
                  <c:v>2.802054964783629E-2</c:v>
                </c:pt>
                <c:pt idx="189">
                  <c:v>6.99375128030848E-2</c:v>
                </c:pt>
                <c:pt idx="190">
                  <c:v>3.6199578556320944E-2</c:v>
                </c:pt>
                <c:pt idx="191">
                  <c:v>7.8177173833120506E-2</c:v>
                </c:pt>
                <c:pt idx="192">
                  <c:v>-3.1645777254608376E-2</c:v>
                </c:pt>
                <c:pt idx="193">
                  <c:v>4.3884493195811558E-2</c:v>
                </c:pt>
                <c:pt idx="194">
                  <c:v>-1.5504544606274706E-2</c:v>
                </c:pt>
                <c:pt idx="195">
                  <c:v>8.4745387521202531E-2</c:v>
                </c:pt>
                <c:pt idx="196">
                  <c:v>4.7199835293529446E-2</c:v>
                </c:pt>
                <c:pt idx="197">
                  <c:v>-3.7562672120072804E-2</c:v>
                </c:pt>
                <c:pt idx="198">
                  <c:v>7.3146102065917873E-2</c:v>
                </c:pt>
                <c:pt idx="199">
                  <c:v>-5.6315332217911518E-2</c:v>
                </c:pt>
                <c:pt idx="200">
                  <c:v>2.6658936575689296E-2</c:v>
                </c:pt>
                <c:pt idx="201">
                  <c:v>-4.5927085276378676E-2</c:v>
                </c:pt>
                <c:pt idx="202">
                  <c:v>-1.5739115543839333E-2</c:v>
                </c:pt>
                <c:pt idx="203">
                  <c:v>1.043144324908063E-2</c:v>
                </c:pt>
                <c:pt idx="204">
                  <c:v>-0.12539220474089596</c:v>
                </c:pt>
                <c:pt idx="205">
                  <c:v>-2.097518221934358E-2</c:v>
                </c:pt>
                <c:pt idx="206">
                  <c:v>3.0965547673771354E-2</c:v>
                </c:pt>
                <c:pt idx="207">
                  <c:v>-6.7196392593313448E-2</c:v>
                </c:pt>
                <c:pt idx="208">
                  <c:v>-8.6137878275021507E-2</c:v>
                </c:pt>
                <c:pt idx="209">
                  <c:v>4.2865799466955679E-3</c:v>
                </c:pt>
                <c:pt idx="210">
                  <c:v>-1.4715948532575851E-2</c:v>
                </c:pt>
                <c:pt idx="211">
                  <c:v>-4.949159790948876E-2</c:v>
                </c:pt>
                <c:pt idx="212">
                  <c:v>-3.5882571818778075E-2</c:v>
                </c:pt>
                <c:pt idx="213">
                  <c:v>-6.9018144117070079E-3</c:v>
                </c:pt>
                <c:pt idx="214">
                  <c:v>-8.0155724584134447E-3</c:v>
                </c:pt>
                <c:pt idx="215">
                  <c:v>1.6949721054006162E-2</c:v>
                </c:pt>
                <c:pt idx="216">
                  <c:v>-3.6935825884885531E-2</c:v>
                </c:pt>
                <c:pt idx="217">
                  <c:v>-6.0458466857777893E-3</c:v>
                </c:pt>
                <c:pt idx="218">
                  <c:v>4.3877261933856104E-2</c:v>
                </c:pt>
                <c:pt idx="219">
                  <c:v>7.3946756253212342E-2</c:v>
                </c:pt>
                <c:pt idx="220">
                  <c:v>5.0204272855943088E-2</c:v>
                </c:pt>
                <c:pt idx="221">
                  <c:v>-4.9561738544451117E-2</c:v>
                </c:pt>
                <c:pt idx="222">
                  <c:v>-2.2666367454021952E-2</c:v>
                </c:pt>
                <c:pt idx="223">
                  <c:v>-0.11161701049221406</c:v>
                </c:pt>
                <c:pt idx="224">
                  <c:v>5.7949758859386691E-2</c:v>
                </c:pt>
                <c:pt idx="225">
                  <c:v>-2.5149854448713427E-2</c:v>
                </c:pt>
                <c:pt idx="226">
                  <c:v>-1.9121061876870016E-3</c:v>
                </c:pt>
                <c:pt idx="227">
                  <c:v>-6.8857977386786118E-2</c:v>
                </c:pt>
                <c:pt idx="228">
                  <c:v>9.0786246889109634E-3</c:v>
                </c:pt>
                <c:pt idx="229">
                  <c:v>-4.3270933390134658E-2</c:v>
                </c:pt>
                <c:pt idx="230">
                  <c:v>1.8171953623635773E-5</c:v>
                </c:pt>
                <c:pt idx="231">
                  <c:v>1.0592118919865001E-2</c:v>
                </c:pt>
                <c:pt idx="232">
                  <c:v>-3.8683644003919326E-2</c:v>
                </c:pt>
                <c:pt idx="233">
                  <c:v>4.7996954050562479E-2</c:v>
                </c:pt>
                <c:pt idx="234">
                  <c:v>-1.9775008360882751E-2</c:v>
                </c:pt>
                <c:pt idx="235">
                  <c:v>7.1820784452114594E-3</c:v>
                </c:pt>
                <c:pt idx="236">
                  <c:v>-6.2937701463727791E-2</c:v>
                </c:pt>
                <c:pt idx="237">
                  <c:v>-7.0422578461771579E-2</c:v>
                </c:pt>
                <c:pt idx="238">
                  <c:v>0.11753101012579314</c:v>
                </c:pt>
                <c:pt idx="239">
                  <c:v>-8.3218937023957551E-2</c:v>
                </c:pt>
                <c:pt idx="240">
                  <c:v>6.3487923311482675E-2</c:v>
                </c:pt>
                <c:pt idx="241">
                  <c:v>-5.3320870165649126E-2</c:v>
                </c:pt>
                <c:pt idx="242">
                  <c:v>3.2891350312329592E-2</c:v>
                </c:pt>
                <c:pt idx="243">
                  <c:v>1.3385056729774192E-2</c:v>
                </c:pt>
                <c:pt idx="244">
                  <c:v>6.285902055880932E-2</c:v>
                </c:pt>
                <c:pt idx="245">
                  <c:v>4.8325755245542723E-2</c:v>
                </c:pt>
                <c:pt idx="246">
                  <c:v>5.6766103976466198E-2</c:v>
                </c:pt>
                <c:pt idx="247">
                  <c:v>0.10781143752065958</c:v>
                </c:pt>
                <c:pt idx="248">
                  <c:v>-3.9934050551996947E-2</c:v>
                </c:pt>
                <c:pt idx="249">
                  <c:v>8.6733093254364846E-2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795584"/>
        <c:axId val="113775744"/>
      </c:lineChart>
      <c:catAx>
        <c:axId val="111795584"/>
        <c:scaling>
          <c:orientation val="minMax"/>
        </c:scaling>
        <c:delete val="0"/>
        <c:axPos val="b"/>
        <c:majorTickMark val="out"/>
        <c:minorTickMark val="none"/>
        <c:tickLblPos val="nextTo"/>
        <c:crossAx val="113775744"/>
        <c:crosses val="autoZero"/>
        <c:auto val="1"/>
        <c:lblAlgn val="ctr"/>
        <c:lblOffset val="100"/>
        <c:noMultiLvlLbl val="0"/>
      </c:catAx>
      <c:valAx>
        <c:axId val="113775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795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 on Fits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'PhiDiff_LN regr'!$C$39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>
              <a:noFill/>
            </a:ln>
          </c:spPr>
          <c:xVal>
            <c:numRef>
              <c:f>'PhiDiff_LN regr'!$B$40:$B$289</c:f>
              <c:numCache>
                <c:formatCode>General</c:formatCode>
                <c:ptCount val="250"/>
                <c:pt idx="0">
                  <c:v>8.8859381529377064</c:v>
                </c:pt>
                <c:pt idx="1">
                  <c:v>9.0234285423176921</c:v>
                </c:pt>
                <c:pt idx="2">
                  <c:v>8.933721890460264</c:v>
                </c:pt>
                <c:pt idx="3">
                  <c:v>8.9098932727394295</c:v>
                </c:pt>
                <c:pt idx="4">
                  <c:v>8.8788344369778738</c:v>
                </c:pt>
                <c:pt idx="5">
                  <c:v>8.860679344732187</c:v>
                </c:pt>
                <c:pt idx="6">
                  <c:v>8.8760819294527433</c:v>
                </c:pt>
                <c:pt idx="7">
                  <c:v>8.886944962129677</c:v>
                </c:pt>
                <c:pt idx="8">
                  <c:v>8.9631838550229741</c:v>
                </c:pt>
                <c:pt idx="9">
                  <c:v>8.892950664927719</c:v>
                </c:pt>
                <c:pt idx="10">
                  <c:v>8.9055799911195503</c:v>
                </c:pt>
                <c:pt idx="11">
                  <c:v>8.8854729758775211</c:v>
                </c:pt>
                <c:pt idx="12">
                  <c:v>8.9379389825238587</c:v>
                </c:pt>
                <c:pt idx="13">
                  <c:v>9.0494279426110715</c:v>
                </c:pt>
                <c:pt idx="14">
                  <c:v>8.9427108345657391</c:v>
                </c:pt>
                <c:pt idx="15">
                  <c:v>8.9370257452269843</c:v>
                </c:pt>
                <c:pt idx="16">
                  <c:v>8.9546223650047114</c:v>
                </c:pt>
                <c:pt idx="17">
                  <c:v>8.9274296139986333</c:v>
                </c:pt>
                <c:pt idx="18">
                  <c:v>8.9823313353621117</c:v>
                </c:pt>
                <c:pt idx="19">
                  <c:v>8.9328977086730603</c:v>
                </c:pt>
                <c:pt idx="20">
                  <c:v>9.0056683391366459</c:v>
                </c:pt>
                <c:pt idx="21">
                  <c:v>8.9301521364965009</c:v>
                </c:pt>
                <c:pt idx="22">
                  <c:v>8.9234218869949462</c:v>
                </c:pt>
                <c:pt idx="23">
                  <c:v>8.9355298344308682</c:v>
                </c:pt>
                <c:pt idx="24">
                  <c:v>8.9314433584605499</c:v>
                </c:pt>
                <c:pt idx="25">
                  <c:v>9.088029999241316</c:v>
                </c:pt>
                <c:pt idx="26">
                  <c:v>9.0045764487703703</c:v>
                </c:pt>
                <c:pt idx="27">
                  <c:v>8.9761672775947048</c:v>
                </c:pt>
                <c:pt idx="28">
                  <c:v>8.9193099267139075</c:v>
                </c:pt>
                <c:pt idx="29">
                  <c:v>8.8809645057585236</c:v>
                </c:pt>
                <c:pt idx="30">
                  <c:v>8.9011216349350057</c:v>
                </c:pt>
                <c:pt idx="31">
                  <c:v>8.8298689634377503</c:v>
                </c:pt>
                <c:pt idx="32">
                  <c:v>8.8852922119716062</c:v>
                </c:pt>
                <c:pt idx="33">
                  <c:v>8.8179025285911177</c:v>
                </c:pt>
                <c:pt idx="34">
                  <c:v>8.8451685485358187</c:v>
                </c:pt>
                <c:pt idx="35">
                  <c:v>8.7701397179502898</c:v>
                </c:pt>
                <c:pt idx="36">
                  <c:v>8.8962152342325123</c:v>
                </c:pt>
                <c:pt idx="37">
                  <c:v>8.9905594376191722</c:v>
                </c:pt>
                <c:pt idx="38">
                  <c:v>8.8964853682828906</c:v>
                </c:pt>
                <c:pt idx="39">
                  <c:v>8.9386958556040099</c:v>
                </c:pt>
                <c:pt idx="40">
                  <c:v>8.9023806502978768</c:v>
                </c:pt>
                <c:pt idx="41">
                  <c:v>8.8388514971076102</c:v>
                </c:pt>
                <c:pt idx="42">
                  <c:v>8.8652150650721424</c:v>
                </c:pt>
                <c:pt idx="43">
                  <c:v>8.9007617566900077</c:v>
                </c:pt>
                <c:pt idx="44">
                  <c:v>8.9526897755822183</c:v>
                </c:pt>
                <c:pt idx="45">
                  <c:v>8.8525062761090254</c:v>
                </c:pt>
                <c:pt idx="46">
                  <c:v>8.8794056464319802</c:v>
                </c:pt>
                <c:pt idx="47">
                  <c:v>8.8895881434590596</c:v>
                </c:pt>
                <c:pt idx="48">
                  <c:v>8.9575316367321811</c:v>
                </c:pt>
                <c:pt idx="49">
                  <c:v>9.0071294911086852</c:v>
                </c:pt>
                <c:pt idx="50">
                  <c:v>8.8994827049540177</c:v>
                </c:pt>
                <c:pt idx="51">
                  <c:v>8.9327446077269226</c:v>
                </c:pt>
                <c:pt idx="52">
                  <c:v>8.9028567508697307</c:v>
                </c:pt>
                <c:pt idx="53">
                  <c:v>8.8434539030323069</c:v>
                </c:pt>
                <c:pt idx="54">
                  <c:v>8.8870479677829728</c:v>
                </c:pt>
                <c:pt idx="55">
                  <c:v>8.8394082359354176</c:v>
                </c:pt>
                <c:pt idx="56">
                  <c:v>8.904875947118871</c:v>
                </c:pt>
                <c:pt idx="57">
                  <c:v>8.8399521775765262</c:v>
                </c:pt>
                <c:pt idx="58">
                  <c:v>8.8512943616384447</c:v>
                </c:pt>
                <c:pt idx="59">
                  <c:v>8.9085618602978247</c:v>
                </c:pt>
                <c:pt idx="60">
                  <c:v>8.9086025175633186</c:v>
                </c:pt>
                <c:pt idx="61">
                  <c:v>9.0128446914764648</c:v>
                </c:pt>
                <c:pt idx="62">
                  <c:v>8.9052414601144445</c:v>
                </c:pt>
                <c:pt idx="63">
                  <c:v>8.8823445098578873</c:v>
                </c:pt>
                <c:pt idx="64">
                  <c:v>8.8848164203048192</c:v>
                </c:pt>
                <c:pt idx="65">
                  <c:v>8.8430525858038767</c:v>
                </c:pt>
                <c:pt idx="66">
                  <c:v>8.9030978589373504</c:v>
                </c:pt>
                <c:pt idx="67">
                  <c:v>8.8978253781890047</c:v>
                </c:pt>
                <c:pt idx="68">
                  <c:v>8.9252946780333478</c:v>
                </c:pt>
                <c:pt idx="69">
                  <c:v>8.8478190932051124</c:v>
                </c:pt>
                <c:pt idx="70">
                  <c:v>8.8475451196731836</c:v>
                </c:pt>
                <c:pt idx="71">
                  <c:v>8.8793727481913063</c:v>
                </c:pt>
                <c:pt idx="72">
                  <c:v>8.9081378482195532</c:v>
                </c:pt>
                <c:pt idx="73">
                  <c:v>9.0392694329574024</c:v>
                </c:pt>
                <c:pt idx="74">
                  <c:v>8.9305006489026884</c:v>
                </c:pt>
                <c:pt idx="75">
                  <c:v>8.895922313499927</c:v>
                </c:pt>
                <c:pt idx="76">
                  <c:v>8.9027401956248244</c:v>
                </c:pt>
                <c:pt idx="77">
                  <c:v>8.871420580804136</c:v>
                </c:pt>
                <c:pt idx="78">
                  <c:v>8.9018301648072136</c:v>
                </c:pt>
                <c:pt idx="79">
                  <c:v>8.8836420372591327</c:v>
                </c:pt>
                <c:pt idx="80">
                  <c:v>8.9647210159432014</c:v>
                </c:pt>
                <c:pt idx="81">
                  <c:v>8.8841230889854046</c:v>
                </c:pt>
                <c:pt idx="82">
                  <c:v>8.9008296292102997</c:v>
                </c:pt>
                <c:pt idx="83">
                  <c:v>8.8914576714969265</c:v>
                </c:pt>
                <c:pt idx="84">
                  <c:v>8.9160601645349633</c:v>
                </c:pt>
                <c:pt idx="85">
                  <c:v>9.0301563600852415</c:v>
                </c:pt>
                <c:pt idx="86">
                  <c:v>8.9226846751675009</c:v>
                </c:pt>
                <c:pt idx="87">
                  <c:v>8.9293064874656132</c:v>
                </c:pt>
                <c:pt idx="88">
                  <c:v>8.9523809152194609</c:v>
                </c:pt>
                <c:pt idx="89">
                  <c:v>8.9341075577958371</c:v>
                </c:pt>
                <c:pt idx="90">
                  <c:v>8.9390795889684096</c:v>
                </c:pt>
                <c:pt idx="91">
                  <c:v>8.9644592081743326</c:v>
                </c:pt>
                <c:pt idx="92">
                  <c:v>9.043873300985771</c:v>
                </c:pt>
                <c:pt idx="93">
                  <c:v>8.9755989934883775</c:v>
                </c:pt>
                <c:pt idx="94">
                  <c:v>8.9811414416258337</c:v>
                </c:pt>
                <c:pt idx="95">
                  <c:v>8.990290932017313</c:v>
                </c:pt>
                <c:pt idx="96">
                  <c:v>9.0433998218136225</c:v>
                </c:pt>
                <c:pt idx="97">
                  <c:v>9.1465626270745908</c:v>
                </c:pt>
                <c:pt idx="98">
                  <c:v>9.0501048324185422</c:v>
                </c:pt>
                <c:pt idx="99">
                  <c:v>9.047374396436842</c:v>
                </c:pt>
                <c:pt idx="100">
                  <c:v>8.9862261223554558</c:v>
                </c:pt>
                <c:pt idx="101">
                  <c:v>8.9989990488577192</c:v>
                </c:pt>
                <c:pt idx="102">
                  <c:v>9.0238574725806924</c:v>
                </c:pt>
                <c:pt idx="103">
                  <c:v>8.9958995318462112</c:v>
                </c:pt>
                <c:pt idx="104">
                  <c:v>9.0962466930081565</c:v>
                </c:pt>
                <c:pt idx="105">
                  <c:v>8.9996653409119549</c:v>
                </c:pt>
                <c:pt idx="106">
                  <c:v>9.0635400053285906</c:v>
                </c:pt>
                <c:pt idx="107">
                  <c:v>9.0451667911420568</c:v>
                </c:pt>
                <c:pt idx="108">
                  <c:v>9.0506056454534427</c:v>
                </c:pt>
                <c:pt idx="109">
                  <c:v>9.1724095087618736</c:v>
                </c:pt>
                <c:pt idx="110">
                  <c:v>9.0843125707287875</c:v>
                </c:pt>
                <c:pt idx="111">
                  <c:v>9.0360503231784257</c:v>
                </c:pt>
                <c:pt idx="112">
                  <c:v>9.0116990251793183</c:v>
                </c:pt>
                <c:pt idx="113">
                  <c:v>9.0080061724175486</c:v>
                </c:pt>
                <c:pt idx="114">
                  <c:v>9.0628721665508714</c:v>
                </c:pt>
                <c:pt idx="115">
                  <c:v>9.0696979470351309</c:v>
                </c:pt>
                <c:pt idx="116">
                  <c:v>9.117199708933807</c:v>
                </c:pt>
                <c:pt idx="117">
                  <c:v>9.0116133466611164</c:v>
                </c:pt>
                <c:pt idx="118">
                  <c:v>9.0452324381712064</c:v>
                </c:pt>
                <c:pt idx="119">
                  <c:v>9.0708602997649255</c:v>
                </c:pt>
                <c:pt idx="120">
                  <c:v>9.0921226626874727</c:v>
                </c:pt>
                <c:pt idx="121">
                  <c:v>9.2385067886779932</c:v>
                </c:pt>
                <c:pt idx="122">
                  <c:v>9.1203034457109187</c:v>
                </c:pt>
                <c:pt idx="123">
                  <c:v>9.140425766788999</c:v>
                </c:pt>
                <c:pt idx="124">
                  <c:v>9.1489035454923027</c:v>
                </c:pt>
                <c:pt idx="125">
                  <c:v>9.0701039428851224</c:v>
                </c:pt>
                <c:pt idx="126">
                  <c:v>9.098012105588797</c:v>
                </c:pt>
                <c:pt idx="127">
                  <c:v>9.1050407652246967</c:v>
                </c:pt>
                <c:pt idx="128">
                  <c:v>9.2158686044030969</c:v>
                </c:pt>
                <c:pt idx="129">
                  <c:v>9.1271848857193856</c:v>
                </c:pt>
                <c:pt idx="130">
                  <c:v>9.1369878762377397</c:v>
                </c:pt>
                <c:pt idx="131">
                  <c:v>9.1512808015719926</c:v>
                </c:pt>
                <c:pt idx="132">
                  <c:v>9.1761273883957486</c:v>
                </c:pt>
                <c:pt idx="133">
                  <c:v>9.3429408734959445</c:v>
                </c:pt>
                <c:pt idx="134">
                  <c:v>9.2082649648124768</c:v>
                </c:pt>
                <c:pt idx="135">
                  <c:v>9.2214531994006883</c:v>
                </c:pt>
                <c:pt idx="136">
                  <c:v>9.2372957946354042</c:v>
                </c:pt>
                <c:pt idx="137">
                  <c:v>9.2157902682452857</c:v>
                </c:pt>
                <c:pt idx="138">
                  <c:v>9.2743728898772559</c:v>
                </c:pt>
                <c:pt idx="139">
                  <c:v>9.2282305943313254</c:v>
                </c:pt>
                <c:pt idx="140">
                  <c:v>9.3695039894664482</c:v>
                </c:pt>
                <c:pt idx="141">
                  <c:v>9.2920073880780798</c:v>
                </c:pt>
                <c:pt idx="142">
                  <c:v>9.2911231456623042</c:v>
                </c:pt>
                <c:pt idx="143">
                  <c:v>9.3119863380272854</c:v>
                </c:pt>
                <c:pt idx="144">
                  <c:v>9.3309685003185852</c:v>
                </c:pt>
                <c:pt idx="145">
                  <c:v>9.4732492241756514</c:v>
                </c:pt>
                <c:pt idx="146">
                  <c:v>9.3521414920418646</c:v>
                </c:pt>
                <c:pt idx="147">
                  <c:v>9.366377961555731</c:v>
                </c:pt>
                <c:pt idx="148">
                  <c:v>9.3420238359107799</c:v>
                </c:pt>
                <c:pt idx="149">
                  <c:v>9.2913286292365758</c:v>
                </c:pt>
                <c:pt idx="150">
                  <c:v>9.3212910513905154</c:v>
                </c:pt>
                <c:pt idx="151">
                  <c:v>9.2853246989780107</c:v>
                </c:pt>
                <c:pt idx="152">
                  <c:v>9.3240515551300316</c:v>
                </c:pt>
                <c:pt idx="153">
                  <c:v>9.0289403225659566</c:v>
                </c:pt>
                <c:pt idx="154">
                  <c:v>9.0877991500146376</c:v>
                </c:pt>
                <c:pt idx="155">
                  <c:v>9.1076098354458512</c:v>
                </c:pt>
                <c:pt idx="156">
                  <c:v>9.1828501846682915</c:v>
                </c:pt>
                <c:pt idx="157">
                  <c:v>9.2352366243880404</c:v>
                </c:pt>
                <c:pt idx="158">
                  <c:v>9.1081906220617945</c:v>
                </c:pt>
                <c:pt idx="159">
                  <c:v>9.2234595982530223</c:v>
                </c:pt>
                <c:pt idx="160">
                  <c:v>9.2339909584761113</c:v>
                </c:pt>
                <c:pt idx="161">
                  <c:v>9.1812230848391252</c:v>
                </c:pt>
                <c:pt idx="162">
                  <c:v>9.1839035263746887</c:v>
                </c:pt>
                <c:pt idx="163">
                  <c:v>9.2356063978312317</c:v>
                </c:pt>
                <c:pt idx="164">
                  <c:v>9.2681467536151523</c:v>
                </c:pt>
                <c:pt idx="165">
                  <c:v>9.2019345157567969</c:v>
                </c:pt>
                <c:pt idx="166">
                  <c:v>9.2386662947515266</c:v>
                </c:pt>
                <c:pt idx="167">
                  <c:v>9.2476665094157227</c:v>
                </c:pt>
                <c:pt idx="168">
                  <c:v>9.2854705226229068</c:v>
                </c:pt>
                <c:pt idx="169">
                  <c:v>9.3665742414943001</c:v>
                </c:pt>
                <c:pt idx="170">
                  <c:v>9.3139354382049788</c:v>
                </c:pt>
                <c:pt idx="171">
                  <c:v>9.3096275156318828</c:v>
                </c:pt>
                <c:pt idx="172">
                  <c:v>9.2337986277699464</c:v>
                </c:pt>
                <c:pt idx="173">
                  <c:v>9.2317602017181351</c:v>
                </c:pt>
                <c:pt idx="174">
                  <c:v>9.2944410176873653</c:v>
                </c:pt>
                <c:pt idx="175">
                  <c:v>9.2999158997460825</c:v>
                </c:pt>
                <c:pt idx="176">
                  <c:v>9.3895265437005939</c:v>
                </c:pt>
                <c:pt idx="177">
                  <c:v>9.3144634704909137</c:v>
                </c:pt>
                <c:pt idx="178">
                  <c:v>9.3144615919078522</c:v>
                </c:pt>
                <c:pt idx="179">
                  <c:v>9.3298274106616201</c:v>
                </c:pt>
                <c:pt idx="180">
                  <c:v>9.4030175745106028</c:v>
                </c:pt>
                <c:pt idx="181">
                  <c:v>9.5315345827089981</c:v>
                </c:pt>
                <c:pt idx="182">
                  <c:v>9.3995550065786375</c:v>
                </c:pt>
                <c:pt idx="183">
                  <c:v>9.4308444954813648</c:v>
                </c:pt>
                <c:pt idx="184">
                  <c:v>9.362006051339824</c:v>
                </c:pt>
                <c:pt idx="185">
                  <c:v>9.3175653763493127</c:v>
                </c:pt>
                <c:pt idx="186">
                  <c:v>9.3927106431033032</c:v>
                </c:pt>
                <c:pt idx="187">
                  <c:v>9.3423738392051554</c:v>
                </c:pt>
                <c:pt idx="188">
                  <c:v>9.4089578679735997</c:v>
                </c:pt>
                <c:pt idx="189">
                  <c:v>9.3203291352507023</c:v>
                </c:pt>
                <c:pt idx="190">
                  <c:v>9.3471951827314328</c:v>
                </c:pt>
                <c:pt idx="191">
                  <c:v>9.3481529944557238</c:v>
                </c:pt>
                <c:pt idx="192">
                  <c:v>9.4249100902229817</c:v>
                </c:pt>
                <c:pt idx="193">
                  <c:v>9.5390901805847257</c:v>
                </c:pt>
                <c:pt idx="194">
                  <c:v>9.4050485159976418</c:v>
                </c:pt>
                <c:pt idx="195">
                  <c:v>9.4012791774998323</c:v>
                </c:pt>
                <c:pt idx="196">
                  <c:v>9.3527351506765317</c:v>
                </c:pt>
                <c:pt idx="197">
                  <c:v>9.3109580942641745</c:v>
                </c:pt>
                <c:pt idx="198">
                  <c:v>9.3880615813641555</c:v>
                </c:pt>
                <c:pt idx="199">
                  <c:v>9.3737653831385366</c:v>
                </c:pt>
                <c:pt idx="200">
                  <c:v>9.4657945315702428</c:v>
                </c:pt>
                <c:pt idx="201">
                  <c:v>9.3943945439311367</c:v>
                </c:pt>
                <c:pt idx="202">
                  <c:v>9.3870419806805145</c:v>
                </c:pt>
                <c:pt idx="203">
                  <c:v>9.3952001863930317</c:v>
                </c:pt>
                <c:pt idx="204">
                  <c:v>9.4450484868544056</c:v>
                </c:pt>
                <c:pt idx="205">
                  <c:v>9.5278774833514159</c:v>
                </c:pt>
                <c:pt idx="206">
                  <c:v>9.4161303844410948</c:v>
                </c:pt>
                <c:pt idx="207">
                  <c:v>9.4194329688829601</c:v>
                </c:pt>
                <c:pt idx="208">
                  <c:v>9.428007348195969</c:v>
                </c:pt>
                <c:pt idx="209">
                  <c:v>9.3663667186058621</c:v>
                </c:pt>
                <c:pt idx="210">
                  <c:v>9.4007496171153253</c:v>
                </c:pt>
                <c:pt idx="211">
                  <c:v>9.4034572728638786</c:v>
                </c:pt>
                <c:pt idx="212">
                  <c:v>9.4890344059462475</c:v>
                </c:pt>
                <c:pt idx="213">
                  <c:v>9.3918357919959643</c:v>
                </c:pt>
                <c:pt idx="214">
                  <c:v>9.3910409325155033</c:v>
                </c:pt>
                <c:pt idx="215">
                  <c:v>9.4151329258635261</c:v>
                </c:pt>
                <c:pt idx="216">
                  <c:v>9.4360782600217803</c:v>
                </c:pt>
                <c:pt idx="217">
                  <c:v>9.5386498206274339</c:v>
                </c:pt>
                <c:pt idx="218">
                  <c:v>9.4388172160538417</c:v>
                </c:pt>
                <c:pt idx="219">
                  <c:v>9.4410845877936929</c:v>
                </c:pt>
                <c:pt idx="220">
                  <c:v>9.4085000440347706</c:v>
                </c:pt>
                <c:pt idx="221">
                  <c:v>9.3900661819945412</c:v>
                </c:pt>
                <c:pt idx="222">
                  <c:v>9.4381061207105237</c:v>
                </c:pt>
                <c:pt idx="223">
                  <c:v>9.3973205901789054</c:v>
                </c:pt>
                <c:pt idx="224">
                  <c:v>9.4674574653766665</c:v>
                </c:pt>
                <c:pt idx="225">
                  <c:v>9.3845864667354313</c:v>
                </c:pt>
                <c:pt idx="226">
                  <c:v>9.3878489877619273</c:v>
                </c:pt>
                <c:pt idx="227">
                  <c:v>9.3702525393718989</c:v>
                </c:pt>
                <c:pt idx="228">
                  <c:v>9.362297628296588</c:v>
                </c:pt>
                <c:pt idx="229">
                  <c:v>9.4997899004782429</c:v>
                </c:pt>
                <c:pt idx="230">
                  <c:v>9.3926806321367113</c:v>
                </c:pt>
                <c:pt idx="231">
                  <c:v>9.4008728960686714</c:v>
                </c:pt>
                <c:pt idx="232">
                  <c:v>9.4039061092194434</c:v>
                </c:pt>
                <c:pt idx="233">
                  <c:v>9.3600183605341201</c:v>
                </c:pt>
                <c:pt idx="234">
                  <c:v>9.3841032156173956</c:v>
                </c:pt>
                <c:pt idx="235">
                  <c:v>9.3199855492454002</c:v>
                </c:pt>
                <c:pt idx="236">
                  <c:v>9.3615279588248601</c:v>
                </c:pt>
                <c:pt idx="237">
                  <c:v>9.3181108602866765</c:v>
                </c:pt>
                <c:pt idx="238">
                  <c:v>9.2941136166730018</c:v>
                </c:pt>
                <c:pt idx="239">
                  <c:v>9.2636333412482958</c:v>
                </c:pt>
                <c:pt idx="240">
                  <c:v>9.244301529382593</c:v>
                </c:pt>
                <c:pt idx="241">
                  <c:v>9.4438813848936025</c:v>
                </c:pt>
                <c:pt idx="242">
                  <c:v>9.3615563450366839</c:v>
                </c:pt>
                <c:pt idx="243">
                  <c:v>9.3351117220607787</c:v>
                </c:pt>
                <c:pt idx="244">
                  <c:v>9.3101195633509644</c:v>
                </c:pt>
                <c:pt idx="245">
                  <c:v>9.2689449696845418</c:v>
                </c:pt>
                <c:pt idx="246">
                  <c:v>9.2427440756208359</c:v>
                </c:pt>
                <c:pt idx="247">
                  <c:v>9.269802393206394</c:v>
                </c:pt>
                <c:pt idx="248">
                  <c:v>9.3353426317514874</c:v>
                </c:pt>
                <c:pt idx="249">
                  <c:v>9.2141009065734796</c:v>
                </c:pt>
              </c:numCache>
            </c:numRef>
          </c:xVal>
          <c:yVal>
            <c:numRef>
              <c:f>'PhiDiff_LN regr'!$C$40:$C$289</c:f>
              <c:numCache>
                <c:formatCode>General</c:formatCode>
                <c:ptCount val="250"/>
                <c:pt idx="0">
                  <c:v>-3.3144878296814895E-2</c:v>
                </c:pt>
                <c:pt idx="1">
                  <c:v>-2.6362966874838634E-2</c:v>
                </c:pt>
                <c:pt idx="2">
                  <c:v>-3.2275176835350194E-2</c:v>
                </c:pt>
                <c:pt idx="3">
                  <c:v>-2.860620000252112E-2</c:v>
                </c:pt>
                <c:pt idx="4">
                  <c:v>-5.2911791761248494E-2</c:v>
                </c:pt>
                <c:pt idx="5">
                  <c:v>-3.4437246151526324E-3</c:v>
                </c:pt>
                <c:pt idx="6">
                  <c:v>-2.2592849843736218E-2</c:v>
                </c:pt>
                <c:pt idx="7">
                  <c:v>-0.11411504817466778</c:v>
                </c:pt>
                <c:pt idx="8">
                  <c:v>-1.0774492548961234E-2</c:v>
                </c:pt>
                <c:pt idx="9">
                  <c:v>-5.8405717105678434E-3</c:v>
                </c:pt>
                <c:pt idx="10">
                  <c:v>3.0825470620751361E-2</c:v>
                </c:pt>
                <c:pt idx="11">
                  <c:v>-5.5653100627651497E-2</c:v>
                </c:pt>
                <c:pt idx="12">
                  <c:v>6.7060469005781442E-2</c:v>
                </c:pt>
                <c:pt idx="13">
                  <c:v>-5.6434300040244523E-3</c:v>
                </c:pt>
                <c:pt idx="14">
                  <c:v>-3.3653656452942826E-2</c:v>
                </c:pt>
                <c:pt idx="15">
                  <c:v>8.0419865571853322E-2</c:v>
                </c:pt>
                <c:pt idx="16">
                  <c:v>-6.8088589953866574E-2</c:v>
                </c:pt>
                <c:pt idx="17">
                  <c:v>-6.9376898465161929E-2</c:v>
                </c:pt>
                <c:pt idx="18">
                  <c:v>-3.3598846883984734E-2</c:v>
                </c:pt>
                <c:pt idx="19">
                  <c:v>2.0469376447307397E-2</c:v>
                </c:pt>
                <c:pt idx="20">
                  <c:v>2.0127334218097204E-2</c:v>
                </c:pt>
                <c:pt idx="21">
                  <c:v>-7.002758183589286E-2</c:v>
                </c:pt>
                <c:pt idx="22">
                  <c:v>0.11154748906389145</c:v>
                </c:pt>
                <c:pt idx="23">
                  <c:v>-5.9207401044986341E-2</c:v>
                </c:pt>
                <c:pt idx="24">
                  <c:v>2.7520870699397904E-2</c:v>
                </c:pt>
                <c:pt idx="25">
                  <c:v>-2.6603125361685187E-2</c:v>
                </c:pt>
                <c:pt idx="26">
                  <c:v>-5.0387440457718924E-2</c:v>
                </c:pt>
                <c:pt idx="27">
                  <c:v>-7.6653823265672827E-2</c:v>
                </c:pt>
                <c:pt idx="28">
                  <c:v>6.6379659838570859E-2</c:v>
                </c:pt>
                <c:pt idx="29">
                  <c:v>-2.2467413369133382E-2</c:v>
                </c:pt>
                <c:pt idx="30">
                  <c:v>-7.0442451677877216E-2</c:v>
                </c:pt>
                <c:pt idx="31">
                  <c:v>0.14577729296422071</c:v>
                </c:pt>
                <c:pt idx="32">
                  <c:v>-4.5702514027878394E-2</c:v>
                </c:pt>
                <c:pt idx="33">
                  <c:v>-5.5439077087804378E-3</c:v>
                </c:pt>
                <c:pt idx="34">
                  <c:v>-2.0776139675378502E-2</c:v>
                </c:pt>
                <c:pt idx="35">
                  <c:v>-0.11539178805050199</c:v>
                </c:pt>
                <c:pt idx="36">
                  <c:v>-3.0883097229796874E-2</c:v>
                </c:pt>
                <c:pt idx="37">
                  <c:v>-4.7847585557647676E-4</c:v>
                </c:pt>
                <c:pt idx="38">
                  <c:v>-1.1504926964429174E-2</c:v>
                </c:pt>
                <c:pt idx="39">
                  <c:v>-0.16849303988998443</c:v>
                </c:pt>
                <c:pt idx="40">
                  <c:v>-0.10023658652174383</c:v>
                </c:pt>
                <c:pt idx="41">
                  <c:v>8.6557047132494347E-2</c:v>
                </c:pt>
                <c:pt idx="42">
                  <c:v>-0.14871912116919539</c:v>
                </c:pt>
                <c:pt idx="43">
                  <c:v>-8.7646456893910596E-3</c:v>
                </c:pt>
                <c:pt idx="44">
                  <c:v>-2.9055063309106899E-2</c:v>
                </c:pt>
                <c:pt idx="45">
                  <c:v>-5.5189418780315691E-2</c:v>
                </c:pt>
                <c:pt idx="46">
                  <c:v>1.8573655266926892E-3</c:v>
                </c:pt>
                <c:pt idx="47">
                  <c:v>-0.13990283731526176</c:v>
                </c:pt>
                <c:pt idx="48">
                  <c:v>1.7388298506737954E-2</c:v>
                </c:pt>
                <c:pt idx="49">
                  <c:v>3.432691169944313E-2</c:v>
                </c:pt>
                <c:pt idx="50">
                  <c:v>-7.4842050419679396E-2</c:v>
                </c:pt>
                <c:pt idx="51">
                  <c:v>-4.1547720074953887E-2</c:v>
                </c:pt>
                <c:pt idx="52">
                  <c:v>-1.9091021242642725E-2</c:v>
                </c:pt>
                <c:pt idx="53">
                  <c:v>-4.7224771544005506E-3</c:v>
                </c:pt>
                <c:pt idx="54">
                  <c:v>2.7427223682368052E-2</c:v>
                </c:pt>
                <c:pt idx="55">
                  <c:v>5.2538829532942088E-3</c:v>
                </c:pt>
                <c:pt idx="56">
                  <c:v>1.0020248822815603E-2</c:v>
                </c:pt>
                <c:pt idx="57">
                  <c:v>-7.6922066612574724E-3</c:v>
                </c:pt>
                <c:pt idx="58">
                  <c:v>-2.3412754563814531E-2</c:v>
                </c:pt>
                <c:pt idx="59">
                  <c:v>4.4272597056005836E-2</c:v>
                </c:pt>
                <c:pt idx="60">
                  <c:v>-4.2528099555353194E-2</c:v>
                </c:pt>
                <c:pt idx="61">
                  <c:v>7.5602741571938026E-2</c:v>
                </c:pt>
                <c:pt idx="62">
                  <c:v>-2.8249608287065797E-2</c:v>
                </c:pt>
                <c:pt idx="63">
                  <c:v>9.5002091347657469E-2</c:v>
                </c:pt>
                <c:pt idx="64">
                  <c:v>-6.5520006001928977E-3</c:v>
                </c:pt>
                <c:pt idx="65">
                  <c:v>-1.6539585147610225E-2</c:v>
                </c:pt>
                <c:pt idx="66">
                  <c:v>-3.1291887863135415E-2</c:v>
                </c:pt>
                <c:pt idx="67">
                  <c:v>-4.9527396194116946E-2</c:v>
                </c:pt>
                <c:pt idx="68">
                  <c:v>1.5648439068099762E-2</c:v>
                </c:pt>
                <c:pt idx="69">
                  <c:v>-1.6015403509564763E-2</c:v>
                </c:pt>
                <c:pt idx="70">
                  <c:v>-3.1901585853312042E-2</c:v>
                </c:pt>
                <c:pt idx="71">
                  <c:v>3.3392813168307001E-2</c:v>
                </c:pt>
                <c:pt idx="72">
                  <c:v>1.4244759794493689E-2</c:v>
                </c:pt>
                <c:pt idx="73">
                  <c:v>-3.2489915969243555E-2</c:v>
                </c:pt>
                <c:pt idx="74">
                  <c:v>-1.4054649991338763E-2</c:v>
                </c:pt>
                <c:pt idx="75">
                  <c:v>7.9549774830715236E-2</c:v>
                </c:pt>
                <c:pt idx="76">
                  <c:v>-4.3198082866206633E-2</c:v>
                </c:pt>
                <c:pt idx="77">
                  <c:v>-6.364849696746866E-2</c:v>
                </c:pt>
                <c:pt idx="78">
                  <c:v>8.2555907755974545E-2</c:v>
                </c:pt>
                <c:pt idx="79">
                  <c:v>4.1243620966476158E-2</c:v>
                </c:pt>
                <c:pt idx="80">
                  <c:v>-7.397969538339666E-2</c:v>
                </c:pt>
                <c:pt idx="81">
                  <c:v>-2.1854057640833702E-2</c:v>
                </c:pt>
                <c:pt idx="82">
                  <c:v>-1.8418089536933024E-2</c:v>
                </c:pt>
                <c:pt idx="83">
                  <c:v>1.0562628734666291E-2</c:v>
                </c:pt>
                <c:pt idx="84">
                  <c:v>3.1680760225608395E-2</c:v>
                </c:pt>
                <c:pt idx="85">
                  <c:v>2.083755887707639E-2</c:v>
                </c:pt>
                <c:pt idx="86">
                  <c:v>4.7575525689033782E-2</c:v>
                </c:pt>
                <c:pt idx="87">
                  <c:v>5.4219266040398395E-3</c:v>
                </c:pt>
                <c:pt idx="88">
                  <c:v>5.2277619163023203E-2</c:v>
                </c:pt>
                <c:pt idx="89">
                  <c:v>-4.9981967929065618E-2</c:v>
                </c:pt>
                <c:pt idx="90">
                  <c:v>-3.8504833804644534E-3</c:v>
                </c:pt>
                <c:pt idx="91">
                  <c:v>-2.0935539110407575E-2</c:v>
                </c:pt>
                <c:pt idx="92">
                  <c:v>9.5030382799947688E-3</c:v>
                </c:pt>
                <c:pt idx="93">
                  <c:v>-9.9563566339121223E-2</c:v>
                </c:pt>
                <c:pt idx="94">
                  <c:v>5.3598548612722396E-2</c:v>
                </c:pt>
                <c:pt idx="95">
                  <c:v>-3.4869908069895317E-2</c:v>
                </c:pt>
                <c:pt idx="96">
                  <c:v>1.3038743814590248E-2</c:v>
                </c:pt>
                <c:pt idx="97">
                  <c:v>1.7623822101413111E-2</c:v>
                </c:pt>
                <c:pt idx="98">
                  <c:v>1.9426310456546858E-2</c:v>
                </c:pt>
                <c:pt idx="99">
                  <c:v>6.2253284915350093E-3</c:v>
                </c:pt>
                <c:pt idx="100">
                  <c:v>2.3483580523087966E-2</c:v>
                </c:pt>
                <c:pt idx="101">
                  <c:v>5.4866732162562215E-2</c:v>
                </c:pt>
                <c:pt idx="102">
                  <c:v>-4.9438596519870259E-2</c:v>
                </c:pt>
                <c:pt idx="103">
                  <c:v>1.4603701676223935E-2</c:v>
                </c:pt>
                <c:pt idx="104">
                  <c:v>5.4862160635524404E-2</c:v>
                </c:pt>
                <c:pt idx="105">
                  <c:v>5.8512722313883714E-2</c:v>
                </c:pt>
                <c:pt idx="106">
                  <c:v>-1.9762035902248343E-2</c:v>
                </c:pt>
                <c:pt idx="107">
                  <c:v>-1.565509579970481E-2</c:v>
                </c:pt>
                <c:pt idx="108">
                  <c:v>4.7206787080716239E-2</c:v>
                </c:pt>
                <c:pt idx="109">
                  <c:v>5.0465476267271825E-2</c:v>
                </c:pt>
                <c:pt idx="110">
                  <c:v>4.5348551730485909E-2</c:v>
                </c:pt>
                <c:pt idx="111">
                  <c:v>6.2000904539871726E-2</c:v>
                </c:pt>
                <c:pt idx="112">
                  <c:v>0.13708851964860358</c:v>
                </c:pt>
                <c:pt idx="113">
                  <c:v>4.8906189677232703E-2</c:v>
                </c:pt>
                <c:pt idx="114">
                  <c:v>4.1413931092186829E-2</c:v>
                </c:pt>
                <c:pt idx="115">
                  <c:v>1.3495610466613073E-2</c:v>
                </c:pt>
                <c:pt idx="116">
                  <c:v>4.6561792290489734E-2</c:v>
                </c:pt>
                <c:pt idx="117">
                  <c:v>6.3716938190989225E-2</c:v>
                </c:pt>
                <c:pt idx="118">
                  <c:v>7.7874277964202321E-2</c:v>
                </c:pt>
                <c:pt idx="119">
                  <c:v>8.3597036715477913E-2</c:v>
                </c:pt>
                <c:pt idx="120">
                  <c:v>7.5581658975606203E-2</c:v>
                </c:pt>
                <c:pt idx="121">
                  <c:v>4.6915985050759446E-2</c:v>
                </c:pt>
                <c:pt idx="122">
                  <c:v>-9.7669952308372388E-3</c:v>
                </c:pt>
                <c:pt idx="123">
                  <c:v>5.8330396962791298E-2</c:v>
                </c:pt>
                <c:pt idx="124">
                  <c:v>4.7660102470992172E-3</c:v>
                </c:pt>
                <c:pt idx="125">
                  <c:v>3.5022469113483723E-2</c:v>
                </c:pt>
                <c:pt idx="126">
                  <c:v>0.1104335076988523</c:v>
                </c:pt>
                <c:pt idx="127">
                  <c:v>3.9974378933537835E-2</c:v>
                </c:pt>
                <c:pt idx="128">
                  <c:v>5.0254186716035321E-2</c:v>
                </c:pt>
                <c:pt idx="129">
                  <c:v>-5.6473548862925327E-2</c:v>
                </c:pt>
                <c:pt idx="130">
                  <c:v>5.3639901250363664E-2</c:v>
                </c:pt>
                <c:pt idx="131">
                  <c:v>1.4774713307527776E-2</c:v>
                </c:pt>
                <c:pt idx="132">
                  <c:v>5.7460872330413082E-2</c:v>
                </c:pt>
                <c:pt idx="133">
                  <c:v>-6.1115405175124593E-2</c:v>
                </c:pt>
                <c:pt idx="134">
                  <c:v>-6.1448454917865547E-2</c:v>
                </c:pt>
                <c:pt idx="135">
                  <c:v>8.5039576694141417E-2</c:v>
                </c:pt>
                <c:pt idx="136">
                  <c:v>-1.750390459410589E-2</c:v>
                </c:pt>
                <c:pt idx="137">
                  <c:v>-0.10548762433347569</c:v>
                </c:pt>
                <c:pt idx="138">
                  <c:v>3.6889445777328334E-2</c:v>
                </c:pt>
                <c:pt idx="139">
                  <c:v>-9.2406957988249161E-3</c:v>
                </c:pt>
                <c:pt idx="140">
                  <c:v>-6.8711442264302036E-3</c:v>
                </c:pt>
                <c:pt idx="141">
                  <c:v>-3.3129634543472619E-2</c:v>
                </c:pt>
                <c:pt idx="142">
                  <c:v>-0.11074356741924696</c:v>
                </c:pt>
                <c:pt idx="143">
                  <c:v>9.2327975686400166E-2</c:v>
                </c:pt>
                <c:pt idx="144">
                  <c:v>-3.3998498496028873E-2</c:v>
                </c:pt>
                <c:pt idx="145">
                  <c:v>-0.13323033126396489</c:v>
                </c:pt>
                <c:pt idx="146">
                  <c:v>6.6650238527207861E-2</c:v>
                </c:pt>
                <c:pt idx="147">
                  <c:v>-4.1867980965161422E-2</c:v>
                </c:pt>
                <c:pt idx="148">
                  <c:v>-5.1901406741313494E-2</c:v>
                </c:pt>
                <c:pt idx="149">
                  <c:v>4.4297810706698471E-2</c:v>
                </c:pt>
                <c:pt idx="150">
                  <c:v>1.0914318486614505E-2</c:v>
                </c:pt>
                <c:pt idx="151">
                  <c:v>9.8291613079188878E-2</c:v>
                </c:pt>
                <c:pt idx="152">
                  <c:v>7.5174443382334033E-2</c:v>
                </c:pt>
                <c:pt idx="153">
                  <c:v>0.21879370831953437</c:v>
                </c:pt>
                <c:pt idx="154">
                  <c:v>0.15362004768864246</c:v>
                </c:pt>
                <c:pt idx="155">
                  <c:v>-2.8303201880799378E-3</c:v>
                </c:pt>
                <c:pt idx="156">
                  <c:v>4.3230132261751208E-2</c:v>
                </c:pt>
                <c:pt idx="157">
                  <c:v>3.2392234322793811E-2</c:v>
                </c:pt>
                <c:pt idx="158">
                  <c:v>7.4335661822356514E-2</c:v>
                </c:pt>
                <c:pt idx="159">
                  <c:v>-0.10954706643998158</c:v>
                </c:pt>
                <c:pt idx="160">
                  <c:v>-1.8588883881509588E-3</c:v>
                </c:pt>
                <c:pt idx="161">
                  <c:v>2.1906215987561595E-2</c:v>
                </c:pt>
                <c:pt idx="162">
                  <c:v>-4.1704068473771727E-2</c:v>
                </c:pt>
                <c:pt idx="163">
                  <c:v>-3.9952767445573301E-2</c:v>
                </c:pt>
                <c:pt idx="164">
                  <c:v>-8.2215675436509983E-2</c:v>
                </c:pt>
                <c:pt idx="165">
                  <c:v>4.3387758425428302E-3</c:v>
                </c:pt>
                <c:pt idx="166">
                  <c:v>-2.2530582813292455E-2</c:v>
                </c:pt>
                <c:pt idx="167">
                  <c:v>-9.9746767437697059E-2</c:v>
                </c:pt>
                <c:pt idx="168">
                  <c:v>-2.7759747187058537E-2</c:v>
                </c:pt>
                <c:pt idx="169">
                  <c:v>0.10161210457158276</c:v>
                </c:pt>
                <c:pt idx="170">
                  <c:v>-6.6022518168939115E-2</c:v>
                </c:pt>
                <c:pt idx="171">
                  <c:v>2.0970060508615163E-2</c:v>
                </c:pt>
                <c:pt idx="172">
                  <c:v>5.3288062616363874E-2</c:v>
                </c:pt>
                <c:pt idx="173">
                  <c:v>-8.777801757269188E-2</c:v>
                </c:pt>
                <c:pt idx="174">
                  <c:v>2.9550556348704404E-2</c:v>
                </c:pt>
                <c:pt idx="175">
                  <c:v>-7.1061543656361081E-2</c:v>
                </c:pt>
                <c:pt idx="176">
                  <c:v>-7.4279797294281025E-3</c:v>
                </c:pt>
                <c:pt idx="177">
                  <c:v>1.7698479467012973E-2</c:v>
                </c:pt>
                <c:pt idx="178">
                  <c:v>4.5264918854140745E-2</c:v>
                </c:pt>
                <c:pt idx="179">
                  <c:v>-0.11789902816923892</c:v>
                </c:pt>
                <c:pt idx="180">
                  <c:v>-0.10469177204994828</c:v>
                </c:pt>
                <c:pt idx="181">
                  <c:v>-1.4124844692645411E-2</c:v>
                </c:pt>
                <c:pt idx="182">
                  <c:v>3.6621402233340206E-2</c:v>
                </c:pt>
                <c:pt idx="183">
                  <c:v>-0.14171702174357748</c:v>
                </c:pt>
                <c:pt idx="184">
                  <c:v>-1.138278579649743E-2</c:v>
                </c:pt>
                <c:pt idx="185">
                  <c:v>0.11840486219593593</c:v>
                </c:pt>
                <c:pt idx="186">
                  <c:v>-1.0301466724813579E-2</c:v>
                </c:pt>
                <c:pt idx="187">
                  <c:v>3.6918583236303704E-2</c:v>
                </c:pt>
                <c:pt idx="188">
                  <c:v>2.802054964783629E-2</c:v>
                </c:pt>
                <c:pt idx="189">
                  <c:v>6.99375128030848E-2</c:v>
                </c:pt>
                <c:pt idx="190">
                  <c:v>3.6199578556320944E-2</c:v>
                </c:pt>
                <c:pt idx="191">
                  <c:v>7.8177173833120506E-2</c:v>
                </c:pt>
                <c:pt idx="192">
                  <c:v>-3.1645777254608376E-2</c:v>
                </c:pt>
                <c:pt idx="193">
                  <c:v>4.3884493195811558E-2</c:v>
                </c:pt>
                <c:pt idx="194">
                  <c:v>-1.5504544606274706E-2</c:v>
                </c:pt>
                <c:pt idx="195">
                  <c:v>8.4745387521202531E-2</c:v>
                </c:pt>
                <c:pt idx="196">
                  <c:v>4.7199835293529446E-2</c:v>
                </c:pt>
                <c:pt idx="197">
                  <c:v>-3.7562672120072804E-2</c:v>
                </c:pt>
                <c:pt idx="198">
                  <c:v>7.3146102065917873E-2</c:v>
                </c:pt>
                <c:pt idx="199">
                  <c:v>-5.6315332217911518E-2</c:v>
                </c:pt>
                <c:pt idx="200">
                  <c:v>2.6658936575689296E-2</c:v>
                </c:pt>
                <c:pt idx="201">
                  <c:v>-4.5927085276378676E-2</c:v>
                </c:pt>
                <c:pt idx="202">
                  <c:v>-1.5739115543839333E-2</c:v>
                </c:pt>
                <c:pt idx="203">
                  <c:v>1.043144324908063E-2</c:v>
                </c:pt>
                <c:pt idx="204">
                  <c:v>-0.12539220474089596</c:v>
                </c:pt>
                <c:pt idx="205">
                  <c:v>-2.097518221934358E-2</c:v>
                </c:pt>
                <c:pt idx="206">
                  <c:v>3.0965547673771354E-2</c:v>
                </c:pt>
                <c:pt idx="207">
                  <c:v>-6.7196392593313448E-2</c:v>
                </c:pt>
                <c:pt idx="208">
                  <c:v>-8.6137878275021507E-2</c:v>
                </c:pt>
                <c:pt idx="209">
                  <c:v>4.2865799466955679E-3</c:v>
                </c:pt>
                <c:pt idx="210">
                  <c:v>-1.4715948532575851E-2</c:v>
                </c:pt>
                <c:pt idx="211">
                  <c:v>-4.949159790948876E-2</c:v>
                </c:pt>
                <c:pt idx="212">
                  <c:v>-3.5882571818778075E-2</c:v>
                </c:pt>
                <c:pt idx="213">
                  <c:v>-6.9018144117070079E-3</c:v>
                </c:pt>
                <c:pt idx="214">
                  <c:v>-8.0155724584134447E-3</c:v>
                </c:pt>
                <c:pt idx="215">
                  <c:v>1.6949721054006162E-2</c:v>
                </c:pt>
                <c:pt idx="216">
                  <c:v>-3.6935825884885531E-2</c:v>
                </c:pt>
                <c:pt idx="217">
                  <c:v>-6.0458466857777893E-3</c:v>
                </c:pt>
                <c:pt idx="218">
                  <c:v>4.3877261933856104E-2</c:v>
                </c:pt>
                <c:pt idx="219">
                  <c:v>7.3946756253212342E-2</c:v>
                </c:pt>
                <c:pt idx="220">
                  <c:v>5.0204272855943088E-2</c:v>
                </c:pt>
                <c:pt idx="221">
                  <c:v>-4.9561738544451117E-2</c:v>
                </c:pt>
                <c:pt idx="222">
                  <c:v>-2.2666367454021952E-2</c:v>
                </c:pt>
                <c:pt idx="223">
                  <c:v>-0.11161701049221406</c:v>
                </c:pt>
                <c:pt idx="224">
                  <c:v>5.7949758859386691E-2</c:v>
                </c:pt>
                <c:pt idx="225">
                  <c:v>-2.5149854448713427E-2</c:v>
                </c:pt>
                <c:pt idx="226">
                  <c:v>-1.9121061876870016E-3</c:v>
                </c:pt>
                <c:pt idx="227">
                  <c:v>-6.8857977386786118E-2</c:v>
                </c:pt>
                <c:pt idx="228">
                  <c:v>9.0786246889109634E-3</c:v>
                </c:pt>
                <c:pt idx="229">
                  <c:v>-4.3270933390134658E-2</c:v>
                </c:pt>
                <c:pt idx="230">
                  <c:v>1.8171953623635773E-5</c:v>
                </c:pt>
                <c:pt idx="231">
                  <c:v>1.0592118919865001E-2</c:v>
                </c:pt>
                <c:pt idx="232">
                  <c:v>-3.8683644003919326E-2</c:v>
                </c:pt>
                <c:pt idx="233">
                  <c:v>4.7996954050562479E-2</c:v>
                </c:pt>
                <c:pt idx="234">
                  <c:v>-1.9775008360882751E-2</c:v>
                </c:pt>
                <c:pt idx="235">
                  <c:v>7.1820784452114594E-3</c:v>
                </c:pt>
                <c:pt idx="236">
                  <c:v>-6.2937701463727791E-2</c:v>
                </c:pt>
                <c:pt idx="237">
                  <c:v>-7.0422578461771579E-2</c:v>
                </c:pt>
                <c:pt idx="238">
                  <c:v>0.11753101012579314</c:v>
                </c:pt>
                <c:pt idx="239">
                  <c:v>-8.3218937023957551E-2</c:v>
                </c:pt>
                <c:pt idx="240">
                  <c:v>6.3487923311482675E-2</c:v>
                </c:pt>
                <c:pt idx="241">
                  <c:v>-5.3320870165649126E-2</c:v>
                </c:pt>
                <c:pt idx="242">
                  <c:v>3.2891350312329592E-2</c:v>
                </c:pt>
                <c:pt idx="243">
                  <c:v>1.3385056729774192E-2</c:v>
                </c:pt>
                <c:pt idx="244">
                  <c:v>6.285902055880932E-2</c:v>
                </c:pt>
                <c:pt idx="245">
                  <c:v>4.8325755245542723E-2</c:v>
                </c:pt>
                <c:pt idx="246">
                  <c:v>5.6766103976466198E-2</c:v>
                </c:pt>
                <c:pt idx="247">
                  <c:v>0.10781143752065958</c:v>
                </c:pt>
                <c:pt idx="248">
                  <c:v>-3.9934050551996947E-2</c:v>
                </c:pt>
                <c:pt idx="249">
                  <c:v>8.6733093254364846E-2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91744"/>
        <c:axId val="113793280"/>
      </c:scatterChart>
      <c:valAx>
        <c:axId val="113791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793280"/>
        <c:crosses val="autoZero"/>
        <c:crossBetween val="midCat"/>
      </c:valAx>
      <c:valAx>
        <c:axId val="11379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791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[Iowa Export Model.xlsx]PhiDiff_LN regr!PivotTable1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'PhiDiff_LN regr'!$I$39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'PhiDiff_LN regr'!$H$40:$H$58</c:f>
              <c:strCache>
                <c:ptCount val="18"/>
                <c:pt idx="0">
                  <c:v>-0.17--0.15</c:v>
                </c:pt>
                <c:pt idx="1">
                  <c:v>-0.15--0.13</c:v>
                </c:pt>
                <c:pt idx="2">
                  <c:v>-0.13--0.11</c:v>
                </c:pt>
                <c:pt idx="3">
                  <c:v>-0.11--0.09</c:v>
                </c:pt>
                <c:pt idx="4">
                  <c:v>-0.09--0.07</c:v>
                </c:pt>
                <c:pt idx="5">
                  <c:v>-0.07--0.05</c:v>
                </c:pt>
                <c:pt idx="6">
                  <c:v>-0.05--0.03</c:v>
                </c:pt>
                <c:pt idx="7">
                  <c:v>-0.03--0.01</c:v>
                </c:pt>
                <c:pt idx="8">
                  <c:v>-0.01-0.00999999999999999</c:v>
                </c:pt>
                <c:pt idx="9">
                  <c:v>0.00999999999999998-0.03</c:v>
                </c:pt>
                <c:pt idx="10">
                  <c:v>0.03-0.05</c:v>
                </c:pt>
                <c:pt idx="11">
                  <c:v>0.05-0.07</c:v>
                </c:pt>
                <c:pt idx="12">
                  <c:v>0.07-0.09</c:v>
                </c:pt>
                <c:pt idx="13">
                  <c:v>0.09-0.11</c:v>
                </c:pt>
                <c:pt idx="14">
                  <c:v>0.11-0.13</c:v>
                </c:pt>
                <c:pt idx="15">
                  <c:v>0.13-0.15</c:v>
                </c:pt>
                <c:pt idx="16">
                  <c:v>0.15-0.17</c:v>
                </c:pt>
                <c:pt idx="17">
                  <c:v>0.21-0.23</c:v>
                </c:pt>
              </c:strCache>
            </c:strRef>
          </c:cat>
          <c:val>
            <c:numRef>
              <c:f>'PhiDiff_LN regr'!$I$40:$I$58</c:f>
              <c:numCache>
                <c:formatCode>General</c:formatCode>
                <c:ptCount val="18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11</c:v>
                </c:pt>
                <c:pt idx="5">
                  <c:v>18</c:v>
                </c:pt>
                <c:pt idx="6">
                  <c:v>31</c:v>
                </c:pt>
                <c:pt idx="7">
                  <c:v>33</c:v>
                </c:pt>
                <c:pt idx="8">
                  <c:v>31</c:v>
                </c:pt>
                <c:pt idx="9">
                  <c:v>28</c:v>
                </c:pt>
                <c:pt idx="10">
                  <c:v>30</c:v>
                </c:pt>
                <c:pt idx="11">
                  <c:v>22</c:v>
                </c:pt>
                <c:pt idx="12">
                  <c:v>16</c:v>
                </c:pt>
                <c:pt idx="13">
                  <c:v>5</c:v>
                </c:pt>
                <c:pt idx="14">
                  <c:v>4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829760"/>
        <c:axId val="113831296"/>
      </c:barChart>
      <c:catAx>
        <c:axId val="113829760"/>
        <c:scaling>
          <c:orientation val="minMax"/>
        </c:scaling>
        <c:delete val="0"/>
        <c:axPos val="b"/>
        <c:majorTickMark val="out"/>
        <c:minorTickMark val="none"/>
        <c:tickLblPos val="nextTo"/>
        <c:crossAx val="113831296"/>
        <c:crosses val="autoZero"/>
        <c:auto val="1"/>
        <c:lblAlgn val="ctr"/>
        <c:lblOffset val="100"/>
        <c:noMultiLvlLbl val="0"/>
      </c:catAx>
      <c:valAx>
        <c:axId val="113831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829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'PhiDiff_LN regr'!$D$38</c:f>
              <c:strCache>
                <c:ptCount val="1"/>
                <c:pt idx="0">
                  <c:v>IA Exports</c:v>
                </c:pt>
              </c:strCache>
            </c:strRef>
          </c:tx>
          <c:spPr>
            <a:ln w="28575"/>
          </c:spPr>
          <c:marker>
            <c:symbol val="none"/>
          </c:marker>
          <c:val>
            <c:numRef>
              <c:f>'PhiDiff_LN regr'!$D$39:$D$289</c:f>
              <c:numCache>
                <c:formatCode>"$"#,##0</c:formatCode>
                <c:ptCount val="251"/>
                <c:pt idx="0">
                  <c:v>340402255</c:v>
                </c:pt>
                <c:pt idx="1">
                  <c:v>344599866</c:v>
                </c:pt>
                <c:pt idx="2">
                  <c:v>400773724</c:v>
                </c:pt>
                <c:pt idx="3">
                  <c:v>395770820</c:v>
                </c:pt>
                <c:pt idx="4">
                  <c:v>385201564</c:v>
                </c:pt>
                <c:pt idx="5">
                  <c:v>359069011</c:v>
                </c:pt>
                <c:pt idx="6">
                  <c:v>356448190</c:v>
                </c:pt>
                <c:pt idx="7">
                  <c:v>353687312</c:v>
                </c:pt>
                <c:pt idx="8">
                  <c:v>324887002</c:v>
                </c:pt>
                <c:pt idx="9">
                  <c:v>371051995</c:v>
                </c:pt>
                <c:pt idx="10">
                  <c:v>373948674</c:v>
                </c:pt>
                <c:pt idx="11">
                  <c:v>394528316</c:v>
                </c:pt>
                <c:pt idx="12">
                  <c:v>365245645</c:v>
                </c:pt>
                <c:pt idx="13">
                  <c:v>417103032</c:v>
                </c:pt>
                <c:pt idx="14">
                  <c:v>466444042</c:v>
                </c:pt>
                <c:pt idx="15">
                  <c:v>433505013</c:v>
                </c:pt>
                <c:pt idx="16">
                  <c:v>464059468</c:v>
                </c:pt>
                <c:pt idx="17">
                  <c:v>422657016</c:v>
                </c:pt>
                <c:pt idx="18">
                  <c:v>390208621</c:v>
                </c:pt>
                <c:pt idx="19">
                  <c:v>408882396</c:v>
                </c:pt>
                <c:pt idx="20">
                  <c:v>421480073</c:v>
                </c:pt>
                <c:pt idx="21">
                  <c:v>460766219</c:v>
                </c:pt>
                <c:pt idx="22">
                  <c:v>410031810</c:v>
                </c:pt>
                <c:pt idx="23">
                  <c:v>458022694</c:v>
                </c:pt>
                <c:pt idx="24">
                  <c:v>415360985</c:v>
                </c:pt>
                <c:pt idx="25">
                  <c:v>427526327</c:v>
                </c:pt>
                <c:pt idx="26">
                  <c:v>481235065</c:v>
                </c:pt>
                <c:pt idx="27">
                  <c:v>461372146</c:v>
                </c:pt>
                <c:pt idx="28">
                  <c:v>426813197</c:v>
                </c:pt>
                <c:pt idx="29">
                  <c:v>445724201</c:v>
                </c:pt>
                <c:pt idx="30">
                  <c:v>401959987</c:v>
                </c:pt>
                <c:pt idx="31">
                  <c:v>369331027</c:v>
                </c:pt>
                <c:pt idx="32">
                  <c:v>407523190</c:v>
                </c:pt>
                <c:pt idx="33">
                  <c:v>375464437</c:v>
                </c:pt>
                <c:pt idx="34">
                  <c:v>349278269</c:v>
                </c:pt>
                <c:pt idx="35">
                  <c:v>339726395</c:v>
                </c:pt>
                <c:pt idx="36">
                  <c:v>282377688</c:v>
                </c:pt>
                <c:pt idx="37">
                  <c:v>314862932</c:v>
                </c:pt>
                <c:pt idx="38">
                  <c:v>378712289</c:v>
                </c:pt>
                <c:pt idx="39">
                  <c:v>377370673</c:v>
                </c:pt>
                <c:pt idx="40">
                  <c:v>335794183</c:v>
                </c:pt>
                <c:pt idx="41">
                  <c:v>325134338</c:v>
                </c:pt>
                <c:pt idx="42">
                  <c:v>361318535</c:v>
                </c:pt>
                <c:pt idx="43">
                  <c:v>310717506</c:v>
                </c:pt>
                <c:pt idx="44">
                  <c:v>340836758</c:v>
                </c:pt>
                <c:pt idx="45">
                  <c:v>370156899</c:v>
                </c:pt>
                <c:pt idx="46">
                  <c:v>341380243</c:v>
                </c:pt>
                <c:pt idx="47">
                  <c:v>355111412</c:v>
                </c:pt>
                <c:pt idx="48">
                  <c:v>318156348</c:v>
                </c:pt>
                <c:pt idx="49">
                  <c:v>375154819</c:v>
                </c:pt>
                <c:pt idx="50">
                  <c:v>439005959</c:v>
                </c:pt>
                <c:pt idx="51">
                  <c:v>385346545</c:v>
                </c:pt>
                <c:pt idx="52">
                  <c:v>383368172</c:v>
                </c:pt>
                <c:pt idx="53">
                  <c:v>379454113</c:v>
                </c:pt>
                <c:pt idx="54">
                  <c:v>360703105</c:v>
                </c:pt>
                <c:pt idx="55">
                  <c:v>378390147</c:v>
                </c:pt>
                <c:pt idx="56">
                  <c:v>362288754</c:v>
                </c:pt>
                <c:pt idx="57">
                  <c:v>379463837</c:v>
                </c:pt>
                <c:pt idx="58">
                  <c:v>358381419</c:v>
                </c:pt>
                <c:pt idx="59">
                  <c:v>345772369</c:v>
                </c:pt>
                <c:pt idx="60">
                  <c:v>384150373</c:v>
                </c:pt>
                <c:pt idx="61">
                  <c:v>373218264</c:v>
                </c:pt>
                <c:pt idx="62">
                  <c:v>458819807</c:v>
                </c:pt>
                <c:pt idx="63">
                  <c:v>416036816</c:v>
                </c:pt>
                <c:pt idx="64">
                  <c:v>435847502</c:v>
                </c:pt>
                <c:pt idx="65">
                  <c:v>404962916</c:v>
                </c:pt>
                <c:pt idx="66">
                  <c:v>369304229</c:v>
                </c:pt>
                <c:pt idx="67">
                  <c:v>367314212</c:v>
                </c:pt>
                <c:pt idx="68">
                  <c:v>357715485</c:v>
                </c:pt>
                <c:pt idx="69">
                  <c:v>386765757</c:v>
                </c:pt>
                <c:pt idx="70">
                  <c:v>361992870</c:v>
                </c:pt>
                <c:pt idx="71">
                  <c:v>343455401</c:v>
                </c:pt>
                <c:pt idx="72">
                  <c:v>367699970</c:v>
                </c:pt>
                <c:pt idx="73">
                  <c:v>385445526</c:v>
                </c:pt>
                <c:pt idx="74">
                  <c:v>430402018</c:v>
                </c:pt>
                <c:pt idx="75">
                  <c:v>417824748</c:v>
                </c:pt>
                <c:pt idx="76">
                  <c:v>436058532</c:v>
                </c:pt>
                <c:pt idx="77">
                  <c:v>397557440</c:v>
                </c:pt>
                <c:pt idx="78">
                  <c:v>358787043</c:v>
                </c:pt>
                <c:pt idx="79">
                  <c:v>404603381</c:v>
                </c:pt>
                <c:pt idx="80">
                  <c:v>407281630</c:v>
                </c:pt>
                <c:pt idx="81">
                  <c:v>395040887</c:v>
                </c:pt>
                <c:pt idx="82">
                  <c:v>377561466</c:v>
                </c:pt>
                <c:pt idx="83">
                  <c:v>375772966</c:v>
                </c:pt>
                <c:pt idx="84">
                  <c:v>382214657</c:v>
                </c:pt>
                <c:pt idx="85">
                  <c:v>403853215</c:v>
                </c:pt>
                <c:pt idx="86">
                  <c:v>461550966</c:v>
                </c:pt>
                <c:pt idx="87">
                  <c:v>458200250</c:v>
                </c:pt>
                <c:pt idx="88">
                  <c:v>440436877</c:v>
                </c:pt>
                <c:pt idx="89">
                  <c:v>462178282</c:v>
                </c:pt>
                <c:pt idx="90">
                  <c:v>420699469</c:v>
                </c:pt>
                <c:pt idx="91">
                  <c:v>420441208</c:v>
                </c:pt>
                <c:pt idx="92">
                  <c:v>423799929</c:v>
                </c:pt>
                <c:pt idx="93">
                  <c:v>475083416</c:v>
                </c:pt>
                <c:pt idx="94">
                  <c:v>423678705</c:v>
                </c:pt>
                <c:pt idx="95">
                  <c:v>466238221</c:v>
                </c:pt>
                <c:pt idx="96">
                  <c:v>453966979</c:v>
                </c:pt>
                <c:pt idx="97">
                  <c:v>494908189</c:v>
                </c:pt>
                <c:pt idx="98">
                  <c:v>578021720</c:v>
                </c:pt>
                <c:pt idx="99">
                  <c:v>572686065</c:v>
                </c:pt>
                <c:pt idx="100">
                  <c:v>560767119</c:v>
                </c:pt>
                <c:pt idx="101">
                  <c:v>530514923</c:v>
                </c:pt>
                <c:pt idx="102">
                  <c:v>537808462</c:v>
                </c:pt>
                <c:pt idx="103">
                  <c:v>500478924</c:v>
                </c:pt>
                <c:pt idx="104">
                  <c:v>498739792</c:v>
                </c:pt>
                <c:pt idx="105">
                  <c:v>572936894</c:v>
                </c:pt>
                <c:pt idx="106">
                  <c:v>563476078</c:v>
                </c:pt>
                <c:pt idx="107">
                  <c:v>550356859</c:v>
                </c:pt>
                <c:pt idx="108">
                  <c:v>535576502</c:v>
                </c:pt>
                <c:pt idx="109">
                  <c:v>564913001</c:v>
                </c:pt>
                <c:pt idx="110">
                  <c:v>659224860</c:v>
                </c:pt>
                <c:pt idx="111">
                  <c:v>653777416</c:v>
                </c:pt>
                <c:pt idx="112">
                  <c:v>630550533</c:v>
                </c:pt>
                <c:pt idx="113">
                  <c:v>650300204</c:v>
                </c:pt>
                <c:pt idx="114">
                  <c:v>603364427</c:v>
                </c:pt>
                <c:pt idx="115">
                  <c:v>607099744</c:v>
                </c:pt>
                <c:pt idx="116">
                  <c:v>596449759</c:v>
                </c:pt>
                <c:pt idx="117">
                  <c:v>640230973</c:v>
                </c:pt>
                <c:pt idx="118">
                  <c:v>609327864</c:v>
                </c:pt>
                <c:pt idx="119">
                  <c:v>621989389</c:v>
                </c:pt>
                <c:pt idx="120">
                  <c:v>649099004</c:v>
                </c:pt>
                <c:pt idx="121">
                  <c:v>673371013</c:v>
                </c:pt>
                <c:pt idx="122">
                  <c:v>772943594</c:v>
                </c:pt>
                <c:pt idx="123">
                  <c:v>700062797</c:v>
                </c:pt>
                <c:pt idx="124">
                  <c:v>724093071</c:v>
                </c:pt>
                <c:pt idx="125">
                  <c:v>705139580</c:v>
                </c:pt>
                <c:pt idx="126">
                  <c:v>661999191</c:v>
                </c:pt>
                <c:pt idx="127">
                  <c:v>709004055</c:v>
                </c:pt>
                <c:pt idx="128">
                  <c:v>691013305</c:v>
                </c:pt>
                <c:pt idx="129">
                  <c:v>769030425</c:v>
                </c:pt>
                <c:pt idx="130">
                  <c:v>670855242</c:v>
                </c:pt>
                <c:pt idx="131">
                  <c:v>701592243</c:v>
                </c:pt>
                <c:pt idx="132">
                  <c:v>701639385</c:v>
                </c:pt>
                <c:pt idx="133">
                  <c:v>750687367</c:v>
                </c:pt>
                <c:pt idx="134">
                  <c:v>817613572</c:v>
                </c:pt>
                <c:pt idx="135">
                  <c:v>748709576</c:v>
                </c:pt>
                <c:pt idx="136">
                  <c:v>836817631</c:v>
                </c:pt>
                <c:pt idx="137">
                  <c:v>815739879</c:v>
                </c:pt>
                <c:pt idx="138">
                  <c:v>720954071</c:v>
                </c:pt>
                <c:pt idx="139">
                  <c:v>823529254</c:v>
                </c:pt>
                <c:pt idx="140">
                  <c:v>807941486</c:v>
                </c:pt>
                <c:pt idx="141">
                  <c:v>922993687</c:v>
                </c:pt>
                <c:pt idx="142">
                  <c:v>895238640</c:v>
                </c:pt>
                <c:pt idx="143">
                  <c:v>813869068</c:v>
                </c:pt>
                <c:pt idx="144">
                  <c:v>966155012</c:v>
                </c:pt>
                <c:pt idx="145">
                  <c:v>953670868</c:v>
                </c:pt>
                <c:pt idx="146">
                  <c:v>988525439</c:v>
                </c:pt>
                <c:pt idx="147">
                  <c:v>1090868980</c:v>
                </c:pt>
                <c:pt idx="148">
                  <c:v>1047992457</c:v>
                </c:pt>
                <c:pt idx="149">
                  <c:v>990480417</c:v>
                </c:pt>
                <c:pt idx="150">
                  <c:v>1004907967</c:v>
                </c:pt>
                <c:pt idx="151">
                  <c:v>1009473111</c:v>
                </c:pt>
                <c:pt idx="152">
                  <c:v>1065380884</c:v>
                </c:pt>
                <c:pt idx="153">
                  <c:v>1114704310</c:v>
                </c:pt>
                <c:pt idx="154">
                  <c:v>982149690</c:v>
                </c:pt>
                <c:pt idx="155">
                  <c:v>910322105</c:v>
                </c:pt>
                <c:pt idx="156">
                  <c:v>761575214</c:v>
                </c:pt>
                <c:pt idx="157">
                  <c:v>779431246</c:v>
                </c:pt>
                <c:pt idx="158">
                  <c:v>822920479</c:v>
                </c:pt>
                <c:pt idx="159">
                  <c:v>778694888</c:v>
                </c:pt>
                <c:pt idx="160">
                  <c:v>705300106</c:v>
                </c:pt>
                <c:pt idx="161">
                  <c:v>751743508</c:v>
                </c:pt>
                <c:pt idx="162">
                  <c:v>756321766</c:v>
                </c:pt>
                <c:pt idx="163">
                  <c:v>713995388</c:v>
                </c:pt>
                <c:pt idx="164">
                  <c:v>729716393</c:v>
                </c:pt>
                <c:pt idx="165">
                  <c:v>731364599</c:v>
                </c:pt>
                <c:pt idx="166">
                  <c:v>747321288</c:v>
                </c:pt>
                <c:pt idx="167">
                  <c:v>763740689</c:v>
                </c:pt>
                <c:pt idx="168">
                  <c:v>721956990</c:v>
                </c:pt>
                <c:pt idx="169">
                  <c:v>781185069</c:v>
                </c:pt>
                <c:pt idx="170">
                  <c:v>1006921809</c:v>
                </c:pt>
                <c:pt idx="171">
                  <c:v>928891976</c:v>
                </c:pt>
                <c:pt idx="172">
                  <c:v>965179094</c:v>
                </c:pt>
                <c:pt idx="173">
                  <c:v>943767138</c:v>
                </c:pt>
                <c:pt idx="174">
                  <c:v>807898261</c:v>
                </c:pt>
                <c:pt idx="175">
                  <c:v>887982200</c:v>
                </c:pt>
                <c:pt idx="176">
                  <c:v>850477570</c:v>
                </c:pt>
                <c:pt idx="177">
                  <c:v>968073229</c:v>
                </c:pt>
                <c:pt idx="178">
                  <c:v>988908147</c:v>
                </c:pt>
                <c:pt idx="179">
                  <c:v>1028521444</c:v>
                </c:pt>
                <c:pt idx="180">
                  <c:v>906581823</c:v>
                </c:pt>
                <c:pt idx="181">
                  <c:v>922115752</c:v>
                </c:pt>
                <c:pt idx="182">
                  <c:v>1158752072</c:v>
                </c:pt>
                <c:pt idx="183">
                  <c:v>1211362521</c:v>
                </c:pt>
                <c:pt idx="184">
                  <c:v>1071562672</c:v>
                </c:pt>
                <c:pt idx="185">
                  <c:v>1065206367</c:v>
                </c:pt>
                <c:pt idx="186">
                  <c:v>1156320887</c:v>
                </c:pt>
                <c:pt idx="187">
                  <c:v>1146625606</c:v>
                </c:pt>
                <c:pt idx="188">
                  <c:v>1137776195</c:v>
                </c:pt>
                <c:pt idx="189">
                  <c:v>1200214630</c:v>
                </c:pt>
                <c:pt idx="190">
                  <c:v>1179596276</c:v>
                </c:pt>
                <c:pt idx="191">
                  <c:v>1160405911</c:v>
                </c:pt>
                <c:pt idx="192">
                  <c:v>1200434973</c:v>
                </c:pt>
                <c:pt idx="193">
                  <c:v>1183257075</c:v>
                </c:pt>
                <c:pt idx="194">
                  <c:v>1419144216</c:v>
                </c:pt>
                <c:pt idx="195">
                  <c:v>1292533258</c:v>
                </c:pt>
                <c:pt idx="196">
                  <c:v>1352138172</c:v>
                </c:pt>
                <c:pt idx="197">
                  <c:v>1271749235</c:v>
                </c:pt>
                <c:pt idx="198">
                  <c:v>1083441027</c:v>
                </c:pt>
                <c:pt idx="199">
                  <c:v>1196997357</c:v>
                </c:pt>
                <c:pt idx="200">
                  <c:v>1095136863</c:v>
                </c:pt>
                <c:pt idx="201">
                  <c:v>1242303703</c:v>
                </c:pt>
                <c:pt idx="202">
                  <c:v>1152957000</c:v>
                </c:pt>
                <c:pt idx="203">
                  <c:v>1132145731</c:v>
                </c:pt>
                <c:pt idx="204">
                  <c:v>1160005902</c:v>
                </c:pt>
                <c:pt idx="205">
                  <c:v>1078768871</c:v>
                </c:pt>
                <c:pt idx="206">
                  <c:v>1249987968</c:v>
                </c:pt>
                <c:pt idx="207">
                  <c:v>1276791084</c:v>
                </c:pt>
                <c:pt idx="208">
                  <c:v>1174872264</c:v>
                </c:pt>
                <c:pt idx="209">
                  <c:v>1110752296</c:v>
                </c:pt>
                <c:pt idx="210">
                  <c:v>1108440767</c:v>
                </c:pt>
                <c:pt idx="211">
                  <c:v>1124331812</c:v>
                </c:pt>
                <c:pt idx="212">
                  <c:v>1097406810</c:v>
                </c:pt>
                <c:pt idx="213">
                  <c:v>1195787161</c:v>
                </c:pt>
                <c:pt idx="214">
                  <c:v>1170940094</c:v>
                </c:pt>
                <c:pt idx="215">
                  <c:v>1155287860</c:v>
                </c:pt>
                <c:pt idx="216">
                  <c:v>1204428606</c:v>
                </c:pt>
                <c:pt idx="217">
                  <c:v>1192409089</c:v>
                </c:pt>
                <c:pt idx="218">
                  <c:v>1355161974</c:v>
                </c:pt>
                <c:pt idx="219">
                  <c:v>1383174740</c:v>
                </c:pt>
                <c:pt idx="220">
                  <c:v>1444800838</c:v>
                </c:pt>
                <c:pt idx="221">
                  <c:v>1398805987</c:v>
                </c:pt>
                <c:pt idx="222">
                  <c:v>1220945148</c:v>
                </c:pt>
                <c:pt idx="223">
                  <c:v>1221114572</c:v>
                </c:pt>
                <c:pt idx="224">
                  <c:v>1072619907</c:v>
                </c:pt>
                <c:pt idx="225">
                  <c:v>1269337219</c:v>
                </c:pt>
                <c:pt idx="226">
                  <c:v>1179557272</c:v>
                </c:pt>
                <c:pt idx="227">
                  <c:v>1163338398</c:v>
                </c:pt>
                <c:pt idx="228">
                  <c:v>1060920074</c:v>
                </c:pt>
                <c:pt idx="229">
                  <c:v>1081589497</c:v>
                </c:pt>
                <c:pt idx="230">
                  <c:v>1190277870</c:v>
                </c:pt>
                <c:pt idx="231">
                  <c:v>1177074248</c:v>
                </c:pt>
                <c:pt idx="232">
                  <c:v>1192036201</c:v>
                </c:pt>
                <c:pt idx="233">
                  <c:v>1146102957</c:v>
                </c:pt>
                <c:pt idx="234">
                  <c:v>1170636699</c:v>
                </c:pt>
                <c:pt idx="235">
                  <c:v>1133726352</c:v>
                </c:pt>
                <c:pt idx="236">
                  <c:v>1073289709</c:v>
                </c:pt>
                <c:pt idx="237">
                  <c:v>1012093811</c:v>
                </c:pt>
                <c:pt idx="238">
                  <c:v>931303884</c:v>
                </c:pt>
                <c:pt idx="239">
                  <c:v>1048155228</c:v>
                </c:pt>
                <c:pt idx="240">
                  <c:v>887641094</c:v>
                </c:pt>
                <c:pt idx="241">
                  <c:v>920136308</c:v>
                </c:pt>
                <c:pt idx="242">
                  <c:v>1019500178</c:v>
                </c:pt>
                <c:pt idx="243">
                  <c:v>1082853770</c:v>
                </c:pt>
                <c:pt idx="244">
                  <c:v>1069089249</c:v>
                </c:pt>
                <c:pt idx="245">
                  <c:v>1087903959</c:v>
                </c:pt>
                <c:pt idx="246">
                  <c:v>1038876850</c:v>
                </c:pt>
                <c:pt idx="247">
                  <c:v>995030042</c:v>
                </c:pt>
                <c:pt idx="248">
                  <c:v>1050644633</c:v>
                </c:pt>
                <c:pt idx="249">
                  <c:v>997115275</c:v>
                </c:pt>
                <c:pt idx="250">
                  <c:v>974116358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'PhiDiff_LN regr'!$F$38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/>
          </c:spPr>
          <c:marker>
            <c:symbol val="none"/>
          </c:marker>
          <c:val>
            <c:numRef>
              <c:f>'PhiDiff_LN regr'!$F$39:$F$289</c:f>
              <c:numCache>
                <c:formatCode>_("$"* #,##0_);_("$"* \(#,##0\);_("$"* "-"??_);_(@_)</c:formatCode>
                <c:ptCount val="251"/>
                <c:pt idx="1">
                  <c:v>356212981.11856514</c:v>
                </c:pt>
                <c:pt idx="2">
                  <c:v>411479810.45233738</c:v>
                </c:pt>
                <c:pt idx="3">
                  <c:v>408752763.5564484</c:v>
                </c:pt>
                <c:pt idx="4">
                  <c:v>396379838.69339055</c:v>
                </c:pt>
                <c:pt idx="5">
                  <c:v>378579614.52821517</c:v>
                </c:pt>
                <c:pt idx="6">
                  <c:v>357677815.43641877</c:v>
                </c:pt>
                <c:pt idx="7">
                  <c:v>361769067.51010376</c:v>
                </c:pt>
                <c:pt idx="8">
                  <c:v>364159691.33658606</c:v>
                </c:pt>
                <c:pt idx="9">
                  <c:v>375071507.17212754</c:v>
                </c:pt>
                <c:pt idx="10">
                  <c:v>376139138.60255623</c:v>
                </c:pt>
                <c:pt idx="11">
                  <c:v>382552326.0427838</c:v>
                </c:pt>
                <c:pt idx="12">
                  <c:v>386148970.07442206</c:v>
                </c:pt>
                <c:pt idx="13">
                  <c:v>390049167.39094037</c:v>
                </c:pt>
                <c:pt idx="14">
                  <c:v>469083828.0195806</c:v>
                </c:pt>
                <c:pt idx="15">
                  <c:v>448342306.03140682</c:v>
                </c:pt>
                <c:pt idx="16">
                  <c:v>428201055.97660518</c:v>
                </c:pt>
                <c:pt idx="17">
                  <c:v>452437486.9523012</c:v>
                </c:pt>
                <c:pt idx="18">
                  <c:v>418241250.44423717</c:v>
                </c:pt>
                <c:pt idx="19">
                  <c:v>422853769.72819203</c:v>
                </c:pt>
                <c:pt idx="20">
                  <c:v>412940338.41540164</c:v>
                </c:pt>
                <c:pt idx="21">
                  <c:v>451584930.69316059</c:v>
                </c:pt>
                <c:pt idx="22">
                  <c:v>439774600.42305243</c:v>
                </c:pt>
                <c:pt idx="23">
                  <c:v>409677901.16834724</c:v>
                </c:pt>
                <c:pt idx="24">
                  <c:v>440696040.19904554</c:v>
                </c:pt>
                <c:pt idx="25">
                  <c:v>415920859.01356196</c:v>
                </c:pt>
                <c:pt idx="26">
                  <c:v>494209233.30460608</c:v>
                </c:pt>
                <c:pt idx="27">
                  <c:v>485215157.33228147</c:v>
                </c:pt>
                <c:pt idx="28">
                  <c:v>460816659.89826018</c:v>
                </c:pt>
                <c:pt idx="29">
                  <c:v>417097796.1714831</c:v>
                </c:pt>
                <c:pt idx="30">
                  <c:v>411093203.87616748</c:v>
                </c:pt>
                <c:pt idx="31">
                  <c:v>396285846.6028403</c:v>
                </c:pt>
                <c:pt idx="32">
                  <c:v>352242742.06714553</c:v>
                </c:pt>
                <c:pt idx="33">
                  <c:v>393022268.2029829</c:v>
                </c:pt>
                <c:pt idx="34">
                  <c:v>351220012.93934017</c:v>
                </c:pt>
                <c:pt idx="35">
                  <c:v>346858429.56489754</c:v>
                </c:pt>
                <c:pt idx="36">
                  <c:v>316916167.17768395</c:v>
                </c:pt>
                <c:pt idx="37">
                  <c:v>324738585.00996155</c:v>
                </c:pt>
                <c:pt idx="38">
                  <c:v>378893537.0444451</c:v>
                </c:pt>
                <c:pt idx="39">
                  <c:v>381737366.10829026</c:v>
                </c:pt>
                <c:pt idx="40">
                  <c:v>397419127.90032905</c:v>
                </c:pt>
                <c:pt idx="41">
                  <c:v>359414037.28434515</c:v>
                </c:pt>
                <c:pt idx="42">
                  <c:v>331359169.25368565</c:v>
                </c:pt>
                <c:pt idx="43">
                  <c:v>360540134.17390436</c:v>
                </c:pt>
                <c:pt idx="44">
                  <c:v>343837201.12467337</c:v>
                </c:pt>
                <c:pt idx="45">
                  <c:v>381069598.02062887</c:v>
                </c:pt>
                <c:pt idx="46">
                  <c:v>360750418.21014661</c:v>
                </c:pt>
                <c:pt idx="47">
                  <c:v>354452452.45902348</c:v>
                </c:pt>
                <c:pt idx="48">
                  <c:v>365931354.44431448</c:v>
                </c:pt>
                <c:pt idx="49">
                  <c:v>368687902.30009568</c:v>
                </c:pt>
                <c:pt idx="50">
                  <c:v>424191954.35333997</c:v>
                </c:pt>
                <c:pt idx="51">
                  <c:v>415293332.86535883</c:v>
                </c:pt>
                <c:pt idx="52">
                  <c:v>399631763.60355699</c:v>
                </c:pt>
                <c:pt idx="53">
                  <c:v>386767870.95211345</c:v>
                </c:pt>
                <c:pt idx="54">
                  <c:v>362410545.67442483</c:v>
                </c:pt>
                <c:pt idx="55">
                  <c:v>368152985.98770845</c:v>
                </c:pt>
                <c:pt idx="56">
                  <c:v>360390322.7259531</c:v>
                </c:pt>
                <c:pt idx="57">
                  <c:v>375680501.57074231</c:v>
                </c:pt>
                <c:pt idx="58">
                  <c:v>361148792.89901626</c:v>
                </c:pt>
                <c:pt idx="59">
                  <c:v>353963365.34457076</c:v>
                </c:pt>
                <c:pt idx="60">
                  <c:v>367514022.81036842</c:v>
                </c:pt>
                <c:pt idx="61">
                  <c:v>389432871.9263081</c:v>
                </c:pt>
                <c:pt idx="62">
                  <c:v>425410597.39976782</c:v>
                </c:pt>
                <c:pt idx="63">
                  <c:v>427957274.48637241</c:v>
                </c:pt>
                <c:pt idx="64">
                  <c:v>396347092.97395641</c:v>
                </c:pt>
                <c:pt idx="65">
                  <c:v>407624944.55190718</c:v>
                </c:pt>
                <c:pt idx="66">
                  <c:v>375463160.42490131</c:v>
                </c:pt>
                <c:pt idx="67">
                  <c:v>378989891.45594782</c:v>
                </c:pt>
                <c:pt idx="68">
                  <c:v>375878266.62363899</c:v>
                </c:pt>
                <c:pt idx="69">
                  <c:v>380760584.94432425</c:v>
                </c:pt>
                <c:pt idx="70">
                  <c:v>367837005.05666631</c:v>
                </c:pt>
                <c:pt idx="71">
                  <c:v>354588815.55116755</c:v>
                </c:pt>
                <c:pt idx="72">
                  <c:v>355624178.03424358</c:v>
                </c:pt>
                <c:pt idx="73">
                  <c:v>379993868.03151602</c:v>
                </c:pt>
                <c:pt idx="74">
                  <c:v>444615388.73370159</c:v>
                </c:pt>
                <c:pt idx="75">
                  <c:v>423738589.73066092</c:v>
                </c:pt>
                <c:pt idx="76">
                  <c:v>402714030.05342633</c:v>
                </c:pt>
                <c:pt idx="77">
                  <c:v>415107494.53488874</c:v>
                </c:pt>
                <c:pt idx="78">
                  <c:v>382365712.98451865</c:v>
                </c:pt>
                <c:pt idx="79">
                  <c:v>372542592.41775239</c:v>
                </c:pt>
                <c:pt idx="80">
                  <c:v>390825547.67005503</c:v>
                </c:pt>
                <c:pt idx="81">
                  <c:v>425374078.42560172</c:v>
                </c:pt>
                <c:pt idx="82">
                  <c:v>385903538.09137368</c:v>
                </c:pt>
                <c:pt idx="83">
                  <c:v>382758115.224352</c:v>
                </c:pt>
                <c:pt idx="84">
                  <c:v>378198712.28556424</c:v>
                </c:pt>
                <c:pt idx="85">
                  <c:v>391259382.54306769</c:v>
                </c:pt>
                <c:pt idx="86">
                  <c:v>452032881.78786945</c:v>
                </c:pt>
                <c:pt idx="87">
                  <c:v>436911557.89939922</c:v>
                </c:pt>
                <c:pt idx="88">
                  <c:v>438055322.71971554</c:v>
                </c:pt>
                <c:pt idx="89">
                  <c:v>438637393.67936796</c:v>
                </c:pt>
                <c:pt idx="90">
                  <c:v>442261217.06290227</c:v>
                </c:pt>
                <c:pt idx="91">
                  <c:v>422063230.66548622</c:v>
                </c:pt>
                <c:pt idx="92">
                  <c:v>432765935.60088974</c:v>
                </c:pt>
                <c:pt idx="93">
                  <c:v>470590064.17408258</c:v>
                </c:pt>
                <c:pt idx="94">
                  <c:v>468033073.40568209</c:v>
                </c:pt>
                <c:pt idx="95">
                  <c:v>441906428.1975618</c:v>
                </c:pt>
                <c:pt idx="96">
                  <c:v>470075993.52539617</c:v>
                </c:pt>
                <c:pt idx="97">
                  <c:v>488497095.04600155</c:v>
                </c:pt>
                <c:pt idx="98">
                  <c:v>567924009.52280903</c:v>
                </c:pt>
                <c:pt idx="99">
                  <c:v>561668251.92691588</c:v>
                </c:pt>
                <c:pt idx="100">
                  <c:v>557287003.14838958</c:v>
                </c:pt>
                <c:pt idx="101">
                  <c:v>518201678.49048841</c:v>
                </c:pt>
                <c:pt idx="102">
                  <c:v>509095563.27082431</c:v>
                </c:pt>
                <c:pt idx="103">
                  <c:v>525843733.76282305</c:v>
                </c:pt>
                <c:pt idx="104">
                  <c:v>491509269.56274921</c:v>
                </c:pt>
                <c:pt idx="105">
                  <c:v>542351013.05254793</c:v>
                </c:pt>
                <c:pt idx="106">
                  <c:v>531451614.41808379</c:v>
                </c:pt>
                <c:pt idx="107">
                  <c:v>561341210.09535301</c:v>
                </c:pt>
                <c:pt idx="108">
                  <c:v>544026977.35994053</c:v>
                </c:pt>
                <c:pt idx="109">
                  <c:v>538864933.16065979</c:v>
                </c:pt>
                <c:pt idx="110">
                  <c:v>626782264.01330507</c:v>
                </c:pt>
                <c:pt idx="111">
                  <c:v>624791753.1717335</c:v>
                </c:pt>
                <c:pt idx="112">
                  <c:v>592643119.15412724</c:v>
                </c:pt>
                <c:pt idx="113">
                  <c:v>566992223.76176393</c:v>
                </c:pt>
                <c:pt idx="114">
                  <c:v>574566119.42574561</c:v>
                </c:pt>
                <c:pt idx="115">
                  <c:v>582470866.36631119</c:v>
                </c:pt>
                <c:pt idx="116">
                  <c:v>588454378.01381814</c:v>
                </c:pt>
                <c:pt idx="117">
                  <c:v>611104034.72028637</c:v>
                </c:pt>
                <c:pt idx="118">
                  <c:v>571714390.39310539</c:v>
                </c:pt>
                <c:pt idx="119">
                  <c:v>575390393.21703708</c:v>
                </c:pt>
                <c:pt idx="120">
                  <c:v>597042450.2973963</c:v>
                </c:pt>
                <c:pt idx="121">
                  <c:v>624352305.43266129</c:v>
                </c:pt>
                <c:pt idx="122">
                  <c:v>737517701.99308932</c:v>
                </c:pt>
                <c:pt idx="123">
                  <c:v>706933806.93911898</c:v>
                </c:pt>
                <c:pt idx="124">
                  <c:v>683064668.61009026</c:v>
                </c:pt>
                <c:pt idx="125">
                  <c:v>701786873.39944327</c:v>
                </c:pt>
                <c:pt idx="126">
                  <c:v>639215641.61757731</c:v>
                </c:pt>
                <c:pt idx="127">
                  <c:v>634874751.77566767</c:v>
                </c:pt>
                <c:pt idx="128">
                  <c:v>663935296.27018297</c:v>
                </c:pt>
                <c:pt idx="129">
                  <c:v>731338448.44955301</c:v>
                </c:pt>
                <c:pt idx="130">
                  <c:v>709831010.15277362</c:v>
                </c:pt>
                <c:pt idx="131">
                  <c:v>664950421.39887238</c:v>
                </c:pt>
                <c:pt idx="132">
                  <c:v>691349069.66141689</c:v>
                </c:pt>
                <c:pt idx="133">
                  <c:v>708768107.92304051</c:v>
                </c:pt>
                <c:pt idx="134">
                  <c:v>869140875.47091293</c:v>
                </c:pt>
                <c:pt idx="135">
                  <c:v>796159556.99411392</c:v>
                </c:pt>
                <c:pt idx="136">
                  <c:v>768596854.75264752</c:v>
                </c:pt>
                <c:pt idx="137">
                  <c:v>830144210.26298881</c:v>
                </c:pt>
                <c:pt idx="138">
                  <c:v>801161907.04611576</c:v>
                </c:pt>
                <c:pt idx="139">
                  <c:v>793703231.23513246</c:v>
                </c:pt>
                <c:pt idx="140">
                  <c:v>815442029.24176013</c:v>
                </c:pt>
                <c:pt idx="141">
                  <c:v>929357548.2097038</c:v>
                </c:pt>
                <c:pt idx="142">
                  <c:v>925394334.41838682</c:v>
                </c:pt>
                <c:pt idx="143">
                  <c:v>909179978.16608465</c:v>
                </c:pt>
                <c:pt idx="144">
                  <c:v>880945985.4537369</c:v>
                </c:pt>
                <c:pt idx="145">
                  <c:v>986651718.45525789</c:v>
                </c:pt>
                <c:pt idx="146">
                  <c:v>1129403287.9781146</c:v>
                </c:pt>
                <c:pt idx="147">
                  <c:v>1020532315.8538148</c:v>
                </c:pt>
                <c:pt idx="148">
                  <c:v>1092801267.0855467</c:v>
                </c:pt>
                <c:pt idx="149">
                  <c:v>1043245182.6894838</c:v>
                </c:pt>
                <c:pt idx="150">
                  <c:v>961364308.69615984</c:v>
                </c:pt>
                <c:pt idx="151">
                  <c:v>998515307.21945632</c:v>
                </c:pt>
                <c:pt idx="152">
                  <c:v>965644774.85045457</c:v>
                </c:pt>
                <c:pt idx="153">
                  <c:v>1033979276.209494</c:v>
                </c:pt>
                <c:pt idx="154">
                  <c:v>789144953.70310938</c:v>
                </c:pt>
                <c:pt idx="155">
                  <c:v>780690239.44113243</c:v>
                </c:pt>
                <c:pt idx="156">
                  <c:v>763733768.96280539</c:v>
                </c:pt>
                <c:pt idx="157">
                  <c:v>746454265.34121549</c:v>
                </c:pt>
                <c:pt idx="158">
                  <c:v>796691349.45473051</c:v>
                </c:pt>
                <c:pt idx="159">
                  <c:v>722909206.87349963</c:v>
                </c:pt>
                <c:pt idx="160">
                  <c:v>786954522.57305312</c:v>
                </c:pt>
                <c:pt idx="161">
                  <c:v>753142214.89512599</c:v>
                </c:pt>
                <c:pt idx="162">
                  <c:v>739933772.85042405</c:v>
                </c:pt>
                <c:pt idx="163">
                  <c:v>744401523.52085578</c:v>
                </c:pt>
                <c:pt idx="164">
                  <c:v>759460811.81791794</c:v>
                </c:pt>
                <c:pt idx="165">
                  <c:v>794035188.50779283</c:v>
                </c:pt>
                <c:pt idx="166">
                  <c:v>744085852.4394145</c:v>
                </c:pt>
                <c:pt idx="167">
                  <c:v>781143523.67221081</c:v>
                </c:pt>
                <c:pt idx="168">
                  <c:v>797683844.34703326</c:v>
                </c:pt>
                <c:pt idx="169">
                  <c:v>803174365.61139715</c:v>
                </c:pt>
                <c:pt idx="170">
                  <c:v>909632923.77541566</c:v>
                </c:pt>
                <c:pt idx="171">
                  <c:v>992289570.4169178</c:v>
                </c:pt>
                <c:pt idx="172">
                  <c:v>945149969.93654943</c:v>
                </c:pt>
                <c:pt idx="173">
                  <c:v>894792096.8357867</c:v>
                </c:pt>
                <c:pt idx="174">
                  <c:v>882019490.25896287</c:v>
                </c:pt>
                <c:pt idx="175">
                  <c:v>862125749.74393749</c:v>
                </c:pt>
                <c:pt idx="176">
                  <c:v>913112946.75432515</c:v>
                </c:pt>
                <c:pt idx="177">
                  <c:v>975290830.2336154</c:v>
                </c:pt>
                <c:pt idx="178">
                  <c:v>971559947.67823792</c:v>
                </c:pt>
                <c:pt idx="179">
                  <c:v>983003459.8275305</c:v>
                </c:pt>
                <c:pt idx="180">
                  <c:v>1020022859.0280285</c:v>
                </c:pt>
                <c:pt idx="181">
                  <c:v>1023888110.1472899</c:v>
                </c:pt>
                <c:pt idx="182">
                  <c:v>1175235403.2513475</c:v>
                </c:pt>
                <c:pt idx="183">
                  <c:v>1167803196.7424369</c:v>
                </c:pt>
                <c:pt idx="184">
                  <c:v>1234708668.0446875</c:v>
                </c:pt>
                <c:pt idx="185">
                  <c:v>1077400653.7161372</c:v>
                </c:pt>
                <c:pt idx="186">
                  <c:v>1027201848.439272</c:v>
                </c:pt>
                <c:pt idx="187">
                  <c:v>1158498581.0580645</c:v>
                </c:pt>
                <c:pt idx="188">
                  <c:v>1096537039.3525634</c:v>
                </c:pt>
                <c:pt idx="189">
                  <c:v>1167050761.1480968</c:v>
                </c:pt>
                <c:pt idx="190">
                  <c:v>1099917006.3096812</c:v>
                </c:pt>
                <c:pt idx="191">
                  <c:v>1119150917.7318563</c:v>
                </c:pt>
                <c:pt idx="192">
                  <c:v>1110162937.155436</c:v>
                </c:pt>
                <c:pt idx="193">
                  <c:v>1221300954.0070961</c:v>
                </c:pt>
                <c:pt idx="194">
                  <c:v>1358212547.4567833</c:v>
                </c:pt>
                <c:pt idx="195">
                  <c:v>1312729560.205646</c:v>
                </c:pt>
                <c:pt idx="196">
                  <c:v>1242271778.8238006</c:v>
                </c:pt>
                <c:pt idx="197">
                  <c:v>1213117470.098954</c:v>
                </c:pt>
                <c:pt idx="198">
                  <c:v>1124911970.7709928</c:v>
                </c:pt>
                <c:pt idx="199">
                  <c:v>1112567176.3680336</c:v>
                </c:pt>
                <c:pt idx="200">
                  <c:v>1158579489.5281591</c:v>
                </c:pt>
                <c:pt idx="201">
                  <c:v>1209622762.4376049</c:v>
                </c:pt>
                <c:pt idx="202">
                  <c:v>1207143749.8717842</c:v>
                </c:pt>
                <c:pt idx="203">
                  <c:v>1150105669.4951375</c:v>
                </c:pt>
                <c:pt idx="204">
                  <c:v>1147968260.4083862</c:v>
                </c:pt>
                <c:pt idx="205">
                  <c:v>1222884804.5656528</c:v>
                </c:pt>
                <c:pt idx="206">
                  <c:v>1276483597.3201432</c:v>
                </c:pt>
                <c:pt idx="207">
                  <c:v>1237860414.2954412</c:v>
                </c:pt>
                <c:pt idx="208">
                  <c:v>1256532348.7438333</c:v>
                </c:pt>
                <c:pt idx="209">
                  <c:v>1210671795.1918309</c:v>
                </c:pt>
                <c:pt idx="210">
                  <c:v>1103699516.1713874</c:v>
                </c:pt>
                <c:pt idx="211">
                  <c:v>1140999762.6320834</c:v>
                </c:pt>
                <c:pt idx="212">
                  <c:v>1153085680.1030779</c:v>
                </c:pt>
                <c:pt idx="213">
                  <c:v>1239474193.8630519</c:v>
                </c:pt>
                <c:pt idx="214">
                  <c:v>1179049658.378571</c:v>
                </c:pt>
                <c:pt idx="215">
                  <c:v>1164585366.1895454</c:v>
                </c:pt>
                <c:pt idx="216">
                  <c:v>1184185915.7054574</c:v>
                </c:pt>
                <c:pt idx="217">
                  <c:v>1237275186.0512655</c:v>
                </c:pt>
                <c:pt idx="218">
                  <c:v>1363379892.6353245</c:v>
                </c:pt>
                <c:pt idx="219">
                  <c:v>1323797011.6340744</c:v>
                </c:pt>
                <c:pt idx="220">
                  <c:v>1341817082.9558473</c:v>
                </c:pt>
                <c:pt idx="221">
                  <c:v>1330313639.2786126</c:v>
                </c:pt>
                <c:pt idx="222">
                  <c:v>1282981939.5894966</c:v>
                </c:pt>
                <c:pt idx="223">
                  <c:v>1249108869.5814493</c:v>
                </c:pt>
                <c:pt idx="224">
                  <c:v>1199279761.0310318</c:v>
                </c:pt>
                <c:pt idx="225">
                  <c:v>1197870180.8413236</c:v>
                </c:pt>
                <c:pt idx="226">
                  <c:v>1209599156.7400272</c:v>
                </c:pt>
                <c:pt idx="227">
                  <c:v>1165564952.5751989</c:v>
                </c:pt>
                <c:pt idx="228">
                  <c:v>1136546755.4928324</c:v>
                </c:pt>
                <c:pt idx="229">
                  <c:v>1071814590.3819343</c:v>
                </c:pt>
                <c:pt idx="230">
                  <c:v>1242912874.8800769</c:v>
                </c:pt>
                <c:pt idx="231">
                  <c:v>1177052858.4556975</c:v>
                </c:pt>
                <c:pt idx="232">
                  <c:v>1179476645.379864</c:v>
                </c:pt>
                <c:pt idx="233">
                  <c:v>1191307089.151979</c:v>
                </c:pt>
                <c:pt idx="234">
                  <c:v>1115776788.8042824</c:v>
                </c:pt>
                <c:pt idx="235">
                  <c:v>1156368940.9199929</c:v>
                </c:pt>
                <c:pt idx="236">
                  <c:v>1065608873.3139409</c:v>
                </c:pt>
                <c:pt idx="237">
                  <c:v>1077839922.5937326</c:v>
                </c:pt>
                <c:pt idx="238">
                  <c:v>999253208.50056148</c:v>
                </c:pt>
                <c:pt idx="239">
                  <c:v>931928376.14937198</c:v>
                </c:pt>
                <c:pt idx="240">
                  <c:v>964670338.55123198</c:v>
                </c:pt>
                <c:pt idx="241">
                  <c:v>863534539.86155319</c:v>
                </c:pt>
                <c:pt idx="242">
                  <c:v>1075336198.8407788</c:v>
                </c:pt>
                <c:pt idx="243">
                  <c:v>1047816615.6349912</c:v>
                </c:pt>
                <c:pt idx="244">
                  <c:v>1054874771.7662306</c:v>
                </c:pt>
                <c:pt idx="245">
                  <c:v>1021624340.1801845</c:v>
                </c:pt>
                <c:pt idx="246">
                  <c:v>989866119.74049914</c:v>
                </c:pt>
                <c:pt idx="247">
                  <c:v>940119340.97651279</c:v>
                </c:pt>
                <c:pt idx="248">
                  <c:v>943265464.3287276</c:v>
                </c:pt>
                <c:pt idx="249">
                  <c:v>1037739880.7027169</c:v>
                </c:pt>
                <c:pt idx="250">
                  <c:v>893188520.08913016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47328"/>
        <c:axId val="114148864"/>
      </c:lineChart>
      <c:catAx>
        <c:axId val="114147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14148864"/>
        <c:crosses val="autoZero"/>
        <c:auto val="1"/>
        <c:lblAlgn val="ctr"/>
        <c:lblOffset val="100"/>
        <c:noMultiLvlLbl val="0"/>
      </c:catAx>
      <c:valAx>
        <c:axId val="114148864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114147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PhiDiff_LN(Yuan/US)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'PhiDiff_LN Data'!$J$3:$J$252</c:f>
              <c:numCache>
                <c:formatCode>0.0000</c:formatCode>
                <c:ptCount val="250"/>
                <c:pt idx="0">
                  <c:v>0.95461641753145865</c:v>
                </c:pt>
                <c:pt idx="1">
                  <c:v>0.95384029133851289</c:v>
                </c:pt>
                <c:pt idx="2">
                  <c:v>0.9560259127826678</c:v>
                </c:pt>
                <c:pt idx="3">
                  <c:v>0.95523025219117264</c:v>
                </c:pt>
                <c:pt idx="4">
                  <c:v>0.95466737032977433</c:v>
                </c:pt>
                <c:pt idx="5">
                  <c:v>0.95424543913269022</c:v>
                </c:pt>
                <c:pt idx="6">
                  <c:v>0.95442810460108385</c:v>
                </c:pt>
                <c:pt idx="7">
                  <c:v>0.9541672677833215</c:v>
                </c:pt>
                <c:pt idx="8">
                  <c:v>0.95390926961174238</c:v>
                </c:pt>
                <c:pt idx="9">
                  <c:v>0.95365590872217942</c:v>
                </c:pt>
                <c:pt idx="10">
                  <c:v>0.95387312655540235</c:v>
                </c:pt>
                <c:pt idx="11">
                  <c:v>0.95385811732803871</c:v>
                </c:pt>
                <c:pt idx="12">
                  <c:v>0.95352427824852182</c:v>
                </c:pt>
                <c:pt idx="13">
                  <c:v>0.95332598959387882</c:v>
                </c:pt>
                <c:pt idx="14">
                  <c:v>0.95391643056526876</c:v>
                </c:pt>
                <c:pt idx="15">
                  <c:v>0.95369959637560497</c:v>
                </c:pt>
                <c:pt idx="16">
                  <c:v>0.95336983776465689</c:v>
                </c:pt>
                <c:pt idx="17">
                  <c:v>0.95349476128823074</c:v>
                </c:pt>
                <c:pt idx="18">
                  <c:v>0.95278254860461753</c:v>
                </c:pt>
                <c:pt idx="19">
                  <c:v>0.95349301177297341</c:v>
                </c:pt>
                <c:pt idx="20">
                  <c:v>0.95313534043680992</c:v>
                </c:pt>
                <c:pt idx="21">
                  <c:v>0.95280819948904516</c:v>
                </c:pt>
                <c:pt idx="22">
                  <c:v>0.95273352152801727</c:v>
                </c:pt>
                <c:pt idx="23">
                  <c:v>0.95278522666196297</c:v>
                </c:pt>
                <c:pt idx="24">
                  <c:v>0.95279123778925601</c:v>
                </c:pt>
                <c:pt idx="25">
                  <c:v>0.95255953639549995</c:v>
                </c:pt>
                <c:pt idx="26">
                  <c:v>0.95275332373370447</c:v>
                </c:pt>
                <c:pt idx="27">
                  <c:v>0.95251014877019347</c:v>
                </c:pt>
                <c:pt idx="28">
                  <c:v>0.95294231495303228</c:v>
                </c:pt>
                <c:pt idx="29">
                  <c:v>0.95296273069645765</c:v>
                </c:pt>
                <c:pt idx="30">
                  <c:v>0.95285682399031035</c:v>
                </c:pt>
                <c:pt idx="31">
                  <c:v>0.95285682399031035</c:v>
                </c:pt>
                <c:pt idx="32">
                  <c:v>0.95231516107194825</c:v>
                </c:pt>
                <c:pt idx="33">
                  <c:v>0.94927236233750212</c:v>
                </c:pt>
                <c:pt idx="34">
                  <c:v>0.95110975467425218</c:v>
                </c:pt>
                <c:pt idx="35">
                  <c:v>0.95113391539134362</c:v>
                </c:pt>
                <c:pt idx="36">
                  <c:v>0.95122934300064976</c:v>
                </c:pt>
                <c:pt idx="37">
                  <c:v>0.95107291333455102</c:v>
                </c:pt>
                <c:pt idx="38">
                  <c:v>0.95125893496542324</c:v>
                </c:pt>
                <c:pt idx="39">
                  <c:v>0.95118585541732159</c:v>
                </c:pt>
                <c:pt idx="40">
                  <c:v>0.95110130261102377</c:v>
                </c:pt>
                <c:pt idx="41">
                  <c:v>0.95108740741550002</c:v>
                </c:pt>
                <c:pt idx="42">
                  <c:v>0.95107230497900641</c:v>
                </c:pt>
                <c:pt idx="43">
                  <c:v>0.9510505577358046</c:v>
                </c:pt>
                <c:pt idx="44">
                  <c:v>0.9511012985984304</c:v>
                </c:pt>
                <c:pt idx="45">
                  <c:v>0.95110009025607756</c:v>
                </c:pt>
                <c:pt idx="46">
                  <c:v>0.95117800871831037</c:v>
                </c:pt>
                <c:pt idx="47">
                  <c:v>0.95127644760047869</c:v>
                </c:pt>
                <c:pt idx="48">
                  <c:v>0.95117256926994131</c:v>
                </c:pt>
                <c:pt idx="49">
                  <c:v>0.95105298351168255</c:v>
                </c:pt>
                <c:pt idx="50">
                  <c:v>0.95118646156916742</c:v>
                </c:pt>
                <c:pt idx="51">
                  <c:v>0.95123779417400534</c:v>
                </c:pt>
                <c:pt idx="52">
                  <c:v>0.95104634039787395</c:v>
                </c:pt>
                <c:pt idx="53">
                  <c:v>0.9510173365491339</c:v>
                </c:pt>
                <c:pt idx="54">
                  <c:v>0.95134289117788162</c:v>
                </c:pt>
                <c:pt idx="55">
                  <c:v>0.95122088194961374</c:v>
                </c:pt>
                <c:pt idx="56">
                  <c:v>0.95107473063720405</c:v>
                </c:pt>
                <c:pt idx="57">
                  <c:v>0.95114780665448762</c:v>
                </c:pt>
                <c:pt idx="58">
                  <c:v>0.95101492351293504</c:v>
                </c:pt>
                <c:pt idx="59">
                  <c:v>0.95105176531919255</c:v>
                </c:pt>
                <c:pt idx="60">
                  <c:v>0.95113210528229519</c:v>
                </c:pt>
                <c:pt idx="61">
                  <c:v>0.95103847628264715</c:v>
                </c:pt>
                <c:pt idx="62">
                  <c:v>0.95112002441295562</c:v>
                </c:pt>
                <c:pt idx="63">
                  <c:v>0.95104512076078396</c:v>
                </c:pt>
                <c:pt idx="64">
                  <c:v>0.95105961787694993</c:v>
                </c:pt>
                <c:pt idx="65">
                  <c:v>0.95106626275646633</c:v>
                </c:pt>
                <c:pt idx="66">
                  <c:v>0.95105418101137884</c:v>
                </c:pt>
                <c:pt idx="67">
                  <c:v>0.95107290771626452</c:v>
                </c:pt>
                <c:pt idx="68">
                  <c:v>0.95104209912032101</c:v>
                </c:pt>
                <c:pt idx="69">
                  <c:v>0.95105538912020093</c:v>
                </c:pt>
                <c:pt idx="70">
                  <c:v>0.95106747101125877</c:v>
                </c:pt>
                <c:pt idx="71">
                  <c:v>0.95100041505611466</c:v>
                </c:pt>
                <c:pt idx="72">
                  <c:v>0.95111821531866947</c:v>
                </c:pt>
                <c:pt idx="73">
                  <c:v>0.95102337220377331</c:v>
                </c:pt>
                <c:pt idx="74">
                  <c:v>0.9511224422361888</c:v>
                </c:pt>
                <c:pt idx="75">
                  <c:v>0.95107049141103284</c:v>
                </c:pt>
                <c:pt idx="76">
                  <c:v>0.9510529730777133</c:v>
                </c:pt>
                <c:pt idx="77">
                  <c:v>0.95103001708328971</c:v>
                </c:pt>
                <c:pt idx="78">
                  <c:v>0.95106203424056801</c:v>
                </c:pt>
                <c:pt idx="79">
                  <c:v>0.95104330708316964</c:v>
                </c:pt>
                <c:pt idx="80">
                  <c:v>0.95108619787671334</c:v>
                </c:pt>
                <c:pt idx="81">
                  <c:v>0.95109042580874448</c:v>
                </c:pt>
                <c:pt idx="82">
                  <c:v>0.95107713612999145</c:v>
                </c:pt>
                <c:pt idx="83">
                  <c:v>0.95113754120645222</c:v>
                </c:pt>
                <c:pt idx="84">
                  <c:v>0.95108015682166558</c:v>
                </c:pt>
                <c:pt idx="85">
                  <c:v>0.95115384858494534</c:v>
                </c:pt>
                <c:pt idx="86">
                  <c:v>0.95103606193313661</c:v>
                </c:pt>
                <c:pt idx="87">
                  <c:v>0.95107049141103284</c:v>
                </c:pt>
                <c:pt idx="88">
                  <c:v>0.95104089133262582</c:v>
                </c:pt>
                <c:pt idx="89">
                  <c:v>0.95108498931538521</c:v>
                </c:pt>
                <c:pt idx="90">
                  <c:v>0.95109586223642539</c:v>
                </c:pt>
                <c:pt idx="91">
                  <c:v>0.95104632835875469</c:v>
                </c:pt>
                <c:pt idx="92">
                  <c:v>0.95109042580874448</c:v>
                </c:pt>
                <c:pt idx="93">
                  <c:v>0.95102880944156798</c:v>
                </c:pt>
                <c:pt idx="94">
                  <c:v>0.95106747101125877</c:v>
                </c:pt>
                <c:pt idx="95">
                  <c:v>0.95107290771626452</c:v>
                </c:pt>
                <c:pt idx="96">
                  <c:v>0.95106626275646633</c:v>
                </c:pt>
                <c:pt idx="97">
                  <c:v>0.95107834435558702</c:v>
                </c:pt>
                <c:pt idx="98">
                  <c:v>0.95107169947607062</c:v>
                </c:pt>
                <c:pt idx="99">
                  <c:v>0.95104753613186244</c:v>
                </c:pt>
                <c:pt idx="100">
                  <c:v>0.95108498931538521</c:v>
                </c:pt>
                <c:pt idx="101">
                  <c:v>0.95102337220377331</c:v>
                </c:pt>
                <c:pt idx="102">
                  <c:v>0.95104995220353672</c:v>
                </c:pt>
                <c:pt idx="103">
                  <c:v>0.95106203424056801</c:v>
                </c:pt>
                <c:pt idx="104">
                  <c:v>0.95104330708316964</c:v>
                </c:pt>
                <c:pt idx="105">
                  <c:v>0.95102578769153778</c:v>
                </c:pt>
                <c:pt idx="106">
                  <c:v>0.95103907817313726</c:v>
                </c:pt>
                <c:pt idx="107">
                  <c:v>0.95103907817313726</c:v>
                </c:pt>
                <c:pt idx="108">
                  <c:v>0.95103907817313726</c:v>
                </c:pt>
                <c:pt idx="109">
                  <c:v>0.95103907817313726</c:v>
                </c:pt>
                <c:pt idx="110">
                  <c:v>0.95103907817313726</c:v>
                </c:pt>
                <c:pt idx="111">
                  <c:v>0.95103907817313726</c:v>
                </c:pt>
                <c:pt idx="112">
                  <c:v>0.95103907817313726</c:v>
                </c:pt>
                <c:pt idx="113">
                  <c:v>0.95103907817313726</c:v>
                </c:pt>
                <c:pt idx="114">
                  <c:v>0.94496739938789776</c:v>
                </c:pt>
                <c:pt idx="115">
                  <c:v>0.93303224398753803</c:v>
                </c:pt>
                <c:pt idx="116">
                  <c:v>0.94022290743447812</c:v>
                </c:pt>
                <c:pt idx="117">
                  <c:v>0.94059196572360904</c:v>
                </c:pt>
                <c:pt idx="118">
                  <c:v>0.94007499108658443</c:v>
                </c:pt>
                <c:pt idx="119">
                  <c:v>0.93939704694867499</c:v>
                </c:pt>
                <c:pt idx="120">
                  <c:v>0.93872417468842184</c:v>
                </c:pt>
                <c:pt idx="121">
                  <c:v>0.93765032958957262</c:v>
                </c:pt>
                <c:pt idx="122">
                  <c:v>0.93660536743534473</c:v>
                </c:pt>
                <c:pt idx="123">
                  <c:v>0.93513359644873129</c:v>
                </c:pt>
                <c:pt idx="124">
                  <c:v>0.93640260713689782</c:v>
                </c:pt>
                <c:pt idx="125">
                  <c:v>0.93537366757436713</c:v>
                </c:pt>
                <c:pt idx="126">
                  <c:v>0.93417168998605904</c:v>
                </c:pt>
                <c:pt idx="127">
                  <c:v>0.93297622316639317</c:v>
                </c:pt>
                <c:pt idx="128">
                  <c:v>0.92930342592160686</c:v>
                </c:pt>
                <c:pt idx="129">
                  <c:v>0.92799564918635924</c:v>
                </c:pt>
                <c:pt idx="130">
                  <c:v>0.92516664560430328</c:v>
                </c:pt>
                <c:pt idx="131">
                  <c:v>0.92279093577483651</c:v>
                </c:pt>
                <c:pt idx="132">
                  <c:v>0.92122260463399486</c:v>
                </c:pt>
                <c:pt idx="133">
                  <c:v>0.91882565066644761</c:v>
                </c:pt>
                <c:pt idx="134">
                  <c:v>0.91975583336135736</c:v>
                </c:pt>
                <c:pt idx="135">
                  <c:v>0.91912238726063378</c:v>
                </c:pt>
                <c:pt idx="136">
                  <c:v>0.91383527995395619</c:v>
                </c:pt>
                <c:pt idx="137">
                  <c:v>0.91147289750447391</c:v>
                </c:pt>
                <c:pt idx="138">
                  <c:v>0.90705961607820873</c:v>
                </c:pt>
                <c:pt idx="139">
                  <c:v>0.91092194196121024</c:v>
                </c:pt>
                <c:pt idx="140">
                  <c:v>0.90414594846461704</c:v>
                </c:pt>
                <c:pt idx="141">
                  <c:v>0.90542181247778153</c:v>
                </c:pt>
                <c:pt idx="142">
                  <c:v>0.89597784200232589</c:v>
                </c:pt>
                <c:pt idx="143">
                  <c:v>0.89480084254945691</c:v>
                </c:pt>
                <c:pt idx="144">
                  <c:v>0.88124487114044991</c:v>
                </c:pt>
                <c:pt idx="145">
                  <c:v>0.88029467173638021</c:v>
                </c:pt>
                <c:pt idx="146">
                  <c:v>0.87315323092551012</c:v>
                </c:pt>
                <c:pt idx="147">
                  <c:v>0.86997290798091953</c:v>
                </c:pt>
                <c:pt idx="148">
                  <c:v>0.87174683047277246</c:v>
                </c:pt>
                <c:pt idx="149">
                  <c:v>0.86333434489579663</c:v>
                </c:pt>
                <c:pt idx="150">
                  <c:v>0.85984864394007077</c:v>
                </c:pt>
                <c:pt idx="151">
                  <c:v>0.86652246260646204</c:v>
                </c:pt>
                <c:pt idx="152">
                  <c:v>0.86339559274858968</c:v>
                </c:pt>
                <c:pt idx="153">
                  <c:v>0.86538857140743741</c:v>
                </c:pt>
                <c:pt idx="154">
                  <c:v>0.86385102102949096</c:v>
                </c:pt>
                <c:pt idx="155">
                  <c:v>0.86824228560446426</c:v>
                </c:pt>
                <c:pt idx="156">
                  <c:v>0.86355295692428879</c:v>
                </c:pt>
                <c:pt idx="157">
                  <c:v>0.86503512871412114</c:v>
                </c:pt>
                <c:pt idx="158">
                  <c:v>0.86496710797144094</c:v>
                </c:pt>
                <c:pt idx="159">
                  <c:v>0.86420099656557348</c:v>
                </c:pt>
                <c:pt idx="160">
                  <c:v>0.863595652095829</c:v>
                </c:pt>
                <c:pt idx="161">
                  <c:v>0.86561745834340598</c:v>
                </c:pt>
                <c:pt idx="162">
                  <c:v>0.86457125007570368</c:v>
                </c:pt>
                <c:pt idx="163">
                  <c:v>0.86479591704591474</c:v>
                </c:pt>
                <c:pt idx="164">
                  <c:v>0.86407411564476155</c:v>
                </c:pt>
                <c:pt idx="165">
                  <c:v>0.86429806732406389</c:v>
                </c:pt>
                <c:pt idx="166">
                  <c:v>0.86443721918406857</c:v>
                </c:pt>
                <c:pt idx="167">
                  <c:v>0.86446358203759277</c:v>
                </c:pt>
                <c:pt idx="168">
                  <c:v>0.86434347470543749</c:v>
                </c:pt>
                <c:pt idx="169">
                  <c:v>0.86462615030272016</c:v>
                </c:pt>
                <c:pt idx="170">
                  <c:v>0.86416038321660049</c:v>
                </c:pt>
                <c:pt idx="171">
                  <c:v>0.86425776690952039</c:v>
                </c:pt>
                <c:pt idx="172">
                  <c:v>0.86458443725353096</c:v>
                </c:pt>
                <c:pt idx="173">
                  <c:v>0.86309762432480319</c:v>
                </c:pt>
                <c:pt idx="174">
                  <c:v>0.85762281072850044</c:v>
                </c:pt>
                <c:pt idx="175">
                  <c:v>0.86267415882688092</c:v>
                </c:pt>
                <c:pt idx="176">
                  <c:v>0.85472130558934456</c:v>
                </c:pt>
                <c:pt idx="177">
                  <c:v>0.84788965364736746</c:v>
                </c:pt>
                <c:pt idx="178">
                  <c:v>0.85167863629541962</c:v>
                </c:pt>
                <c:pt idx="179">
                  <c:v>0.85221827484836532</c:v>
                </c:pt>
                <c:pt idx="180">
                  <c:v>0.84450958819497024</c:v>
                </c:pt>
                <c:pt idx="181">
                  <c:v>0.84585363933104563</c:v>
                </c:pt>
                <c:pt idx="182">
                  <c:v>0.84578331794402817</c:v>
                </c:pt>
                <c:pt idx="183">
                  <c:v>0.84097946680789537</c:v>
                </c:pt>
                <c:pt idx="184">
                  <c:v>0.83939461890650224</c:v>
                </c:pt>
                <c:pt idx="185">
                  <c:v>0.83875959887579254</c:v>
                </c:pt>
                <c:pt idx="186">
                  <c:v>0.83790448969927511</c:v>
                </c:pt>
                <c:pt idx="187">
                  <c:v>0.83097709692847999</c:v>
                </c:pt>
                <c:pt idx="188">
                  <c:v>0.83322631632724931</c:v>
                </c:pt>
                <c:pt idx="189">
                  <c:v>0.83178171865726869</c:v>
                </c:pt>
                <c:pt idx="190">
                  <c:v>0.83099613563245089</c:v>
                </c:pt>
                <c:pt idx="191">
                  <c:v>0.83096710950800756</c:v>
                </c:pt>
                <c:pt idx="192">
                  <c:v>0.826781852529064</c:v>
                </c:pt>
                <c:pt idx="193">
                  <c:v>0.82670017360847559</c:v>
                </c:pt>
                <c:pt idx="194">
                  <c:v>0.83025568733265342</c:v>
                </c:pt>
                <c:pt idx="195">
                  <c:v>0.82783945322493957</c:v>
                </c:pt>
                <c:pt idx="196">
                  <c:v>0.83170597725993156</c:v>
                </c:pt>
                <c:pt idx="197">
                  <c:v>0.83613616129081558</c:v>
                </c:pt>
                <c:pt idx="198">
                  <c:v>0.83406539906904453</c:v>
                </c:pt>
                <c:pt idx="199">
                  <c:v>0.83139183792348881</c:v>
                </c:pt>
                <c:pt idx="200">
                  <c:v>0.8262641385378946</c:v>
                </c:pt>
                <c:pt idx="201">
                  <c:v>0.82056583754145906</c:v>
                </c:pt>
                <c:pt idx="202">
                  <c:v>0.82094982758441981</c:v>
                </c:pt>
                <c:pt idx="203">
                  <c:v>0.82333331574937407</c:v>
                </c:pt>
                <c:pt idx="204">
                  <c:v>0.82160691671456743</c:v>
                </c:pt>
                <c:pt idx="205">
                  <c:v>0.82433937667064927</c:v>
                </c:pt>
                <c:pt idx="206">
                  <c:v>0.82067008798296848</c:v>
                </c:pt>
                <c:pt idx="207">
                  <c:v>0.81743829384681033</c:v>
                </c:pt>
                <c:pt idx="208">
                  <c:v>0.81281763271453866</c:v>
                </c:pt>
                <c:pt idx="209">
                  <c:v>0.81558275831978388</c:v>
                </c:pt>
                <c:pt idx="210">
                  <c:v>0.81626215355186116</c:v>
                </c:pt>
                <c:pt idx="211">
                  <c:v>0.81413170754437003</c:v>
                </c:pt>
                <c:pt idx="212">
                  <c:v>0.81505344550465464</c:v>
                </c:pt>
                <c:pt idx="213">
                  <c:v>0.81247204485545943</c:v>
                </c:pt>
                <c:pt idx="214">
                  <c:v>0.81227688576865631</c:v>
                </c:pt>
                <c:pt idx="215">
                  <c:v>0.81006615148021355</c:v>
                </c:pt>
                <c:pt idx="216">
                  <c:v>0.80801557994176465</c:v>
                </c:pt>
                <c:pt idx="217">
                  <c:v>0.81515395753256281</c:v>
                </c:pt>
                <c:pt idx="218">
                  <c:v>0.8272714431126672</c:v>
                </c:pt>
                <c:pt idx="219">
                  <c:v>0.8274163742221341</c:v>
                </c:pt>
                <c:pt idx="220">
                  <c:v>0.82497956739366329</c:v>
                </c:pt>
                <c:pt idx="221">
                  <c:v>0.82260984634613532</c:v>
                </c:pt>
                <c:pt idx="222">
                  <c:v>0.81808124423901774</c:v>
                </c:pt>
                <c:pt idx="223">
                  <c:v>0.81375836953479008</c:v>
                </c:pt>
                <c:pt idx="224">
                  <c:v>0.81511635007137939</c:v>
                </c:pt>
                <c:pt idx="225">
                  <c:v>0.81440273606448765</c:v>
                </c:pt>
                <c:pt idx="226">
                  <c:v>0.81554513421142949</c:v>
                </c:pt>
                <c:pt idx="227">
                  <c:v>0.82590955350019546</c:v>
                </c:pt>
                <c:pt idx="228">
                  <c:v>0.82497450441923692</c:v>
                </c:pt>
                <c:pt idx="229">
                  <c:v>0.82776400566741359</c:v>
                </c:pt>
                <c:pt idx="230">
                  <c:v>0.8226776159783884</c:v>
                </c:pt>
                <c:pt idx="231">
                  <c:v>0.81779488033863501</c:v>
                </c:pt>
                <c:pt idx="232">
                  <c:v>0.82152283574853158</c:v>
                </c:pt>
                <c:pt idx="233">
                  <c:v>0.82157514331260506</c:v>
                </c:pt>
                <c:pt idx="234">
                  <c:v>0.82195611326033813</c:v>
                </c:pt>
                <c:pt idx="235">
                  <c:v>0.8423549672111188</c:v>
                </c:pt>
                <c:pt idx="236">
                  <c:v>0.83558680596811352</c:v>
                </c:pt>
                <c:pt idx="237">
                  <c:v>0.83036110208787295</c:v>
                </c:pt>
                <c:pt idx="238">
                  <c:v>0.83396365799631011</c:v>
                </c:pt>
                <c:pt idx="239">
                  <c:v>0.84607917542651512</c:v>
                </c:pt>
                <c:pt idx="240">
                  <c:v>0.85774217001333186</c:v>
                </c:pt>
                <c:pt idx="241">
                  <c:v>0.84388009587696944</c:v>
                </c:pt>
                <c:pt idx="242">
                  <c:v>0.83850330108026494</c:v>
                </c:pt>
                <c:pt idx="243">
                  <c:v>0.83829077034154653</c:v>
                </c:pt>
                <c:pt idx="244">
                  <c:v>0.84837316477500591</c:v>
                </c:pt>
                <c:pt idx="245">
                  <c:v>0.85375356398829405</c:v>
                </c:pt>
                <c:pt idx="246">
                  <c:v>0.86169619174968304</c:v>
                </c:pt>
                <c:pt idx="247">
                  <c:v>0.84982937687275073</c:v>
                </c:pt>
                <c:pt idx="248">
                  <c:v>0.85589184933673157</c:v>
                </c:pt>
                <c:pt idx="249">
                  <c:v>0.86291230471914604</c:v>
                </c:pt>
              </c:numCache>
            </c:numRef>
          </c:xVal>
          <c:yVal>
            <c:numRef>
              <c:f>'PDiff_LN regr 2'!$C$35:$C$284</c:f>
              <c:numCache>
                <c:formatCode>General</c:formatCode>
                <c:ptCount val="250"/>
                <c:pt idx="0">
                  <c:v>-3.419220415940849E-2</c:v>
                </c:pt>
                <c:pt idx="1">
                  <c:v>-2.7847476892826961E-2</c:v>
                </c:pt>
                <c:pt idx="2">
                  <c:v>-3.467504795476728E-2</c:v>
                </c:pt>
                <c:pt idx="3">
                  <c:v>-3.0991809364779854E-2</c:v>
                </c:pt>
                <c:pt idx="4">
                  <c:v>-4.8018145884462626E-2</c:v>
                </c:pt>
                <c:pt idx="5">
                  <c:v>-2.590505948814581E-2</c:v>
                </c:pt>
                <c:pt idx="6">
                  <c:v>-7.6044675002879814E-3</c:v>
                </c:pt>
                <c:pt idx="7">
                  <c:v>-0.10965130412143864</c:v>
                </c:pt>
                <c:pt idx="8">
                  <c:v>-9.9931047547805463E-3</c:v>
                </c:pt>
                <c:pt idx="9">
                  <c:v>-1.39032882055794E-2</c:v>
                </c:pt>
                <c:pt idx="10">
                  <c:v>2.6701528960481724E-2</c:v>
                </c:pt>
                <c:pt idx="11">
                  <c:v>-6.0115824151912634E-2</c:v>
                </c:pt>
                <c:pt idx="12">
                  <c:v>6.6217865968352996E-2</c:v>
                </c:pt>
                <c:pt idx="13">
                  <c:v>-6.1969145682265747E-3</c:v>
                </c:pt>
                <c:pt idx="14">
                  <c:v>-3.4135536803944433E-2</c:v>
                </c:pt>
                <c:pt idx="15">
                  <c:v>7.8886260886536164E-2</c:v>
                </c:pt>
                <c:pt idx="16">
                  <c:v>-6.1598704886177913E-2</c:v>
                </c:pt>
                <c:pt idx="17">
                  <c:v>-9.1696446425604705E-2</c:v>
                </c:pt>
                <c:pt idx="18">
                  <c:v>-1.6036041775985055E-2</c:v>
                </c:pt>
                <c:pt idx="19">
                  <c:v>2.7126869908412843E-2</c:v>
                </c:pt>
                <c:pt idx="20">
                  <c:v>1.9151978630214117E-2</c:v>
                </c:pt>
                <c:pt idx="21">
                  <c:v>-7.732061155084935E-2</c:v>
                </c:pt>
                <c:pt idx="22">
                  <c:v>0.10798064740288993</c:v>
                </c:pt>
                <c:pt idx="23">
                  <c:v>-6.2034454430550667E-2</c:v>
                </c:pt>
                <c:pt idx="24">
                  <c:v>2.8348495782283933E-2</c:v>
                </c:pt>
                <c:pt idx="25">
                  <c:v>-2.603351211476479E-2</c:v>
                </c:pt>
                <c:pt idx="26">
                  <c:v>-4.9872684927352751E-2</c:v>
                </c:pt>
                <c:pt idx="27">
                  <c:v>-7.6110556012073616E-2</c:v>
                </c:pt>
                <c:pt idx="28">
                  <c:v>7.3152267955149952E-2</c:v>
                </c:pt>
                <c:pt idx="29">
                  <c:v>-4.3498499098907573E-2</c:v>
                </c:pt>
                <c:pt idx="30">
                  <c:v>-5.0572085990388871E-2</c:v>
                </c:pt>
                <c:pt idx="31">
                  <c:v>0.15391847401781789</c:v>
                </c:pt>
                <c:pt idx="32">
                  <c:v>-4.4157173319460341E-2</c:v>
                </c:pt>
                <c:pt idx="33">
                  <c:v>-1.1074267895493151E-2</c:v>
                </c:pt>
                <c:pt idx="34">
                  <c:v>-1.830081437591069E-2</c:v>
                </c:pt>
                <c:pt idx="35">
                  <c:v>-0.11331658762194152</c:v>
                </c:pt>
                <c:pt idx="36">
                  <c:v>-3.2155923630426742E-2</c:v>
                </c:pt>
                <c:pt idx="37">
                  <c:v>9.6248794534758986E-4</c:v>
                </c:pt>
                <c:pt idx="38">
                  <c:v>-9.4935023525781759E-3</c:v>
                </c:pt>
                <c:pt idx="39">
                  <c:v>-0.16743567807984583</c:v>
                </c:pt>
                <c:pt idx="40">
                  <c:v>-9.2491809153472104E-2</c:v>
                </c:pt>
                <c:pt idx="41">
                  <c:v>6.695134793733537E-2</c:v>
                </c:pt>
                <c:pt idx="42">
                  <c:v>-0.12867274191338574</c:v>
                </c:pt>
                <c:pt idx="43">
                  <c:v>-2.0565518719877218E-3</c:v>
                </c:pt>
                <c:pt idx="44">
                  <c:v>-2.8647508849315884E-2</c:v>
                </c:pt>
                <c:pt idx="45">
                  <c:v>-6.1337038433595836E-2</c:v>
                </c:pt>
                <c:pt idx="46">
                  <c:v>-8.9150599254850249E-4</c:v>
                </c:pt>
                <c:pt idx="47">
                  <c:v>-0.14322041506158278</c:v>
                </c:pt>
                <c:pt idx="48">
                  <c:v>1.7590626472729909E-2</c:v>
                </c:pt>
                <c:pt idx="49">
                  <c:v>3.4261244381111666E-2</c:v>
                </c:pt>
                <c:pt idx="50">
                  <c:v>-7.5243114401693845E-2</c:v>
                </c:pt>
                <c:pt idx="51">
                  <c:v>-4.2863109762132368E-2</c:v>
                </c:pt>
                <c:pt idx="52">
                  <c:v>-1.2185137608025087E-2</c:v>
                </c:pt>
                <c:pt idx="53">
                  <c:v>-2.6299497454266074E-2</c:v>
                </c:pt>
                <c:pt idx="54">
                  <c:v>4.5914796858882667E-2</c:v>
                </c:pt>
                <c:pt idx="55">
                  <c:v>1.3113316076038828E-2</c:v>
                </c:pt>
                <c:pt idx="56">
                  <c:v>9.4908222806218134E-3</c:v>
                </c:pt>
                <c:pt idx="57">
                  <c:v>-1.4689053556953269E-2</c:v>
                </c:pt>
                <c:pt idx="58">
                  <c:v>-2.5846846886471653E-2</c:v>
                </c:pt>
                <c:pt idx="59">
                  <c:v>4.0327049495124001E-2</c:v>
                </c:pt>
                <c:pt idx="60">
                  <c:v>-4.1864432625720482E-2</c:v>
                </c:pt>
                <c:pt idx="61">
                  <c:v>7.532303042608568E-2</c:v>
                </c:pt>
                <c:pt idx="62">
                  <c:v>-2.9926763896614972E-2</c:v>
                </c:pt>
                <c:pt idx="63">
                  <c:v>9.43121156674529E-2</c:v>
                </c:pt>
                <c:pt idx="64">
                  <c:v>4.7005892586327036E-5</c:v>
                </c:pt>
                <c:pt idx="65">
                  <c:v>-3.8567845792030653E-2</c:v>
                </c:pt>
                <c:pt idx="66">
                  <c:v>-1.3570012139936694E-2</c:v>
                </c:pt>
                <c:pt idx="67">
                  <c:v>-4.3151670583741364E-2</c:v>
                </c:pt>
                <c:pt idx="68">
                  <c:v>1.4702600205076521E-2</c:v>
                </c:pt>
                <c:pt idx="69">
                  <c:v>-2.2944052880712107E-2</c:v>
                </c:pt>
                <c:pt idx="70">
                  <c:v>-3.4188997918752406E-2</c:v>
                </c:pt>
                <c:pt idx="71">
                  <c:v>3.061700821633373E-2</c:v>
                </c:pt>
                <c:pt idx="72">
                  <c:v>1.313871173248593E-2</c:v>
                </c:pt>
                <c:pt idx="73">
                  <c:v>-3.2773525378953394E-2</c:v>
                </c:pt>
                <c:pt idx="74">
                  <c:v>-1.3608002771464456E-2</c:v>
                </c:pt>
                <c:pt idx="75">
                  <c:v>8.1041414524472444E-2</c:v>
                </c:pt>
                <c:pt idx="76">
                  <c:v>-3.4744119043047306E-2</c:v>
                </c:pt>
                <c:pt idx="77">
                  <c:v>-8.4428904388889947E-2</c:v>
                </c:pt>
                <c:pt idx="78">
                  <c:v>0.10095056588155593</c:v>
                </c:pt>
                <c:pt idx="79">
                  <c:v>5.0078467371919899E-2</c:v>
                </c:pt>
                <c:pt idx="80">
                  <c:v>-7.2078452475739851E-2</c:v>
                </c:pt>
                <c:pt idx="81">
                  <c:v>-2.8968955029679222E-2</c:v>
                </c:pt>
                <c:pt idx="82">
                  <c:v>-2.0465963893100181E-2</c:v>
                </c:pt>
                <c:pt idx="83">
                  <c:v>7.6657604444658745E-3</c:v>
                </c:pt>
                <c:pt idx="84">
                  <c:v>3.1808414909894722E-2</c:v>
                </c:pt>
                <c:pt idx="85">
                  <c:v>2.1332272393244978E-2</c:v>
                </c:pt>
                <c:pt idx="86">
                  <c:v>4.8107491823268234E-2</c:v>
                </c:pt>
                <c:pt idx="87">
                  <c:v>6.1647646791200827E-3</c:v>
                </c:pt>
                <c:pt idx="88">
                  <c:v>5.9705176002005089E-2</c:v>
                </c:pt>
                <c:pt idx="89">
                  <c:v>-7.1406992537681901E-2</c:v>
                </c:pt>
                <c:pt idx="90">
                  <c:v>1.5186531593124997E-2</c:v>
                </c:pt>
                <c:pt idx="91">
                  <c:v>-1.3067119650173709E-2</c:v>
                </c:pt>
                <c:pt idx="92">
                  <c:v>9.1196016527348434E-3</c:v>
                </c:pt>
                <c:pt idx="93">
                  <c:v>-0.10561017727284927</c:v>
                </c:pt>
                <c:pt idx="94">
                  <c:v>5.1572224115208343E-2</c:v>
                </c:pt>
                <c:pt idx="95">
                  <c:v>-3.7322991596068888E-2</c:v>
                </c:pt>
                <c:pt idx="96">
                  <c:v>1.3105156437832832E-2</c:v>
                </c:pt>
                <c:pt idx="97">
                  <c:v>1.676557747874341E-2</c:v>
                </c:pt>
                <c:pt idx="98">
                  <c:v>1.865272776031901E-2</c:v>
                </c:pt>
                <c:pt idx="99">
                  <c:v>5.9379838717763533E-3</c:v>
                </c:pt>
                <c:pt idx="100">
                  <c:v>2.9258632453570854E-2</c:v>
                </c:pt>
                <c:pt idx="101">
                  <c:v>3.3024199442886371E-2</c:v>
                </c:pt>
                <c:pt idx="102">
                  <c:v>-3.1443987095254755E-2</c:v>
                </c:pt>
                <c:pt idx="103">
                  <c:v>2.1413514925782806E-2</c:v>
                </c:pt>
                <c:pt idx="104">
                  <c:v>5.3552081727023193E-2</c:v>
                </c:pt>
                <c:pt idx="105">
                  <c:v>5.1145871966703282E-2</c:v>
                </c:pt>
                <c:pt idx="106">
                  <c:v>-2.3728951511269969E-2</c:v>
                </c:pt>
                <c:pt idx="107">
                  <c:v>-1.9321064582094039E-2</c:v>
                </c:pt>
                <c:pt idx="108">
                  <c:v>4.656179673904326E-2</c:v>
                </c:pt>
                <c:pt idx="109">
                  <c:v>5.0327451724660577E-2</c:v>
                </c:pt>
                <c:pt idx="110">
                  <c:v>4.5070822831274171E-2</c:v>
                </c:pt>
                <c:pt idx="111">
                  <c:v>6.1859038264884703E-2</c:v>
                </c:pt>
                <c:pt idx="112">
                  <c:v>0.14401189761757038</c:v>
                </c:pt>
                <c:pt idx="113">
                  <c:v>2.8518239206386298E-2</c:v>
                </c:pt>
                <c:pt idx="114">
                  <c:v>6.0278222649245095E-2</c:v>
                </c:pt>
                <c:pt idx="115">
                  <c:v>2.0752123763099206E-2</c:v>
                </c:pt>
                <c:pt idx="116">
                  <c:v>4.6210837725649156E-2</c:v>
                </c:pt>
                <c:pt idx="117">
                  <c:v>5.6992982393719416E-2</c:v>
                </c:pt>
                <c:pt idx="118">
                  <c:v>7.5408273363244405E-2</c:v>
                </c:pt>
                <c:pt idx="119">
                  <c:v>8.0755842786514265E-2</c:v>
                </c:pt>
                <c:pt idx="120">
                  <c:v>7.6704836117800212E-2</c:v>
                </c:pt>
                <c:pt idx="121">
                  <c:v>4.7451452081757495E-2</c:v>
                </c:pt>
                <c:pt idx="122">
                  <c:v>-9.2544769461113674E-3</c:v>
                </c:pt>
                <c:pt idx="123">
                  <c:v>5.9661395989968113E-2</c:v>
                </c:pt>
                <c:pt idx="124">
                  <c:v>1.2432599517548937E-2</c:v>
                </c:pt>
                <c:pt idx="125">
                  <c:v>1.3519921953145442E-2</c:v>
                </c:pt>
                <c:pt idx="126">
                  <c:v>0.1296730527756047</c:v>
                </c:pt>
                <c:pt idx="127">
                  <c:v>4.7379411440028107E-2</c:v>
                </c:pt>
                <c:pt idx="128">
                  <c:v>5.0052861893776779E-2</c:v>
                </c:pt>
                <c:pt idx="129">
                  <c:v>-6.3040146856852886E-2</c:v>
                </c:pt>
                <c:pt idx="130">
                  <c:v>5.0921386046276496E-2</c:v>
                </c:pt>
                <c:pt idx="131">
                  <c:v>1.1998286304473638E-2</c:v>
                </c:pt>
                <c:pt idx="132">
                  <c:v>5.7815250273147711E-2</c:v>
                </c:pt>
                <c:pt idx="133">
                  <c:v>-6.1429454262778904E-2</c:v>
                </c:pt>
                <c:pt idx="134">
                  <c:v>-6.078587075770514E-2</c:v>
                </c:pt>
                <c:pt idx="135">
                  <c:v>8.5319794995697862E-2</c:v>
                </c:pt>
                <c:pt idx="136">
                  <c:v>-9.8951071285338088E-3</c:v>
                </c:pt>
                <c:pt idx="137">
                  <c:v>-0.12612131960917061</c:v>
                </c:pt>
                <c:pt idx="138">
                  <c:v>5.6404401193560716E-2</c:v>
                </c:pt>
                <c:pt idx="139">
                  <c:v>-1.4908574322589629E-3</c:v>
                </c:pt>
                <c:pt idx="140">
                  <c:v>-6.0893804584765121E-3</c:v>
                </c:pt>
                <c:pt idx="141">
                  <c:v>-3.8074114230681744E-2</c:v>
                </c:pt>
                <c:pt idx="142">
                  <c:v>-0.11140985976227391</c:v>
                </c:pt>
                <c:pt idx="143">
                  <c:v>9.0039193635602643E-2</c:v>
                </c:pt>
                <c:pt idx="144">
                  <c:v>-3.1970958857233001E-2</c:v>
                </c:pt>
                <c:pt idx="145">
                  <c:v>-0.1325532943104939</c:v>
                </c:pt>
                <c:pt idx="146">
                  <c:v>6.8655737318071175E-2</c:v>
                </c:pt>
                <c:pt idx="147">
                  <c:v>-4.1376045104852821E-2</c:v>
                </c:pt>
                <c:pt idx="148">
                  <c:v>-4.4824059445977227E-2</c:v>
                </c:pt>
                <c:pt idx="149">
                  <c:v>2.4106859351837429E-2</c:v>
                </c:pt>
                <c:pt idx="150">
                  <c:v>3.0058820094277294E-2</c:v>
                </c:pt>
                <c:pt idx="151">
                  <c:v>0.1047475254260668</c:v>
                </c:pt>
                <c:pt idx="152">
                  <c:v>7.5767558007161284E-2</c:v>
                </c:pt>
                <c:pt idx="153">
                  <c:v>0.2122946288894596</c:v>
                </c:pt>
                <c:pt idx="154">
                  <c:v>0.15233462030002443</c:v>
                </c:pt>
                <c:pt idx="155">
                  <c:v>-5.3344533226997726E-3</c:v>
                </c:pt>
                <c:pt idx="156">
                  <c:v>4.3745952368361429E-2</c:v>
                </c:pt>
                <c:pt idx="157">
                  <c:v>3.3047409809828565E-2</c:v>
                </c:pt>
                <c:pt idx="158">
                  <c:v>7.4945197482252368E-2</c:v>
                </c:pt>
                <c:pt idx="159">
                  <c:v>-0.10855255850418644</c:v>
                </c:pt>
                <c:pt idx="160">
                  <c:v>7.3332173501619025E-3</c:v>
                </c:pt>
                <c:pt idx="161">
                  <c:v>2.5452029435939494E-3</c:v>
                </c:pt>
                <c:pt idx="162">
                  <c:v>-2.1688972891059421E-2</c:v>
                </c:pt>
                <c:pt idx="163">
                  <c:v>-2.9729972587587028E-2</c:v>
                </c:pt>
                <c:pt idx="164">
                  <c:v>-8.1212806797759995E-2</c:v>
                </c:pt>
                <c:pt idx="165">
                  <c:v>-9.0963884161077146E-4</c:v>
                </c:pt>
                <c:pt idx="166">
                  <c:v>-2.4704612551943228E-2</c:v>
                </c:pt>
                <c:pt idx="167">
                  <c:v>-0.10277035011601399</c:v>
                </c:pt>
                <c:pt idx="168">
                  <c:v>-2.764993887191558E-2</c:v>
                </c:pt>
                <c:pt idx="169">
                  <c:v>0.10240189901400321</c:v>
                </c:pt>
                <c:pt idx="170">
                  <c:v>-6.5788552436373493E-2</c:v>
                </c:pt>
                <c:pt idx="171">
                  <c:v>2.1004640575769784E-2</c:v>
                </c:pt>
                <c:pt idx="172">
                  <c:v>6.0474505843233217E-2</c:v>
                </c:pt>
                <c:pt idx="173">
                  <c:v>-0.10804312025653928</c:v>
                </c:pt>
                <c:pt idx="174">
                  <c:v>4.8523830093110121E-2</c:v>
                </c:pt>
                <c:pt idx="175">
                  <c:v>-6.405337201842265E-2</c:v>
                </c:pt>
                <c:pt idx="176">
                  <c:v>-8.1203039204122973E-3</c:v>
                </c:pt>
                <c:pt idx="177">
                  <c:v>1.184781594500528E-2</c:v>
                </c:pt>
                <c:pt idx="178">
                  <c:v>4.3516343593914542E-2</c:v>
                </c:pt>
                <c:pt idx="179">
                  <c:v>-0.12095485081551338</c:v>
                </c:pt>
                <c:pt idx="180">
                  <c:v>-0.1048566833739617</c:v>
                </c:pt>
                <c:pt idx="181">
                  <c:v>-1.4601797394572458E-2</c:v>
                </c:pt>
                <c:pt idx="182">
                  <c:v>3.6894141688712523E-2</c:v>
                </c:pt>
                <c:pt idx="183">
                  <c:v>-0.14241773140146741</c:v>
                </c:pt>
                <c:pt idx="184">
                  <c:v>-3.6800251373865223E-3</c:v>
                </c:pt>
                <c:pt idx="185">
                  <c:v>9.7078282644437408E-2</c:v>
                </c:pt>
                <c:pt idx="186">
                  <c:v>8.1811451236077914E-3</c:v>
                </c:pt>
                <c:pt idx="187">
                  <c:v>4.3235918484297642E-2</c:v>
                </c:pt>
                <c:pt idx="188">
                  <c:v>2.7766736911559065E-2</c:v>
                </c:pt>
                <c:pt idx="189">
                  <c:v>6.2035914402308379E-2</c:v>
                </c:pt>
                <c:pt idx="190">
                  <c:v>3.3011760079638464E-2</c:v>
                </c:pt>
                <c:pt idx="191">
                  <c:v>7.4842484258134334E-2</c:v>
                </c:pt>
                <c:pt idx="192">
                  <c:v>-3.1877012364946111E-2</c:v>
                </c:pt>
                <c:pt idx="193">
                  <c:v>4.3755324737436041E-2</c:v>
                </c:pt>
                <c:pt idx="194">
                  <c:v>-1.5472370803598423E-2</c:v>
                </c:pt>
                <c:pt idx="195">
                  <c:v>8.5464203818990114E-2</c:v>
                </c:pt>
                <c:pt idx="196">
                  <c:v>5.5471749803054138E-2</c:v>
                </c:pt>
                <c:pt idx="197">
                  <c:v>-5.962737358071557E-2</c:v>
                </c:pt>
                <c:pt idx="198">
                  <c:v>9.1474994005036336E-2</c:v>
                </c:pt>
                <c:pt idx="199">
                  <c:v>-4.8349782809365749E-2</c:v>
                </c:pt>
                <c:pt idx="200">
                  <c:v>2.80926381668678E-2</c:v>
                </c:pt>
                <c:pt idx="201">
                  <c:v>-5.3593187339854964E-2</c:v>
                </c:pt>
                <c:pt idx="202">
                  <c:v>-1.868469256903893E-2</c:v>
                </c:pt>
                <c:pt idx="203">
                  <c:v>7.1983772607193686E-3</c:v>
                </c:pt>
                <c:pt idx="204">
                  <c:v>-0.12566829053585771</c:v>
                </c:pt>
                <c:pt idx="205">
                  <c:v>-2.103385931631685E-2</c:v>
                </c:pt>
                <c:pt idx="206">
                  <c:v>3.1921833761401786E-2</c:v>
                </c:pt>
                <c:pt idx="207">
                  <c:v>-6.7014819619613419E-2</c:v>
                </c:pt>
                <c:pt idx="208">
                  <c:v>-7.9008470464025038E-2</c:v>
                </c:pt>
                <c:pt idx="209">
                  <c:v>-1.770096692968437E-2</c:v>
                </c:pt>
                <c:pt idx="210">
                  <c:v>3.4334152682991004E-3</c:v>
                </c:pt>
                <c:pt idx="211">
                  <c:v>-4.2537848463931383E-2</c:v>
                </c:pt>
                <c:pt idx="212">
                  <c:v>-3.6747531949460566E-2</c:v>
                </c:pt>
                <c:pt idx="213">
                  <c:v>-1.4108110788695782E-2</c:v>
                </c:pt>
                <c:pt idx="214">
                  <c:v>-1.1052934167226525E-2</c:v>
                </c:pt>
                <c:pt idx="215">
                  <c:v>1.3784069012187317E-2</c:v>
                </c:pt>
                <c:pt idx="216">
                  <c:v>-3.7299101735575491E-2</c:v>
                </c:pt>
                <c:pt idx="217">
                  <c:v>-6.9633212129485145E-3</c:v>
                </c:pt>
                <c:pt idx="218">
                  <c:v>4.0745049153663615E-2</c:v>
                </c:pt>
                <c:pt idx="219">
                  <c:v>7.1974906397676008E-2</c:v>
                </c:pt>
                <c:pt idx="220">
                  <c:v>5.7294531884434008E-2</c:v>
                </c:pt>
                <c:pt idx="221">
                  <c:v>-7.2111740532653457E-2</c:v>
                </c:pt>
                <c:pt idx="222">
                  <c:v>-6.2193909815118076E-3</c:v>
                </c:pt>
                <c:pt idx="223">
                  <c:v>-0.10474600846765547</c:v>
                </c:pt>
                <c:pt idx="224">
                  <c:v>5.6587918188595765E-2</c:v>
                </c:pt>
                <c:pt idx="225">
                  <c:v>-3.3646166813250389E-2</c:v>
                </c:pt>
                <c:pt idx="226">
                  <c:v>-5.0267543289024275E-3</c:v>
                </c:pt>
                <c:pt idx="227">
                  <c:v>-7.2606060997175703E-2</c:v>
                </c:pt>
                <c:pt idx="228">
                  <c:v>9.1328692223004992E-3</c:v>
                </c:pt>
                <c:pt idx="229">
                  <c:v>-4.2168198410541535E-2</c:v>
                </c:pt>
                <c:pt idx="230">
                  <c:v>2.8438507282935177E-4</c:v>
                </c:pt>
                <c:pt idx="231">
                  <c:v>1.147390429338202E-2</c:v>
                </c:pt>
                <c:pt idx="232">
                  <c:v>-3.214412260714461E-2</c:v>
                </c:pt>
                <c:pt idx="233">
                  <c:v>2.6686245403448439E-2</c:v>
                </c:pt>
                <c:pt idx="234">
                  <c:v>-1.4796861152639451E-3</c:v>
                </c:pt>
                <c:pt idx="235">
                  <c:v>1.390734588551723E-2</c:v>
                </c:pt>
                <c:pt idx="236">
                  <c:v>-6.3597431569654361E-2</c:v>
                </c:pt>
                <c:pt idx="237">
                  <c:v>-7.7965590638362059E-2</c:v>
                </c:pt>
                <c:pt idx="238">
                  <c:v>0.11571237831070036</c:v>
                </c:pt>
                <c:pt idx="239">
                  <c:v>-8.5782844441911976E-2</c:v>
                </c:pt>
                <c:pt idx="240">
                  <c:v>6.3364570130893583E-2</c:v>
                </c:pt>
                <c:pt idx="241">
                  <c:v>-5.4026796129706511E-2</c:v>
                </c:pt>
                <c:pt idx="242">
                  <c:v>3.2978537160477828E-2</c:v>
                </c:pt>
                <c:pt idx="243">
                  <c:v>1.3661883883290926E-2</c:v>
                </c:pt>
                <c:pt idx="244">
                  <c:v>6.9657216212940298E-2</c:v>
                </c:pt>
                <c:pt idx="245">
                  <c:v>2.6393788465327361E-2</c:v>
                </c:pt>
                <c:pt idx="246">
                  <c:v>7.5101306277776558E-2</c:v>
                </c:pt>
                <c:pt idx="247">
                  <c:v>0.11601806803999892</c:v>
                </c:pt>
                <c:pt idx="248">
                  <c:v>-3.9851941294157811E-2</c:v>
                </c:pt>
                <c:pt idx="249">
                  <c:v>8.114612107574537E-2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56384"/>
        <c:axId val="113859968"/>
      </c:scatterChart>
      <c:valAx>
        <c:axId val="121856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PhiDiff_LN(Yuan/US)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13859968"/>
        <c:crosses val="autoZero"/>
        <c:crossBetween val="midCat"/>
      </c:valAx>
      <c:valAx>
        <c:axId val="113859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1856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PhiDiffLN(Can/US)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'PhiDiff_LN Data'!$K$3:$K$252</c:f>
              <c:numCache>
                <c:formatCode>0.0000</c:formatCode>
                <c:ptCount val="250"/>
                <c:pt idx="0">
                  <c:v>0.13968058898064226</c:v>
                </c:pt>
                <c:pt idx="1">
                  <c:v>0.14669920388944377</c:v>
                </c:pt>
                <c:pt idx="2">
                  <c:v>0.13636434620051743</c:v>
                </c:pt>
                <c:pt idx="3">
                  <c:v>0.13551965050163359</c:v>
                </c:pt>
                <c:pt idx="4">
                  <c:v>0.14550670009947905</c:v>
                </c:pt>
                <c:pt idx="5">
                  <c:v>0.13887552434902375</c:v>
                </c:pt>
                <c:pt idx="6">
                  <c:v>0.14313455210896994</c:v>
                </c:pt>
                <c:pt idx="7">
                  <c:v>0.14338983550740231</c:v>
                </c:pt>
                <c:pt idx="8">
                  <c:v>0.14034427750376605</c:v>
                </c:pt>
                <c:pt idx="9">
                  <c:v>0.12779203129162156</c:v>
                </c:pt>
                <c:pt idx="10">
                  <c:v>0.1258673420877045</c:v>
                </c:pt>
                <c:pt idx="11">
                  <c:v>0.1489131562942376</c:v>
                </c:pt>
                <c:pt idx="12">
                  <c:v>0.12965447730739335</c:v>
                </c:pt>
                <c:pt idx="13">
                  <c:v>0.1394311336846058</c:v>
                </c:pt>
                <c:pt idx="14">
                  <c:v>0.14929960598863115</c:v>
                </c:pt>
                <c:pt idx="15">
                  <c:v>0.15817213214930956</c:v>
                </c:pt>
                <c:pt idx="16">
                  <c:v>0.13959688650312257</c:v>
                </c:pt>
                <c:pt idx="17">
                  <c:v>0.14788927497861107</c:v>
                </c:pt>
                <c:pt idx="18">
                  <c:v>0.14141323385357868</c:v>
                </c:pt>
                <c:pt idx="19">
                  <c:v>0.15351475056716968</c:v>
                </c:pt>
                <c:pt idx="20">
                  <c:v>0.14597245996360489</c:v>
                </c:pt>
                <c:pt idx="21">
                  <c:v>0.14706301080587522</c:v>
                </c:pt>
                <c:pt idx="22">
                  <c:v>0.1656844784934747</c:v>
                </c:pt>
                <c:pt idx="23">
                  <c:v>0.16557896014705126</c:v>
                </c:pt>
                <c:pt idx="24">
                  <c:v>0.16966349113843671</c:v>
                </c:pt>
                <c:pt idx="25">
                  <c:v>0.15915188948146852</c:v>
                </c:pt>
                <c:pt idx="26">
                  <c:v>0.15023254981966022</c:v>
                </c:pt>
                <c:pt idx="27">
                  <c:v>0.16599177546505248</c:v>
                </c:pt>
                <c:pt idx="28">
                  <c:v>0.17160370439851019</c:v>
                </c:pt>
                <c:pt idx="29">
                  <c:v>0.17966023500856862</c:v>
                </c:pt>
                <c:pt idx="30">
                  <c:v>0.18648535107819503</c:v>
                </c:pt>
                <c:pt idx="31">
                  <c:v>0.21008838211485545</c:v>
                </c:pt>
                <c:pt idx="32">
                  <c:v>0.18434547634150003</c:v>
                </c:pt>
                <c:pt idx="33">
                  <c:v>0.20421173719183219</c:v>
                </c:pt>
                <c:pt idx="34">
                  <c:v>0.19270777946312273</c:v>
                </c:pt>
                <c:pt idx="35">
                  <c:v>0.19629981329740948</c:v>
                </c:pt>
                <c:pt idx="36">
                  <c:v>0.17965788057842744</c:v>
                </c:pt>
                <c:pt idx="37">
                  <c:v>0.17385706196837153</c:v>
                </c:pt>
                <c:pt idx="38">
                  <c:v>0.19496831072975035</c:v>
                </c:pt>
                <c:pt idx="39">
                  <c:v>0.16807856165260038</c:v>
                </c:pt>
                <c:pt idx="40">
                  <c:v>0.16056450054627461</c:v>
                </c:pt>
                <c:pt idx="41">
                  <c:v>0.17636793969408907</c:v>
                </c:pt>
                <c:pt idx="42">
                  <c:v>0.18639753991961269</c:v>
                </c:pt>
                <c:pt idx="43">
                  <c:v>0.18196385352226216</c:v>
                </c:pt>
                <c:pt idx="44">
                  <c:v>0.16957389863235658</c:v>
                </c:pt>
                <c:pt idx="45">
                  <c:v>0.17587476156746376</c:v>
                </c:pt>
                <c:pt idx="46">
                  <c:v>0.16876159485116557</c:v>
                </c:pt>
                <c:pt idx="47">
                  <c:v>0.1758372106287022</c:v>
                </c:pt>
                <c:pt idx="48">
                  <c:v>0.15788073842573105</c:v>
                </c:pt>
                <c:pt idx="49">
                  <c:v>0.16856213535023631</c:v>
                </c:pt>
                <c:pt idx="50">
                  <c:v>0.17416929065026271</c:v>
                </c:pt>
                <c:pt idx="51">
                  <c:v>0.17607249438302033</c:v>
                </c:pt>
                <c:pt idx="52">
                  <c:v>0.19111172293776615</c:v>
                </c:pt>
                <c:pt idx="53">
                  <c:v>0.16858612497351363</c:v>
                </c:pt>
                <c:pt idx="54">
                  <c:v>0.1760473434203266</c:v>
                </c:pt>
                <c:pt idx="55">
                  <c:v>0.17912721983961449</c:v>
                </c:pt>
                <c:pt idx="56">
                  <c:v>0.17969438331549492</c:v>
                </c:pt>
                <c:pt idx="57">
                  <c:v>0.19576751193026909</c:v>
                </c:pt>
                <c:pt idx="58">
                  <c:v>0.205899153510189</c:v>
                </c:pt>
                <c:pt idx="59">
                  <c:v>0.181551436773848</c:v>
                </c:pt>
                <c:pt idx="60">
                  <c:v>0.1766184142748792</c:v>
                </c:pt>
                <c:pt idx="61">
                  <c:v>0.19558451979457364</c:v>
                </c:pt>
                <c:pt idx="62">
                  <c:v>0.21298281346792436</c:v>
                </c:pt>
                <c:pt idx="63">
                  <c:v>0.19915589222163357</c:v>
                </c:pt>
                <c:pt idx="64">
                  <c:v>0.18869543393215363</c:v>
                </c:pt>
                <c:pt idx="65">
                  <c:v>0.18379344150861526</c:v>
                </c:pt>
                <c:pt idx="66">
                  <c:v>0.19387390647401526</c:v>
                </c:pt>
                <c:pt idx="67">
                  <c:v>0.19753271823905458</c:v>
                </c:pt>
                <c:pt idx="68">
                  <c:v>0.21229253079554117</c:v>
                </c:pt>
                <c:pt idx="69">
                  <c:v>0.20480240668879948</c:v>
                </c:pt>
                <c:pt idx="70">
                  <c:v>0.21642989781726008</c:v>
                </c:pt>
                <c:pt idx="71">
                  <c:v>0.20085087558676751</c:v>
                </c:pt>
                <c:pt idx="72">
                  <c:v>0.21865032602180767</c:v>
                </c:pt>
                <c:pt idx="73">
                  <c:v>0.2093522327764647</c:v>
                </c:pt>
                <c:pt idx="74">
                  <c:v>0.2050233262954857</c:v>
                </c:pt>
                <c:pt idx="75">
                  <c:v>0.2041162283078356</c:v>
                </c:pt>
                <c:pt idx="76">
                  <c:v>0.18627838479531245</c:v>
                </c:pt>
                <c:pt idx="77">
                  <c:v>0.18533233931745538</c:v>
                </c:pt>
                <c:pt idx="78">
                  <c:v>0.2008682515047707</c:v>
                </c:pt>
                <c:pt idx="79">
                  <c:v>0.21121667924937157</c:v>
                </c:pt>
                <c:pt idx="80">
                  <c:v>0.20707208180817865</c:v>
                </c:pt>
                <c:pt idx="81">
                  <c:v>0.20593382976403546</c:v>
                </c:pt>
                <c:pt idx="82">
                  <c:v>0.20114355492245978</c:v>
                </c:pt>
                <c:pt idx="83">
                  <c:v>0.19555605172069709</c:v>
                </c:pt>
                <c:pt idx="84">
                  <c:v>0.18839601629558819</c:v>
                </c:pt>
                <c:pt idx="85">
                  <c:v>0.17551931123752065</c:v>
                </c:pt>
                <c:pt idx="86">
                  <c:v>0.16197879733574649</c:v>
                </c:pt>
                <c:pt idx="87">
                  <c:v>0.16303088738174509</c:v>
                </c:pt>
                <c:pt idx="88">
                  <c:v>0.11751631808087165</c:v>
                </c:pt>
                <c:pt idx="89">
                  <c:v>0.1232169102809868</c:v>
                </c:pt>
                <c:pt idx="90">
                  <c:v>0.15752897917166922</c:v>
                </c:pt>
                <c:pt idx="91">
                  <c:v>0.15584363607069787</c:v>
                </c:pt>
                <c:pt idx="92">
                  <c:v>0.12637734541524115</c:v>
                </c:pt>
                <c:pt idx="93">
                  <c:v>0.1087315125633127</c:v>
                </c:pt>
                <c:pt idx="94">
                  <c:v>0.11874283547700637</c:v>
                </c:pt>
                <c:pt idx="95">
                  <c:v>0.12238923336738153</c:v>
                </c:pt>
                <c:pt idx="96">
                  <c:v>0.10943902159716065</c:v>
                </c:pt>
                <c:pt idx="97">
                  <c:v>0.14258320566843458</c:v>
                </c:pt>
                <c:pt idx="98">
                  <c:v>0.12731869295866446</c:v>
                </c:pt>
                <c:pt idx="99">
                  <c:v>0.13789187261253802</c:v>
                </c:pt>
                <c:pt idx="100">
                  <c:v>0.15949750866333889</c:v>
                </c:pt>
                <c:pt idx="101">
                  <c:v>0.12915839895935241</c:v>
                </c:pt>
                <c:pt idx="102">
                  <c:v>0.11129772616334213</c:v>
                </c:pt>
                <c:pt idx="103">
                  <c:v>0.11834794821455008</c:v>
                </c:pt>
                <c:pt idx="104">
                  <c:v>0.10352091776493155</c:v>
                </c:pt>
                <c:pt idx="105">
                  <c:v>8.1417925589455514E-2</c:v>
                </c:pt>
                <c:pt idx="106">
                  <c:v>5.828806917685396E-2</c:v>
                </c:pt>
                <c:pt idx="107">
                  <c:v>9.9140582148712075E-2</c:v>
                </c:pt>
                <c:pt idx="108">
                  <c:v>9.3905718387527454E-2</c:v>
                </c:pt>
                <c:pt idx="109">
                  <c:v>0.10366436057785421</c:v>
                </c:pt>
                <c:pt idx="110">
                  <c:v>7.7211171704350962E-2</c:v>
                </c:pt>
                <c:pt idx="111">
                  <c:v>0.10423771866436632</c:v>
                </c:pt>
                <c:pt idx="112">
                  <c:v>0.11104420232804869</c:v>
                </c:pt>
                <c:pt idx="113">
                  <c:v>9.0129012145114012E-2</c:v>
                </c:pt>
                <c:pt idx="114">
                  <c:v>8.2825125899684923E-2</c:v>
                </c:pt>
                <c:pt idx="115">
                  <c:v>7.5224687317044112E-2</c:v>
                </c:pt>
                <c:pt idx="116">
                  <c:v>6.131921695900229E-2</c:v>
                </c:pt>
                <c:pt idx="117">
                  <c:v>7.334875648607278E-2</c:v>
                </c:pt>
                <c:pt idx="118">
                  <c:v>7.6965077958212308E-2</c:v>
                </c:pt>
                <c:pt idx="119">
                  <c:v>5.7980623523672739E-2</c:v>
                </c:pt>
                <c:pt idx="120">
                  <c:v>6.3661543844263258E-2</c:v>
                </c:pt>
                <c:pt idx="121">
                  <c:v>5.850315111126847E-2</c:v>
                </c:pt>
                <c:pt idx="122">
                  <c:v>6.9746976289444845E-2</c:v>
                </c:pt>
                <c:pt idx="123">
                  <c:v>5.4268963495218786E-2</c:v>
                </c:pt>
                <c:pt idx="124">
                  <c:v>3.0319949375624267E-2</c:v>
                </c:pt>
                <c:pt idx="125">
                  <c:v>5.0289796988583782E-2</c:v>
                </c:pt>
                <c:pt idx="126">
                  <c:v>6.2458225277294686E-2</c:v>
                </c:pt>
                <c:pt idx="127">
                  <c:v>4.479266456927837E-2</c:v>
                </c:pt>
                <c:pt idx="128">
                  <c:v>4.8394328393807882E-2</c:v>
                </c:pt>
                <c:pt idx="129">
                  <c:v>6.0477061151710629E-2</c:v>
                </c:pt>
                <c:pt idx="130">
                  <c:v>6.0936163753739406E-2</c:v>
                </c:pt>
                <c:pt idx="131">
                  <c:v>7.2456778241728734E-2</c:v>
                </c:pt>
                <c:pt idx="132">
                  <c:v>8.3976541254097967E-2</c:v>
                </c:pt>
                <c:pt idx="133">
                  <c:v>6.8552429174238122E-2</c:v>
                </c:pt>
                <c:pt idx="134">
                  <c:v>6.8642156085502684E-2</c:v>
                </c:pt>
                <c:pt idx="135">
                  <c:v>4.1127394490126479E-2</c:v>
                </c:pt>
                <c:pt idx="136">
                  <c:v>2.1197725286225072E-2</c:v>
                </c:pt>
                <c:pt idx="137">
                  <c:v>1.3103565652215904E-2</c:v>
                </c:pt>
                <c:pt idx="138">
                  <c:v>1.4292841914781272E-2</c:v>
                </c:pt>
                <c:pt idx="139">
                  <c:v>2.9346468788699849E-2</c:v>
                </c:pt>
                <c:pt idx="140">
                  <c:v>-4.6074207330435782E-3</c:v>
                </c:pt>
                <c:pt idx="141">
                  <c:v>-3.9400012133714864E-2</c:v>
                </c:pt>
                <c:pt idx="142">
                  <c:v>-1.9650780043152558E-2</c:v>
                </c:pt>
                <c:pt idx="143">
                  <c:v>2.0440286907000928E-2</c:v>
                </c:pt>
                <c:pt idx="144">
                  <c:v>8.6975271051938363E-3</c:v>
                </c:pt>
                <c:pt idx="145">
                  <c:v>-6.8192047433339124E-3</c:v>
                </c:pt>
                <c:pt idx="146">
                  <c:v>3.6663426156209235E-3</c:v>
                </c:pt>
                <c:pt idx="147">
                  <c:v>1.2014311694602939E-2</c:v>
                </c:pt>
                <c:pt idx="148">
                  <c:v>-8.1840969878127466E-3</c:v>
                </c:pt>
                <c:pt idx="149">
                  <c:v>1.6848860843581417E-2</c:v>
                </c:pt>
                <c:pt idx="150">
                  <c:v>3.8611759496804624E-3</c:v>
                </c:pt>
                <c:pt idx="151">
                  <c:v>4.5014030365506344E-2</c:v>
                </c:pt>
                <c:pt idx="152">
                  <c:v>2.7904476643735601E-2</c:v>
                </c:pt>
                <c:pt idx="153">
                  <c:v>0.13837643466023455</c:v>
                </c:pt>
                <c:pt idx="154">
                  <c:v>0.1032517120101572</c:v>
                </c:pt>
                <c:pt idx="155">
                  <c:v>0.10195874515117603</c:v>
                </c:pt>
                <c:pt idx="156">
                  <c:v>8.7267784108931989E-2</c:v>
                </c:pt>
                <c:pt idx="157">
                  <c:v>0.10776849863658074</c:v>
                </c:pt>
                <c:pt idx="158">
                  <c:v>0.11406389935595888</c:v>
                </c:pt>
                <c:pt idx="159">
                  <c:v>7.3215336514496826E-2</c:v>
                </c:pt>
                <c:pt idx="160">
                  <c:v>3.0935602514017516E-2</c:v>
                </c:pt>
                <c:pt idx="161">
                  <c:v>4.0820135284894532E-2</c:v>
                </c:pt>
                <c:pt idx="162">
                  <c:v>5.0449936064453388E-2</c:v>
                </c:pt>
                <c:pt idx="163">
                  <c:v>1.9852540326801088E-2</c:v>
                </c:pt>
                <c:pt idx="164">
                  <c:v>3.2458355186424218E-2</c:v>
                </c:pt>
                <c:pt idx="165">
                  <c:v>1.0113581831822087E-2</c:v>
                </c:pt>
                <c:pt idx="166">
                  <c:v>2.8317311155075967E-2</c:v>
                </c:pt>
                <c:pt idx="167">
                  <c:v>2.0623207682172642E-2</c:v>
                </c:pt>
                <c:pt idx="168">
                  <c:v>1.4098621434336149E-2</c:v>
                </c:pt>
                <c:pt idx="169">
                  <c:v>3.2046558623050281E-2</c:v>
                </c:pt>
                <c:pt idx="170">
                  <c:v>-7.9514165805737828E-3</c:v>
                </c:pt>
                <c:pt idx="171">
                  <c:v>-7.2664250771533627E-3</c:v>
                </c:pt>
                <c:pt idx="172">
                  <c:v>3.6656543416697406E-2</c:v>
                </c:pt>
                <c:pt idx="173">
                  <c:v>1.518033081800528E-2</c:v>
                </c:pt>
                <c:pt idx="174">
                  <c:v>2.1033168781923777E-2</c:v>
                </c:pt>
                <c:pt idx="175">
                  <c:v>1.6871629671221949E-2</c:v>
                </c:pt>
                <c:pt idx="176">
                  <c:v>1.068430011170373E-2</c:v>
                </c:pt>
                <c:pt idx="177">
                  <c:v>-1.1527309946865114E-4</c:v>
                </c:pt>
                <c:pt idx="178">
                  <c:v>3.0595788987279222E-3</c:v>
                </c:pt>
                <c:pt idx="179">
                  <c:v>1.0177440369209039E-3</c:v>
                </c:pt>
                <c:pt idx="180">
                  <c:v>-1.0555735100944513E-2</c:v>
                </c:pt>
                <c:pt idx="181">
                  <c:v>-9.1122469566151318E-3</c:v>
                </c:pt>
                <c:pt idx="182">
                  <c:v>-1.6815490523465225E-2</c:v>
                </c:pt>
                <c:pt idx="183">
                  <c:v>-2.9884530966259121E-2</c:v>
                </c:pt>
                <c:pt idx="184">
                  <c:v>-8.9240661493579579E-3</c:v>
                </c:pt>
                <c:pt idx="185">
                  <c:v>-5.7903719165191096E-3</c:v>
                </c:pt>
                <c:pt idx="186">
                  <c:v>-3.27068816611569E-2</c:v>
                </c:pt>
                <c:pt idx="187">
                  <c:v>6.6819021547345619E-3</c:v>
                </c:pt>
                <c:pt idx="188">
                  <c:v>1.2655114154600872E-2</c:v>
                </c:pt>
                <c:pt idx="189">
                  <c:v>1.8233245529695418E-2</c:v>
                </c:pt>
                <c:pt idx="190">
                  <c:v>1.3713880298982278E-2</c:v>
                </c:pt>
                <c:pt idx="191">
                  <c:v>9.7545167389941883E-3</c:v>
                </c:pt>
                <c:pt idx="192">
                  <c:v>1.4075590098224476E-4</c:v>
                </c:pt>
                <c:pt idx="193">
                  <c:v>-1.0409380905326908E-2</c:v>
                </c:pt>
                <c:pt idx="194">
                  <c:v>-4.4012984591172682E-3</c:v>
                </c:pt>
                <c:pt idx="195">
                  <c:v>-3.8054301940853245E-3</c:v>
                </c:pt>
                <c:pt idx="196">
                  <c:v>1.3627581828595116E-2</c:v>
                </c:pt>
                <c:pt idx="197">
                  <c:v>2.23058756674973E-2</c:v>
                </c:pt>
                <c:pt idx="198">
                  <c:v>-1.0882174893537405E-3</c:v>
                </c:pt>
                <c:pt idx="199">
                  <c:v>-1.5384095572821058E-2</c:v>
                </c:pt>
                <c:pt idx="200">
                  <c:v>-1.7742942578283825E-2</c:v>
                </c:pt>
                <c:pt idx="201">
                  <c:v>-8.1622669569903633E-4</c:v>
                </c:pt>
                <c:pt idx="202">
                  <c:v>4.080935186758821E-3</c:v>
                </c:pt>
                <c:pt idx="203">
                  <c:v>-8.5998965031870538E-3</c:v>
                </c:pt>
                <c:pt idx="204">
                  <c:v>-2.292563270887036E-3</c:v>
                </c:pt>
                <c:pt idx="205">
                  <c:v>1.4114545122132456E-2</c:v>
                </c:pt>
                <c:pt idx="206">
                  <c:v>1.8743315049760036E-2</c:v>
                </c:pt>
                <c:pt idx="207">
                  <c:v>5.2684131751053517E-3</c:v>
                </c:pt>
                <c:pt idx="208">
                  <c:v>9.220375982187428E-3</c:v>
                </c:pt>
                <c:pt idx="209">
                  <c:v>2.0241386198818746E-2</c:v>
                </c:pt>
                <c:pt idx="210">
                  <c:v>2.2408595907738169E-2</c:v>
                </c:pt>
                <c:pt idx="211">
                  <c:v>1.821641236541734E-2</c:v>
                </c:pt>
                <c:pt idx="212">
                  <c:v>1.1686720966061916E-2</c:v>
                </c:pt>
                <c:pt idx="213">
                  <c:v>1.7161177669043449E-2</c:v>
                </c:pt>
                <c:pt idx="214">
                  <c:v>2.7844768691876253E-2</c:v>
                </c:pt>
                <c:pt idx="215">
                  <c:v>3.5840633904220931E-2</c:v>
                </c:pt>
                <c:pt idx="216">
                  <c:v>5.5772933152688685E-2</c:v>
                </c:pt>
                <c:pt idx="217">
                  <c:v>5.0794873217141226E-2</c:v>
                </c:pt>
                <c:pt idx="218">
                  <c:v>4.987645396157328E-2</c:v>
                </c:pt>
                <c:pt idx="219">
                  <c:v>3.6837896530932286E-2</c:v>
                </c:pt>
                <c:pt idx="220">
                  <c:v>3.3606632600165671E-2</c:v>
                </c:pt>
                <c:pt idx="221">
                  <c:v>3.2640070736763185E-2</c:v>
                </c:pt>
                <c:pt idx="222">
                  <c:v>2.7442649471664388E-2</c:v>
                </c:pt>
                <c:pt idx="223">
                  <c:v>4.9346891944361627E-2</c:v>
                </c:pt>
                <c:pt idx="224">
                  <c:v>4.7601582798694225E-2</c:v>
                </c:pt>
                <c:pt idx="225">
                  <c:v>6.1429216232921538E-2</c:v>
                </c:pt>
                <c:pt idx="226">
                  <c:v>6.1507831205379199E-2</c:v>
                </c:pt>
                <c:pt idx="227">
                  <c:v>7.4105518675831414E-2</c:v>
                </c:pt>
                <c:pt idx="228">
                  <c:v>0.11403951280488701</c:v>
                </c:pt>
                <c:pt idx="229">
                  <c:v>0.11722325831976292</c:v>
                </c:pt>
                <c:pt idx="230">
                  <c:v>0.10985432149185058</c:v>
                </c:pt>
                <c:pt idx="231">
                  <c:v>8.2121183970267214E-2</c:v>
                </c:pt>
                <c:pt idx="232">
                  <c:v>8.1371926872879308E-2</c:v>
                </c:pt>
                <c:pt idx="233">
                  <c:v>0.10399986851042739</c:v>
                </c:pt>
                <c:pt idx="234">
                  <c:v>0.13501323571389912</c:v>
                </c:pt>
                <c:pt idx="235">
                  <c:v>0.13513506866402852</c:v>
                </c:pt>
                <c:pt idx="236">
                  <c:v>0.13213460161308674</c:v>
                </c:pt>
                <c:pt idx="237">
                  <c:v>0.11244684216347606</c:v>
                </c:pt>
                <c:pt idx="238">
                  <c:v>0.13626065219616412</c:v>
                </c:pt>
                <c:pt idx="239">
                  <c:v>0.15977988416589162</c:v>
                </c:pt>
                <c:pt idx="240">
                  <c:v>0.17755253599274937</c:v>
                </c:pt>
                <c:pt idx="241">
                  <c:v>0.12869503294117796</c:v>
                </c:pt>
                <c:pt idx="242">
                  <c:v>0.10257314993090705</c:v>
                </c:pt>
                <c:pt idx="243">
                  <c:v>9.448561714585571E-2</c:v>
                </c:pt>
                <c:pt idx="244">
                  <c:v>0.12157858316106104</c:v>
                </c:pt>
                <c:pt idx="245">
                  <c:v>0.1122085077791824</c:v>
                </c:pt>
                <c:pt idx="246">
                  <c:v>0.12655893909511789</c:v>
                </c:pt>
                <c:pt idx="247">
                  <c:v>0.11571444932274583</c:v>
                </c:pt>
                <c:pt idx="248">
                  <c:v>0.12642191427956109</c:v>
                </c:pt>
                <c:pt idx="249">
                  <c:v>0.13263722747506601</c:v>
                </c:pt>
              </c:numCache>
            </c:numRef>
          </c:xVal>
          <c:yVal>
            <c:numRef>
              <c:f>'PDiff_LN regr 2'!$C$35:$C$284</c:f>
              <c:numCache>
                <c:formatCode>General</c:formatCode>
                <c:ptCount val="250"/>
                <c:pt idx="0">
                  <c:v>-3.419220415940849E-2</c:v>
                </c:pt>
                <c:pt idx="1">
                  <c:v>-2.7847476892826961E-2</c:v>
                </c:pt>
                <c:pt idx="2">
                  <c:v>-3.467504795476728E-2</c:v>
                </c:pt>
                <c:pt idx="3">
                  <c:v>-3.0991809364779854E-2</c:v>
                </c:pt>
                <c:pt idx="4">
                  <c:v>-4.8018145884462626E-2</c:v>
                </c:pt>
                <c:pt idx="5">
                  <c:v>-2.590505948814581E-2</c:v>
                </c:pt>
                <c:pt idx="6">
                  <c:v>-7.6044675002879814E-3</c:v>
                </c:pt>
                <c:pt idx="7">
                  <c:v>-0.10965130412143864</c:v>
                </c:pt>
                <c:pt idx="8">
                  <c:v>-9.9931047547805463E-3</c:v>
                </c:pt>
                <c:pt idx="9">
                  <c:v>-1.39032882055794E-2</c:v>
                </c:pt>
                <c:pt idx="10">
                  <c:v>2.6701528960481724E-2</c:v>
                </c:pt>
                <c:pt idx="11">
                  <c:v>-6.0115824151912634E-2</c:v>
                </c:pt>
                <c:pt idx="12">
                  <c:v>6.6217865968352996E-2</c:v>
                </c:pt>
                <c:pt idx="13">
                  <c:v>-6.1969145682265747E-3</c:v>
                </c:pt>
                <c:pt idx="14">
                  <c:v>-3.4135536803944433E-2</c:v>
                </c:pt>
                <c:pt idx="15">
                  <c:v>7.8886260886536164E-2</c:v>
                </c:pt>
                <c:pt idx="16">
                  <c:v>-6.1598704886177913E-2</c:v>
                </c:pt>
                <c:pt idx="17">
                  <c:v>-9.1696446425604705E-2</c:v>
                </c:pt>
                <c:pt idx="18">
                  <c:v>-1.6036041775985055E-2</c:v>
                </c:pt>
                <c:pt idx="19">
                  <c:v>2.7126869908412843E-2</c:v>
                </c:pt>
                <c:pt idx="20">
                  <c:v>1.9151978630214117E-2</c:v>
                </c:pt>
                <c:pt idx="21">
                  <c:v>-7.732061155084935E-2</c:v>
                </c:pt>
                <c:pt idx="22">
                  <c:v>0.10798064740288993</c:v>
                </c:pt>
                <c:pt idx="23">
                  <c:v>-6.2034454430550667E-2</c:v>
                </c:pt>
                <c:pt idx="24">
                  <c:v>2.8348495782283933E-2</c:v>
                </c:pt>
                <c:pt idx="25">
                  <c:v>-2.603351211476479E-2</c:v>
                </c:pt>
                <c:pt idx="26">
                  <c:v>-4.9872684927352751E-2</c:v>
                </c:pt>
                <c:pt idx="27">
                  <c:v>-7.6110556012073616E-2</c:v>
                </c:pt>
                <c:pt idx="28">
                  <c:v>7.3152267955149952E-2</c:v>
                </c:pt>
                <c:pt idx="29">
                  <c:v>-4.3498499098907573E-2</c:v>
                </c:pt>
                <c:pt idx="30">
                  <c:v>-5.0572085990388871E-2</c:v>
                </c:pt>
                <c:pt idx="31">
                  <c:v>0.15391847401781789</c:v>
                </c:pt>
                <c:pt idx="32">
                  <c:v>-4.4157173319460341E-2</c:v>
                </c:pt>
                <c:pt idx="33">
                  <c:v>-1.1074267895493151E-2</c:v>
                </c:pt>
                <c:pt idx="34">
                  <c:v>-1.830081437591069E-2</c:v>
                </c:pt>
                <c:pt idx="35">
                  <c:v>-0.11331658762194152</c:v>
                </c:pt>
                <c:pt idx="36">
                  <c:v>-3.2155923630426742E-2</c:v>
                </c:pt>
                <c:pt idx="37">
                  <c:v>9.6248794534758986E-4</c:v>
                </c:pt>
                <c:pt idx="38">
                  <c:v>-9.4935023525781759E-3</c:v>
                </c:pt>
                <c:pt idx="39">
                  <c:v>-0.16743567807984583</c:v>
                </c:pt>
                <c:pt idx="40">
                  <c:v>-9.2491809153472104E-2</c:v>
                </c:pt>
                <c:pt idx="41">
                  <c:v>6.695134793733537E-2</c:v>
                </c:pt>
                <c:pt idx="42">
                  <c:v>-0.12867274191338574</c:v>
                </c:pt>
                <c:pt idx="43">
                  <c:v>-2.0565518719877218E-3</c:v>
                </c:pt>
                <c:pt idx="44">
                  <c:v>-2.8647508849315884E-2</c:v>
                </c:pt>
                <c:pt idx="45">
                  <c:v>-6.1337038433595836E-2</c:v>
                </c:pt>
                <c:pt idx="46">
                  <c:v>-8.9150599254850249E-4</c:v>
                </c:pt>
                <c:pt idx="47">
                  <c:v>-0.14322041506158278</c:v>
                </c:pt>
                <c:pt idx="48">
                  <c:v>1.7590626472729909E-2</c:v>
                </c:pt>
                <c:pt idx="49">
                  <c:v>3.4261244381111666E-2</c:v>
                </c:pt>
                <c:pt idx="50">
                  <c:v>-7.5243114401693845E-2</c:v>
                </c:pt>
                <c:pt idx="51">
                  <c:v>-4.2863109762132368E-2</c:v>
                </c:pt>
                <c:pt idx="52">
                  <c:v>-1.2185137608025087E-2</c:v>
                </c:pt>
                <c:pt idx="53">
                  <c:v>-2.6299497454266074E-2</c:v>
                </c:pt>
                <c:pt idx="54">
                  <c:v>4.5914796858882667E-2</c:v>
                </c:pt>
                <c:pt idx="55">
                  <c:v>1.3113316076038828E-2</c:v>
                </c:pt>
                <c:pt idx="56">
                  <c:v>9.4908222806218134E-3</c:v>
                </c:pt>
                <c:pt idx="57">
                  <c:v>-1.4689053556953269E-2</c:v>
                </c:pt>
                <c:pt idx="58">
                  <c:v>-2.5846846886471653E-2</c:v>
                </c:pt>
                <c:pt idx="59">
                  <c:v>4.0327049495124001E-2</c:v>
                </c:pt>
                <c:pt idx="60">
                  <c:v>-4.1864432625720482E-2</c:v>
                </c:pt>
                <c:pt idx="61">
                  <c:v>7.532303042608568E-2</c:v>
                </c:pt>
                <c:pt idx="62">
                  <c:v>-2.9926763896614972E-2</c:v>
                </c:pt>
                <c:pt idx="63">
                  <c:v>9.43121156674529E-2</c:v>
                </c:pt>
                <c:pt idx="64">
                  <c:v>4.7005892586327036E-5</c:v>
                </c:pt>
                <c:pt idx="65">
                  <c:v>-3.8567845792030653E-2</c:v>
                </c:pt>
                <c:pt idx="66">
                  <c:v>-1.3570012139936694E-2</c:v>
                </c:pt>
                <c:pt idx="67">
                  <c:v>-4.3151670583741364E-2</c:v>
                </c:pt>
                <c:pt idx="68">
                  <c:v>1.4702600205076521E-2</c:v>
                </c:pt>
                <c:pt idx="69">
                  <c:v>-2.2944052880712107E-2</c:v>
                </c:pt>
                <c:pt idx="70">
                  <c:v>-3.4188997918752406E-2</c:v>
                </c:pt>
                <c:pt idx="71">
                  <c:v>3.061700821633373E-2</c:v>
                </c:pt>
                <c:pt idx="72">
                  <c:v>1.313871173248593E-2</c:v>
                </c:pt>
                <c:pt idx="73">
                  <c:v>-3.2773525378953394E-2</c:v>
                </c:pt>
                <c:pt idx="74">
                  <c:v>-1.3608002771464456E-2</c:v>
                </c:pt>
                <c:pt idx="75">
                  <c:v>8.1041414524472444E-2</c:v>
                </c:pt>
                <c:pt idx="76">
                  <c:v>-3.4744119043047306E-2</c:v>
                </c:pt>
                <c:pt idx="77">
                  <c:v>-8.4428904388889947E-2</c:v>
                </c:pt>
                <c:pt idx="78">
                  <c:v>0.10095056588155593</c:v>
                </c:pt>
                <c:pt idx="79">
                  <c:v>5.0078467371919899E-2</c:v>
                </c:pt>
                <c:pt idx="80">
                  <c:v>-7.2078452475739851E-2</c:v>
                </c:pt>
                <c:pt idx="81">
                  <c:v>-2.8968955029679222E-2</c:v>
                </c:pt>
                <c:pt idx="82">
                  <c:v>-2.0465963893100181E-2</c:v>
                </c:pt>
                <c:pt idx="83">
                  <c:v>7.6657604444658745E-3</c:v>
                </c:pt>
                <c:pt idx="84">
                  <c:v>3.1808414909894722E-2</c:v>
                </c:pt>
                <c:pt idx="85">
                  <c:v>2.1332272393244978E-2</c:v>
                </c:pt>
                <c:pt idx="86">
                  <c:v>4.8107491823268234E-2</c:v>
                </c:pt>
                <c:pt idx="87">
                  <c:v>6.1647646791200827E-3</c:v>
                </c:pt>
                <c:pt idx="88">
                  <c:v>5.9705176002005089E-2</c:v>
                </c:pt>
                <c:pt idx="89">
                  <c:v>-7.1406992537681901E-2</c:v>
                </c:pt>
                <c:pt idx="90">
                  <c:v>1.5186531593124997E-2</c:v>
                </c:pt>
                <c:pt idx="91">
                  <c:v>-1.3067119650173709E-2</c:v>
                </c:pt>
                <c:pt idx="92">
                  <c:v>9.1196016527348434E-3</c:v>
                </c:pt>
                <c:pt idx="93">
                  <c:v>-0.10561017727284927</c:v>
                </c:pt>
                <c:pt idx="94">
                  <c:v>5.1572224115208343E-2</c:v>
                </c:pt>
                <c:pt idx="95">
                  <c:v>-3.7322991596068888E-2</c:v>
                </c:pt>
                <c:pt idx="96">
                  <c:v>1.3105156437832832E-2</c:v>
                </c:pt>
                <c:pt idx="97">
                  <c:v>1.676557747874341E-2</c:v>
                </c:pt>
                <c:pt idx="98">
                  <c:v>1.865272776031901E-2</c:v>
                </c:pt>
                <c:pt idx="99">
                  <c:v>5.9379838717763533E-3</c:v>
                </c:pt>
                <c:pt idx="100">
                  <c:v>2.9258632453570854E-2</c:v>
                </c:pt>
                <c:pt idx="101">
                  <c:v>3.3024199442886371E-2</c:v>
                </c:pt>
                <c:pt idx="102">
                  <c:v>-3.1443987095254755E-2</c:v>
                </c:pt>
                <c:pt idx="103">
                  <c:v>2.1413514925782806E-2</c:v>
                </c:pt>
                <c:pt idx="104">
                  <c:v>5.3552081727023193E-2</c:v>
                </c:pt>
                <c:pt idx="105">
                  <c:v>5.1145871966703282E-2</c:v>
                </c:pt>
                <c:pt idx="106">
                  <c:v>-2.3728951511269969E-2</c:v>
                </c:pt>
                <c:pt idx="107">
                  <c:v>-1.9321064582094039E-2</c:v>
                </c:pt>
                <c:pt idx="108">
                  <c:v>4.656179673904326E-2</c:v>
                </c:pt>
                <c:pt idx="109">
                  <c:v>5.0327451724660577E-2</c:v>
                </c:pt>
                <c:pt idx="110">
                  <c:v>4.5070822831274171E-2</c:v>
                </c:pt>
                <c:pt idx="111">
                  <c:v>6.1859038264884703E-2</c:v>
                </c:pt>
                <c:pt idx="112">
                  <c:v>0.14401189761757038</c:v>
                </c:pt>
                <c:pt idx="113">
                  <c:v>2.8518239206386298E-2</c:v>
                </c:pt>
                <c:pt idx="114">
                  <c:v>6.0278222649245095E-2</c:v>
                </c:pt>
                <c:pt idx="115">
                  <c:v>2.0752123763099206E-2</c:v>
                </c:pt>
                <c:pt idx="116">
                  <c:v>4.6210837725649156E-2</c:v>
                </c:pt>
                <c:pt idx="117">
                  <c:v>5.6992982393719416E-2</c:v>
                </c:pt>
                <c:pt idx="118">
                  <c:v>7.5408273363244405E-2</c:v>
                </c:pt>
                <c:pt idx="119">
                  <c:v>8.0755842786514265E-2</c:v>
                </c:pt>
                <c:pt idx="120">
                  <c:v>7.6704836117800212E-2</c:v>
                </c:pt>
                <c:pt idx="121">
                  <c:v>4.7451452081757495E-2</c:v>
                </c:pt>
                <c:pt idx="122">
                  <c:v>-9.2544769461113674E-3</c:v>
                </c:pt>
                <c:pt idx="123">
                  <c:v>5.9661395989968113E-2</c:v>
                </c:pt>
                <c:pt idx="124">
                  <c:v>1.2432599517548937E-2</c:v>
                </c:pt>
                <c:pt idx="125">
                  <c:v>1.3519921953145442E-2</c:v>
                </c:pt>
                <c:pt idx="126">
                  <c:v>0.1296730527756047</c:v>
                </c:pt>
                <c:pt idx="127">
                  <c:v>4.7379411440028107E-2</c:v>
                </c:pt>
                <c:pt idx="128">
                  <c:v>5.0052861893776779E-2</c:v>
                </c:pt>
                <c:pt idx="129">
                  <c:v>-6.3040146856852886E-2</c:v>
                </c:pt>
                <c:pt idx="130">
                  <c:v>5.0921386046276496E-2</c:v>
                </c:pt>
                <c:pt idx="131">
                  <c:v>1.1998286304473638E-2</c:v>
                </c:pt>
                <c:pt idx="132">
                  <c:v>5.7815250273147711E-2</c:v>
                </c:pt>
                <c:pt idx="133">
                  <c:v>-6.1429454262778904E-2</c:v>
                </c:pt>
                <c:pt idx="134">
                  <c:v>-6.078587075770514E-2</c:v>
                </c:pt>
                <c:pt idx="135">
                  <c:v>8.5319794995697862E-2</c:v>
                </c:pt>
                <c:pt idx="136">
                  <c:v>-9.8951071285338088E-3</c:v>
                </c:pt>
                <c:pt idx="137">
                  <c:v>-0.12612131960917061</c:v>
                </c:pt>
                <c:pt idx="138">
                  <c:v>5.6404401193560716E-2</c:v>
                </c:pt>
                <c:pt idx="139">
                  <c:v>-1.4908574322589629E-3</c:v>
                </c:pt>
                <c:pt idx="140">
                  <c:v>-6.0893804584765121E-3</c:v>
                </c:pt>
                <c:pt idx="141">
                  <c:v>-3.8074114230681744E-2</c:v>
                </c:pt>
                <c:pt idx="142">
                  <c:v>-0.11140985976227391</c:v>
                </c:pt>
                <c:pt idx="143">
                  <c:v>9.0039193635602643E-2</c:v>
                </c:pt>
                <c:pt idx="144">
                  <c:v>-3.1970958857233001E-2</c:v>
                </c:pt>
                <c:pt idx="145">
                  <c:v>-0.1325532943104939</c:v>
                </c:pt>
                <c:pt idx="146">
                  <c:v>6.8655737318071175E-2</c:v>
                </c:pt>
                <c:pt idx="147">
                  <c:v>-4.1376045104852821E-2</c:v>
                </c:pt>
                <c:pt idx="148">
                  <c:v>-4.4824059445977227E-2</c:v>
                </c:pt>
                <c:pt idx="149">
                  <c:v>2.4106859351837429E-2</c:v>
                </c:pt>
                <c:pt idx="150">
                  <c:v>3.0058820094277294E-2</c:v>
                </c:pt>
                <c:pt idx="151">
                  <c:v>0.1047475254260668</c:v>
                </c:pt>
                <c:pt idx="152">
                  <c:v>7.5767558007161284E-2</c:v>
                </c:pt>
                <c:pt idx="153">
                  <c:v>0.2122946288894596</c:v>
                </c:pt>
                <c:pt idx="154">
                  <c:v>0.15233462030002443</c:v>
                </c:pt>
                <c:pt idx="155">
                  <c:v>-5.3344533226997726E-3</c:v>
                </c:pt>
                <c:pt idx="156">
                  <c:v>4.3745952368361429E-2</c:v>
                </c:pt>
                <c:pt idx="157">
                  <c:v>3.3047409809828565E-2</c:v>
                </c:pt>
                <c:pt idx="158">
                  <c:v>7.4945197482252368E-2</c:v>
                </c:pt>
                <c:pt idx="159">
                  <c:v>-0.10855255850418644</c:v>
                </c:pt>
                <c:pt idx="160">
                  <c:v>7.3332173501619025E-3</c:v>
                </c:pt>
                <c:pt idx="161">
                  <c:v>2.5452029435939494E-3</c:v>
                </c:pt>
                <c:pt idx="162">
                  <c:v>-2.1688972891059421E-2</c:v>
                </c:pt>
                <c:pt idx="163">
                  <c:v>-2.9729972587587028E-2</c:v>
                </c:pt>
                <c:pt idx="164">
                  <c:v>-8.1212806797759995E-2</c:v>
                </c:pt>
                <c:pt idx="165">
                  <c:v>-9.0963884161077146E-4</c:v>
                </c:pt>
                <c:pt idx="166">
                  <c:v>-2.4704612551943228E-2</c:v>
                </c:pt>
                <c:pt idx="167">
                  <c:v>-0.10277035011601399</c:v>
                </c:pt>
                <c:pt idx="168">
                  <c:v>-2.764993887191558E-2</c:v>
                </c:pt>
                <c:pt idx="169">
                  <c:v>0.10240189901400321</c:v>
                </c:pt>
                <c:pt idx="170">
                  <c:v>-6.5788552436373493E-2</c:v>
                </c:pt>
                <c:pt idx="171">
                  <c:v>2.1004640575769784E-2</c:v>
                </c:pt>
                <c:pt idx="172">
                  <c:v>6.0474505843233217E-2</c:v>
                </c:pt>
                <c:pt idx="173">
                  <c:v>-0.10804312025653928</c:v>
                </c:pt>
                <c:pt idx="174">
                  <c:v>4.8523830093110121E-2</c:v>
                </c:pt>
                <c:pt idx="175">
                  <c:v>-6.405337201842265E-2</c:v>
                </c:pt>
                <c:pt idx="176">
                  <c:v>-8.1203039204122973E-3</c:v>
                </c:pt>
                <c:pt idx="177">
                  <c:v>1.184781594500528E-2</c:v>
                </c:pt>
                <c:pt idx="178">
                  <c:v>4.3516343593914542E-2</c:v>
                </c:pt>
                <c:pt idx="179">
                  <c:v>-0.12095485081551338</c:v>
                </c:pt>
                <c:pt idx="180">
                  <c:v>-0.1048566833739617</c:v>
                </c:pt>
                <c:pt idx="181">
                  <c:v>-1.4601797394572458E-2</c:v>
                </c:pt>
                <c:pt idx="182">
                  <c:v>3.6894141688712523E-2</c:v>
                </c:pt>
                <c:pt idx="183">
                  <c:v>-0.14241773140146741</c:v>
                </c:pt>
                <c:pt idx="184">
                  <c:v>-3.6800251373865223E-3</c:v>
                </c:pt>
                <c:pt idx="185">
                  <c:v>9.7078282644437408E-2</c:v>
                </c:pt>
                <c:pt idx="186">
                  <c:v>8.1811451236077914E-3</c:v>
                </c:pt>
                <c:pt idx="187">
                  <c:v>4.3235918484297642E-2</c:v>
                </c:pt>
                <c:pt idx="188">
                  <c:v>2.7766736911559065E-2</c:v>
                </c:pt>
                <c:pt idx="189">
                  <c:v>6.2035914402308379E-2</c:v>
                </c:pt>
                <c:pt idx="190">
                  <c:v>3.3011760079638464E-2</c:v>
                </c:pt>
                <c:pt idx="191">
                  <c:v>7.4842484258134334E-2</c:v>
                </c:pt>
                <c:pt idx="192">
                  <c:v>-3.1877012364946111E-2</c:v>
                </c:pt>
                <c:pt idx="193">
                  <c:v>4.3755324737436041E-2</c:v>
                </c:pt>
                <c:pt idx="194">
                  <c:v>-1.5472370803598423E-2</c:v>
                </c:pt>
                <c:pt idx="195">
                  <c:v>8.5464203818990114E-2</c:v>
                </c:pt>
                <c:pt idx="196">
                  <c:v>5.5471749803054138E-2</c:v>
                </c:pt>
                <c:pt idx="197">
                  <c:v>-5.962737358071557E-2</c:v>
                </c:pt>
                <c:pt idx="198">
                  <c:v>9.1474994005036336E-2</c:v>
                </c:pt>
                <c:pt idx="199">
                  <c:v>-4.8349782809365749E-2</c:v>
                </c:pt>
                <c:pt idx="200">
                  <c:v>2.80926381668678E-2</c:v>
                </c:pt>
                <c:pt idx="201">
                  <c:v>-5.3593187339854964E-2</c:v>
                </c:pt>
                <c:pt idx="202">
                  <c:v>-1.868469256903893E-2</c:v>
                </c:pt>
                <c:pt idx="203">
                  <c:v>7.1983772607193686E-3</c:v>
                </c:pt>
                <c:pt idx="204">
                  <c:v>-0.12566829053585771</c:v>
                </c:pt>
                <c:pt idx="205">
                  <c:v>-2.103385931631685E-2</c:v>
                </c:pt>
                <c:pt idx="206">
                  <c:v>3.1921833761401786E-2</c:v>
                </c:pt>
                <c:pt idx="207">
                  <c:v>-6.7014819619613419E-2</c:v>
                </c:pt>
                <c:pt idx="208">
                  <c:v>-7.9008470464025038E-2</c:v>
                </c:pt>
                <c:pt idx="209">
                  <c:v>-1.770096692968437E-2</c:v>
                </c:pt>
                <c:pt idx="210">
                  <c:v>3.4334152682991004E-3</c:v>
                </c:pt>
                <c:pt idx="211">
                  <c:v>-4.2537848463931383E-2</c:v>
                </c:pt>
                <c:pt idx="212">
                  <c:v>-3.6747531949460566E-2</c:v>
                </c:pt>
                <c:pt idx="213">
                  <c:v>-1.4108110788695782E-2</c:v>
                </c:pt>
                <c:pt idx="214">
                  <c:v>-1.1052934167226525E-2</c:v>
                </c:pt>
                <c:pt idx="215">
                  <c:v>1.3784069012187317E-2</c:v>
                </c:pt>
                <c:pt idx="216">
                  <c:v>-3.7299101735575491E-2</c:v>
                </c:pt>
                <c:pt idx="217">
                  <c:v>-6.9633212129485145E-3</c:v>
                </c:pt>
                <c:pt idx="218">
                  <c:v>4.0745049153663615E-2</c:v>
                </c:pt>
                <c:pt idx="219">
                  <c:v>7.1974906397676008E-2</c:v>
                </c:pt>
                <c:pt idx="220">
                  <c:v>5.7294531884434008E-2</c:v>
                </c:pt>
                <c:pt idx="221">
                  <c:v>-7.2111740532653457E-2</c:v>
                </c:pt>
                <c:pt idx="222">
                  <c:v>-6.2193909815118076E-3</c:v>
                </c:pt>
                <c:pt idx="223">
                  <c:v>-0.10474600846765547</c:v>
                </c:pt>
                <c:pt idx="224">
                  <c:v>5.6587918188595765E-2</c:v>
                </c:pt>
                <c:pt idx="225">
                  <c:v>-3.3646166813250389E-2</c:v>
                </c:pt>
                <c:pt idx="226">
                  <c:v>-5.0267543289024275E-3</c:v>
                </c:pt>
                <c:pt idx="227">
                  <c:v>-7.2606060997175703E-2</c:v>
                </c:pt>
                <c:pt idx="228">
                  <c:v>9.1328692223004992E-3</c:v>
                </c:pt>
                <c:pt idx="229">
                  <c:v>-4.2168198410541535E-2</c:v>
                </c:pt>
                <c:pt idx="230">
                  <c:v>2.8438507282935177E-4</c:v>
                </c:pt>
                <c:pt idx="231">
                  <c:v>1.147390429338202E-2</c:v>
                </c:pt>
                <c:pt idx="232">
                  <c:v>-3.214412260714461E-2</c:v>
                </c:pt>
                <c:pt idx="233">
                  <c:v>2.6686245403448439E-2</c:v>
                </c:pt>
                <c:pt idx="234">
                  <c:v>-1.4796861152639451E-3</c:v>
                </c:pt>
                <c:pt idx="235">
                  <c:v>1.390734588551723E-2</c:v>
                </c:pt>
                <c:pt idx="236">
                  <c:v>-6.3597431569654361E-2</c:v>
                </c:pt>
                <c:pt idx="237">
                  <c:v>-7.7965590638362059E-2</c:v>
                </c:pt>
                <c:pt idx="238">
                  <c:v>0.11571237831070036</c:v>
                </c:pt>
                <c:pt idx="239">
                  <c:v>-8.5782844441911976E-2</c:v>
                </c:pt>
                <c:pt idx="240">
                  <c:v>6.3364570130893583E-2</c:v>
                </c:pt>
                <c:pt idx="241">
                  <c:v>-5.4026796129706511E-2</c:v>
                </c:pt>
                <c:pt idx="242">
                  <c:v>3.2978537160477828E-2</c:v>
                </c:pt>
                <c:pt idx="243">
                  <c:v>1.3661883883290926E-2</c:v>
                </c:pt>
                <c:pt idx="244">
                  <c:v>6.9657216212940298E-2</c:v>
                </c:pt>
                <c:pt idx="245">
                  <c:v>2.6393788465327361E-2</c:v>
                </c:pt>
                <c:pt idx="246">
                  <c:v>7.5101306277776558E-2</c:v>
                </c:pt>
                <c:pt idx="247">
                  <c:v>0.11601806803999892</c:v>
                </c:pt>
                <c:pt idx="248">
                  <c:v>-3.9851941294157811E-2</c:v>
                </c:pt>
                <c:pt idx="249">
                  <c:v>8.114612107574537E-2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66688"/>
        <c:axId val="199181824"/>
      </c:scatterChart>
      <c:valAx>
        <c:axId val="19926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PhiDiffLN(Can/US)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99181824"/>
        <c:crosses val="autoZero"/>
        <c:crossBetween val="midCat"/>
      </c:valAx>
      <c:valAx>
        <c:axId val="199181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266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PhiDiff_LN(Pound/US)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'PhiDiff_LN Data'!$L$3:$L$252</c:f>
              <c:numCache>
                <c:formatCode>0.0000</c:formatCode>
                <c:ptCount val="250"/>
                <c:pt idx="0">
                  <c:v>-0.18682424246390411</c:v>
                </c:pt>
                <c:pt idx="1">
                  <c:v>-0.19571592205632105</c:v>
                </c:pt>
                <c:pt idx="2">
                  <c:v>-0.18732061287798438</c:v>
                </c:pt>
                <c:pt idx="3">
                  <c:v>-0.18322150563283066</c:v>
                </c:pt>
                <c:pt idx="4">
                  <c:v>-0.18670603547857784</c:v>
                </c:pt>
                <c:pt idx="5">
                  <c:v>-0.20426974422069744</c:v>
                </c:pt>
                <c:pt idx="6">
                  <c:v>-0.20213708320163912</c:v>
                </c:pt>
                <c:pt idx="7">
                  <c:v>-0.19608671342926556</c:v>
                </c:pt>
                <c:pt idx="8">
                  <c:v>-0.20323227561222529</c:v>
                </c:pt>
                <c:pt idx="9">
                  <c:v>-0.21707390899748608</c:v>
                </c:pt>
                <c:pt idx="10">
                  <c:v>-0.25442984232152671</c:v>
                </c:pt>
                <c:pt idx="11">
                  <c:v>-0.22965304238172224</c:v>
                </c:pt>
                <c:pt idx="12">
                  <c:v>-0.2258732449633416</c:v>
                </c:pt>
                <c:pt idx="13">
                  <c:v>-0.20762450972929208</c:v>
                </c:pt>
                <c:pt idx="14">
                  <c:v>-0.20875336280216888</c:v>
                </c:pt>
                <c:pt idx="15">
                  <c:v>-0.22635833921896664</c:v>
                </c:pt>
                <c:pt idx="16">
                  <c:v>-0.22144603695328069</c:v>
                </c:pt>
                <c:pt idx="17">
                  <c:v>-0.22821875316682239</c:v>
                </c:pt>
                <c:pt idx="18">
                  <c:v>-0.23874050478171271</c:v>
                </c:pt>
                <c:pt idx="19">
                  <c:v>-0.19033338591209786</c:v>
                </c:pt>
                <c:pt idx="20">
                  <c:v>-0.21111199226320415</c:v>
                </c:pt>
                <c:pt idx="21">
                  <c:v>-0.23147012434786629</c:v>
                </c:pt>
                <c:pt idx="22">
                  <c:v>-0.25434708174815818</c:v>
                </c:pt>
                <c:pt idx="23">
                  <c:v>-0.21839427695157976</c:v>
                </c:pt>
                <c:pt idx="24">
                  <c:v>-0.21299252961972193</c:v>
                </c:pt>
                <c:pt idx="25">
                  <c:v>-0.22478038538396461</c:v>
                </c:pt>
                <c:pt idx="26">
                  <c:v>-0.23561036587452172</c:v>
                </c:pt>
                <c:pt idx="27">
                  <c:v>-0.2348210850217029</c:v>
                </c:pt>
                <c:pt idx="28">
                  <c:v>-0.21078811967664757</c:v>
                </c:pt>
                <c:pt idx="29">
                  <c:v>-0.22953873982025452</c:v>
                </c:pt>
                <c:pt idx="30">
                  <c:v>-0.22139007270414479</c:v>
                </c:pt>
                <c:pt idx="31">
                  <c:v>-0.21783099894178165</c:v>
                </c:pt>
                <c:pt idx="32">
                  <c:v>-0.25002754136031902</c:v>
                </c:pt>
                <c:pt idx="33">
                  <c:v>-0.24123964825636712</c:v>
                </c:pt>
                <c:pt idx="34">
                  <c:v>-0.2174492507891414</c:v>
                </c:pt>
                <c:pt idx="35">
                  <c:v>-0.23418853520769151</c:v>
                </c:pt>
                <c:pt idx="36">
                  <c:v>-0.21833766394200838</c:v>
                </c:pt>
                <c:pt idx="37">
                  <c:v>-0.21174679950092595</c:v>
                </c:pt>
                <c:pt idx="38">
                  <c:v>-0.21531970114391757</c:v>
                </c:pt>
                <c:pt idx="39">
                  <c:v>-0.20977515255921458</c:v>
                </c:pt>
                <c:pt idx="40">
                  <c:v>-0.21802971040489016</c:v>
                </c:pt>
                <c:pt idx="41">
                  <c:v>-0.20310330402247545</c:v>
                </c:pt>
                <c:pt idx="42">
                  <c:v>-0.19753820739530831</c:v>
                </c:pt>
                <c:pt idx="43">
                  <c:v>-0.22374675548939257</c:v>
                </c:pt>
                <c:pt idx="44">
                  <c:v>-0.22483104223092204</c:v>
                </c:pt>
                <c:pt idx="45">
                  <c:v>-0.23820168037664741</c:v>
                </c:pt>
                <c:pt idx="46">
                  <c:v>-0.20491355642785469</c:v>
                </c:pt>
                <c:pt idx="47">
                  <c:v>-0.21271567503737021</c:v>
                </c:pt>
                <c:pt idx="48">
                  <c:v>-0.23191923332637532</c:v>
                </c:pt>
                <c:pt idx="49">
                  <c:v>-0.19778656625106361</c:v>
                </c:pt>
                <c:pt idx="50">
                  <c:v>-0.19885955781151171</c:v>
                </c:pt>
                <c:pt idx="51">
                  <c:v>-0.20733063009963409</c:v>
                </c:pt>
                <c:pt idx="52">
                  <c:v>-0.15906346317717152</c:v>
                </c:pt>
                <c:pt idx="53">
                  <c:v>-0.18528376022587686</c:v>
                </c:pt>
                <c:pt idx="54">
                  <c:v>-0.18415014240143326</c:v>
                </c:pt>
                <c:pt idx="55">
                  <c:v>-0.17225215195340376</c:v>
                </c:pt>
                <c:pt idx="56">
                  <c:v>-0.14126808748487668</c:v>
                </c:pt>
                <c:pt idx="57">
                  <c:v>-0.17387344416598394</c:v>
                </c:pt>
                <c:pt idx="58">
                  <c:v>-0.15014556453044489</c:v>
                </c:pt>
                <c:pt idx="59">
                  <c:v>-0.1853175841661383</c:v>
                </c:pt>
                <c:pt idx="60">
                  <c:v>-0.18112004844706933</c:v>
                </c:pt>
                <c:pt idx="61">
                  <c:v>-0.15859290107996518</c:v>
                </c:pt>
                <c:pt idx="62">
                  <c:v>-0.16245582556499172</c:v>
                </c:pt>
                <c:pt idx="63">
                  <c:v>-0.15875568416770641</c:v>
                </c:pt>
                <c:pt idx="64">
                  <c:v>-0.15665988499962294</c:v>
                </c:pt>
                <c:pt idx="65">
                  <c:v>-0.14252664819311858</c:v>
                </c:pt>
                <c:pt idx="66">
                  <c:v>-0.1611432946123694</c:v>
                </c:pt>
                <c:pt idx="67">
                  <c:v>-0.17185327816517298</c:v>
                </c:pt>
                <c:pt idx="68">
                  <c:v>-0.18155256724351504</c:v>
                </c:pt>
                <c:pt idx="69">
                  <c:v>-0.16206283276996802</c:v>
                </c:pt>
                <c:pt idx="70">
                  <c:v>-0.15718499452687329</c:v>
                </c:pt>
                <c:pt idx="71">
                  <c:v>-0.16667489994669676</c:v>
                </c:pt>
                <c:pt idx="72">
                  <c:v>-0.15816170733189616</c:v>
                </c:pt>
                <c:pt idx="73">
                  <c:v>-0.15499002670009809</c:v>
                </c:pt>
                <c:pt idx="74">
                  <c:v>-0.15886125803647388</c:v>
                </c:pt>
                <c:pt idx="75">
                  <c:v>-0.17263295181182967</c:v>
                </c:pt>
                <c:pt idx="76">
                  <c:v>-0.1766392025088046</c:v>
                </c:pt>
                <c:pt idx="77">
                  <c:v>-0.18647427595514379</c:v>
                </c:pt>
                <c:pt idx="78">
                  <c:v>-0.22544327851348978</c:v>
                </c:pt>
                <c:pt idx="79">
                  <c:v>-0.18636049147747055</c:v>
                </c:pt>
                <c:pt idx="80">
                  <c:v>-0.20597492636911188</c:v>
                </c:pt>
                <c:pt idx="81">
                  <c:v>-0.19981080660361614</c:v>
                </c:pt>
                <c:pt idx="82">
                  <c:v>-0.20808092654770552</c:v>
                </c:pt>
                <c:pt idx="83">
                  <c:v>-0.21292745439799451</c:v>
                </c:pt>
                <c:pt idx="84">
                  <c:v>-0.22710940415516867</c:v>
                </c:pt>
                <c:pt idx="85">
                  <c:v>-0.2104440187021237</c:v>
                </c:pt>
                <c:pt idx="86">
                  <c:v>-0.19779493616366822</c:v>
                </c:pt>
                <c:pt idx="87">
                  <c:v>-0.20110338430551139</c:v>
                </c:pt>
                <c:pt idx="88">
                  <c:v>-0.23445039584824706</c:v>
                </c:pt>
                <c:pt idx="89">
                  <c:v>-0.24121103019471618</c:v>
                </c:pt>
                <c:pt idx="90">
                  <c:v>-0.20467381280638297</c:v>
                </c:pt>
                <c:pt idx="91">
                  <c:v>-0.20013695980220769</c:v>
                </c:pt>
                <c:pt idx="92">
                  <c:v>-0.22324339255383713</c:v>
                </c:pt>
                <c:pt idx="93">
                  <c:v>-0.25451301106895752</c:v>
                </c:pt>
                <c:pt idx="94">
                  <c:v>-0.23947637914610947</c:v>
                </c:pt>
                <c:pt idx="95">
                  <c:v>-0.27202660683364932</c:v>
                </c:pt>
                <c:pt idx="96">
                  <c:v>-0.29356261134374606</c:v>
                </c:pt>
                <c:pt idx="97">
                  <c:v>-0.29347388008044212</c:v>
                </c:pt>
                <c:pt idx="98">
                  <c:v>-0.25871109970225792</c:v>
                </c:pt>
                <c:pt idx="99">
                  <c:v>-0.25830700594796718</c:v>
                </c:pt>
                <c:pt idx="100">
                  <c:v>-0.25574940926420536</c:v>
                </c:pt>
                <c:pt idx="101">
                  <c:v>-0.28417960159055233</c:v>
                </c:pt>
                <c:pt idx="102">
                  <c:v>-0.28008638756512505</c:v>
                </c:pt>
                <c:pt idx="103">
                  <c:v>-0.26249556000941976</c:v>
                </c:pt>
                <c:pt idx="104">
                  <c:v>-0.25482979810448764</c:v>
                </c:pt>
                <c:pt idx="105">
                  <c:v>-0.27070102993361433</c:v>
                </c:pt>
                <c:pt idx="106">
                  <c:v>-0.29532233556218934</c:v>
                </c:pt>
                <c:pt idx="107">
                  <c:v>-0.3152703325378447</c:v>
                </c:pt>
                <c:pt idx="108">
                  <c:v>-0.26987529653863179</c:v>
                </c:pt>
                <c:pt idx="109">
                  <c:v>-0.28792955485068583</c:v>
                </c:pt>
                <c:pt idx="110">
                  <c:v>-0.29484179444853187</c:v>
                </c:pt>
                <c:pt idx="111">
                  <c:v>-0.28553617721757224</c:v>
                </c:pt>
                <c:pt idx="112">
                  <c:v>-0.2664802238202103</c:v>
                </c:pt>
                <c:pt idx="113">
                  <c:v>-0.25746860115574899</c:v>
                </c:pt>
                <c:pt idx="114">
                  <c:v>-0.23135112685644577</c:v>
                </c:pt>
                <c:pt idx="115">
                  <c:v>-0.27666206484764916</c:v>
                </c:pt>
                <c:pt idx="116">
                  <c:v>-0.26976702709013667</c:v>
                </c:pt>
                <c:pt idx="117">
                  <c:v>-0.24297259307680275</c:v>
                </c:pt>
                <c:pt idx="118">
                  <c:v>-0.23843573454789241</c:v>
                </c:pt>
                <c:pt idx="119">
                  <c:v>-0.2541905271515324</c:v>
                </c:pt>
                <c:pt idx="120">
                  <c:v>-0.2637211763339859</c:v>
                </c:pt>
                <c:pt idx="121">
                  <c:v>-0.24486872699561979</c:v>
                </c:pt>
                <c:pt idx="122">
                  <c:v>-0.24913624533240913</c:v>
                </c:pt>
                <c:pt idx="123">
                  <c:v>-0.26388616541954024</c:v>
                </c:pt>
                <c:pt idx="124">
                  <c:v>-0.31182607162757403</c:v>
                </c:pt>
                <c:pt idx="125">
                  <c:v>-0.26778228762172218</c:v>
                </c:pt>
                <c:pt idx="126">
                  <c:v>-0.27568353542598906</c:v>
                </c:pt>
                <c:pt idx="127">
                  <c:v>-0.30208890074191602</c:v>
                </c:pt>
                <c:pt idx="128">
                  <c:v>-0.28203501076488424</c:v>
                </c:pt>
                <c:pt idx="129">
                  <c:v>-0.28106908668888309</c:v>
                </c:pt>
                <c:pt idx="130">
                  <c:v>-0.30223669994243751</c:v>
                </c:pt>
                <c:pt idx="131">
                  <c:v>-0.31779676386646105</c:v>
                </c:pt>
                <c:pt idx="132">
                  <c:v>-0.30134835351964423</c:v>
                </c:pt>
                <c:pt idx="133">
                  <c:v>-0.3026285478740095</c:v>
                </c:pt>
                <c:pt idx="134">
                  <c:v>-0.2966844493985491</c:v>
                </c:pt>
                <c:pt idx="135">
                  <c:v>-0.32050647289895312</c:v>
                </c:pt>
                <c:pt idx="136">
                  <c:v>-0.30732246739657876</c:v>
                </c:pt>
                <c:pt idx="137">
                  <c:v>-0.30960627516336503</c:v>
                </c:pt>
                <c:pt idx="138">
                  <c:v>-0.33318025502536192</c:v>
                </c:pt>
                <c:pt idx="139">
                  <c:v>-0.3077242918620221</c:v>
                </c:pt>
                <c:pt idx="140">
                  <c:v>-0.31805745740992775</c:v>
                </c:pt>
                <c:pt idx="141">
                  <c:v>-0.32908107345404086</c:v>
                </c:pt>
                <c:pt idx="142">
                  <c:v>-0.33415502659017321</c:v>
                </c:pt>
                <c:pt idx="143">
                  <c:v>-0.3009866487444845</c:v>
                </c:pt>
                <c:pt idx="144">
                  <c:v>-0.29249433675500092</c:v>
                </c:pt>
                <c:pt idx="145">
                  <c:v>-0.30231437901693936</c:v>
                </c:pt>
                <c:pt idx="146">
                  <c:v>-0.3224881352082436</c:v>
                </c:pt>
                <c:pt idx="147">
                  <c:v>-0.3022613044952423</c:v>
                </c:pt>
                <c:pt idx="148">
                  <c:v>-0.29934471576506755</c:v>
                </c:pt>
                <c:pt idx="149">
                  <c:v>-0.30468372490295986</c:v>
                </c:pt>
                <c:pt idx="150">
                  <c:v>-0.31561898886801121</c:v>
                </c:pt>
                <c:pt idx="151">
                  <c:v>-0.25658096744635783</c:v>
                </c:pt>
                <c:pt idx="152">
                  <c:v>-0.23718774554362626</c:v>
                </c:pt>
                <c:pt idx="153">
                  <c:v>-0.20002043017971954</c:v>
                </c:pt>
                <c:pt idx="154">
                  <c:v>-0.13966827394418391</c:v>
                </c:pt>
                <c:pt idx="155">
                  <c:v>-0.16081710894056042</c:v>
                </c:pt>
                <c:pt idx="156">
                  <c:v>-0.15131317381953191</c:v>
                </c:pt>
                <c:pt idx="157">
                  <c:v>-0.16325304078322911</c:v>
                </c:pt>
                <c:pt idx="158">
                  <c:v>-0.14714861168325633</c:v>
                </c:pt>
                <c:pt idx="159">
                  <c:v>-0.19438031591827537</c:v>
                </c:pt>
                <c:pt idx="160">
                  <c:v>-0.22060744817363881</c:v>
                </c:pt>
                <c:pt idx="161">
                  <c:v>-0.25468139839450826</c:v>
                </c:pt>
                <c:pt idx="162">
                  <c:v>-0.22231156281145625</c:v>
                </c:pt>
                <c:pt idx="163">
                  <c:v>-0.23136817083576738</c:v>
                </c:pt>
                <c:pt idx="164">
                  <c:v>-0.21349802116736016</c:v>
                </c:pt>
                <c:pt idx="165">
                  <c:v>-0.2136720810241976</c:v>
                </c:pt>
                <c:pt idx="166">
                  <c:v>-0.24101572091542761</c:v>
                </c:pt>
                <c:pt idx="167">
                  <c:v>-0.20531325320430749</c:v>
                </c:pt>
                <c:pt idx="168">
                  <c:v>-0.21361379952511583</c:v>
                </c:pt>
                <c:pt idx="169">
                  <c:v>-0.18193239771152869</c:v>
                </c:pt>
                <c:pt idx="170">
                  <c:v>-0.16411286719834414</c:v>
                </c:pt>
                <c:pt idx="171">
                  <c:v>-0.20222867938562625</c:v>
                </c:pt>
                <c:pt idx="172">
                  <c:v>-0.14810495052323547</c:v>
                </c:pt>
                <c:pt idx="173">
                  <c:v>-0.17914435298508144</c:v>
                </c:pt>
                <c:pt idx="174">
                  <c:v>-0.21109646752235831</c:v>
                </c:pt>
                <c:pt idx="175">
                  <c:v>-0.21454742596110282</c:v>
                </c:pt>
                <c:pt idx="176">
                  <c:v>-0.19738508283073067</c:v>
                </c:pt>
                <c:pt idx="177">
                  <c:v>-0.21739658532270401</c:v>
                </c:pt>
                <c:pt idx="178">
                  <c:v>-0.21365214043952679</c:v>
                </c:pt>
                <c:pt idx="179">
                  <c:v>-0.18720552252721429</c:v>
                </c:pt>
                <c:pt idx="180">
                  <c:v>-0.21188406571865109</c:v>
                </c:pt>
                <c:pt idx="181">
                  <c:v>-0.22676702585323499</c:v>
                </c:pt>
                <c:pt idx="182">
                  <c:v>-0.21714401325258442</c:v>
                </c:pt>
                <c:pt idx="183">
                  <c:v>-0.22947429115836099</c:v>
                </c:pt>
                <c:pt idx="184">
                  <c:v>-0.21916306703487543</c:v>
                </c:pt>
                <c:pt idx="185">
                  <c:v>-0.21380059725670064</c:v>
                </c:pt>
                <c:pt idx="186">
                  <c:v>-0.21385112423214242</c:v>
                </c:pt>
                <c:pt idx="187">
                  <c:v>-0.22810310497344105</c:v>
                </c:pt>
                <c:pt idx="188">
                  <c:v>-0.18498237728178246</c:v>
                </c:pt>
                <c:pt idx="189">
                  <c:v>-0.20482423222511714</c:v>
                </c:pt>
                <c:pt idx="190">
                  <c:v>-0.20733590951773245</c:v>
                </c:pt>
                <c:pt idx="191">
                  <c:v>-0.1920596535290624</c:v>
                </c:pt>
                <c:pt idx="192">
                  <c:v>-0.19568344323053663</c:v>
                </c:pt>
                <c:pt idx="193">
                  <c:v>-0.21578681327316082</c:v>
                </c:pt>
                <c:pt idx="194">
                  <c:v>-0.20721979313100636</c:v>
                </c:pt>
                <c:pt idx="195">
                  <c:v>-0.21758515420826469</c:v>
                </c:pt>
                <c:pt idx="196">
                  <c:v>-0.2067403160588705</c:v>
                </c:pt>
                <c:pt idx="197">
                  <c:v>-0.18597805162024139</c:v>
                </c:pt>
                <c:pt idx="198">
                  <c:v>-0.20121327479400236</c:v>
                </c:pt>
                <c:pt idx="199">
                  <c:v>-0.20814556094273257</c:v>
                </c:pt>
                <c:pt idx="200">
                  <c:v>-0.22898603146114904</c:v>
                </c:pt>
                <c:pt idx="201">
                  <c:v>-0.21217488995894318</c:v>
                </c:pt>
                <c:pt idx="202">
                  <c:v>-0.20675648265883634</c:v>
                </c:pt>
                <c:pt idx="203">
                  <c:v>-0.22162441659990856</c:v>
                </c:pt>
                <c:pt idx="204">
                  <c:v>-0.2043498120037936</c:v>
                </c:pt>
                <c:pt idx="205">
                  <c:v>-0.17927854988823233</c:v>
                </c:pt>
                <c:pt idx="206">
                  <c:v>-0.17066741286249482</c:v>
                </c:pt>
                <c:pt idx="207">
                  <c:v>-0.20005508305674197</c:v>
                </c:pt>
                <c:pt idx="208">
                  <c:v>-0.19077910051618099</c:v>
                </c:pt>
                <c:pt idx="209">
                  <c:v>-0.20401381525921342</c:v>
                </c:pt>
                <c:pt idx="210">
                  <c:v>-0.17653603183961647</c:v>
                </c:pt>
                <c:pt idx="211">
                  <c:v>-0.20904716920049451</c:v>
                </c:pt>
                <c:pt idx="212">
                  <c:v>-0.2215725719703322</c:v>
                </c:pt>
                <c:pt idx="213">
                  <c:v>-0.22157535157740771</c:v>
                </c:pt>
                <c:pt idx="214">
                  <c:v>-0.2143737077737487</c:v>
                </c:pt>
                <c:pt idx="215">
                  <c:v>-0.23173032039607616</c:v>
                </c:pt>
                <c:pt idx="216">
                  <c:v>-0.22744293583125902</c:v>
                </c:pt>
                <c:pt idx="217">
                  <c:v>-0.22985877756504153</c:v>
                </c:pt>
                <c:pt idx="218">
                  <c:v>-0.23090598971541326</c:v>
                </c:pt>
                <c:pt idx="219">
                  <c:v>-0.23614946741329707</c:v>
                </c:pt>
                <c:pt idx="220">
                  <c:v>-0.23765910827418646</c:v>
                </c:pt>
                <c:pt idx="221">
                  <c:v>-0.23849191922293267</c:v>
                </c:pt>
                <c:pt idx="222">
                  <c:v>-0.24564210277957338</c:v>
                </c:pt>
                <c:pt idx="223">
                  <c:v>-0.21884692851247262</c:v>
                </c:pt>
                <c:pt idx="224">
                  <c:v>-0.20591333508414306</c:v>
                </c:pt>
                <c:pt idx="225">
                  <c:v>-0.20623648550553142</c:v>
                </c:pt>
                <c:pt idx="226">
                  <c:v>-0.19454783577331053</c:v>
                </c:pt>
                <c:pt idx="227">
                  <c:v>-0.19692911926796564</c:v>
                </c:pt>
                <c:pt idx="228">
                  <c:v>-0.16876094654249713</c:v>
                </c:pt>
                <c:pt idx="229">
                  <c:v>-0.19897338051203659</c:v>
                </c:pt>
                <c:pt idx="230">
                  <c:v>-0.16772242937097148</c:v>
                </c:pt>
                <c:pt idx="231">
                  <c:v>-0.18186584655125626</c:v>
                </c:pt>
                <c:pt idx="232">
                  <c:v>-0.21358096168835788</c:v>
                </c:pt>
                <c:pt idx="233">
                  <c:v>-0.20366947361398891</c:v>
                </c:pt>
                <c:pt idx="234">
                  <c:v>-0.19838802946448064</c:v>
                </c:pt>
                <c:pt idx="235">
                  <c:v>-0.20010943533780129</c:v>
                </c:pt>
                <c:pt idx="236">
                  <c:v>-0.18394730312158075</c:v>
                </c:pt>
                <c:pt idx="237">
                  <c:v>-0.19281267697728088</c:v>
                </c:pt>
                <c:pt idx="238">
                  <c:v>-0.1828746820540216</c:v>
                </c:pt>
                <c:pt idx="239">
                  <c:v>-0.17412410249335775</c:v>
                </c:pt>
                <c:pt idx="240">
                  <c:v>-0.14177870245652682</c:v>
                </c:pt>
                <c:pt idx="241">
                  <c:v>-0.1567268269379278</c:v>
                </c:pt>
                <c:pt idx="242">
                  <c:v>-0.15776544139835438</c:v>
                </c:pt>
                <c:pt idx="243">
                  <c:v>-0.16424633399704011</c:v>
                </c:pt>
                <c:pt idx="244">
                  <c:v>-0.17576613202424063</c:v>
                </c:pt>
                <c:pt idx="245">
                  <c:v>-0.14517603338046717</c:v>
                </c:pt>
                <c:pt idx="246">
                  <c:v>-7.9874124846669975E-2</c:v>
                </c:pt>
                <c:pt idx="247">
                  <c:v>-0.12016291305138366</c:v>
                </c:pt>
                <c:pt idx="248">
                  <c:v>-0.12451901146480041</c:v>
                </c:pt>
                <c:pt idx="249">
                  <c:v>-5.9258468147876969E-2</c:v>
                </c:pt>
              </c:numCache>
            </c:numRef>
          </c:xVal>
          <c:yVal>
            <c:numRef>
              <c:f>'PDiff_LN regr 2'!$C$35:$C$284</c:f>
              <c:numCache>
                <c:formatCode>General</c:formatCode>
                <c:ptCount val="250"/>
                <c:pt idx="0">
                  <c:v>-3.419220415940849E-2</c:v>
                </c:pt>
                <c:pt idx="1">
                  <c:v>-2.7847476892826961E-2</c:v>
                </c:pt>
                <c:pt idx="2">
                  <c:v>-3.467504795476728E-2</c:v>
                </c:pt>
                <c:pt idx="3">
                  <c:v>-3.0991809364779854E-2</c:v>
                </c:pt>
                <c:pt idx="4">
                  <c:v>-4.8018145884462626E-2</c:v>
                </c:pt>
                <c:pt idx="5">
                  <c:v>-2.590505948814581E-2</c:v>
                </c:pt>
                <c:pt idx="6">
                  <c:v>-7.6044675002879814E-3</c:v>
                </c:pt>
                <c:pt idx="7">
                  <c:v>-0.10965130412143864</c:v>
                </c:pt>
                <c:pt idx="8">
                  <c:v>-9.9931047547805463E-3</c:v>
                </c:pt>
                <c:pt idx="9">
                  <c:v>-1.39032882055794E-2</c:v>
                </c:pt>
                <c:pt idx="10">
                  <c:v>2.6701528960481724E-2</c:v>
                </c:pt>
                <c:pt idx="11">
                  <c:v>-6.0115824151912634E-2</c:v>
                </c:pt>
                <c:pt idx="12">
                  <c:v>6.6217865968352996E-2</c:v>
                </c:pt>
                <c:pt idx="13">
                  <c:v>-6.1969145682265747E-3</c:v>
                </c:pt>
                <c:pt idx="14">
                  <c:v>-3.4135536803944433E-2</c:v>
                </c:pt>
                <c:pt idx="15">
                  <c:v>7.8886260886536164E-2</c:v>
                </c:pt>
                <c:pt idx="16">
                  <c:v>-6.1598704886177913E-2</c:v>
                </c:pt>
                <c:pt idx="17">
                  <c:v>-9.1696446425604705E-2</c:v>
                </c:pt>
                <c:pt idx="18">
                  <c:v>-1.6036041775985055E-2</c:v>
                </c:pt>
                <c:pt idx="19">
                  <c:v>2.7126869908412843E-2</c:v>
                </c:pt>
                <c:pt idx="20">
                  <c:v>1.9151978630214117E-2</c:v>
                </c:pt>
                <c:pt idx="21">
                  <c:v>-7.732061155084935E-2</c:v>
                </c:pt>
                <c:pt idx="22">
                  <c:v>0.10798064740288993</c:v>
                </c:pt>
                <c:pt idx="23">
                  <c:v>-6.2034454430550667E-2</c:v>
                </c:pt>
                <c:pt idx="24">
                  <c:v>2.8348495782283933E-2</c:v>
                </c:pt>
                <c:pt idx="25">
                  <c:v>-2.603351211476479E-2</c:v>
                </c:pt>
                <c:pt idx="26">
                  <c:v>-4.9872684927352751E-2</c:v>
                </c:pt>
                <c:pt idx="27">
                  <c:v>-7.6110556012073616E-2</c:v>
                </c:pt>
                <c:pt idx="28">
                  <c:v>7.3152267955149952E-2</c:v>
                </c:pt>
                <c:pt idx="29">
                  <c:v>-4.3498499098907573E-2</c:v>
                </c:pt>
                <c:pt idx="30">
                  <c:v>-5.0572085990388871E-2</c:v>
                </c:pt>
                <c:pt idx="31">
                  <c:v>0.15391847401781789</c:v>
                </c:pt>
                <c:pt idx="32">
                  <c:v>-4.4157173319460341E-2</c:v>
                </c:pt>
                <c:pt idx="33">
                  <c:v>-1.1074267895493151E-2</c:v>
                </c:pt>
                <c:pt idx="34">
                  <c:v>-1.830081437591069E-2</c:v>
                </c:pt>
                <c:pt idx="35">
                  <c:v>-0.11331658762194152</c:v>
                </c:pt>
                <c:pt idx="36">
                  <c:v>-3.2155923630426742E-2</c:v>
                </c:pt>
                <c:pt idx="37">
                  <c:v>9.6248794534758986E-4</c:v>
                </c:pt>
                <c:pt idx="38">
                  <c:v>-9.4935023525781759E-3</c:v>
                </c:pt>
                <c:pt idx="39">
                  <c:v>-0.16743567807984583</c:v>
                </c:pt>
                <c:pt idx="40">
                  <c:v>-9.2491809153472104E-2</c:v>
                </c:pt>
                <c:pt idx="41">
                  <c:v>6.695134793733537E-2</c:v>
                </c:pt>
                <c:pt idx="42">
                  <c:v>-0.12867274191338574</c:v>
                </c:pt>
                <c:pt idx="43">
                  <c:v>-2.0565518719877218E-3</c:v>
                </c:pt>
                <c:pt idx="44">
                  <c:v>-2.8647508849315884E-2</c:v>
                </c:pt>
                <c:pt idx="45">
                  <c:v>-6.1337038433595836E-2</c:v>
                </c:pt>
                <c:pt idx="46">
                  <c:v>-8.9150599254850249E-4</c:v>
                </c:pt>
                <c:pt idx="47">
                  <c:v>-0.14322041506158278</c:v>
                </c:pt>
                <c:pt idx="48">
                  <c:v>1.7590626472729909E-2</c:v>
                </c:pt>
                <c:pt idx="49">
                  <c:v>3.4261244381111666E-2</c:v>
                </c:pt>
                <c:pt idx="50">
                  <c:v>-7.5243114401693845E-2</c:v>
                </c:pt>
                <c:pt idx="51">
                  <c:v>-4.2863109762132368E-2</c:v>
                </c:pt>
                <c:pt idx="52">
                  <c:v>-1.2185137608025087E-2</c:v>
                </c:pt>
                <c:pt idx="53">
                  <c:v>-2.6299497454266074E-2</c:v>
                </c:pt>
                <c:pt idx="54">
                  <c:v>4.5914796858882667E-2</c:v>
                </c:pt>
                <c:pt idx="55">
                  <c:v>1.3113316076038828E-2</c:v>
                </c:pt>
                <c:pt idx="56">
                  <c:v>9.4908222806218134E-3</c:v>
                </c:pt>
                <c:pt idx="57">
                  <c:v>-1.4689053556953269E-2</c:v>
                </c:pt>
                <c:pt idx="58">
                  <c:v>-2.5846846886471653E-2</c:v>
                </c:pt>
                <c:pt idx="59">
                  <c:v>4.0327049495124001E-2</c:v>
                </c:pt>
                <c:pt idx="60">
                  <c:v>-4.1864432625720482E-2</c:v>
                </c:pt>
                <c:pt idx="61">
                  <c:v>7.532303042608568E-2</c:v>
                </c:pt>
                <c:pt idx="62">
                  <c:v>-2.9926763896614972E-2</c:v>
                </c:pt>
                <c:pt idx="63">
                  <c:v>9.43121156674529E-2</c:v>
                </c:pt>
                <c:pt idx="64">
                  <c:v>4.7005892586327036E-5</c:v>
                </c:pt>
                <c:pt idx="65">
                  <c:v>-3.8567845792030653E-2</c:v>
                </c:pt>
                <c:pt idx="66">
                  <c:v>-1.3570012139936694E-2</c:v>
                </c:pt>
                <c:pt idx="67">
                  <c:v>-4.3151670583741364E-2</c:v>
                </c:pt>
                <c:pt idx="68">
                  <c:v>1.4702600205076521E-2</c:v>
                </c:pt>
                <c:pt idx="69">
                  <c:v>-2.2944052880712107E-2</c:v>
                </c:pt>
                <c:pt idx="70">
                  <c:v>-3.4188997918752406E-2</c:v>
                </c:pt>
                <c:pt idx="71">
                  <c:v>3.061700821633373E-2</c:v>
                </c:pt>
                <c:pt idx="72">
                  <c:v>1.313871173248593E-2</c:v>
                </c:pt>
                <c:pt idx="73">
                  <c:v>-3.2773525378953394E-2</c:v>
                </c:pt>
                <c:pt idx="74">
                  <c:v>-1.3608002771464456E-2</c:v>
                </c:pt>
                <c:pt idx="75">
                  <c:v>8.1041414524472444E-2</c:v>
                </c:pt>
                <c:pt idx="76">
                  <c:v>-3.4744119043047306E-2</c:v>
                </c:pt>
                <c:pt idx="77">
                  <c:v>-8.4428904388889947E-2</c:v>
                </c:pt>
                <c:pt idx="78">
                  <c:v>0.10095056588155593</c:v>
                </c:pt>
                <c:pt idx="79">
                  <c:v>5.0078467371919899E-2</c:v>
                </c:pt>
                <c:pt idx="80">
                  <c:v>-7.2078452475739851E-2</c:v>
                </c:pt>
                <c:pt idx="81">
                  <c:v>-2.8968955029679222E-2</c:v>
                </c:pt>
                <c:pt idx="82">
                  <c:v>-2.0465963893100181E-2</c:v>
                </c:pt>
                <c:pt idx="83">
                  <c:v>7.6657604444658745E-3</c:v>
                </c:pt>
                <c:pt idx="84">
                  <c:v>3.1808414909894722E-2</c:v>
                </c:pt>
                <c:pt idx="85">
                  <c:v>2.1332272393244978E-2</c:v>
                </c:pt>
                <c:pt idx="86">
                  <c:v>4.8107491823268234E-2</c:v>
                </c:pt>
                <c:pt idx="87">
                  <c:v>6.1647646791200827E-3</c:v>
                </c:pt>
                <c:pt idx="88">
                  <c:v>5.9705176002005089E-2</c:v>
                </c:pt>
                <c:pt idx="89">
                  <c:v>-7.1406992537681901E-2</c:v>
                </c:pt>
                <c:pt idx="90">
                  <c:v>1.5186531593124997E-2</c:v>
                </c:pt>
                <c:pt idx="91">
                  <c:v>-1.3067119650173709E-2</c:v>
                </c:pt>
                <c:pt idx="92">
                  <c:v>9.1196016527348434E-3</c:v>
                </c:pt>
                <c:pt idx="93">
                  <c:v>-0.10561017727284927</c:v>
                </c:pt>
                <c:pt idx="94">
                  <c:v>5.1572224115208343E-2</c:v>
                </c:pt>
                <c:pt idx="95">
                  <c:v>-3.7322991596068888E-2</c:v>
                </c:pt>
                <c:pt idx="96">
                  <c:v>1.3105156437832832E-2</c:v>
                </c:pt>
                <c:pt idx="97">
                  <c:v>1.676557747874341E-2</c:v>
                </c:pt>
                <c:pt idx="98">
                  <c:v>1.865272776031901E-2</c:v>
                </c:pt>
                <c:pt idx="99">
                  <c:v>5.9379838717763533E-3</c:v>
                </c:pt>
                <c:pt idx="100">
                  <c:v>2.9258632453570854E-2</c:v>
                </c:pt>
                <c:pt idx="101">
                  <c:v>3.3024199442886371E-2</c:v>
                </c:pt>
                <c:pt idx="102">
                  <c:v>-3.1443987095254755E-2</c:v>
                </c:pt>
                <c:pt idx="103">
                  <c:v>2.1413514925782806E-2</c:v>
                </c:pt>
                <c:pt idx="104">
                  <c:v>5.3552081727023193E-2</c:v>
                </c:pt>
                <c:pt idx="105">
                  <c:v>5.1145871966703282E-2</c:v>
                </c:pt>
                <c:pt idx="106">
                  <c:v>-2.3728951511269969E-2</c:v>
                </c:pt>
                <c:pt idx="107">
                  <c:v>-1.9321064582094039E-2</c:v>
                </c:pt>
                <c:pt idx="108">
                  <c:v>4.656179673904326E-2</c:v>
                </c:pt>
                <c:pt idx="109">
                  <c:v>5.0327451724660577E-2</c:v>
                </c:pt>
                <c:pt idx="110">
                  <c:v>4.5070822831274171E-2</c:v>
                </c:pt>
                <c:pt idx="111">
                  <c:v>6.1859038264884703E-2</c:v>
                </c:pt>
                <c:pt idx="112">
                  <c:v>0.14401189761757038</c:v>
                </c:pt>
                <c:pt idx="113">
                  <c:v>2.8518239206386298E-2</c:v>
                </c:pt>
                <c:pt idx="114">
                  <c:v>6.0278222649245095E-2</c:v>
                </c:pt>
                <c:pt idx="115">
                  <c:v>2.0752123763099206E-2</c:v>
                </c:pt>
                <c:pt idx="116">
                  <c:v>4.6210837725649156E-2</c:v>
                </c:pt>
                <c:pt idx="117">
                  <c:v>5.6992982393719416E-2</c:v>
                </c:pt>
                <c:pt idx="118">
                  <c:v>7.5408273363244405E-2</c:v>
                </c:pt>
                <c:pt idx="119">
                  <c:v>8.0755842786514265E-2</c:v>
                </c:pt>
                <c:pt idx="120">
                  <c:v>7.6704836117800212E-2</c:v>
                </c:pt>
                <c:pt idx="121">
                  <c:v>4.7451452081757495E-2</c:v>
                </c:pt>
                <c:pt idx="122">
                  <c:v>-9.2544769461113674E-3</c:v>
                </c:pt>
                <c:pt idx="123">
                  <c:v>5.9661395989968113E-2</c:v>
                </c:pt>
                <c:pt idx="124">
                  <c:v>1.2432599517548937E-2</c:v>
                </c:pt>
                <c:pt idx="125">
                  <c:v>1.3519921953145442E-2</c:v>
                </c:pt>
                <c:pt idx="126">
                  <c:v>0.1296730527756047</c:v>
                </c:pt>
                <c:pt idx="127">
                  <c:v>4.7379411440028107E-2</c:v>
                </c:pt>
                <c:pt idx="128">
                  <c:v>5.0052861893776779E-2</c:v>
                </c:pt>
                <c:pt idx="129">
                  <c:v>-6.3040146856852886E-2</c:v>
                </c:pt>
                <c:pt idx="130">
                  <c:v>5.0921386046276496E-2</c:v>
                </c:pt>
                <c:pt idx="131">
                  <c:v>1.1998286304473638E-2</c:v>
                </c:pt>
                <c:pt idx="132">
                  <c:v>5.7815250273147711E-2</c:v>
                </c:pt>
                <c:pt idx="133">
                  <c:v>-6.1429454262778904E-2</c:v>
                </c:pt>
                <c:pt idx="134">
                  <c:v>-6.078587075770514E-2</c:v>
                </c:pt>
                <c:pt idx="135">
                  <c:v>8.5319794995697862E-2</c:v>
                </c:pt>
                <c:pt idx="136">
                  <c:v>-9.8951071285338088E-3</c:v>
                </c:pt>
                <c:pt idx="137">
                  <c:v>-0.12612131960917061</c:v>
                </c:pt>
                <c:pt idx="138">
                  <c:v>5.6404401193560716E-2</c:v>
                </c:pt>
                <c:pt idx="139">
                  <c:v>-1.4908574322589629E-3</c:v>
                </c:pt>
                <c:pt idx="140">
                  <c:v>-6.0893804584765121E-3</c:v>
                </c:pt>
                <c:pt idx="141">
                  <c:v>-3.8074114230681744E-2</c:v>
                </c:pt>
                <c:pt idx="142">
                  <c:v>-0.11140985976227391</c:v>
                </c:pt>
                <c:pt idx="143">
                  <c:v>9.0039193635602643E-2</c:v>
                </c:pt>
                <c:pt idx="144">
                  <c:v>-3.1970958857233001E-2</c:v>
                </c:pt>
                <c:pt idx="145">
                  <c:v>-0.1325532943104939</c:v>
                </c:pt>
                <c:pt idx="146">
                  <c:v>6.8655737318071175E-2</c:v>
                </c:pt>
                <c:pt idx="147">
                  <c:v>-4.1376045104852821E-2</c:v>
                </c:pt>
                <c:pt idx="148">
                  <c:v>-4.4824059445977227E-2</c:v>
                </c:pt>
                <c:pt idx="149">
                  <c:v>2.4106859351837429E-2</c:v>
                </c:pt>
                <c:pt idx="150">
                  <c:v>3.0058820094277294E-2</c:v>
                </c:pt>
                <c:pt idx="151">
                  <c:v>0.1047475254260668</c:v>
                </c:pt>
                <c:pt idx="152">
                  <c:v>7.5767558007161284E-2</c:v>
                </c:pt>
                <c:pt idx="153">
                  <c:v>0.2122946288894596</c:v>
                </c:pt>
                <c:pt idx="154">
                  <c:v>0.15233462030002443</c:v>
                </c:pt>
                <c:pt idx="155">
                  <c:v>-5.3344533226997726E-3</c:v>
                </c:pt>
                <c:pt idx="156">
                  <c:v>4.3745952368361429E-2</c:v>
                </c:pt>
                <c:pt idx="157">
                  <c:v>3.3047409809828565E-2</c:v>
                </c:pt>
                <c:pt idx="158">
                  <c:v>7.4945197482252368E-2</c:v>
                </c:pt>
                <c:pt idx="159">
                  <c:v>-0.10855255850418644</c:v>
                </c:pt>
                <c:pt idx="160">
                  <c:v>7.3332173501619025E-3</c:v>
                </c:pt>
                <c:pt idx="161">
                  <c:v>2.5452029435939494E-3</c:v>
                </c:pt>
                <c:pt idx="162">
                  <c:v>-2.1688972891059421E-2</c:v>
                </c:pt>
                <c:pt idx="163">
                  <c:v>-2.9729972587587028E-2</c:v>
                </c:pt>
                <c:pt idx="164">
                  <c:v>-8.1212806797759995E-2</c:v>
                </c:pt>
                <c:pt idx="165">
                  <c:v>-9.0963884161077146E-4</c:v>
                </c:pt>
                <c:pt idx="166">
                  <c:v>-2.4704612551943228E-2</c:v>
                </c:pt>
                <c:pt idx="167">
                  <c:v>-0.10277035011601399</c:v>
                </c:pt>
                <c:pt idx="168">
                  <c:v>-2.764993887191558E-2</c:v>
                </c:pt>
                <c:pt idx="169">
                  <c:v>0.10240189901400321</c:v>
                </c:pt>
                <c:pt idx="170">
                  <c:v>-6.5788552436373493E-2</c:v>
                </c:pt>
                <c:pt idx="171">
                  <c:v>2.1004640575769784E-2</c:v>
                </c:pt>
                <c:pt idx="172">
                  <c:v>6.0474505843233217E-2</c:v>
                </c:pt>
                <c:pt idx="173">
                  <c:v>-0.10804312025653928</c:v>
                </c:pt>
                <c:pt idx="174">
                  <c:v>4.8523830093110121E-2</c:v>
                </c:pt>
                <c:pt idx="175">
                  <c:v>-6.405337201842265E-2</c:v>
                </c:pt>
                <c:pt idx="176">
                  <c:v>-8.1203039204122973E-3</c:v>
                </c:pt>
                <c:pt idx="177">
                  <c:v>1.184781594500528E-2</c:v>
                </c:pt>
                <c:pt idx="178">
                  <c:v>4.3516343593914542E-2</c:v>
                </c:pt>
                <c:pt idx="179">
                  <c:v>-0.12095485081551338</c:v>
                </c:pt>
                <c:pt idx="180">
                  <c:v>-0.1048566833739617</c:v>
                </c:pt>
                <c:pt idx="181">
                  <c:v>-1.4601797394572458E-2</c:v>
                </c:pt>
                <c:pt idx="182">
                  <c:v>3.6894141688712523E-2</c:v>
                </c:pt>
                <c:pt idx="183">
                  <c:v>-0.14241773140146741</c:v>
                </c:pt>
                <c:pt idx="184">
                  <c:v>-3.6800251373865223E-3</c:v>
                </c:pt>
                <c:pt idx="185">
                  <c:v>9.7078282644437408E-2</c:v>
                </c:pt>
                <c:pt idx="186">
                  <c:v>8.1811451236077914E-3</c:v>
                </c:pt>
                <c:pt idx="187">
                  <c:v>4.3235918484297642E-2</c:v>
                </c:pt>
                <c:pt idx="188">
                  <c:v>2.7766736911559065E-2</c:v>
                </c:pt>
                <c:pt idx="189">
                  <c:v>6.2035914402308379E-2</c:v>
                </c:pt>
                <c:pt idx="190">
                  <c:v>3.3011760079638464E-2</c:v>
                </c:pt>
                <c:pt idx="191">
                  <c:v>7.4842484258134334E-2</c:v>
                </c:pt>
                <c:pt idx="192">
                  <c:v>-3.1877012364946111E-2</c:v>
                </c:pt>
                <c:pt idx="193">
                  <c:v>4.3755324737436041E-2</c:v>
                </c:pt>
                <c:pt idx="194">
                  <c:v>-1.5472370803598423E-2</c:v>
                </c:pt>
                <c:pt idx="195">
                  <c:v>8.5464203818990114E-2</c:v>
                </c:pt>
                <c:pt idx="196">
                  <c:v>5.5471749803054138E-2</c:v>
                </c:pt>
                <c:pt idx="197">
                  <c:v>-5.962737358071557E-2</c:v>
                </c:pt>
                <c:pt idx="198">
                  <c:v>9.1474994005036336E-2</c:v>
                </c:pt>
                <c:pt idx="199">
                  <c:v>-4.8349782809365749E-2</c:v>
                </c:pt>
                <c:pt idx="200">
                  <c:v>2.80926381668678E-2</c:v>
                </c:pt>
                <c:pt idx="201">
                  <c:v>-5.3593187339854964E-2</c:v>
                </c:pt>
                <c:pt idx="202">
                  <c:v>-1.868469256903893E-2</c:v>
                </c:pt>
                <c:pt idx="203">
                  <c:v>7.1983772607193686E-3</c:v>
                </c:pt>
                <c:pt idx="204">
                  <c:v>-0.12566829053585771</c:v>
                </c:pt>
                <c:pt idx="205">
                  <c:v>-2.103385931631685E-2</c:v>
                </c:pt>
                <c:pt idx="206">
                  <c:v>3.1921833761401786E-2</c:v>
                </c:pt>
                <c:pt idx="207">
                  <c:v>-6.7014819619613419E-2</c:v>
                </c:pt>
                <c:pt idx="208">
                  <c:v>-7.9008470464025038E-2</c:v>
                </c:pt>
                <c:pt idx="209">
                  <c:v>-1.770096692968437E-2</c:v>
                </c:pt>
                <c:pt idx="210">
                  <c:v>3.4334152682991004E-3</c:v>
                </c:pt>
                <c:pt idx="211">
                  <c:v>-4.2537848463931383E-2</c:v>
                </c:pt>
                <c:pt idx="212">
                  <c:v>-3.6747531949460566E-2</c:v>
                </c:pt>
                <c:pt idx="213">
                  <c:v>-1.4108110788695782E-2</c:v>
                </c:pt>
                <c:pt idx="214">
                  <c:v>-1.1052934167226525E-2</c:v>
                </c:pt>
                <c:pt idx="215">
                  <c:v>1.3784069012187317E-2</c:v>
                </c:pt>
                <c:pt idx="216">
                  <c:v>-3.7299101735575491E-2</c:v>
                </c:pt>
                <c:pt idx="217">
                  <c:v>-6.9633212129485145E-3</c:v>
                </c:pt>
                <c:pt idx="218">
                  <c:v>4.0745049153663615E-2</c:v>
                </c:pt>
                <c:pt idx="219">
                  <c:v>7.1974906397676008E-2</c:v>
                </c:pt>
                <c:pt idx="220">
                  <c:v>5.7294531884434008E-2</c:v>
                </c:pt>
                <c:pt idx="221">
                  <c:v>-7.2111740532653457E-2</c:v>
                </c:pt>
                <c:pt idx="222">
                  <c:v>-6.2193909815118076E-3</c:v>
                </c:pt>
                <c:pt idx="223">
                  <c:v>-0.10474600846765547</c:v>
                </c:pt>
                <c:pt idx="224">
                  <c:v>5.6587918188595765E-2</c:v>
                </c:pt>
                <c:pt idx="225">
                  <c:v>-3.3646166813250389E-2</c:v>
                </c:pt>
                <c:pt idx="226">
                  <c:v>-5.0267543289024275E-3</c:v>
                </c:pt>
                <c:pt idx="227">
                  <c:v>-7.2606060997175703E-2</c:v>
                </c:pt>
                <c:pt idx="228">
                  <c:v>9.1328692223004992E-3</c:v>
                </c:pt>
                <c:pt idx="229">
                  <c:v>-4.2168198410541535E-2</c:v>
                </c:pt>
                <c:pt idx="230">
                  <c:v>2.8438507282935177E-4</c:v>
                </c:pt>
                <c:pt idx="231">
                  <c:v>1.147390429338202E-2</c:v>
                </c:pt>
                <c:pt idx="232">
                  <c:v>-3.214412260714461E-2</c:v>
                </c:pt>
                <c:pt idx="233">
                  <c:v>2.6686245403448439E-2</c:v>
                </c:pt>
                <c:pt idx="234">
                  <c:v>-1.4796861152639451E-3</c:v>
                </c:pt>
                <c:pt idx="235">
                  <c:v>1.390734588551723E-2</c:v>
                </c:pt>
                <c:pt idx="236">
                  <c:v>-6.3597431569654361E-2</c:v>
                </c:pt>
                <c:pt idx="237">
                  <c:v>-7.7965590638362059E-2</c:v>
                </c:pt>
                <c:pt idx="238">
                  <c:v>0.11571237831070036</c:v>
                </c:pt>
                <c:pt idx="239">
                  <c:v>-8.5782844441911976E-2</c:v>
                </c:pt>
                <c:pt idx="240">
                  <c:v>6.3364570130893583E-2</c:v>
                </c:pt>
                <c:pt idx="241">
                  <c:v>-5.4026796129706511E-2</c:v>
                </c:pt>
                <c:pt idx="242">
                  <c:v>3.2978537160477828E-2</c:v>
                </c:pt>
                <c:pt idx="243">
                  <c:v>1.3661883883290926E-2</c:v>
                </c:pt>
                <c:pt idx="244">
                  <c:v>6.9657216212940298E-2</c:v>
                </c:pt>
                <c:pt idx="245">
                  <c:v>2.6393788465327361E-2</c:v>
                </c:pt>
                <c:pt idx="246">
                  <c:v>7.5101306277776558E-2</c:v>
                </c:pt>
                <c:pt idx="247">
                  <c:v>0.11601806803999892</c:v>
                </c:pt>
                <c:pt idx="248">
                  <c:v>-3.9851941294157811E-2</c:v>
                </c:pt>
                <c:pt idx="249">
                  <c:v>8.114612107574537E-2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90048"/>
        <c:axId val="113883776"/>
      </c:scatterChart>
      <c:valAx>
        <c:axId val="11389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PhiDiff_LN(Pound/US)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13883776"/>
        <c:crosses val="autoZero"/>
        <c:crossBetween val="midCat"/>
      </c:valAx>
      <c:valAx>
        <c:axId val="113883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890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PhiDiff_LN(TW$I)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'PhiDiff_LN Data'!$M$3:$M$252</c:f>
              <c:numCache>
                <c:formatCode>0.0000</c:formatCode>
                <c:ptCount val="250"/>
                <c:pt idx="0">
                  <c:v>2.0127755678115102</c:v>
                </c:pt>
                <c:pt idx="1">
                  <c:v>2.0101303196437001</c:v>
                </c:pt>
                <c:pt idx="2">
                  <c:v>2.0067957572503619</c:v>
                </c:pt>
                <c:pt idx="3">
                  <c:v>2.0129026329930473</c:v>
                </c:pt>
                <c:pt idx="4">
                  <c:v>2.0148202528168069</c:v>
                </c:pt>
                <c:pt idx="5">
                  <c:v>2.0152164104547037</c:v>
                </c:pt>
                <c:pt idx="6">
                  <c:v>2.0095923823750081</c:v>
                </c:pt>
                <c:pt idx="7">
                  <c:v>2.0052763694388784</c:v>
                </c:pt>
                <c:pt idx="8">
                  <c:v>2.0148569496151492</c:v>
                </c:pt>
                <c:pt idx="9">
                  <c:v>2.0169653770166742</c:v>
                </c:pt>
                <c:pt idx="10">
                  <c:v>2.0032725493038024</c:v>
                </c:pt>
                <c:pt idx="11">
                  <c:v>2.0254186865741488</c:v>
                </c:pt>
                <c:pt idx="12">
                  <c:v>2.0313386886794915</c:v>
                </c:pt>
                <c:pt idx="13">
                  <c:v>2.0556738986163543</c:v>
                </c:pt>
                <c:pt idx="14">
                  <c:v>2.0468319125747931</c:v>
                </c:pt>
                <c:pt idx="15">
                  <c:v>2.0525132780530595</c:v>
                </c:pt>
                <c:pt idx="16">
                  <c:v>2.0312251847382679</c:v>
                </c:pt>
                <c:pt idx="17">
                  <c:v>2.0340118258261795</c:v>
                </c:pt>
                <c:pt idx="18">
                  <c:v>2.0454811303380636</c:v>
                </c:pt>
                <c:pt idx="19">
                  <c:v>2.0647257422531418</c:v>
                </c:pt>
                <c:pt idx="20">
                  <c:v>2.04818594350834</c:v>
                </c:pt>
                <c:pt idx="21">
                  <c:v>2.0427349935443195</c:v>
                </c:pt>
                <c:pt idx="22">
                  <c:v>2.0502364087905036</c:v>
                </c:pt>
                <c:pt idx="23">
                  <c:v>2.0734382964889604</c:v>
                </c:pt>
                <c:pt idx="24">
                  <c:v>2.072993840564727</c:v>
                </c:pt>
                <c:pt idx="25">
                  <c:v>2.0567800518215336</c:v>
                </c:pt>
                <c:pt idx="26">
                  <c:v>2.0632162398933729</c:v>
                </c:pt>
                <c:pt idx="27">
                  <c:v>2.0683420405857547</c:v>
                </c:pt>
                <c:pt idx="28">
                  <c:v>2.0675910961324382</c:v>
                </c:pt>
                <c:pt idx="29">
                  <c:v>2.0831157996925889</c:v>
                </c:pt>
                <c:pt idx="30">
                  <c:v>2.0806862186250896</c:v>
                </c:pt>
                <c:pt idx="31">
                  <c:v>2.0919322805076179</c:v>
                </c:pt>
                <c:pt idx="32">
                  <c:v>2.0499001044665563</c:v>
                </c:pt>
                <c:pt idx="33">
                  <c:v>2.0291706175890067</c:v>
                </c:pt>
                <c:pt idx="34">
                  <c:v>2.0576327854758194</c:v>
                </c:pt>
                <c:pt idx="35">
                  <c:v>2.0501794139827374</c:v>
                </c:pt>
                <c:pt idx="36">
                  <c:v>2.0404581827956041</c:v>
                </c:pt>
                <c:pt idx="37">
                  <c:v>2.0615216824960783</c:v>
                </c:pt>
                <c:pt idx="38">
                  <c:v>2.0750482305731408</c:v>
                </c:pt>
                <c:pt idx="39">
                  <c:v>2.0652428960454503</c:v>
                </c:pt>
                <c:pt idx="40">
                  <c:v>2.0628715206382413</c:v>
                </c:pt>
                <c:pt idx="41">
                  <c:v>2.0737115983527019</c:v>
                </c:pt>
                <c:pt idx="42">
                  <c:v>2.0729900957082408</c:v>
                </c:pt>
                <c:pt idx="43">
                  <c:v>2.0476312574497673</c:v>
                </c:pt>
                <c:pt idx="44">
                  <c:v>2.049176366379394</c:v>
                </c:pt>
                <c:pt idx="45">
                  <c:v>2.0412598449845709</c:v>
                </c:pt>
                <c:pt idx="46">
                  <c:v>2.0583448581630126</c:v>
                </c:pt>
                <c:pt idx="47">
                  <c:v>2.0590378919880408</c:v>
                </c:pt>
                <c:pt idx="48">
                  <c:v>2.0516559707599553</c:v>
                </c:pt>
                <c:pt idx="49">
                  <c:v>2.0767388820662425</c:v>
                </c:pt>
                <c:pt idx="50">
                  <c:v>2.0712574471982781</c:v>
                </c:pt>
                <c:pt idx="51">
                  <c:v>2.0703381707242974</c:v>
                </c:pt>
                <c:pt idx="52">
                  <c:v>2.1018734279728046</c:v>
                </c:pt>
                <c:pt idx="53">
                  <c:v>2.059114806656055</c:v>
                </c:pt>
                <c:pt idx="54">
                  <c:v>2.0792236296575926</c:v>
                </c:pt>
                <c:pt idx="55">
                  <c:v>2.092421578823656</c:v>
                </c:pt>
                <c:pt idx="56">
                  <c:v>2.0998613343663708</c:v>
                </c:pt>
                <c:pt idx="57">
                  <c:v>2.1029911399078101</c:v>
                </c:pt>
                <c:pt idx="58">
                  <c:v>2.1092104249027979</c:v>
                </c:pt>
                <c:pt idx="59">
                  <c:v>2.0848012562820051</c:v>
                </c:pt>
                <c:pt idx="60">
                  <c:v>2.0812119983901631</c:v>
                </c:pt>
                <c:pt idx="61">
                  <c:v>2.1018623982341671</c:v>
                </c:pt>
                <c:pt idx="62">
                  <c:v>2.1154922977503232</c:v>
                </c:pt>
                <c:pt idx="63">
                  <c:v>2.1185186158624902</c:v>
                </c:pt>
                <c:pt idx="64">
                  <c:v>2.1086140080021143</c:v>
                </c:pt>
                <c:pt idx="65">
                  <c:v>2.1192350895834906</c:v>
                </c:pt>
                <c:pt idx="66">
                  <c:v>2.1170856065216803</c:v>
                </c:pt>
                <c:pt idx="67">
                  <c:v>2.0939579797428607</c:v>
                </c:pt>
                <c:pt idx="68">
                  <c:v>2.0981899506625949</c:v>
                </c:pt>
                <c:pt idx="69">
                  <c:v>2.1104658397701561</c:v>
                </c:pt>
                <c:pt idx="70">
                  <c:v>2.1196401361411041</c:v>
                </c:pt>
                <c:pt idx="71">
                  <c:v>2.1145895743557315</c:v>
                </c:pt>
                <c:pt idx="72">
                  <c:v>2.1292006419954008</c:v>
                </c:pt>
                <c:pt idx="73">
                  <c:v>2.1285229345077563</c:v>
                </c:pt>
                <c:pt idx="74">
                  <c:v>2.1150867955033426</c:v>
                </c:pt>
                <c:pt idx="75">
                  <c:v>2.1166440730991556</c:v>
                </c:pt>
                <c:pt idx="76">
                  <c:v>2.0900071750803266</c:v>
                </c:pt>
                <c:pt idx="77">
                  <c:v>2.0791538567360628</c:v>
                </c:pt>
                <c:pt idx="78">
                  <c:v>2.0655312617508303</c:v>
                </c:pt>
                <c:pt idx="79">
                  <c:v>2.0956432658685413</c:v>
                </c:pt>
                <c:pt idx="80">
                  <c:v>2.0875056828504523</c:v>
                </c:pt>
                <c:pt idx="81">
                  <c:v>2.0939665941154288</c:v>
                </c:pt>
                <c:pt idx="82">
                  <c:v>2.0758166647839902</c:v>
                </c:pt>
                <c:pt idx="83">
                  <c:v>2.0781369418653202</c:v>
                </c:pt>
                <c:pt idx="84">
                  <c:v>2.0541588482914257</c:v>
                </c:pt>
                <c:pt idx="85">
                  <c:v>2.0556859895394091</c:v>
                </c:pt>
                <c:pt idx="86">
                  <c:v>2.0551658598714102</c:v>
                </c:pt>
                <c:pt idx="87">
                  <c:v>2.0562301428650778</c:v>
                </c:pt>
                <c:pt idx="88">
                  <c:v>2.0101123685711708</c:v>
                </c:pt>
                <c:pt idx="89">
                  <c:v>2.0229554190076242</c:v>
                </c:pt>
                <c:pt idx="90">
                  <c:v>2.0498448787372587</c:v>
                </c:pt>
                <c:pt idx="91">
                  <c:v>2.053069519944966</c:v>
                </c:pt>
                <c:pt idx="92">
                  <c:v>2.0343976504131693</c:v>
                </c:pt>
                <c:pt idx="93">
                  <c:v>1.9970898450817165</c:v>
                </c:pt>
                <c:pt idx="94">
                  <c:v>2.0157277492614432</c:v>
                </c:pt>
                <c:pt idx="95">
                  <c:v>1.9917492648734898</c:v>
                </c:pt>
                <c:pt idx="96">
                  <c:v>1.9831800596082974</c:v>
                </c:pt>
                <c:pt idx="97">
                  <c:v>2.0030552294792234</c:v>
                </c:pt>
                <c:pt idx="98">
                  <c:v>2.0176755659742014</c:v>
                </c:pt>
                <c:pt idx="99">
                  <c:v>2.0177171552975364</c:v>
                </c:pt>
                <c:pt idx="100">
                  <c:v>2.0324331232203185</c:v>
                </c:pt>
                <c:pt idx="101">
                  <c:v>2.0034379893513412</c:v>
                </c:pt>
                <c:pt idx="102">
                  <c:v>1.998888331283692</c:v>
                </c:pt>
                <c:pt idx="103">
                  <c:v>2.0113918606134957</c:v>
                </c:pt>
                <c:pt idx="104">
                  <c:v>2.005100704098906</c:v>
                </c:pt>
                <c:pt idx="105">
                  <c:v>1.9851753000712806</c:v>
                </c:pt>
                <c:pt idx="106">
                  <c:v>1.95948316328642</c:v>
                </c:pt>
                <c:pt idx="107">
                  <c:v>1.9642572040185331</c:v>
                </c:pt>
                <c:pt idx="108">
                  <c:v>1.9820582411542103</c:v>
                </c:pt>
                <c:pt idx="109">
                  <c:v>1.990097454000566</c:v>
                </c:pt>
                <c:pt idx="110">
                  <c:v>1.9708763582384958</c:v>
                </c:pt>
                <c:pt idx="111">
                  <c:v>1.99353181242346</c:v>
                </c:pt>
                <c:pt idx="112">
                  <c:v>1.9957896621277538</c:v>
                </c:pt>
                <c:pt idx="113">
                  <c:v>2.0100068871055297</c:v>
                </c:pt>
                <c:pt idx="114">
                  <c:v>2.0089767738865589</c:v>
                </c:pt>
                <c:pt idx="115">
                  <c:v>1.986839681122273</c:v>
                </c:pt>
                <c:pt idx="116">
                  <c:v>1.988420788920219</c:v>
                </c:pt>
                <c:pt idx="117">
                  <c:v>2.008368693256116</c:v>
                </c:pt>
                <c:pt idx="118">
                  <c:v>2.0150798554246347</c:v>
                </c:pt>
                <c:pt idx="119">
                  <c:v>1.9995110561575506</c:v>
                </c:pt>
                <c:pt idx="120">
                  <c:v>1.9903310732810913</c:v>
                </c:pt>
                <c:pt idx="121">
                  <c:v>2.0019743198273448</c:v>
                </c:pt>
                <c:pt idx="122">
                  <c:v>2.0006524704849138</c:v>
                </c:pt>
                <c:pt idx="123">
                  <c:v>1.9904188063499406</c:v>
                </c:pt>
                <c:pt idx="124">
                  <c:v>1.9536229959730638</c:v>
                </c:pt>
                <c:pt idx="125">
                  <c:v>1.9862263229192343</c:v>
                </c:pt>
                <c:pt idx="126">
                  <c:v>1.9865805307147615</c:v>
                </c:pt>
                <c:pt idx="127">
                  <c:v>1.9746725529712239</c:v>
                </c:pt>
                <c:pt idx="128">
                  <c:v>1.9832472718841894</c:v>
                </c:pt>
                <c:pt idx="129">
                  <c:v>1.9923225099377886</c:v>
                </c:pt>
                <c:pt idx="130">
                  <c:v>1.9751406977119088</c:v>
                </c:pt>
                <c:pt idx="131">
                  <c:v>1.9720381507040772</c:v>
                </c:pt>
                <c:pt idx="132">
                  <c:v>1.9945957591966024</c:v>
                </c:pt>
                <c:pt idx="133">
                  <c:v>1.9824465161479603</c:v>
                </c:pt>
                <c:pt idx="134">
                  <c:v>1.9743587164472447</c:v>
                </c:pt>
                <c:pt idx="135">
                  <c:v>1.9642118929654044</c:v>
                </c:pt>
                <c:pt idx="136">
                  <c:v>1.962300079571901</c:v>
                </c:pt>
                <c:pt idx="137">
                  <c:v>1.9652258869668402</c:v>
                </c:pt>
                <c:pt idx="138">
                  <c:v>1.9500733316121828</c:v>
                </c:pt>
                <c:pt idx="139">
                  <c:v>1.9578072047635091</c:v>
                </c:pt>
                <c:pt idx="140">
                  <c:v>1.94113322837757</c:v>
                </c:pt>
                <c:pt idx="141">
                  <c:v>1.9217523125232203</c:v>
                </c:pt>
                <c:pt idx="142">
                  <c:v>1.9119048563431189</c:v>
                </c:pt>
                <c:pt idx="143">
                  <c:v>1.9472372179855535</c:v>
                </c:pt>
                <c:pt idx="144">
                  <c:v>1.9275982582777442</c:v>
                </c:pt>
                <c:pt idx="145">
                  <c:v>1.9271691092950087</c:v>
                </c:pt>
                <c:pt idx="146">
                  <c:v>1.8960193841940916</c:v>
                </c:pt>
                <c:pt idx="147">
                  <c:v>1.9139747422897</c:v>
                </c:pt>
                <c:pt idx="148">
                  <c:v>1.918997761373447</c:v>
                </c:pt>
                <c:pt idx="149">
                  <c:v>1.9257051025824796</c:v>
                </c:pt>
                <c:pt idx="150">
                  <c:v>1.9128395270041754</c:v>
                </c:pt>
                <c:pt idx="151">
                  <c:v>1.9589835422039301</c:v>
                </c:pt>
                <c:pt idx="152">
                  <c:v>1.9598657042470076</c:v>
                </c:pt>
                <c:pt idx="153">
                  <c:v>1.996651714191775</c:v>
                </c:pt>
                <c:pt idx="154">
                  <c:v>2.0114011895675183</c:v>
                </c:pt>
                <c:pt idx="155">
                  <c:v>1.9646628753285191</c:v>
                </c:pt>
                <c:pt idx="156">
                  <c:v>1.9800495641280218</c:v>
                </c:pt>
                <c:pt idx="157">
                  <c:v>2.0036031788282269</c:v>
                </c:pt>
                <c:pt idx="158">
                  <c:v>2.0027046074451107</c:v>
                </c:pt>
                <c:pt idx="159">
                  <c:v>1.974356039500949</c:v>
                </c:pt>
                <c:pt idx="160">
                  <c:v>1.94651461364553</c:v>
                </c:pt>
                <c:pt idx="161">
                  <c:v>1.938471286395925</c:v>
                </c:pt>
                <c:pt idx="162">
                  <c:v>1.9528170450370248</c:v>
                </c:pt>
                <c:pt idx="163">
                  <c:v>1.9345510326675353</c:v>
                </c:pt>
                <c:pt idx="164">
                  <c:v>1.9298180632159196</c:v>
                </c:pt>
                <c:pt idx="165">
                  <c:v>1.9186160947208193</c:v>
                </c:pt>
                <c:pt idx="166">
                  <c:v>1.9261368032201229</c:v>
                </c:pt>
                <c:pt idx="167">
                  <c:v>1.9358912132800148</c:v>
                </c:pt>
                <c:pt idx="168">
                  <c:v>1.9395944443344879</c:v>
                </c:pt>
                <c:pt idx="169">
                  <c:v>1.9578954376968025</c:v>
                </c:pt>
                <c:pt idx="170">
                  <c:v>1.9430961490580398</c:v>
                </c:pt>
                <c:pt idx="171">
                  <c:v>1.9455217866013435</c:v>
                </c:pt>
                <c:pt idx="172">
                  <c:v>1.9814865564318049</c:v>
                </c:pt>
                <c:pt idx="173">
                  <c:v>1.9728187626324036</c:v>
                </c:pt>
                <c:pt idx="174">
                  <c:v>1.9390538105758464</c:v>
                </c:pt>
                <c:pt idx="175">
                  <c:v>1.9389301138884911</c:v>
                </c:pt>
                <c:pt idx="176">
                  <c:v>1.9416975453635965</c:v>
                </c:pt>
                <c:pt idx="177">
                  <c:v>1.9044609063489184</c:v>
                </c:pt>
                <c:pt idx="178">
                  <c:v>1.9285098238991689</c:v>
                </c:pt>
                <c:pt idx="179">
                  <c:v>1.9469771744633539</c:v>
                </c:pt>
                <c:pt idx="180">
                  <c:v>1.9240367808333483</c:v>
                </c:pt>
                <c:pt idx="181">
                  <c:v>1.9178970551061099</c:v>
                </c:pt>
                <c:pt idx="182">
                  <c:v>1.9076028365377278</c:v>
                </c:pt>
                <c:pt idx="183">
                  <c:v>1.900603933522544</c:v>
                </c:pt>
                <c:pt idx="184">
                  <c:v>1.9060256003116494</c:v>
                </c:pt>
                <c:pt idx="185">
                  <c:v>1.9101958604081859</c:v>
                </c:pt>
                <c:pt idx="186">
                  <c:v>1.9028239640431623</c:v>
                </c:pt>
                <c:pt idx="187">
                  <c:v>1.9038631754811344</c:v>
                </c:pt>
                <c:pt idx="188">
                  <c:v>1.9333746111779293</c:v>
                </c:pt>
                <c:pt idx="189">
                  <c:v>1.9320409169721771</c:v>
                </c:pt>
                <c:pt idx="190">
                  <c:v>1.9245313317506785</c:v>
                </c:pt>
                <c:pt idx="191">
                  <c:v>1.9414684219368157</c:v>
                </c:pt>
                <c:pt idx="192">
                  <c:v>1.9370472337200146</c:v>
                </c:pt>
                <c:pt idx="193">
                  <c:v>1.9171370096554763</c:v>
                </c:pt>
                <c:pt idx="194">
                  <c:v>1.9356827419166915</c:v>
                </c:pt>
                <c:pt idx="195">
                  <c:v>1.9299063307940969</c:v>
                </c:pt>
                <c:pt idx="196">
                  <c:v>1.9411705088950315</c:v>
                </c:pt>
                <c:pt idx="197">
                  <c:v>1.953451571764766</c:v>
                </c:pt>
                <c:pt idx="198">
                  <c:v>1.9459832927035232</c:v>
                </c:pt>
                <c:pt idx="199">
                  <c:v>1.9325723975463207</c:v>
                </c:pt>
                <c:pt idx="200">
                  <c:v>1.9174777275100792</c:v>
                </c:pt>
                <c:pt idx="201">
                  <c:v>1.9290978391014142</c:v>
                </c:pt>
                <c:pt idx="202">
                  <c:v>1.9416445367213773</c:v>
                </c:pt>
                <c:pt idx="203">
                  <c:v>1.9278397394390332</c:v>
                </c:pt>
                <c:pt idx="204">
                  <c:v>1.9378522449309488</c:v>
                </c:pt>
                <c:pt idx="205">
                  <c:v>1.9469205106676872</c:v>
                </c:pt>
                <c:pt idx="206">
                  <c:v>1.9630284000260967</c:v>
                </c:pt>
                <c:pt idx="207">
                  <c:v>1.9507859032821027</c:v>
                </c:pt>
                <c:pt idx="208">
                  <c:v>1.9574549619297144</c:v>
                </c:pt>
                <c:pt idx="209">
                  <c:v>1.9458648795735076</c:v>
                </c:pt>
                <c:pt idx="210">
                  <c:v>1.9640796478906379</c:v>
                </c:pt>
                <c:pt idx="211">
                  <c:v>1.9429246126722028</c:v>
                </c:pt>
                <c:pt idx="212">
                  <c:v>1.950458704338391</c:v>
                </c:pt>
                <c:pt idx="213">
                  <c:v>1.9351484226746329</c:v>
                </c:pt>
                <c:pt idx="214">
                  <c:v>1.9555691323927205</c:v>
                </c:pt>
                <c:pt idx="215">
                  <c:v>1.9518313754696548</c:v>
                </c:pt>
                <c:pt idx="216">
                  <c:v>1.9593321300631246</c:v>
                </c:pt>
                <c:pt idx="217">
                  <c:v>1.9559963850239992</c:v>
                </c:pt>
                <c:pt idx="218">
                  <c:v>1.9497822273121006</c:v>
                </c:pt>
                <c:pt idx="219">
                  <c:v>1.9499137228272372</c:v>
                </c:pt>
                <c:pt idx="220">
                  <c:v>1.9491188197989939</c:v>
                </c:pt>
                <c:pt idx="221">
                  <c:v>1.9545003479355687</c:v>
                </c:pt>
                <c:pt idx="222">
                  <c:v>1.9482113911129715</c:v>
                </c:pt>
                <c:pt idx="223">
                  <c:v>1.9669383629395258</c:v>
                </c:pt>
                <c:pt idx="224">
                  <c:v>1.9785646204882008</c:v>
                </c:pt>
                <c:pt idx="225">
                  <c:v>1.9876529547581088</c:v>
                </c:pt>
                <c:pt idx="226">
                  <c:v>1.9985759397773575</c:v>
                </c:pt>
                <c:pt idx="227">
                  <c:v>2.0050456393662133</c:v>
                </c:pt>
                <c:pt idx="228">
                  <c:v>2.0306236709654248</c:v>
                </c:pt>
                <c:pt idx="229">
                  <c:v>2.0329234431204855</c:v>
                </c:pt>
                <c:pt idx="230">
                  <c:v>2.047351162928686</c:v>
                </c:pt>
                <c:pt idx="231">
                  <c:v>2.0275659052422914</c:v>
                </c:pt>
                <c:pt idx="232">
                  <c:v>2.0077525791377391</c:v>
                </c:pt>
                <c:pt idx="233">
                  <c:v>2.029085170647031</c:v>
                </c:pt>
                <c:pt idx="234">
                  <c:v>2.0405814944593685</c:v>
                </c:pt>
                <c:pt idx="235">
                  <c:v>2.0387111502723387</c:v>
                </c:pt>
                <c:pt idx="236">
                  <c:v>2.0321314494139577</c:v>
                </c:pt>
                <c:pt idx="237">
                  <c:v>2.0266088676628167</c:v>
                </c:pt>
                <c:pt idx="238">
                  <c:v>2.0583147448730341</c:v>
                </c:pt>
                <c:pt idx="239">
                  <c:v>2.0484517308550019</c:v>
                </c:pt>
                <c:pt idx="240">
                  <c:v>2.0566221191726877</c:v>
                </c:pt>
                <c:pt idx="241">
                  <c:v>2.0300643703666497</c:v>
                </c:pt>
                <c:pt idx="242">
                  <c:v>2.0243255300397838</c:v>
                </c:pt>
                <c:pt idx="243">
                  <c:v>2.0086697729049052</c:v>
                </c:pt>
                <c:pt idx="244">
                  <c:v>2.0221721596439468</c:v>
                </c:pt>
                <c:pt idx="245">
                  <c:v>2.0246941657573769</c:v>
                </c:pt>
                <c:pt idx="246">
                  <c:v>2.0364883645843235</c:v>
                </c:pt>
                <c:pt idx="247">
                  <c:v>2.0185219083719086</c:v>
                </c:pt>
                <c:pt idx="248">
                  <c:v>2.026574744645897</c:v>
                </c:pt>
                <c:pt idx="249">
                  <c:v>2.0417529096039737</c:v>
                </c:pt>
              </c:numCache>
            </c:numRef>
          </c:xVal>
          <c:yVal>
            <c:numRef>
              <c:f>'PDiff_LN regr 2'!$C$35:$C$284</c:f>
              <c:numCache>
                <c:formatCode>General</c:formatCode>
                <c:ptCount val="250"/>
                <c:pt idx="0">
                  <c:v>-3.419220415940849E-2</c:v>
                </c:pt>
                <c:pt idx="1">
                  <c:v>-2.7847476892826961E-2</c:v>
                </c:pt>
                <c:pt idx="2">
                  <c:v>-3.467504795476728E-2</c:v>
                </c:pt>
                <c:pt idx="3">
                  <c:v>-3.0991809364779854E-2</c:v>
                </c:pt>
                <c:pt idx="4">
                  <c:v>-4.8018145884462626E-2</c:v>
                </c:pt>
                <c:pt idx="5">
                  <c:v>-2.590505948814581E-2</c:v>
                </c:pt>
                <c:pt idx="6">
                  <c:v>-7.6044675002879814E-3</c:v>
                </c:pt>
                <c:pt idx="7">
                  <c:v>-0.10965130412143864</c:v>
                </c:pt>
                <c:pt idx="8">
                  <c:v>-9.9931047547805463E-3</c:v>
                </c:pt>
                <c:pt idx="9">
                  <c:v>-1.39032882055794E-2</c:v>
                </c:pt>
                <c:pt idx="10">
                  <c:v>2.6701528960481724E-2</c:v>
                </c:pt>
                <c:pt idx="11">
                  <c:v>-6.0115824151912634E-2</c:v>
                </c:pt>
                <c:pt idx="12">
                  <c:v>6.6217865968352996E-2</c:v>
                </c:pt>
                <c:pt idx="13">
                  <c:v>-6.1969145682265747E-3</c:v>
                </c:pt>
                <c:pt idx="14">
                  <c:v>-3.4135536803944433E-2</c:v>
                </c:pt>
                <c:pt idx="15">
                  <c:v>7.8886260886536164E-2</c:v>
                </c:pt>
                <c:pt idx="16">
                  <c:v>-6.1598704886177913E-2</c:v>
                </c:pt>
                <c:pt idx="17">
                  <c:v>-9.1696446425604705E-2</c:v>
                </c:pt>
                <c:pt idx="18">
                  <c:v>-1.6036041775985055E-2</c:v>
                </c:pt>
                <c:pt idx="19">
                  <c:v>2.7126869908412843E-2</c:v>
                </c:pt>
                <c:pt idx="20">
                  <c:v>1.9151978630214117E-2</c:v>
                </c:pt>
                <c:pt idx="21">
                  <c:v>-7.732061155084935E-2</c:v>
                </c:pt>
                <c:pt idx="22">
                  <c:v>0.10798064740288993</c:v>
                </c:pt>
                <c:pt idx="23">
                  <c:v>-6.2034454430550667E-2</c:v>
                </c:pt>
                <c:pt idx="24">
                  <c:v>2.8348495782283933E-2</c:v>
                </c:pt>
                <c:pt idx="25">
                  <c:v>-2.603351211476479E-2</c:v>
                </c:pt>
                <c:pt idx="26">
                  <c:v>-4.9872684927352751E-2</c:v>
                </c:pt>
                <c:pt idx="27">
                  <c:v>-7.6110556012073616E-2</c:v>
                </c:pt>
                <c:pt idx="28">
                  <c:v>7.3152267955149952E-2</c:v>
                </c:pt>
                <c:pt idx="29">
                  <c:v>-4.3498499098907573E-2</c:v>
                </c:pt>
                <c:pt idx="30">
                  <c:v>-5.0572085990388871E-2</c:v>
                </c:pt>
                <c:pt idx="31">
                  <c:v>0.15391847401781789</c:v>
                </c:pt>
                <c:pt idx="32">
                  <c:v>-4.4157173319460341E-2</c:v>
                </c:pt>
                <c:pt idx="33">
                  <c:v>-1.1074267895493151E-2</c:v>
                </c:pt>
                <c:pt idx="34">
                  <c:v>-1.830081437591069E-2</c:v>
                </c:pt>
                <c:pt idx="35">
                  <c:v>-0.11331658762194152</c:v>
                </c:pt>
                <c:pt idx="36">
                  <c:v>-3.2155923630426742E-2</c:v>
                </c:pt>
                <c:pt idx="37">
                  <c:v>9.6248794534758986E-4</c:v>
                </c:pt>
                <c:pt idx="38">
                  <c:v>-9.4935023525781759E-3</c:v>
                </c:pt>
                <c:pt idx="39">
                  <c:v>-0.16743567807984583</c:v>
                </c:pt>
                <c:pt idx="40">
                  <c:v>-9.2491809153472104E-2</c:v>
                </c:pt>
                <c:pt idx="41">
                  <c:v>6.695134793733537E-2</c:v>
                </c:pt>
                <c:pt idx="42">
                  <c:v>-0.12867274191338574</c:v>
                </c:pt>
                <c:pt idx="43">
                  <c:v>-2.0565518719877218E-3</c:v>
                </c:pt>
                <c:pt idx="44">
                  <c:v>-2.8647508849315884E-2</c:v>
                </c:pt>
                <c:pt idx="45">
                  <c:v>-6.1337038433595836E-2</c:v>
                </c:pt>
                <c:pt idx="46">
                  <c:v>-8.9150599254850249E-4</c:v>
                </c:pt>
                <c:pt idx="47">
                  <c:v>-0.14322041506158278</c:v>
                </c:pt>
                <c:pt idx="48">
                  <c:v>1.7590626472729909E-2</c:v>
                </c:pt>
                <c:pt idx="49">
                  <c:v>3.4261244381111666E-2</c:v>
                </c:pt>
                <c:pt idx="50">
                  <c:v>-7.5243114401693845E-2</c:v>
                </c:pt>
                <c:pt idx="51">
                  <c:v>-4.2863109762132368E-2</c:v>
                </c:pt>
                <c:pt idx="52">
                  <c:v>-1.2185137608025087E-2</c:v>
                </c:pt>
                <c:pt idx="53">
                  <c:v>-2.6299497454266074E-2</c:v>
                </c:pt>
                <c:pt idx="54">
                  <c:v>4.5914796858882667E-2</c:v>
                </c:pt>
                <c:pt idx="55">
                  <c:v>1.3113316076038828E-2</c:v>
                </c:pt>
                <c:pt idx="56">
                  <c:v>9.4908222806218134E-3</c:v>
                </c:pt>
                <c:pt idx="57">
                  <c:v>-1.4689053556953269E-2</c:v>
                </c:pt>
                <c:pt idx="58">
                  <c:v>-2.5846846886471653E-2</c:v>
                </c:pt>
                <c:pt idx="59">
                  <c:v>4.0327049495124001E-2</c:v>
                </c:pt>
                <c:pt idx="60">
                  <c:v>-4.1864432625720482E-2</c:v>
                </c:pt>
                <c:pt idx="61">
                  <c:v>7.532303042608568E-2</c:v>
                </c:pt>
                <c:pt idx="62">
                  <c:v>-2.9926763896614972E-2</c:v>
                </c:pt>
                <c:pt idx="63">
                  <c:v>9.43121156674529E-2</c:v>
                </c:pt>
                <c:pt idx="64">
                  <c:v>4.7005892586327036E-5</c:v>
                </c:pt>
                <c:pt idx="65">
                  <c:v>-3.8567845792030653E-2</c:v>
                </c:pt>
                <c:pt idx="66">
                  <c:v>-1.3570012139936694E-2</c:v>
                </c:pt>
                <c:pt idx="67">
                  <c:v>-4.3151670583741364E-2</c:v>
                </c:pt>
                <c:pt idx="68">
                  <c:v>1.4702600205076521E-2</c:v>
                </c:pt>
                <c:pt idx="69">
                  <c:v>-2.2944052880712107E-2</c:v>
                </c:pt>
                <c:pt idx="70">
                  <c:v>-3.4188997918752406E-2</c:v>
                </c:pt>
                <c:pt idx="71">
                  <c:v>3.061700821633373E-2</c:v>
                </c:pt>
                <c:pt idx="72">
                  <c:v>1.313871173248593E-2</c:v>
                </c:pt>
                <c:pt idx="73">
                  <c:v>-3.2773525378953394E-2</c:v>
                </c:pt>
                <c:pt idx="74">
                  <c:v>-1.3608002771464456E-2</c:v>
                </c:pt>
                <c:pt idx="75">
                  <c:v>8.1041414524472444E-2</c:v>
                </c:pt>
                <c:pt idx="76">
                  <c:v>-3.4744119043047306E-2</c:v>
                </c:pt>
                <c:pt idx="77">
                  <c:v>-8.4428904388889947E-2</c:v>
                </c:pt>
                <c:pt idx="78">
                  <c:v>0.10095056588155593</c:v>
                </c:pt>
                <c:pt idx="79">
                  <c:v>5.0078467371919899E-2</c:v>
                </c:pt>
                <c:pt idx="80">
                  <c:v>-7.2078452475739851E-2</c:v>
                </c:pt>
                <c:pt idx="81">
                  <c:v>-2.8968955029679222E-2</c:v>
                </c:pt>
                <c:pt idx="82">
                  <c:v>-2.0465963893100181E-2</c:v>
                </c:pt>
                <c:pt idx="83">
                  <c:v>7.6657604444658745E-3</c:v>
                </c:pt>
                <c:pt idx="84">
                  <c:v>3.1808414909894722E-2</c:v>
                </c:pt>
                <c:pt idx="85">
                  <c:v>2.1332272393244978E-2</c:v>
                </c:pt>
                <c:pt idx="86">
                  <c:v>4.8107491823268234E-2</c:v>
                </c:pt>
                <c:pt idx="87">
                  <c:v>6.1647646791200827E-3</c:v>
                </c:pt>
                <c:pt idx="88">
                  <c:v>5.9705176002005089E-2</c:v>
                </c:pt>
                <c:pt idx="89">
                  <c:v>-7.1406992537681901E-2</c:v>
                </c:pt>
                <c:pt idx="90">
                  <c:v>1.5186531593124997E-2</c:v>
                </c:pt>
                <c:pt idx="91">
                  <c:v>-1.3067119650173709E-2</c:v>
                </c:pt>
                <c:pt idx="92">
                  <c:v>9.1196016527348434E-3</c:v>
                </c:pt>
                <c:pt idx="93">
                  <c:v>-0.10561017727284927</c:v>
                </c:pt>
                <c:pt idx="94">
                  <c:v>5.1572224115208343E-2</c:v>
                </c:pt>
                <c:pt idx="95">
                  <c:v>-3.7322991596068888E-2</c:v>
                </c:pt>
                <c:pt idx="96">
                  <c:v>1.3105156437832832E-2</c:v>
                </c:pt>
                <c:pt idx="97">
                  <c:v>1.676557747874341E-2</c:v>
                </c:pt>
                <c:pt idx="98">
                  <c:v>1.865272776031901E-2</c:v>
                </c:pt>
                <c:pt idx="99">
                  <c:v>5.9379838717763533E-3</c:v>
                </c:pt>
                <c:pt idx="100">
                  <c:v>2.9258632453570854E-2</c:v>
                </c:pt>
                <c:pt idx="101">
                  <c:v>3.3024199442886371E-2</c:v>
                </c:pt>
                <c:pt idx="102">
                  <c:v>-3.1443987095254755E-2</c:v>
                </c:pt>
                <c:pt idx="103">
                  <c:v>2.1413514925782806E-2</c:v>
                </c:pt>
                <c:pt idx="104">
                  <c:v>5.3552081727023193E-2</c:v>
                </c:pt>
                <c:pt idx="105">
                  <c:v>5.1145871966703282E-2</c:v>
                </c:pt>
                <c:pt idx="106">
                  <c:v>-2.3728951511269969E-2</c:v>
                </c:pt>
                <c:pt idx="107">
                  <c:v>-1.9321064582094039E-2</c:v>
                </c:pt>
                <c:pt idx="108">
                  <c:v>4.656179673904326E-2</c:v>
                </c:pt>
                <c:pt idx="109">
                  <c:v>5.0327451724660577E-2</c:v>
                </c:pt>
                <c:pt idx="110">
                  <c:v>4.5070822831274171E-2</c:v>
                </c:pt>
                <c:pt idx="111">
                  <c:v>6.1859038264884703E-2</c:v>
                </c:pt>
                <c:pt idx="112">
                  <c:v>0.14401189761757038</c:v>
                </c:pt>
                <c:pt idx="113">
                  <c:v>2.8518239206386298E-2</c:v>
                </c:pt>
                <c:pt idx="114">
                  <c:v>6.0278222649245095E-2</c:v>
                </c:pt>
                <c:pt idx="115">
                  <c:v>2.0752123763099206E-2</c:v>
                </c:pt>
                <c:pt idx="116">
                  <c:v>4.6210837725649156E-2</c:v>
                </c:pt>
                <c:pt idx="117">
                  <c:v>5.6992982393719416E-2</c:v>
                </c:pt>
                <c:pt idx="118">
                  <c:v>7.5408273363244405E-2</c:v>
                </c:pt>
                <c:pt idx="119">
                  <c:v>8.0755842786514265E-2</c:v>
                </c:pt>
                <c:pt idx="120">
                  <c:v>7.6704836117800212E-2</c:v>
                </c:pt>
                <c:pt idx="121">
                  <c:v>4.7451452081757495E-2</c:v>
                </c:pt>
                <c:pt idx="122">
                  <c:v>-9.2544769461113674E-3</c:v>
                </c:pt>
                <c:pt idx="123">
                  <c:v>5.9661395989968113E-2</c:v>
                </c:pt>
                <c:pt idx="124">
                  <c:v>1.2432599517548937E-2</c:v>
                </c:pt>
                <c:pt idx="125">
                  <c:v>1.3519921953145442E-2</c:v>
                </c:pt>
                <c:pt idx="126">
                  <c:v>0.1296730527756047</c:v>
                </c:pt>
                <c:pt idx="127">
                  <c:v>4.7379411440028107E-2</c:v>
                </c:pt>
                <c:pt idx="128">
                  <c:v>5.0052861893776779E-2</c:v>
                </c:pt>
                <c:pt idx="129">
                  <c:v>-6.3040146856852886E-2</c:v>
                </c:pt>
                <c:pt idx="130">
                  <c:v>5.0921386046276496E-2</c:v>
                </c:pt>
                <c:pt idx="131">
                  <c:v>1.1998286304473638E-2</c:v>
                </c:pt>
                <c:pt idx="132">
                  <c:v>5.7815250273147711E-2</c:v>
                </c:pt>
                <c:pt idx="133">
                  <c:v>-6.1429454262778904E-2</c:v>
                </c:pt>
                <c:pt idx="134">
                  <c:v>-6.078587075770514E-2</c:v>
                </c:pt>
                <c:pt idx="135">
                  <c:v>8.5319794995697862E-2</c:v>
                </c:pt>
                <c:pt idx="136">
                  <c:v>-9.8951071285338088E-3</c:v>
                </c:pt>
                <c:pt idx="137">
                  <c:v>-0.12612131960917061</c:v>
                </c:pt>
                <c:pt idx="138">
                  <c:v>5.6404401193560716E-2</c:v>
                </c:pt>
                <c:pt idx="139">
                  <c:v>-1.4908574322589629E-3</c:v>
                </c:pt>
                <c:pt idx="140">
                  <c:v>-6.0893804584765121E-3</c:v>
                </c:pt>
                <c:pt idx="141">
                  <c:v>-3.8074114230681744E-2</c:v>
                </c:pt>
                <c:pt idx="142">
                  <c:v>-0.11140985976227391</c:v>
                </c:pt>
                <c:pt idx="143">
                  <c:v>9.0039193635602643E-2</c:v>
                </c:pt>
                <c:pt idx="144">
                  <c:v>-3.1970958857233001E-2</c:v>
                </c:pt>
                <c:pt idx="145">
                  <c:v>-0.1325532943104939</c:v>
                </c:pt>
                <c:pt idx="146">
                  <c:v>6.8655737318071175E-2</c:v>
                </c:pt>
                <c:pt idx="147">
                  <c:v>-4.1376045104852821E-2</c:v>
                </c:pt>
                <c:pt idx="148">
                  <c:v>-4.4824059445977227E-2</c:v>
                </c:pt>
                <c:pt idx="149">
                  <c:v>2.4106859351837429E-2</c:v>
                </c:pt>
                <c:pt idx="150">
                  <c:v>3.0058820094277294E-2</c:v>
                </c:pt>
                <c:pt idx="151">
                  <c:v>0.1047475254260668</c:v>
                </c:pt>
                <c:pt idx="152">
                  <c:v>7.5767558007161284E-2</c:v>
                </c:pt>
                <c:pt idx="153">
                  <c:v>0.2122946288894596</c:v>
                </c:pt>
                <c:pt idx="154">
                  <c:v>0.15233462030002443</c:v>
                </c:pt>
                <c:pt idx="155">
                  <c:v>-5.3344533226997726E-3</c:v>
                </c:pt>
                <c:pt idx="156">
                  <c:v>4.3745952368361429E-2</c:v>
                </c:pt>
                <c:pt idx="157">
                  <c:v>3.3047409809828565E-2</c:v>
                </c:pt>
                <c:pt idx="158">
                  <c:v>7.4945197482252368E-2</c:v>
                </c:pt>
                <c:pt idx="159">
                  <c:v>-0.10855255850418644</c:v>
                </c:pt>
                <c:pt idx="160">
                  <c:v>7.3332173501619025E-3</c:v>
                </c:pt>
                <c:pt idx="161">
                  <c:v>2.5452029435939494E-3</c:v>
                </c:pt>
                <c:pt idx="162">
                  <c:v>-2.1688972891059421E-2</c:v>
                </c:pt>
                <c:pt idx="163">
                  <c:v>-2.9729972587587028E-2</c:v>
                </c:pt>
                <c:pt idx="164">
                  <c:v>-8.1212806797759995E-2</c:v>
                </c:pt>
                <c:pt idx="165">
                  <c:v>-9.0963884161077146E-4</c:v>
                </c:pt>
                <c:pt idx="166">
                  <c:v>-2.4704612551943228E-2</c:v>
                </c:pt>
                <c:pt idx="167">
                  <c:v>-0.10277035011601399</c:v>
                </c:pt>
                <c:pt idx="168">
                  <c:v>-2.764993887191558E-2</c:v>
                </c:pt>
                <c:pt idx="169">
                  <c:v>0.10240189901400321</c:v>
                </c:pt>
                <c:pt idx="170">
                  <c:v>-6.5788552436373493E-2</c:v>
                </c:pt>
                <c:pt idx="171">
                  <c:v>2.1004640575769784E-2</c:v>
                </c:pt>
                <c:pt idx="172">
                  <c:v>6.0474505843233217E-2</c:v>
                </c:pt>
                <c:pt idx="173">
                  <c:v>-0.10804312025653928</c:v>
                </c:pt>
                <c:pt idx="174">
                  <c:v>4.8523830093110121E-2</c:v>
                </c:pt>
                <c:pt idx="175">
                  <c:v>-6.405337201842265E-2</c:v>
                </c:pt>
                <c:pt idx="176">
                  <c:v>-8.1203039204122973E-3</c:v>
                </c:pt>
                <c:pt idx="177">
                  <c:v>1.184781594500528E-2</c:v>
                </c:pt>
                <c:pt idx="178">
                  <c:v>4.3516343593914542E-2</c:v>
                </c:pt>
                <c:pt idx="179">
                  <c:v>-0.12095485081551338</c:v>
                </c:pt>
                <c:pt idx="180">
                  <c:v>-0.1048566833739617</c:v>
                </c:pt>
                <c:pt idx="181">
                  <c:v>-1.4601797394572458E-2</c:v>
                </c:pt>
                <c:pt idx="182">
                  <c:v>3.6894141688712523E-2</c:v>
                </c:pt>
                <c:pt idx="183">
                  <c:v>-0.14241773140146741</c:v>
                </c:pt>
                <c:pt idx="184">
                  <c:v>-3.6800251373865223E-3</c:v>
                </c:pt>
                <c:pt idx="185">
                  <c:v>9.7078282644437408E-2</c:v>
                </c:pt>
                <c:pt idx="186">
                  <c:v>8.1811451236077914E-3</c:v>
                </c:pt>
                <c:pt idx="187">
                  <c:v>4.3235918484297642E-2</c:v>
                </c:pt>
                <c:pt idx="188">
                  <c:v>2.7766736911559065E-2</c:v>
                </c:pt>
                <c:pt idx="189">
                  <c:v>6.2035914402308379E-2</c:v>
                </c:pt>
                <c:pt idx="190">
                  <c:v>3.3011760079638464E-2</c:v>
                </c:pt>
                <c:pt idx="191">
                  <c:v>7.4842484258134334E-2</c:v>
                </c:pt>
                <c:pt idx="192">
                  <c:v>-3.1877012364946111E-2</c:v>
                </c:pt>
                <c:pt idx="193">
                  <c:v>4.3755324737436041E-2</c:v>
                </c:pt>
                <c:pt idx="194">
                  <c:v>-1.5472370803598423E-2</c:v>
                </c:pt>
                <c:pt idx="195">
                  <c:v>8.5464203818990114E-2</c:v>
                </c:pt>
                <c:pt idx="196">
                  <c:v>5.5471749803054138E-2</c:v>
                </c:pt>
                <c:pt idx="197">
                  <c:v>-5.962737358071557E-2</c:v>
                </c:pt>
                <c:pt idx="198">
                  <c:v>9.1474994005036336E-2</c:v>
                </c:pt>
                <c:pt idx="199">
                  <c:v>-4.8349782809365749E-2</c:v>
                </c:pt>
                <c:pt idx="200">
                  <c:v>2.80926381668678E-2</c:v>
                </c:pt>
                <c:pt idx="201">
                  <c:v>-5.3593187339854964E-2</c:v>
                </c:pt>
                <c:pt idx="202">
                  <c:v>-1.868469256903893E-2</c:v>
                </c:pt>
                <c:pt idx="203">
                  <c:v>7.1983772607193686E-3</c:v>
                </c:pt>
                <c:pt idx="204">
                  <c:v>-0.12566829053585771</c:v>
                </c:pt>
                <c:pt idx="205">
                  <c:v>-2.103385931631685E-2</c:v>
                </c:pt>
                <c:pt idx="206">
                  <c:v>3.1921833761401786E-2</c:v>
                </c:pt>
                <c:pt idx="207">
                  <c:v>-6.7014819619613419E-2</c:v>
                </c:pt>
                <c:pt idx="208">
                  <c:v>-7.9008470464025038E-2</c:v>
                </c:pt>
                <c:pt idx="209">
                  <c:v>-1.770096692968437E-2</c:v>
                </c:pt>
                <c:pt idx="210">
                  <c:v>3.4334152682991004E-3</c:v>
                </c:pt>
                <c:pt idx="211">
                  <c:v>-4.2537848463931383E-2</c:v>
                </c:pt>
                <c:pt idx="212">
                  <c:v>-3.6747531949460566E-2</c:v>
                </c:pt>
                <c:pt idx="213">
                  <c:v>-1.4108110788695782E-2</c:v>
                </c:pt>
                <c:pt idx="214">
                  <c:v>-1.1052934167226525E-2</c:v>
                </c:pt>
                <c:pt idx="215">
                  <c:v>1.3784069012187317E-2</c:v>
                </c:pt>
                <c:pt idx="216">
                  <c:v>-3.7299101735575491E-2</c:v>
                </c:pt>
                <c:pt idx="217">
                  <c:v>-6.9633212129485145E-3</c:v>
                </c:pt>
                <c:pt idx="218">
                  <c:v>4.0745049153663615E-2</c:v>
                </c:pt>
                <c:pt idx="219">
                  <c:v>7.1974906397676008E-2</c:v>
                </c:pt>
                <c:pt idx="220">
                  <c:v>5.7294531884434008E-2</c:v>
                </c:pt>
                <c:pt idx="221">
                  <c:v>-7.2111740532653457E-2</c:v>
                </c:pt>
                <c:pt idx="222">
                  <c:v>-6.2193909815118076E-3</c:v>
                </c:pt>
                <c:pt idx="223">
                  <c:v>-0.10474600846765547</c:v>
                </c:pt>
                <c:pt idx="224">
                  <c:v>5.6587918188595765E-2</c:v>
                </c:pt>
                <c:pt idx="225">
                  <c:v>-3.3646166813250389E-2</c:v>
                </c:pt>
                <c:pt idx="226">
                  <c:v>-5.0267543289024275E-3</c:v>
                </c:pt>
                <c:pt idx="227">
                  <c:v>-7.2606060997175703E-2</c:v>
                </c:pt>
                <c:pt idx="228">
                  <c:v>9.1328692223004992E-3</c:v>
                </c:pt>
                <c:pt idx="229">
                  <c:v>-4.2168198410541535E-2</c:v>
                </c:pt>
                <c:pt idx="230">
                  <c:v>2.8438507282935177E-4</c:v>
                </c:pt>
                <c:pt idx="231">
                  <c:v>1.147390429338202E-2</c:v>
                </c:pt>
                <c:pt idx="232">
                  <c:v>-3.214412260714461E-2</c:v>
                </c:pt>
                <c:pt idx="233">
                  <c:v>2.6686245403448439E-2</c:v>
                </c:pt>
                <c:pt idx="234">
                  <c:v>-1.4796861152639451E-3</c:v>
                </c:pt>
                <c:pt idx="235">
                  <c:v>1.390734588551723E-2</c:v>
                </c:pt>
                <c:pt idx="236">
                  <c:v>-6.3597431569654361E-2</c:v>
                </c:pt>
                <c:pt idx="237">
                  <c:v>-7.7965590638362059E-2</c:v>
                </c:pt>
                <c:pt idx="238">
                  <c:v>0.11571237831070036</c:v>
                </c:pt>
                <c:pt idx="239">
                  <c:v>-8.5782844441911976E-2</c:v>
                </c:pt>
                <c:pt idx="240">
                  <c:v>6.3364570130893583E-2</c:v>
                </c:pt>
                <c:pt idx="241">
                  <c:v>-5.4026796129706511E-2</c:v>
                </c:pt>
                <c:pt idx="242">
                  <c:v>3.2978537160477828E-2</c:v>
                </c:pt>
                <c:pt idx="243">
                  <c:v>1.3661883883290926E-2</c:v>
                </c:pt>
                <c:pt idx="244">
                  <c:v>6.9657216212940298E-2</c:v>
                </c:pt>
                <c:pt idx="245">
                  <c:v>2.6393788465327361E-2</c:v>
                </c:pt>
                <c:pt idx="246">
                  <c:v>7.5101306277776558E-2</c:v>
                </c:pt>
                <c:pt idx="247">
                  <c:v>0.11601806803999892</c:v>
                </c:pt>
                <c:pt idx="248">
                  <c:v>-3.9851941294157811E-2</c:v>
                </c:pt>
                <c:pt idx="249">
                  <c:v>8.114612107574537E-2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76896"/>
        <c:axId val="141373440"/>
      </c:scatterChart>
      <c:valAx>
        <c:axId val="141376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PhiDiff_LN(TW$I)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41373440"/>
        <c:crosses val="autoZero"/>
        <c:crossBetween val="midCat"/>
      </c:valAx>
      <c:valAx>
        <c:axId val="141373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1376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PhiDiff_LN(Hog Price)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'PhiDiff_LN Data'!$N$3:$N$252</c:f>
              <c:numCache>
                <c:formatCode>0.0000</c:formatCode>
                <c:ptCount val="250"/>
                <c:pt idx="0">
                  <c:v>1.9407550416796333</c:v>
                </c:pt>
                <c:pt idx="1">
                  <c:v>2.0042272537521271</c:v>
                </c:pt>
                <c:pt idx="2">
                  <c:v>2.0969194067864176</c:v>
                </c:pt>
                <c:pt idx="3">
                  <c:v>2.1272775659493677</c:v>
                </c:pt>
                <c:pt idx="4">
                  <c:v>2.1895847525243326</c:v>
                </c:pt>
                <c:pt idx="5">
                  <c:v>2.0323901098455264</c:v>
                </c:pt>
                <c:pt idx="6">
                  <c:v>2.2809067105656093</c:v>
                </c:pt>
                <c:pt idx="7">
                  <c:v>2.1719124190903183</c:v>
                </c:pt>
                <c:pt idx="8">
                  <c:v>1.6801133149577994</c:v>
                </c:pt>
                <c:pt idx="9">
                  <c:v>1.9543964038617756</c:v>
                </c:pt>
                <c:pt idx="10">
                  <c:v>1.9411498365168227</c:v>
                </c:pt>
                <c:pt idx="11">
                  <c:v>1.9574029188832536</c:v>
                </c:pt>
                <c:pt idx="12">
                  <c:v>1.9265587090256471</c:v>
                </c:pt>
                <c:pt idx="13">
                  <c:v>1.9116333827693803</c:v>
                </c:pt>
                <c:pt idx="14">
                  <c:v>1.8777057624013387</c:v>
                </c:pt>
                <c:pt idx="15">
                  <c:v>2.0135459406412068</c:v>
                </c:pt>
                <c:pt idx="16">
                  <c:v>2.0127563170892855</c:v>
                </c:pt>
                <c:pt idx="17">
                  <c:v>2.0004200919776376</c:v>
                </c:pt>
                <c:pt idx="18">
                  <c:v>1.9890382455901632</c:v>
                </c:pt>
                <c:pt idx="19">
                  <c:v>1.9178267076131519</c:v>
                </c:pt>
                <c:pt idx="20">
                  <c:v>1.8658658577618565</c:v>
                </c:pt>
                <c:pt idx="21">
                  <c:v>1.8470630761012736</c:v>
                </c:pt>
                <c:pt idx="22">
                  <c:v>1.8397175199851907</c:v>
                </c:pt>
                <c:pt idx="23">
                  <c:v>1.7556086158775663</c:v>
                </c:pt>
                <c:pt idx="24">
                  <c:v>1.7041337430396224</c:v>
                </c:pt>
                <c:pt idx="25">
                  <c:v>1.7618558585132331</c:v>
                </c:pt>
                <c:pt idx="26">
                  <c:v>1.7612336979307295</c:v>
                </c:pt>
                <c:pt idx="27">
                  <c:v>1.7725558171053448</c:v>
                </c:pt>
                <c:pt idx="28">
                  <c:v>1.956467729780849</c:v>
                </c:pt>
                <c:pt idx="29">
                  <c:v>1.837868561259961</c:v>
                </c:pt>
                <c:pt idx="30">
                  <c:v>1.7017617797185585</c:v>
                </c:pt>
                <c:pt idx="31">
                  <c:v>1.7162755454242431</c:v>
                </c:pt>
                <c:pt idx="32">
                  <c:v>1.5706890691476225</c:v>
                </c:pt>
                <c:pt idx="33">
                  <c:v>1.611468365772156</c:v>
                </c:pt>
                <c:pt idx="34">
                  <c:v>1.1554845634635647</c:v>
                </c:pt>
                <c:pt idx="35">
                  <c:v>1.2091413895438916</c:v>
                </c:pt>
                <c:pt idx="36">
                  <c:v>1.9290114558129534</c:v>
                </c:pt>
                <c:pt idx="37">
                  <c:v>1.6668281160630452</c:v>
                </c:pt>
                <c:pt idx="38">
                  <c:v>1.5665953415415153</c:v>
                </c:pt>
                <c:pt idx="39">
                  <c:v>1.7183369051646928</c:v>
                </c:pt>
                <c:pt idx="40">
                  <c:v>1.8654364714333198</c:v>
                </c:pt>
                <c:pt idx="41">
                  <c:v>1.6892128934171904</c:v>
                </c:pt>
                <c:pt idx="42">
                  <c:v>1.6868662351507409</c:v>
                </c:pt>
                <c:pt idx="43">
                  <c:v>1.8895838977732051</c:v>
                </c:pt>
                <c:pt idx="44">
                  <c:v>1.6994302375642998</c:v>
                </c:pt>
                <c:pt idx="45">
                  <c:v>1.704262459280006</c:v>
                </c:pt>
                <c:pt idx="46">
                  <c:v>1.7513302124648074</c:v>
                </c:pt>
                <c:pt idx="47">
                  <c:v>1.8053976101324829</c:v>
                </c:pt>
                <c:pt idx="48">
                  <c:v>1.7818587939074146</c:v>
                </c:pt>
                <c:pt idx="49">
                  <c:v>1.8366519826024308</c:v>
                </c:pt>
                <c:pt idx="50">
                  <c:v>1.8531639798746409</c:v>
                </c:pt>
                <c:pt idx="51">
                  <c:v>1.9729830001156681</c:v>
                </c:pt>
                <c:pt idx="52">
                  <c:v>1.9242523211396398</c:v>
                </c:pt>
                <c:pt idx="53">
                  <c:v>1.9112942891224463</c:v>
                </c:pt>
                <c:pt idx="54">
                  <c:v>1.8658247022086201</c:v>
                </c:pt>
                <c:pt idx="55">
                  <c:v>1.7766033023324219</c:v>
                </c:pt>
                <c:pt idx="56">
                  <c:v>1.7986598259017685</c:v>
                </c:pt>
                <c:pt idx="57">
                  <c:v>1.7801112883778809</c:v>
                </c:pt>
                <c:pt idx="58">
                  <c:v>1.6823361177103373</c:v>
                </c:pt>
                <c:pt idx="59">
                  <c:v>1.8660624529546181</c:v>
                </c:pt>
                <c:pt idx="60">
                  <c:v>1.7179662706933279</c:v>
                </c:pt>
                <c:pt idx="61">
                  <c:v>1.8294966181592831</c:v>
                </c:pt>
                <c:pt idx="62">
                  <c:v>1.9529788286538921</c:v>
                </c:pt>
                <c:pt idx="63">
                  <c:v>1.8889951196969226</c:v>
                </c:pt>
                <c:pt idx="64">
                  <c:v>1.964398492927113</c:v>
                </c:pt>
                <c:pt idx="65">
                  <c:v>1.947918472169921</c:v>
                </c:pt>
                <c:pt idx="66">
                  <c:v>1.9308987753817743</c:v>
                </c:pt>
                <c:pt idx="67">
                  <c:v>1.9107301150532305</c:v>
                </c:pt>
                <c:pt idx="68">
                  <c:v>1.8091475311716558</c:v>
                </c:pt>
                <c:pt idx="69">
                  <c:v>1.7613422842922373</c:v>
                </c:pt>
                <c:pt idx="70">
                  <c:v>1.6571541822751801</c:v>
                </c:pt>
                <c:pt idx="71">
                  <c:v>1.7228402349154801</c:v>
                </c:pt>
                <c:pt idx="72">
                  <c:v>1.8714290599280705</c:v>
                </c:pt>
                <c:pt idx="73">
                  <c:v>1.8132923866187185</c:v>
                </c:pt>
                <c:pt idx="74">
                  <c:v>1.722464881506828</c:v>
                </c:pt>
                <c:pt idx="75">
                  <c:v>1.6414186161491688</c:v>
                </c:pt>
                <c:pt idx="76">
                  <c:v>1.758753093086932</c:v>
                </c:pt>
                <c:pt idx="77">
                  <c:v>1.8028424795176177</c:v>
                </c:pt>
                <c:pt idx="78">
                  <c:v>1.8488624886188871</c:v>
                </c:pt>
                <c:pt idx="79">
                  <c:v>1.6282981331296278</c:v>
                </c:pt>
                <c:pt idx="80">
                  <c:v>1.4946198269913209</c:v>
                </c:pt>
                <c:pt idx="81">
                  <c:v>1.7758442868304971</c:v>
                </c:pt>
                <c:pt idx="82">
                  <c:v>1.6375436205214169</c:v>
                </c:pt>
                <c:pt idx="83">
                  <c:v>1.7395889308632415</c:v>
                </c:pt>
                <c:pt idx="84">
                  <c:v>1.7640075123325865</c:v>
                </c:pt>
                <c:pt idx="85">
                  <c:v>1.7618846055496582</c:v>
                </c:pt>
                <c:pt idx="86">
                  <c:v>1.7575588086921927</c:v>
                </c:pt>
                <c:pt idx="87">
                  <c:v>1.7584100856090146</c:v>
                </c:pt>
                <c:pt idx="88">
                  <c:v>1.9339561220341679</c:v>
                </c:pt>
                <c:pt idx="89">
                  <c:v>1.9289075465313834</c:v>
                </c:pt>
                <c:pt idx="90">
                  <c:v>1.8149302228740574</c:v>
                </c:pt>
                <c:pt idx="91">
                  <c:v>1.7775195822424936</c:v>
                </c:pt>
                <c:pt idx="92">
                  <c:v>1.8162131818890983</c:v>
                </c:pt>
                <c:pt idx="93">
                  <c:v>1.7412841911466854</c:v>
                </c:pt>
                <c:pt idx="94">
                  <c:v>1.7066075388530426</c:v>
                </c:pt>
                <c:pt idx="95">
                  <c:v>1.7482577495122911</c:v>
                </c:pt>
                <c:pt idx="96">
                  <c:v>1.8322616493333257</c:v>
                </c:pt>
                <c:pt idx="97">
                  <c:v>1.9283279883169784</c:v>
                </c:pt>
                <c:pt idx="98">
                  <c:v>1.9185063894642091</c:v>
                </c:pt>
                <c:pt idx="99">
                  <c:v>1.8798191186172239</c:v>
                </c:pt>
                <c:pt idx="100">
                  <c:v>2.0695237865491816</c:v>
                </c:pt>
                <c:pt idx="101">
                  <c:v>1.9590230830008948</c:v>
                </c:pt>
                <c:pt idx="102">
                  <c:v>1.9664122908116761</c:v>
                </c:pt>
                <c:pt idx="103">
                  <c:v>1.9303038773883299</c:v>
                </c:pt>
                <c:pt idx="104">
                  <c:v>1.9337664325871469</c:v>
                </c:pt>
                <c:pt idx="105">
                  <c:v>1.9126036268463378</c:v>
                </c:pt>
                <c:pt idx="106">
                  <c:v>1.9707424485715017</c:v>
                </c:pt>
                <c:pt idx="107">
                  <c:v>1.8986363836771258</c:v>
                </c:pt>
                <c:pt idx="108">
                  <c:v>1.9242369637320285</c:v>
                </c:pt>
                <c:pt idx="109">
                  <c:v>1.8846571573748889</c:v>
                </c:pt>
                <c:pt idx="110">
                  <c:v>1.9100182071208889</c:v>
                </c:pt>
                <c:pt idx="111">
                  <c:v>1.9017726165370656</c:v>
                </c:pt>
                <c:pt idx="112">
                  <c:v>1.9876623000473943</c:v>
                </c:pt>
                <c:pt idx="113">
                  <c:v>1.8376515719725957</c:v>
                </c:pt>
                <c:pt idx="114">
                  <c:v>1.895998170236068</c:v>
                </c:pt>
                <c:pt idx="115">
                  <c:v>1.9267931472796183</c:v>
                </c:pt>
                <c:pt idx="116">
                  <c:v>1.8773921369379449</c:v>
                </c:pt>
                <c:pt idx="117">
                  <c:v>1.8562767893475862</c:v>
                </c:pt>
                <c:pt idx="118">
                  <c:v>1.797445884157491</c:v>
                </c:pt>
                <c:pt idx="119">
                  <c:v>1.8551552903121671</c:v>
                </c:pt>
                <c:pt idx="120">
                  <c:v>1.7642214245181176</c:v>
                </c:pt>
                <c:pt idx="121">
                  <c:v>1.8554597044165808</c:v>
                </c:pt>
                <c:pt idx="122">
                  <c:v>1.8347927521632914</c:v>
                </c:pt>
                <c:pt idx="123">
                  <c:v>1.7849827254961506</c:v>
                </c:pt>
                <c:pt idx="124">
                  <c:v>1.9795831001083832</c:v>
                </c:pt>
                <c:pt idx="125">
                  <c:v>2.0029636456236357</c:v>
                </c:pt>
                <c:pt idx="126">
                  <c:v>1.8798698953672357</c:v>
                </c:pt>
                <c:pt idx="127">
                  <c:v>1.9382358871569649</c:v>
                </c:pt>
                <c:pt idx="128">
                  <c:v>1.8665519159921042</c:v>
                </c:pt>
                <c:pt idx="129">
                  <c:v>1.8438698103515758</c:v>
                </c:pt>
                <c:pt idx="130">
                  <c:v>1.8389391546015945</c:v>
                </c:pt>
                <c:pt idx="131">
                  <c:v>1.8331424639026301</c:v>
                </c:pt>
                <c:pt idx="132">
                  <c:v>1.8293769309613368</c:v>
                </c:pt>
                <c:pt idx="133">
                  <c:v>1.937137869570976</c:v>
                </c:pt>
                <c:pt idx="134">
                  <c:v>1.8178879049231038</c:v>
                </c:pt>
                <c:pt idx="135">
                  <c:v>1.9150893486964184</c:v>
                </c:pt>
                <c:pt idx="136">
                  <c:v>1.9979660392253651</c:v>
                </c:pt>
                <c:pt idx="137">
                  <c:v>1.9412937772231684</c:v>
                </c:pt>
                <c:pt idx="138">
                  <c:v>1.8923186671466761</c:v>
                </c:pt>
                <c:pt idx="139">
                  <c:v>1.9106247913543313</c:v>
                </c:pt>
                <c:pt idx="140">
                  <c:v>1.8060191428683532</c:v>
                </c:pt>
                <c:pt idx="141">
                  <c:v>1.757565761498137</c:v>
                </c:pt>
                <c:pt idx="142">
                  <c:v>1.6903436995096457</c:v>
                </c:pt>
                <c:pt idx="143">
                  <c:v>1.824498648430124</c:v>
                </c:pt>
                <c:pt idx="144">
                  <c:v>1.7206528840032504</c:v>
                </c:pt>
                <c:pt idx="145">
                  <c:v>1.9090600029109805</c:v>
                </c:pt>
                <c:pt idx="146">
                  <c:v>1.742895528775517</c:v>
                </c:pt>
                <c:pt idx="147">
                  <c:v>1.92718436569338</c:v>
                </c:pt>
                <c:pt idx="148">
                  <c:v>2.0957866654489559</c:v>
                </c:pt>
                <c:pt idx="149">
                  <c:v>1.9057478786619431</c:v>
                </c:pt>
                <c:pt idx="150">
                  <c:v>1.9652933628623486</c:v>
                </c:pt>
                <c:pt idx="151">
                  <c:v>2.0549793615315579</c:v>
                </c:pt>
                <c:pt idx="152">
                  <c:v>1.8243271249385442</c:v>
                </c:pt>
                <c:pt idx="153">
                  <c:v>1.8080015194902348</c:v>
                </c:pt>
                <c:pt idx="154">
                  <c:v>1.6781736980277504</c:v>
                </c:pt>
                <c:pt idx="155">
                  <c:v>1.8039191356558035</c:v>
                </c:pt>
                <c:pt idx="156">
                  <c:v>1.8342959525276514</c:v>
                </c:pt>
                <c:pt idx="157">
                  <c:v>1.8356763117653383</c:v>
                </c:pt>
                <c:pt idx="158">
                  <c:v>1.8219360083378007</c:v>
                </c:pt>
                <c:pt idx="159">
                  <c:v>1.8314995941244545</c:v>
                </c:pt>
                <c:pt idx="160">
                  <c:v>1.8405808223562579</c:v>
                </c:pt>
                <c:pt idx="161">
                  <c:v>1.8023200557352768</c:v>
                </c:pt>
                <c:pt idx="162">
                  <c:v>1.8350798048562367</c:v>
                </c:pt>
                <c:pt idx="163">
                  <c:v>1.6710795107911358</c:v>
                </c:pt>
                <c:pt idx="164">
                  <c:v>1.7775955238984595</c:v>
                </c:pt>
                <c:pt idx="165">
                  <c:v>1.7724540443543959</c:v>
                </c:pt>
                <c:pt idx="166">
                  <c:v>1.8303472188391452</c:v>
                </c:pt>
                <c:pt idx="167">
                  <c:v>1.9289405886771749</c:v>
                </c:pt>
                <c:pt idx="168">
                  <c:v>1.9411627593717546</c:v>
                </c:pt>
                <c:pt idx="169">
                  <c:v>1.877164466577721</c:v>
                </c:pt>
                <c:pt idx="170">
                  <c:v>1.955802308442038</c:v>
                </c:pt>
                <c:pt idx="171">
                  <c:v>2.0073782506441233</c:v>
                </c:pt>
                <c:pt idx="172">
                  <c:v>2.0528369002245168</c:v>
                </c:pt>
                <c:pt idx="173">
                  <c:v>1.9205657848619375</c:v>
                </c:pt>
                <c:pt idx="174">
                  <c:v>1.9656695078546345</c:v>
                </c:pt>
                <c:pt idx="175">
                  <c:v>2.018844057363828</c:v>
                </c:pt>
                <c:pt idx="176">
                  <c:v>1.9745098110523083</c:v>
                </c:pt>
                <c:pt idx="177">
                  <c:v>1.8415644512513136</c:v>
                </c:pt>
                <c:pt idx="178">
                  <c:v>1.8050902171634839</c:v>
                </c:pt>
                <c:pt idx="179">
                  <c:v>1.9484503906023742</c:v>
                </c:pt>
                <c:pt idx="180">
                  <c:v>1.9907793089300547</c:v>
                </c:pt>
                <c:pt idx="181">
                  <c:v>2.0465759859709118</c:v>
                </c:pt>
                <c:pt idx="182">
                  <c:v>1.9605299467906154</c:v>
                </c:pt>
                <c:pt idx="183">
                  <c:v>2.1066490373289311</c:v>
                </c:pt>
                <c:pt idx="184">
                  <c:v>2.0393256617191309</c:v>
                </c:pt>
                <c:pt idx="185">
                  <c:v>2.0594614182962427</c:v>
                </c:pt>
                <c:pt idx="186">
                  <c:v>2.0718650586408685</c:v>
                </c:pt>
                <c:pt idx="187">
                  <c:v>2.1192859013658603</c:v>
                </c:pt>
                <c:pt idx="188">
                  <c:v>1.9343596349532506</c:v>
                </c:pt>
                <c:pt idx="189">
                  <c:v>2.0610303545982038</c:v>
                </c:pt>
                <c:pt idx="190">
                  <c:v>1.9610070028954967</c:v>
                </c:pt>
                <c:pt idx="191">
                  <c:v>1.9820140640126827</c:v>
                </c:pt>
                <c:pt idx="192">
                  <c:v>1.9958725066106169</c:v>
                </c:pt>
                <c:pt idx="193">
                  <c:v>2.0213036379938099</c:v>
                </c:pt>
                <c:pt idx="194">
                  <c:v>1.9864906555141881</c:v>
                </c:pt>
                <c:pt idx="195">
                  <c:v>1.9387012326475919</c:v>
                </c:pt>
                <c:pt idx="196">
                  <c:v>1.962262355263459</c:v>
                </c:pt>
                <c:pt idx="197">
                  <c:v>2.1161349018035134</c:v>
                </c:pt>
                <c:pt idx="198">
                  <c:v>2.0620763299251865</c:v>
                </c:pt>
                <c:pt idx="199">
                  <c:v>1.9572008894529813</c:v>
                </c:pt>
                <c:pt idx="200">
                  <c:v>1.7784517111888394</c:v>
                </c:pt>
                <c:pt idx="201">
                  <c:v>2.0515983135121338</c:v>
                </c:pt>
                <c:pt idx="202">
                  <c:v>1.9472396804371757</c:v>
                </c:pt>
                <c:pt idx="203">
                  <c:v>1.9892885862597205</c:v>
                </c:pt>
                <c:pt idx="204">
                  <c:v>2.0046822079626661</c:v>
                </c:pt>
                <c:pt idx="205">
                  <c:v>1.9908349943750183</c:v>
                </c:pt>
                <c:pt idx="206">
                  <c:v>1.8644866284938573</c:v>
                </c:pt>
                <c:pt idx="207">
                  <c:v>1.9936092401322703</c:v>
                </c:pt>
                <c:pt idx="208">
                  <c:v>2.0947074826197056</c:v>
                </c:pt>
                <c:pt idx="209">
                  <c:v>2.1161878034905839</c:v>
                </c:pt>
                <c:pt idx="210">
                  <c:v>2.0672557534709095</c:v>
                </c:pt>
                <c:pt idx="211">
                  <c:v>2.0413455680714447</c:v>
                </c:pt>
                <c:pt idx="212">
                  <c:v>2.0077709035440163</c:v>
                </c:pt>
                <c:pt idx="213">
                  <c:v>1.9892386022301149</c:v>
                </c:pt>
                <c:pt idx="214">
                  <c:v>1.9395698214649801</c:v>
                </c:pt>
                <c:pt idx="215">
                  <c:v>1.9436582860519804</c:v>
                </c:pt>
                <c:pt idx="216">
                  <c:v>1.9673528424557953</c:v>
                </c:pt>
                <c:pt idx="217">
                  <c:v>2.0562577822177119</c:v>
                </c:pt>
                <c:pt idx="218">
                  <c:v>2.2771196585640392</c:v>
                </c:pt>
                <c:pt idx="219">
                  <c:v>2.1891534928505614</c:v>
                </c:pt>
                <c:pt idx="220">
                  <c:v>2.0701131082366446</c:v>
                </c:pt>
                <c:pt idx="221">
                  <c:v>2.1596680076266201</c:v>
                </c:pt>
                <c:pt idx="222">
                  <c:v>2.2462485257597917</c:v>
                </c:pt>
                <c:pt idx="223">
                  <c:v>2.0216930203525099</c:v>
                </c:pt>
                <c:pt idx="224">
                  <c:v>2.0292066055963862</c:v>
                </c:pt>
                <c:pt idx="225">
                  <c:v>2.0882410354991481</c:v>
                </c:pt>
                <c:pt idx="226">
                  <c:v>1.9130104657223592</c:v>
                </c:pt>
                <c:pt idx="227">
                  <c:v>1.9656355089791351</c:v>
                </c:pt>
                <c:pt idx="228">
                  <c:v>1.8613575862733058</c:v>
                </c:pt>
                <c:pt idx="229">
                  <c:v>1.7647977116475517</c:v>
                </c:pt>
                <c:pt idx="230">
                  <c:v>1.8539432699794336</c:v>
                </c:pt>
                <c:pt idx="231">
                  <c:v>1.8432006457769723</c:v>
                </c:pt>
                <c:pt idx="232">
                  <c:v>2.0871523864820696</c:v>
                </c:pt>
                <c:pt idx="233">
                  <c:v>1.9569666171320028</c:v>
                </c:pt>
                <c:pt idx="234">
                  <c:v>1.9384879116812908</c:v>
                </c:pt>
                <c:pt idx="235">
                  <c:v>1.943650321948363</c:v>
                </c:pt>
                <c:pt idx="236">
                  <c:v>1.8673514776746081</c:v>
                </c:pt>
                <c:pt idx="237">
                  <c:v>1.9306406570792203</c:v>
                </c:pt>
                <c:pt idx="238">
                  <c:v>1.6972474930366439</c:v>
                </c:pt>
                <c:pt idx="239">
                  <c:v>1.7483976395916612</c:v>
                </c:pt>
                <c:pt idx="240">
                  <c:v>1.8088021134816996</c:v>
                </c:pt>
                <c:pt idx="241">
                  <c:v>1.9457002458049475</c:v>
                </c:pt>
                <c:pt idx="242">
                  <c:v>1.8717368952458622</c:v>
                </c:pt>
                <c:pt idx="243">
                  <c:v>1.8889945978344316</c:v>
                </c:pt>
                <c:pt idx="244">
                  <c:v>2.0096269970956655</c:v>
                </c:pt>
                <c:pt idx="245">
                  <c:v>2.0029190917398783</c:v>
                </c:pt>
                <c:pt idx="246">
                  <c:v>1.9273206005674344</c:v>
                </c:pt>
                <c:pt idx="247">
                  <c:v>1.7948700829159718</c:v>
                </c:pt>
                <c:pt idx="248">
                  <c:v>1.7753448890224797</c:v>
                </c:pt>
                <c:pt idx="249">
                  <c:v>1.6766769192201014</c:v>
                </c:pt>
              </c:numCache>
            </c:numRef>
          </c:xVal>
          <c:yVal>
            <c:numRef>
              <c:f>'PDiff_LN regr 2'!$C$35:$C$284</c:f>
              <c:numCache>
                <c:formatCode>General</c:formatCode>
                <c:ptCount val="250"/>
                <c:pt idx="0">
                  <c:v>-3.419220415940849E-2</c:v>
                </c:pt>
                <c:pt idx="1">
                  <c:v>-2.7847476892826961E-2</c:v>
                </c:pt>
                <c:pt idx="2">
                  <c:v>-3.467504795476728E-2</c:v>
                </c:pt>
                <c:pt idx="3">
                  <c:v>-3.0991809364779854E-2</c:v>
                </c:pt>
                <c:pt idx="4">
                  <c:v>-4.8018145884462626E-2</c:v>
                </c:pt>
                <c:pt idx="5">
                  <c:v>-2.590505948814581E-2</c:v>
                </c:pt>
                <c:pt idx="6">
                  <c:v>-7.6044675002879814E-3</c:v>
                </c:pt>
                <c:pt idx="7">
                  <c:v>-0.10965130412143864</c:v>
                </c:pt>
                <c:pt idx="8">
                  <c:v>-9.9931047547805463E-3</c:v>
                </c:pt>
                <c:pt idx="9">
                  <c:v>-1.39032882055794E-2</c:v>
                </c:pt>
                <c:pt idx="10">
                  <c:v>2.6701528960481724E-2</c:v>
                </c:pt>
                <c:pt idx="11">
                  <c:v>-6.0115824151912634E-2</c:v>
                </c:pt>
                <c:pt idx="12">
                  <c:v>6.6217865968352996E-2</c:v>
                </c:pt>
                <c:pt idx="13">
                  <c:v>-6.1969145682265747E-3</c:v>
                </c:pt>
                <c:pt idx="14">
                  <c:v>-3.4135536803944433E-2</c:v>
                </c:pt>
                <c:pt idx="15">
                  <c:v>7.8886260886536164E-2</c:v>
                </c:pt>
                <c:pt idx="16">
                  <c:v>-6.1598704886177913E-2</c:v>
                </c:pt>
                <c:pt idx="17">
                  <c:v>-9.1696446425604705E-2</c:v>
                </c:pt>
                <c:pt idx="18">
                  <c:v>-1.6036041775985055E-2</c:v>
                </c:pt>
                <c:pt idx="19">
                  <c:v>2.7126869908412843E-2</c:v>
                </c:pt>
                <c:pt idx="20">
                  <c:v>1.9151978630214117E-2</c:v>
                </c:pt>
                <c:pt idx="21">
                  <c:v>-7.732061155084935E-2</c:v>
                </c:pt>
                <c:pt idx="22">
                  <c:v>0.10798064740288993</c:v>
                </c:pt>
                <c:pt idx="23">
                  <c:v>-6.2034454430550667E-2</c:v>
                </c:pt>
                <c:pt idx="24">
                  <c:v>2.8348495782283933E-2</c:v>
                </c:pt>
                <c:pt idx="25">
                  <c:v>-2.603351211476479E-2</c:v>
                </c:pt>
                <c:pt idx="26">
                  <c:v>-4.9872684927352751E-2</c:v>
                </c:pt>
                <c:pt idx="27">
                  <c:v>-7.6110556012073616E-2</c:v>
                </c:pt>
                <c:pt idx="28">
                  <c:v>7.3152267955149952E-2</c:v>
                </c:pt>
                <c:pt idx="29">
                  <c:v>-4.3498499098907573E-2</c:v>
                </c:pt>
                <c:pt idx="30">
                  <c:v>-5.0572085990388871E-2</c:v>
                </c:pt>
                <c:pt idx="31">
                  <c:v>0.15391847401781789</c:v>
                </c:pt>
                <c:pt idx="32">
                  <c:v>-4.4157173319460341E-2</c:v>
                </c:pt>
                <c:pt idx="33">
                  <c:v>-1.1074267895493151E-2</c:v>
                </c:pt>
                <c:pt idx="34">
                  <c:v>-1.830081437591069E-2</c:v>
                </c:pt>
                <c:pt idx="35">
                  <c:v>-0.11331658762194152</c:v>
                </c:pt>
                <c:pt idx="36">
                  <c:v>-3.2155923630426742E-2</c:v>
                </c:pt>
                <c:pt idx="37">
                  <c:v>9.6248794534758986E-4</c:v>
                </c:pt>
                <c:pt idx="38">
                  <c:v>-9.4935023525781759E-3</c:v>
                </c:pt>
                <c:pt idx="39">
                  <c:v>-0.16743567807984583</c:v>
                </c:pt>
                <c:pt idx="40">
                  <c:v>-9.2491809153472104E-2</c:v>
                </c:pt>
                <c:pt idx="41">
                  <c:v>6.695134793733537E-2</c:v>
                </c:pt>
                <c:pt idx="42">
                  <c:v>-0.12867274191338574</c:v>
                </c:pt>
                <c:pt idx="43">
                  <c:v>-2.0565518719877218E-3</c:v>
                </c:pt>
                <c:pt idx="44">
                  <c:v>-2.8647508849315884E-2</c:v>
                </c:pt>
                <c:pt idx="45">
                  <c:v>-6.1337038433595836E-2</c:v>
                </c:pt>
                <c:pt idx="46">
                  <c:v>-8.9150599254850249E-4</c:v>
                </c:pt>
                <c:pt idx="47">
                  <c:v>-0.14322041506158278</c:v>
                </c:pt>
                <c:pt idx="48">
                  <c:v>1.7590626472729909E-2</c:v>
                </c:pt>
                <c:pt idx="49">
                  <c:v>3.4261244381111666E-2</c:v>
                </c:pt>
                <c:pt idx="50">
                  <c:v>-7.5243114401693845E-2</c:v>
                </c:pt>
                <c:pt idx="51">
                  <c:v>-4.2863109762132368E-2</c:v>
                </c:pt>
                <c:pt idx="52">
                  <c:v>-1.2185137608025087E-2</c:v>
                </c:pt>
                <c:pt idx="53">
                  <c:v>-2.6299497454266074E-2</c:v>
                </c:pt>
                <c:pt idx="54">
                  <c:v>4.5914796858882667E-2</c:v>
                </c:pt>
                <c:pt idx="55">
                  <c:v>1.3113316076038828E-2</c:v>
                </c:pt>
                <c:pt idx="56">
                  <c:v>9.4908222806218134E-3</c:v>
                </c:pt>
                <c:pt idx="57">
                  <c:v>-1.4689053556953269E-2</c:v>
                </c:pt>
                <c:pt idx="58">
                  <c:v>-2.5846846886471653E-2</c:v>
                </c:pt>
                <c:pt idx="59">
                  <c:v>4.0327049495124001E-2</c:v>
                </c:pt>
                <c:pt idx="60">
                  <c:v>-4.1864432625720482E-2</c:v>
                </c:pt>
                <c:pt idx="61">
                  <c:v>7.532303042608568E-2</c:v>
                </c:pt>
                <c:pt idx="62">
                  <c:v>-2.9926763896614972E-2</c:v>
                </c:pt>
                <c:pt idx="63">
                  <c:v>9.43121156674529E-2</c:v>
                </c:pt>
                <c:pt idx="64">
                  <c:v>4.7005892586327036E-5</c:v>
                </c:pt>
                <c:pt idx="65">
                  <c:v>-3.8567845792030653E-2</c:v>
                </c:pt>
                <c:pt idx="66">
                  <c:v>-1.3570012139936694E-2</c:v>
                </c:pt>
                <c:pt idx="67">
                  <c:v>-4.3151670583741364E-2</c:v>
                </c:pt>
                <c:pt idx="68">
                  <c:v>1.4702600205076521E-2</c:v>
                </c:pt>
                <c:pt idx="69">
                  <c:v>-2.2944052880712107E-2</c:v>
                </c:pt>
                <c:pt idx="70">
                  <c:v>-3.4188997918752406E-2</c:v>
                </c:pt>
                <c:pt idx="71">
                  <c:v>3.061700821633373E-2</c:v>
                </c:pt>
                <c:pt idx="72">
                  <c:v>1.313871173248593E-2</c:v>
                </c:pt>
                <c:pt idx="73">
                  <c:v>-3.2773525378953394E-2</c:v>
                </c:pt>
                <c:pt idx="74">
                  <c:v>-1.3608002771464456E-2</c:v>
                </c:pt>
                <c:pt idx="75">
                  <c:v>8.1041414524472444E-2</c:v>
                </c:pt>
                <c:pt idx="76">
                  <c:v>-3.4744119043047306E-2</c:v>
                </c:pt>
                <c:pt idx="77">
                  <c:v>-8.4428904388889947E-2</c:v>
                </c:pt>
                <c:pt idx="78">
                  <c:v>0.10095056588155593</c:v>
                </c:pt>
                <c:pt idx="79">
                  <c:v>5.0078467371919899E-2</c:v>
                </c:pt>
                <c:pt idx="80">
                  <c:v>-7.2078452475739851E-2</c:v>
                </c:pt>
                <c:pt idx="81">
                  <c:v>-2.8968955029679222E-2</c:v>
                </c:pt>
                <c:pt idx="82">
                  <c:v>-2.0465963893100181E-2</c:v>
                </c:pt>
                <c:pt idx="83">
                  <c:v>7.6657604444658745E-3</c:v>
                </c:pt>
                <c:pt idx="84">
                  <c:v>3.1808414909894722E-2</c:v>
                </c:pt>
                <c:pt idx="85">
                  <c:v>2.1332272393244978E-2</c:v>
                </c:pt>
                <c:pt idx="86">
                  <c:v>4.8107491823268234E-2</c:v>
                </c:pt>
                <c:pt idx="87">
                  <c:v>6.1647646791200827E-3</c:v>
                </c:pt>
                <c:pt idx="88">
                  <c:v>5.9705176002005089E-2</c:v>
                </c:pt>
                <c:pt idx="89">
                  <c:v>-7.1406992537681901E-2</c:v>
                </c:pt>
                <c:pt idx="90">
                  <c:v>1.5186531593124997E-2</c:v>
                </c:pt>
                <c:pt idx="91">
                  <c:v>-1.3067119650173709E-2</c:v>
                </c:pt>
                <c:pt idx="92">
                  <c:v>9.1196016527348434E-3</c:v>
                </c:pt>
                <c:pt idx="93">
                  <c:v>-0.10561017727284927</c:v>
                </c:pt>
                <c:pt idx="94">
                  <c:v>5.1572224115208343E-2</c:v>
                </c:pt>
                <c:pt idx="95">
                  <c:v>-3.7322991596068888E-2</c:v>
                </c:pt>
                <c:pt idx="96">
                  <c:v>1.3105156437832832E-2</c:v>
                </c:pt>
                <c:pt idx="97">
                  <c:v>1.676557747874341E-2</c:v>
                </c:pt>
                <c:pt idx="98">
                  <c:v>1.865272776031901E-2</c:v>
                </c:pt>
                <c:pt idx="99">
                  <c:v>5.9379838717763533E-3</c:v>
                </c:pt>
                <c:pt idx="100">
                  <c:v>2.9258632453570854E-2</c:v>
                </c:pt>
                <c:pt idx="101">
                  <c:v>3.3024199442886371E-2</c:v>
                </c:pt>
                <c:pt idx="102">
                  <c:v>-3.1443987095254755E-2</c:v>
                </c:pt>
                <c:pt idx="103">
                  <c:v>2.1413514925782806E-2</c:v>
                </c:pt>
                <c:pt idx="104">
                  <c:v>5.3552081727023193E-2</c:v>
                </c:pt>
                <c:pt idx="105">
                  <c:v>5.1145871966703282E-2</c:v>
                </c:pt>
                <c:pt idx="106">
                  <c:v>-2.3728951511269969E-2</c:v>
                </c:pt>
                <c:pt idx="107">
                  <c:v>-1.9321064582094039E-2</c:v>
                </c:pt>
                <c:pt idx="108">
                  <c:v>4.656179673904326E-2</c:v>
                </c:pt>
                <c:pt idx="109">
                  <c:v>5.0327451724660577E-2</c:v>
                </c:pt>
                <c:pt idx="110">
                  <c:v>4.5070822831274171E-2</c:v>
                </c:pt>
                <c:pt idx="111">
                  <c:v>6.1859038264884703E-2</c:v>
                </c:pt>
                <c:pt idx="112">
                  <c:v>0.14401189761757038</c:v>
                </c:pt>
                <c:pt idx="113">
                  <c:v>2.8518239206386298E-2</c:v>
                </c:pt>
                <c:pt idx="114">
                  <c:v>6.0278222649245095E-2</c:v>
                </c:pt>
                <c:pt idx="115">
                  <c:v>2.0752123763099206E-2</c:v>
                </c:pt>
                <c:pt idx="116">
                  <c:v>4.6210837725649156E-2</c:v>
                </c:pt>
                <c:pt idx="117">
                  <c:v>5.6992982393719416E-2</c:v>
                </c:pt>
                <c:pt idx="118">
                  <c:v>7.5408273363244405E-2</c:v>
                </c:pt>
                <c:pt idx="119">
                  <c:v>8.0755842786514265E-2</c:v>
                </c:pt>
                <c:pt idx="120">
                  <c:v>7.6704836117800212E-2</c:v>
                </c:pt>
                <c:pt idx="121">
                  <c:v>4.7451452081757495E-2</c:v>
                </c:pt>
                <c:pt idx="122">
                  <c:v>-9.2544769461113674E-3</c:v>
                </c:pt>
                <c:pt idx="123">
                  <c:v>5.9661395989968113E-2</c:v>
                </c:pt>
                <c:pt idx="124">
                  <c:v>1.2432599517548937E-2</c:v>
                </c:pt>
                <c:pt idx="125">
                  <c:v>1.3519921953145442E-2</c:v>
                </c:pt>
                <c:pt idx="126">
                  <c:v>0.1296730527756047</c:v>
                </c:pt>
                <c:pt idx="127">
                  <c:v>4.7379411440028107E-2</c:v>
                </c:pt>
                <c:pt idx="128">
                  <c:v>5.0052861893776779E-2</c:v>
                </c:pt>
                <c:pt idx="129">
                  <c:v>-6.3040146856852886E-2</c:v>
                </c:pt>
                <c:pt idx="130">
                  <c:v>5.0921386046276496E-2</c:v>
                </c:pt>
                <c:pt idx="131">
                  <c:v>1.1998286304473638E-2</c:v>
                </c:pt>
                <c:pt idx="132">
                  <c:v>5.7815250273147711E-2</c:v>
                </c:pt>
                <c:pt idx="133">
                  <c:v>-6.1429454262778904E-2</c:v>
                </c:pt>
                <c:pt idx="134">
                  <c:v>-6.078587075770514E-2</c:v>
                </c:pt>
                <c:pt idx="135">
                  <c:v>8.5319794995697862E-2</c:v>
                </c:pt>
                <c:pt idx="136">
                  <c:v>-9.8951071285338088E-3</c:v>
                </c:pt>
                <c:pt idx="137">
                  <c:v>-0.12612131960917061</c:v>
                </c:pt>
                <c:pt idx="138">
                  <c:v>5.6404401193560716E-2</c:v>
                </c:pt>
                <c:pt idx="139">
                  <c:v>-1.4908574322589629E-3</c:v>
                </c:pt>
                <c:pt idx="140">
                  <c:v>-6.0893804584765121E-3</c:v>
                </c:pt>
                <c:pt idx="141">
                  <c:v>-3.8074114230681744E-2</c:v>
                </c:pt>
                <c:pt idx="142">
                  <c:v>-0.11140985976227391</c:v>
                </c:pt>
                <c:pt idx="143">
                  <c:v>9.0039193635602643E-2</c:v>
                </c:pt>
                <c:pt idx="144">
                  <c:v>-3.1970958857233001E-2</c:v>
                </c:pt>
                <c:pt idx="145">
                  <c:v>-0.1325532943104939</c:v>
                </c:pt>
                <c:pt idx="146">
                  <c:v>6.8655737318071175E-2</c:v>
                </c:pt>
                <c:pt idx="147">
                  <c:v>-4.1376045104852821E-2</c:v>
                </c:pt>
                <c:pt idx="148">
                  <c:v>-4.4824059445977227E-2</c:v>
                </c:pt>
                <c:pt idx="149">
                  <c:v>2.4106859351837429E-2</c:v>
                </c:pt>
                <c:pt idx="150">
                  <c:v>3.0058820094277294E-2</c:v>
                </c:pt>
                <c:pt idx="151">
                  <c:v>0.1047475254260668</c:v>
                </c:pt>
                <c:pt idx="152">
                  <c:v>7.5767558007161284E-2</c:v>
                </c:pt>
                <c:pt idx="153">
                  <c:v>0.2122946288894596</c:v>
                </c:pt>
                <c:pt idx="154">
                  <c:v>0.15233462030002443</c:v>
                </c:pt>
                <c:pt idx="155">
                  <c:v>-5.3344533226997726E-3</c:v>
                </c:pt>
                <c:pt idx="156">
                  <c:v>4.3745952368361429E-2</c:v>
                </c:pt>
                <c:pt idx="157">
                  <c:v>3.3047409809828565E-2</c:v>
                </c:pt>
                <c:pt idx="158">
                  <c:v>7.4945197482252368E-2</c:v>
                </c:pt>
                <c:pt idx="159">
                  <c:v>-0.10855255850418644</c:v>
                </c:pt>
                <c:pt idx="160">
                  <c:v>7.3332173501619025E-3</c:v>
                </c:pt>
                <c:pt idx="161">
                  <c:v>2.5452029435939494E-3</c:v>
                </c:pt>
                <c:pt idx="162">
                  <c:v>-2.1688972891059421E-2</c:v>
                </c:pt>
                <c:pt idx="163">
                  <c:v>-2.9729972587587028E-2</c:v>
                </c:pt>
                <c:pt idx="164">
                  <c:v>-8.1212806797759995E-2</c:v>
                </c:pt>
                <c:pt idx="165">
                  <c:v>-9.0963884161077146E-4</c:v>
                </c:pt>
                <c:pt idx="166">
                  <c:v>-2.4704612551943228E-2</c:v>
                </c:pt>
                <c:pt idx="167">
                  <c:v>-0.10277035011601399</c:v>
                </c:pt>
                <c:pt idx="168">
                  <c:v>-2.764993887191558E-2</c:v>
                </c:pt>
                <c:pt idx="169">
                  <c:v>0.10240189901400321</c:v>
                </c:pt>
                <c:pt idx="170">
                  <c:v>-6.5788552436373493E-2</c:v>
                </c:pt>
                <c:pt idx="171">
                  <c:v>2.1004640575769784E-2</c:v>
                </c:pt>
                <c:pt idx="172">
                  <c:v>6.0474505843233217E-2</c:v>
                </c:pt>
                <c:pt idx="173">
                  <c:v>-0.10804312025653928</c:v>
                </c:pt>
                <c:pt idx="174">
                  <c:v>4.8523830093110121E-2</c:v>
                </c:pt>
                <c:pt idx="175">
                  <c:v>-6.405337201842265E-2</c:v>
                </c:pt>
                <c:pt idx="176">
                  <c:v>-8.1203039204122973E-3</c:v>
                </c:pt>
                <c:pt idx="177">
                  <c:v>1.184781594500528E-2</c:v>
                </c:pt>
                <c:pt idx="178">
                  <c:v>4.3516343593914542E-2</c:v>
                </c:pt>
                <c:pt idx="179">
                  <c:v>-0.12095485081551338</c:v>
                </c:pt>
                <c:pt idx="180">
                  <c:v>-0.1048566833739617</c:v>
                </c:pt>
                <c:pt idx="181">
                  <c:v>-1.4601797394572458E-2</c:v>
                </c:pt>
                <c:pt idx="182">
                  <c:v>3.6894141688712523E-2</c:v>
                </c:pt>
                <c:pt idx="183">
                  <c:v>-0.14241773140146741</c:v>
                </c:pt>
                <c:pt idx="184">
                  <c:v>-3.6800251373865223E-3</c:v>
                </c:pt>
                <c:pt idx="185">
                  <c:v>9.7078282644437408E-2</c:v>
                </c:pt>
                <c:pt idx="186">
                  <c:v>8.1811451236077914E-3</c:v>
                </c:pt>
                <c:pt idx="187">
                  <c:v>4.3235918484297642E-2</c:v>
                </c:pt>
                <c:pt idx="188">
                  <c:v>2.7766736911559065E-2</c:v>
                </c:pt>
                <c:pt idx="189">
                  <c:v>6.2035914402308379E-2</c:v>
                </c:pt>
                <c:pt idx="190">
                  <c:v>3.3011760079638464E-2</c:v>
                </c:pt>
                <c:pt idx="191">
                  <c:v>7.4842484258134334E-2</c:v>
                </c:pt>
                <c:pt idx="192">
                  <c:v>-3.1877012364946111E-2</c:v>
                </c:pt>
                <c:pt idx="193">
                  <c:v>4.3755324737436041E-2</c:v>
                </c:pt>
                <c:pt idx="194">
                  <c:v>-1.5472370803598423E-2</c:v>
                </c:pt>
                <c:pt idx="195">
                  <c:v>8.5464203818990114E-2</c:v>
                </c:pt>
                <c:pt idx="196">
                  <c:v>5.5471749803054138E-2</c:v>
                </c:pt>
                <c:pt idx="197">
                  <c:v>-5.962737358071557E-2</c:v>
                </c:pt>
                <c:pt idx="198">
                  <c:v>9.1474994005036336E-2</c:v>
                </c:pt>
                <c:pt idx="199">
                  <c:v>-4.8349782809365749E-2</c:v>
                </c:pt>
                <c:pt idx="200">
                  <c:v>2.80926381668678E-2</c:v>
                </c:pt>
                <c:pt idx="201">
                  <c:v>-5.3593187339854964E-2</c:v>
                </c:pt>
                <c:pt idx="202">
                  <c:v>-1.868469256903893E-2</c:v>
                </c:pt>
                <c:pt idx="203">
                  <c:v>7.1983772607193686E-3</c:v>
                </c:pt>
                <c:pt idx="204">
                  <c:v>-0.12566829053585771</c:v>
                </c:pt>
                <c:pt idx="205">
                  <c:v>-2.103385931631685E-2</c:v>
                </c:pt>
                <c:pt idx="206">
                  <c:v>3.1921833761401786E-2</c:v>
                </c:pt>
                <c:pt idx="207">
                  <c:v>-6.7014819619613419E-2</c:v>
                </c:pt>
                <c:pt idx="208">
                  <c:v>-7.9008470464025038E-2</c:v>
                </c:pt>
                <c:pt idx="209">
                  <c:v>-1.770096692968437E-2</c:v>
                </c:pt>
                <c:pt idx="210">
                  <c:v>3.4334152682991004E-3</c:v>
                </c:pt>
                <c:pt idx="211">
                  <c:v>-4.2537848463931383E-2</c:v>
                </c:pt>
                <c:pt idx="212">
                  <c:v>-3.6747531949460566E-2</c:v>
                </c:pt>
                <c:pt idx="213">
                  <c:v>-1.4108110788695782E-2</c:v>
                </c:pt>
                <c:pt idx="214">
                  <c:v>-1.1052934167226525E-2</c:v>
                </c:pt>
                <c:pt idx="215">
                  <c:v>1.3784069012187317E-2</c:v>
                </c:pt>
                <c:pt idx="216">
                  <c:v>-3.7299101735575491E-2</c:v>
                </c:pt>
                <c:pt idx="217">
                  <c:v>-6.9633212129485145E-3</c:v>
                </c:pt>
                <c:pt idx="218">
                  <c:v>4.0745049153663615E-2</c:v>
                </c:pt>
                <c:pt idx="219">
                  <c:v>7.1974906397676008E-2</c:v>
                </c:pt>
                <c:pt idx="220">
                  <c:v>5.7294531884434008E-2</c:v>
                </c:pt>
                <c:pt idx="221">
                  <c:v>-7.2111740532653457E-2</c:v>
                </c:pt>
                <c:pt idx="222">
                  <c:v>-6.2193909815118076E-3</c:v>
                </c:pt>
                <c:pt idx="223">
                  <c:v>-0.10474600846765547</c:v>
                </c:pt>
                <c:pt idx="224">
                  <c:v>5.6587918188595765E-2</c:v>
                </c:pt>
                <c:pt idx="225">
                  <c:v>-3.3646166813250389E-2</c:v>
                </c:pt>
                <c:pt idx="226">
                  <c:v>-5.0267543289024275E-3</c:v>
                </c:pt>
                <c:pt idx="227">
                  <c:v>-7.2606060997175703E-2</c:v>
                </c:pt>
                <c:pt idx="228">
                  <c:v>9.1328692223004992E-3</c:v>
                </c:pt>
                <c:pt idx="229">
                  <c:v>-4.2168198410541535E-2</c:v>
                </c:pt>
                <c:pt idx="230">
                  <c:v>2.8438507282935177E-4</c:v>
                </c:pt>
                <c:pt idx="231">
                  <c:v>1.147390429338202E-2</c:v>
                </c:pt>
                <c:pt idx="232">
                  <c:v>-3.214412260714461E-2</c:v>
                </c:pt>
                <c:pt idx="233">
                  <c:v>2.6686245403448439E-2</c:v>
                </c:pt>
                <c:pt idx="234">
                  <c:v>-1.4796861152639451E-3</c:v>
                </c:pt>
                <c:pt idx="235">
                  <c:v>1.390734588551723E-2</c:v>
                </c:pt>
                <c:pt idx="236">
                  <c:v>-6.3597431569654361E-2</c:v>
                </c:pt>
                <c:pt idx="237">
                  <c:v>-7.7965590638362059E-2</c:v>
                </c:pt>
                <c:pt idx="238">
                  <c:v>0.11571237831070036</c:v>
                </c:pt>
                <c:pt idx="239">
                  <c:v>-8.5782844441911976E-2</c:v>
                </c:pt>
                <c:pt idx="240">
                  <c:v>6.3364570130893583E-2</c:v>
                </c:pt>
                <c:pt idx="241">
                  <c:v>-5.4026796129706511E-2</c:v>
                </c:pt>
                <c:pt idx="242">
                  <c:v>3.2978537160477828E-2</c:v>
                </c:pt>
                <c:pt idx="243">
                  <c:v>1.3661883883290926E-2</c:v>
                </c:pt>
                <c:pt idx="244">
                  <c:v>6.9657216212940298E-2</c:v>
                </c:pt>
                <c:pt idx="245">
                  <c:v>2.6393788465327361E-2</c:v>
                </c:pt>
                <c:pt idx="246">
                  <c:v>7.5101306277776558E-2</c:v>
                </c:pt>
                <c:pt idx="247">
                  <c:v>0.11601806803999892</c:v>
                </c:pt>
                <c:pt idx="248">
                  <c:v>-3.9851941294157811E-2</c:v>
                </c:pt>
                <c:pt idx="249">
                  <c:v>8.114612107574537E-2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67904"/>
        <c:axId val="149784064"/>
      </c:scatterChart>
      <c:valAx>
        <c:axId val="102267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PhiDiff_LN(Hog Price)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49784064"/>
        <c:crosses val="autoZero"/>
        <c:crossBetween val="midCat"/>
      </c:valAx>
      <c:valAx>
        <c:axId val="149784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267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PhiDiff_LN(JD)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'PhiDiff_LN Data'!$O$3:$O$252</c:f>
              <c:numCache>
                <c:formatCode>0.0000</c:formatCode>
                <c:ptCount val="250"/>
                <c:pt idx="0">
                  <c:v>1.1289265486386089</c:v>
                </c:pt>
                <c:pt idx="1">
                  <c:v>1.1787330415062292</c:v>
                </c:pt>
                <c:pt idx="2">
                  <c:v>1.2266065028533002</c:v>
                </c:pt>
                <c:pt idx="3">
                  <c:v>1.1857950321343533</c:v>
                </c:pt>
                <c:pt idx="4">
                  <c:v>1.1518411536222308</c:v>
                </c:pt>
                <c:pt idx="5">
                  <c:v>1.1715171242960085</c:v>
                </c:pt>
                <c:pt idx="6">
                  <c:v>1.0704880942951063</c:v>
                </c:pt>
                <c:pt idx="7">
                  <c:v>1.1738049322518624</c:v>
                </c:pt>
                <c:pt idx="8">
                  <c:v>1.2318914721930505</c:v>
                </c:pt>
                <c:pt idx="9">
                  <c:v>1.1989902026386763</c:v>
                </c:pt>
                <c:pt idx="10">
                  <c:v>1.189313142642513</c:v>
                </c:pt>
                <c:pt idx="11">
                  <c:v>1.1780565865059189</c:v>
                </c:pt>
                <c:pt idx="12">
                  <c:v>1.1954367485713668</c:v>
                </c:pt>
                <c:pt idx="13">
                  <c:v>1.1904213958766521</c:v>
                </c:pt>
                <c:pt idx="14">
                  <c:v>1.2304956960036033</c:v>
                </c:pt>
                <c:pt idx="15">
                  <c:v>1.2224612413476077</c:v>
                </c:pt>
                <c:pt idx="16">
                  <c:v>1.3384859922393146</c:v>
                </c:pt>
                <c:pt idx="17">
                  <c:v>1.3503742255302646</c:v>
                </c:pt>
                <c:pt idx="18">
                  <c:v>1.356020491124786</c:v>
                </c:pt>
                <c:pt idx="19">
                  <c:v>1.3206073682977351</c:v>
                </c:pt>
                <c:pt idx="20">
                  <c:v>1.2948864557532176</c:v>
                </c:pt>
                <c:pt idx="21">
                  <c:v>1.3210860106126636</c:v>
                </c:pt>
                <c:pt idx="22">
                  <c:v>1.2841724810877224</c:v>
                </c:pt>
                <c:pt idx="23">
                  <c:v>1.3618576535390292</c:v>
                </c:pt>
                <c:pt idx="24">
                  <c:v>1.2591616742946552</c:v>
                </c:pt>
                <c:pt idx="25">
                  <c:v>1.3504179266619851</c:v>
                </c:pt>
                <c:pt idx="26">
                  <c:v>1.3879796681510945</c:v>
                </c:pt>
                <c:pt idx="27">
                  <c:v>1.3684880255733423</c:v>
                </c:pt>
                <c:pt idx="28">
                  <c:v>1.2695894043531266</c:v>
                </c:pt>
                <c:pt idx="29">
                  <c:v>1.2302702614208714</c:v>
                </c:pt>
                <c:pt idx="30">
                  <c:v>1.2179462253109528</c:v>
                </c:pt>
                <c:pt idx="31">
                  <c:v>1.0625032409432138</c:v>
                </c:pt>
                <c:pt idx="32">
                  <c:v>0.97215699741563366</c:v>
                </c:pt>
                <c:pt idx="33">
                  <c:v>1.0987128186759396</c:v>
                </c:pt>
                <c:pt idx="34">
                  <c:v>1.2378449146074961</c:v>
                </c:pt>
                <c:pt idx="35">
                  <c:v>0.97889848100995036</c:v>
                </c:pt>
                <c:pt idx="36">
                  <c:v>1.1505345870225792</c:v>
                </c:pt>
                <c:pt idx="37">
                  <c:v>1.0874981482965174</c:v>
                </c:pt>
                <c:pt idx="38">
                  <c:v>1.1706068435800205</c:v>
                </c:pt>
                <c:pt idx="39">
                  <c:v>1.2938714225365531</c:v>
                </c:pt>
                <c:pt idx="40">
                  <c:v>1.1937442255197945</c:v>
                </c:pt>
                <c:pt idx="41">
                  <c:v>1.1522507687188155</c:v>
                </c:pt>
                <c:pt idx="42">
                  <c:v>1.1386977682264001</c:v>
                </c:pt>
                <c:pt idx="43">
                  <c:v>1.2392225016430083</c:v>
                </c:pt>
                <c:pt idx="44">
                  <c:v>1.1688174445918742</c:v>
                </c:pt>
                <c:pt idx="45">
                  <c:v>1.1365996607053026</c:v>
                </c:pt>
                <c:pt idx="46">
                  <c:v>1.2169133220204469</c:v>
                </c:pt>
                <c:pt idx="47">
                  <c:v>1.2435179627397803</c:v>
                </c:pt>
                <c:pt idx="48">
                  <c:v>1.295992797740253</c:v>
                </c:pt>
                <c:pt idx="49">
                  <c:v>1.1037421387063935</c:v>
                </c:pt>
                <c:pt idx="50">
                  <c:v>1.1175226411508907</c:v>
                </c:pt>
                <c:pt idx="51">
                  <c:v>1.2458606363449602</c:v>
                </c:pt>
                <c:pt idx="52">
                  <c:v>1.2860832959434187</c:v>
                </c:pt>
                <c:pt idx="53">
                  <c:v>1.1562411897532774</c:v>
                </c:pt>
                <c:pt idx="54">
                  <c:v>1.1712788253426616</c:v>
                </c:pt>
                <c:pt idx="55">
                  <c:v>1.0768609178472817</c:v>
                </c:pt>
                <c:pt idx="56">
                  <c:v>1.0788626961363246</c:v>
                </c:pt>
                <c:pt idx="57">
                  <c:v>1.1440028382827687</c:v>
                </c:pt>
                <c:pt idx="58">
                  <c:v>1.2314572180179841</c:v>
                </c:pt>
                <c:pt idx="59">
                  <c:v>1.3141409881044217</c:v>
                </c:pt>
                <c:pt idx="60">
                  <c:v>1.2250354773772518</c:v>
                </c:pt>
                <c:pt idx="61">
                  <c:v>1.2050047076207542</c:v>
                </c:pt>
                <c:pt idx="62">
                  <c:v>1.1982247652409561</c:v>
                </c:pt>
                <c:pt idx="63">
                  <c:v>1.1565969813624979</c:v>
                </c:pt>
                <c:pt idx="64">
                  <c:v>1.2118487760082273</c:v>
                </c:pt>
                <c:pt idx="65">
                  <c:v>1.1708714030170682</c:v>
                </c:pt>
                <c:pt idx="66">
                  <c:v>1.2355303304602199</c:v>
                </c:pt>
                <c:pt idx="67">
                  <c:v>1.2781418048566395</c:v>
                </c:pt>
                <c:pt idx="68">
                  <c:v>1.1531368279767584</c:v>
                </c:pt>
                <c:pt idx="69">
                  <c:v>1.1986151669926506</c:v>
                </c:pt>
                <c:pt idx="70">
                  <c:v>1.2229314390039014</c:v>
                </c:pt>
                <c:pt idx="71">
                  <c:v>1.2748786405225434</c:v>
                </c:pt>
                <c:pt idx="72">
                  <c:v>1.2597431524666545</c:v>
                </c:pt>
                <c:pt idx="73">
                  <c:v>1.29480701359344</c:v>
                </c:pt>
                <c:pt idx="74">
                  <c:v>1.3079800827626182</c:v>
                </c:pt>
                <c:pt idx="75">
                  <c:v>1.2345347394266499</c:v>
                </c:pt>
                <c:pt idx="76">
                  <c:v>1.2924459105020403</c:v>
                </c:pt>
                <c:pt idx="77">
                  <c:v>1.2736011058901036</c:v>
                </c:pt>
                <c:pt idx="78">
                  <c:v>1.2275758692378591</c:v>
                </c:pt>
                <c:pt idx="79">
                  <c:v>1.284752160679876</c:v>
                </c:pt>
                <c:pt idx="80">
                  <c:v>1.3003311434639326</c:v>
                </c:pt>
                <c:pt idx="81">
                  <c:v>1.2809112613616536</c:v>
                </c:pt>
                <c:pt idx="82">
                  <c:v>1.345408910119263</c:v>
                </c:pt>
                <c:pt idx="83">
                  <c:v>1.2772926292052522</c:v>
                </c:pt>
                <c:pt idx="84">
                  <c:v>1.2306771813369906</c:v>
                </c:pt>
                <c:pt idx="85">
                  <c:v>1.2117263038936241</c:v>
                </c:pt>
                <c:pt idx="86">
                  <c:v>1.2033180214542494</c:v>
                </c:pt>
                <c:pt idx="87">
                  <c:v>1.2690072692503613</c:v>
                </c:pt>
                <c:pt idx="88">
                  <c:v>1.2940147196258205</c:v>
                </c:pt>
                <c:pt idx="89">
                  <c:v>1.3160229111068826</c:v>
                </c:pt>
                <c:pt idx="90">
                  <c:v>1.3137964890770086</c:v>
                </c:pt>
                <c:pt idx="91">
                  <c:v>1.4380203691062274</c:v>
                </c:pt>
                <c:pt idx="92">
                  <c:v>1.3751412942008028</c:v>
                </c:pt>
                <c:pt idx="93">
                  <c:v>1.4190837809650299</c:v>
                </c:pt>
                <c:pt idx="94">
                  <c:v>1.4508172990537267</c:v>
                </c:pt>
                <c:pt idx="95">
                  <c:v>1.4621208028961385</c:v>
                </c:pt>
                <c:pt idx="96">
                  <c:v>1.4573422744478599</c:v>
                </c:pt>
                <c:pt idx="97">
                  <c:v>1.434458062902445</c:v>
                </c:pt>
                <c:pt idx="98">
                  <c:v>1.473570325495928</c:v>
                </c:pt>
                <c:pt idx="99">
                  <c:v>1.5413045516904373</c:v>
                </c:pt>
                <c:pt idx="100">
                  <c:v>1.4091463282340473</c:v>
                </c:pt>
                <c:pt idx="101">
                  <c:v>1.4932351899722096</c:v>
                </c:pt>
                <c:pt idx="102">
                  <c:v>1.4191398664965167</c:v>
                </c:pt>
                <c:pt idx="103">
                  <c:v>1.39699666209791</c:v>
                </c:pt>
                <c:pt idx="104">
                  <c:v>1.4666452778696319</c:v>
                </c:pt>
                <c:pt idx="105">
                  <c:v>1.4031409514736182</c:v>
                </c:pt>
                <c:pt idx="106">
                  <c:v>1.5350100995462037</c:v>
                </c:pt>
                <c:pt idx="107">
                  <c:v>1.5366024512351368</c:v>
                </c:pt>
                <c:pt idx="108">
                  <c:v>1.4687426989175547</c:v>
                </c:pt>
                <c:pt idx="109">
                  <c:v>1.4690965440688402</c:v>
                </c:pt>
                <c:pt idx="110">
                  <c:v>1.4863951882601167</c:v>
                </c:pt>
                <c:pt idx="111">
                  <c:v>1.4219487182979476</c:v>
                </c:pt>
                <c:pt idx="112">
                  <c:v>1.4339899456074823</c:v>
                </c:pt>
                <c:pt idx="113">
                  <c:v>1.4941875832673432</c:v>
                </c:pt>
                <c:pt idx="114">
                  <c:v>1.5265366630614443</c:v>
                </c:pt>
                <c:pt idx="115">
                  <c:v>1.4657393827328036</c:v>
                </c:pt>
                <c:pt idx="116">
                  <c:v>1.4016526160348071</c:v>
                </c:pt>
                <c:pt idx="117">
                  <c:v>1.3948801927273919</c:v>
                </c:pt>
                <c:pt idx="118">
                  <c:v>1.5043666208967237</c:v>
                </c:pt>
                <c:pt idx="119">
                  <c:v>1.5309911489054699</c:v>
                </c:pt>
                <c:pt idx="120">
                  <c:v>1.5053310363396613</c:v>
                </c:pt>
                <c:pt idx="121">
                  <c:v>1.5760171347139209</c:v>
                </c:pt>
                <c:pt idx="122">
                  <c:v>1.5580551653756642</c:v>
                </c:pt>
                <c:pt idx="123">
                  <c:v>1.6314836650055995</c:v>
                </c:pt>
                <c:pt idx="124">
                  <c:v>1.624665355743514</c:v>
                </c:pt>
                <c:pt idx="125">
                  <c:v>1.5199764586337587</c:v>
                </c:pt>
                <c:pt idx="126">
                  <c:v>1.5095053740599118</c:v>
                </c:pt>
                <c:pt idx="127">
                  <c:v>1.4935134815395472</c:v>
                </c:pt>
                <c:pt idx="128">
                  <c:v>1.6290075208060844</c:v>
                </c:pt>
                <c:pt idx="129">
                  <c:v>1.6443561368415023</c:v>
                </c:pt>
                <c:pt idx="130">
                  <c:v>1.6409817167356713</c:v>
                </c:pt>
                <c:pt idx="131">
                  <c:v>1.6807983446207078</c:v>
                </c:pt>
                <c:pt idx="132">
                  <c:v>1.6595002688842198</c:v>
                </c:pt>
                <c:pt idx="133">
                  <c:v>1.7647719577726226</c:v>
                </c:pt>
                <c:pt idx="134">
                  <c:v>1.7201320955330734</c:v>
                </c:pt>
                <c:pt idx="135">
                  <c:v>1.7131159749099694</c:v>
                </c:pt>
                <c:pt idx="136">
                  <c:v>1.7708775080839243</c:v>
                </c:pt>
                <c:pt idx="137">
                  <c:v>1.7690566340649494</c:v>
                </c:pt>
                <c:pt idx="138">
                  <c:v>1.802273100814038</c:v>
                </c:pt>
                <c:pt idx="139">
                  <c:v>1.7648200789410242</c:v>
                </c:pt>
                <c:pt idx="140">
                  <c:v>1.8981480387427965</c:v>
                </c:pt>
                <c:pt idx="141">
                  <c:v>1.8878678738201025</c:v>
                </c:pt>
                <c:pt idx="142">
                  <c:v>1.8808673433015568</c:v>
                </c:pt>
                <c:pt idx="143">
                  <c:v>2.0073008419171843</c:v>
                </c:pt>
                <c:pt idx="144">
                  <c:v>1.914326378654911</c:v>
                </c:pt>
                <c:pt idx="145">
                  <c:v>1.9080050143499458</c:v>
                </c:pt>
                <c:pt idx="146">
                  <c:v>1.8850198572342376</c:v>
                </c:pt>
                <c:pt idx="147">
                  <c:v>1.9570328188830559</c:v>
                </c:pt>
                <c:pt idx="148">
                  <c:v>1.8828491827182452</c:v>
                </c:pt>
                <c:pt idx="149">
                  <c:v>1.8372924466997427</c:v>
                </c:pt>
                <c:pt idx="150">
                  <c:v>1.7512670447070988</c:v>
                </c:pt>
                <c:pt idx="151">
                  <c:v>1.8049958827632153</c:v>
                </c:pt>
                <c:pt idx="152">
                  <c:v>1.7034003884833089</c:v>
                </c:pt>
                <c:pt idx="153">
                  <c:v>1.2876514449492635</c:v>
                </c:pt>
                <c:pt idx="154">
                  <c:v>1.4773937074560719</c:v>
                </c:pt>
                <c:pt idx="155">
                  <c:v>1.5640044258333279</c:v>
                </c:pt>
                <c:pt idx="156">
                  <c:v>1.6290269933863435</c:v>
                </c:pt>
                <c:pt idx="157">
                  <c:v>1.4184345640574847</c:v>
                </c:pt>
                <c:pt idx="158">
                  <c:v>1.3943922779200091</c:v>
                </c:pt>
                <c:pt idx="159">
                  <c:v>1.6914052117307223</c:v>
                </c:pt>
                <c:pt idx="160">
                  <c:v>1.6964456874512943</c:v>
                </c:pt>
                <c:pt idx="161">
                  <c:v>1.6164772687153481</c:v>
                </c:pt>
                <c:pt idx="162">
                  <c:v>1.5354379926906061</c:v>
                </c:pt>
                <c:pt idx="163">
                  <c:v>1.7142123872366071</c:v>
                </c:pt>
                <c:pt idx="164">
                  <c:v>1.6127603195861395</c:v>
                </c:pt>
                <c:pt idx="165">
                  <c:v>1.6575661075276218</c:v>
                </c:pt>
                <c:pt idx="166">
                  <c:v>1.7436770601896514</c:v>
                </c:pt>
                <c:pt idx="167">
                  <c:v>1.7804463915503184</c:v>
                </c:pt>
                <c:pt idx="168">
                  <c:v>1.7554725680078938</c:v>
                </c:pt>
                <c:pt idx="169">
                  <c:v>1.7060484318721931</c:v>
                </c:pt>
                <c:pt idx="170">
                  <c:v>1.8292361498542271</c:v>
                </c:pt>
                <c:pt idx="171">
                  <c:v>1.7991583216528055</c:v>
                </c:pt>
                <c:pt idx="172">
                  <c:v>1.7398023482161902</c:v>
                </c:pt>
                <c:pt idx="173">
                  <c:v>1.7630474832529623</c:v>
                </c:pt>
                <c:pt idx="174">
                  <c:v>1.8075493047338451</c:v>
                </c:pt>
                <c:pt idx="175">
                  <c:v>1.8654319780302546</c:v>
                </c:pt>
                <c:pt idx="176">
                  <c:v>1.8891038771430195</c:v>
                </c:pt>
                <c:pt idx="177">
                  <c:v>1.9167954461954366</c:v>
                </c:pt>
                <c:pt idx="178">
                  <c:v>1.9134063729140518</c:v>
                </c:pt>
                <c:pt idx="179">
                  <c:v>1.9537540443441088</c:v>
                </c:pt>
                <c:pt idx="180">
                  <c:v>1.997102913972685</c:v>
                </c:pt>
                <c:pt idx="181">
                  <c:v>2.0141021697243691</c:v>
                </c:pt>
                <c:pt idx="182">
                  <c:v>1.959576296648494</c:v>
                </c:pt>
                <c:pt idx="183">
                  <c:v>2.0238616168486785</c:v>
                </c:pt>
                <c:pt idx="184">
                  <c:v>1.9226748345026929</c:v>
                </c:pt>
                <c:pt idx="185">
                  <c:v>1.8749528888521452</c:v>
                </c:pt>
                <c:pt idx="186">
                  <c:v>1.9367677805469885</c:v>
                </c:pt>
                <c:pt idx="187">
                  <c:v>1.8268253646026951</c:v>
                </c:pt>
                <c:pt idx="188">
                  <c:v>1.8818651144292184</c:v>
                </c:pt>
                <c:pt idx="189">
                  <c:v>1.8406923778175845</c:v>
                </c:pt>
                <c:pt idx="190">
                  <c:v>1.923989903140122</c:v>
                </c:pt>
                <c:pt idx="191">
                  <c:v>1.9174504445128391</c:v>
                </c:pt>
                <c:pt idx="192">
                  <c:v>2.0073461742135126</c:v>
                </c:pt>
                <c:pt idx="193">
                  <c:v>1.9603068254141731</c:v>
                </c:pt>
                <c:pt idx="194">
                  <c:v>1.9013189718523202</c:v>
                </c:pt>
                <c:pt idx="195">
                  <c:v>1.9262889328652433</c:v>
                </c:pt>
                <c:pt idx="196">
                  <c:v>1.8894878519206397</c:v>
                </c:pt>
                <c:pt idx="197">
                  <c:v>1.8772191766693216</c:v>
                </c:pt>
                <c:pt idx="198">
                  <c:v>1.9358871442642935</c:v>
                </c:pt>
                <c:pt idx="199">
                  <c:v>1.9076745585264505</c:v>
                </c:pt>
                <c:pt idx="200">
                  <c:v>1.9501410077842731</c:v>
                </c:pt>
                <c:pt idx="201">
                  <c:v>1.9789583588850395</c:v>
                </c:pt>
                <c:pt idx="202">
                  <c:v>1.965502377976112</c:v>
                </c:pt>
                <c:pt idx="203">
                  <c:v>1.9658260082576953</c:v>
                </c:pt>
                <c:pt idx="204">
                  <c:v>2.026453820648884</c:v>
                </c:pt>
                <c:pt idx="205">
                  <c:v>1.9846874217284376</c:v>
                </c:pt>
                <c:pt idx="206">
                  <c:v>1.9767635154034373</c:v>
                </c:pt>
                <c:pt idx="207">
                  <c:v>1.9423769415929466</c:v>
                </c:pt>
                <c:pt idx="208">
                  <c:v>2.0098149371155651</c:v>
                </c:pt>
                <c:pt idx="209">
                  <c:v>1.9312802928955759</c:v>
                </c:pt>
                <c:pt idx="210">
                  <c:v>1.9482419599657868</c:v>
                </c:pt>
                <c:pt idx="211">
                  <c:v>1.9572054122502784</c:v>
                </c:pt>
                <c:pt idx="212">
                  <c:v>1.9618569149492915</c:v>
                </c:pt>
                <c:pt idx="213">
                  <c:v>1.9563719328835929</c:v>
                </c:pt>
                <c:pt idx="214">
                  <c:v>1.9570407187799668</c:v>
                </c:pt>
                <c:pt idx="215">
                  <c:v>2.0186447806215484</c:v>
                </c:pt>
                <c:pt idx="216">
                  <c:v>1.9949723025636845</c:v>
                </c:pt>
                <c:pt idx="217">
                  <c:v>1.9534456596946765</c:v>
                </c:pt>
                <c:pt idx="218">
                  <c:v>2.0060334916392137</c:v>
                </c:pt>
                <c:pt idx="219">
                  <c:v>2.0428819097180999</c:v>
                </c:pt>
                <c:pt idx="220">
                  <c:v>2.0042564676462904</c:v>
                </c:pt>
                <c:pt idx="221">
                  <c:v>2.0013822019258529</c:v>
                </c:pt>
                <c:pt idx="222">
                  <c:v>1.9774225665810747</c:v>
                </c:pt>
                <c:pt idx="223">
                  <c:v>1.9598621500834197</c:v>
                </c:pt>
                <c:pt idx="224">
                  <c:v>1.9514454323733186</c:v>
                </c:pt>
                <c:pt idx="225">
                  <c:v>1.9764650091516267</c:v>
                </c:pt>
                <c:pt idx="226">
                  <c:v>2.0141118878153184</c:v>
                </c:pt>
                <c:pt idx="227">
                  <c:v>2.0152613443184686</c:v>
                </c:pt>
                <c:pt idx="228">
                  <c:v>1.9792230649936022</c:v>
                </c:pt>
                <c:pt idx="229">
                  <c:v>2.0297417814541423</c:v>
                </c:pt>
                <c:pt idx="230">
                  <c:v>2.0034820407223628</c:v>
                </c:pt>
                <c:pt idx="231">
                  <c:v>2.0018492158537069</c:v>
                </c:pt>
                <c:pt idx="232">
                  <c:v>2.0320474066395193</c:v>
                </c:pt>
                <c:pt idx="233">
                  <c:v>2.0408767968800032</c:v>
                </c:pt>
                <c:pt idx="234">
                  <c:v>2.0525739432329204</c:v>
                </c:pt>
                <c:pt idx="235">
                  <c:v>1.9845308942038504</c:v>
                </c:pt>
                <c:pt idx="236">
                  <c:v>1.8804608192634067</c:v>
                </c:pt>
                <c:pt idx="237">
                  <c:v>1.946121906750498</c:v>
                </c:pt>
                <c:pt idx="238">
                  <c:v>1.9393484289472886</c:v>
                </c:pt>
                <c:pt idx="239">
                  <c:v>1.965274654707275</c:v>
                </c:pt>
                <c:pt idx="240">
                  <c:v>1.9096360491224211</c:v>
                </c:pt>
                <c:pt idx="241">
                  <c:v>1.9873551124869961</c:v>
                </c:pt>
                <c:pt idx="242">
                  <c:v>2.0062296258943557</c:v>
                </c:pt>
                <c:pt idx="243">
                  <c:v>1.9577125519161087</c:v>
                </c:pt>
                <c:pt idx="244">
                  <c:v>1.9967492141268814</c:v>
                </c:pt>
                <c:pt idx="245">
                  <c:v>2.0071126452875965</c:v>
                </c:pt>
                <c:pt idx="246">
                  <c:v>1.9562263861125673</c:v>
                </c:pt>
                <c:pt idx="247">
                  <c:v>1.9842467485914983</c:v>
                </c:pt>
                <c:pt idx="248">
                  <c:v>1.9938940968166894</c:v>
                </c:pt>
                <c:pt idx="249">
                  <c:v>2.0321377285511879</c:v>
                </c:pt>
              </c:numCache>
            </c:numRef>
          </c:xVal>
          <c:yVal>
            <c:numRef>
              <c:f>'PDiff_LN regr 2'!$C$35:$C$284</c:f>
              <c:numCache>
                <c:formatCode>General</c:formatCode>
                <c:ptCount val="250"/>
                <c:pt idx="0">
                  <c:v>-3.419220415940849E-2</c:v>
                </c:pt>
                <c:pt idx="1">
                  <c:v>-2.7847476892826961E-2</c:v>
                </c:pt>
                <c:pt idx="2">
                  <c:v>-3.467504795476728E-2</c:v>
                </c:pt>
                <c:pt idx="3">
                  <c:v>-3.0991809364779854E-2</c:v>
                </c:pt>
                <c:pt idx="4">
                  <c:v>-4.8018145884462626E-2</c:v>
                </c:pt>
                <c:pt idx="5">
                  <c:v>-2.590505948814581E-2</c:v>
                </c:pt>
                <c:pt idx="6">
                  <c:v>-7.6044675002879814E-3</c:v>
                </c:pt>
                <c:pt idx="7">
                  <c:v>-0.10965130412143864</c:v>
                </c:pt>
                <c:pt idx="8">
                  <c:v>-9.9931047547805463E-3</c:v>
                </c:pt>
                <c:pt idx="9">
                  <c:v>-1.39032882055794E-2</c:v>
                </c:pt>
                <c:pt idx="10">
                  <c:v>2.6701528960481724E-2</c:v>
                </c:pt>
                <c:pt idx="11">
                  <c:v>-6.0115824151912634E-2</c:v>
                </c:pt>
                <c:pt idx="12">
                  <c:v>6.6217865968352996E-2</c:v>
                </c:pt>
                <c:pt idx="13">
                  <c:v>-6.1969145682265747E-3</c:v>
                </c:pt>
                <c:pt idx="14">
                  <c:v>-3.4135536803944433E-2</c:v>
                </c:pt>
                <c:pt idx="15">
                  <c:v>7.8886260886536164E-2</c:v>
                </c:pt>
                <c:pt idx="16">
                  <c:v>-6.1598704886177913E-2</c:v>
                </c:pt>
                <c:pt idx="17">
                  <c:v>-9.1696446425604705E-2</c:v>
                </c:pt>
                <c:pt idx="18">
                  <c:v>-1.6036041775985055E-2</c:v>
                </c:pt>
                <c:pt idx="19">
                  <c:v>2.7126869908412843E-2</c:v>
                </c:pt>
                <c:pt idx="20">
                  <c:v>1.9151978630214117E-2</c:v>
                </c:pt>
                <c:pt idx="21">
                  <c:v>-7.732061155084935E-2</c:v>
                </c:pt>
                <c:pt idx="22">
                  <c:v>0.10798064740288993</c:v>
                </c:pt>
                <c:pt idx="23">
                  <c:v>-6.2034454430550667E-2</c:v>
                </c:pt>
                <c:pt idx="24">
                  <c:v>2.8348495782283933E-2</c:v>
                </c:pt>
                <c:pt idx="25">
                  <c:v>-2.603351211476479E-2</c:v>
                </c:pt>
                <c:pt idx="26">
                  <c:v>-4.9872684927352751E-2</c:v>
                </c:pt>
                <c:pt idx="27">
                  <c:v>-7.6110556012073616E-2</c:v>
                </c:pt>
                <c:pt idx="28">
                  <c:v>7.3152267955149952E-2</c:v>
                </c:pt>
                <c:pt idx="29">
                  <c:v>-4.3498499098907573E-2</c:v>
                </c:pt>
                <c:pt idx="30">
                  <c:v>-5.0572085990388871E-2</c:v>
                </c:pt>
                <c:pt idx="31">
                  <c:v>0.15391847401781789</c:v>
                </c:pt>
                <c:pt idx="32">
                  <c:v>-4.4157173319460341E-2</c:v>
                </c:pt>
                <c:pt idx="33">
                  <c:v>-1.1074267895493151E-2</c:v>
                </c:pt>
                <c:pt idx="34">
                  <c:v>-1.830081437591069E-2</c:v>
                </c:pt>
                <c:pt idx="35">
                  <c:v>-0.11331658762194152</c:v>
                </c:pt>
                <c:pt idx="36">
                  <c:v>-3.2155923630426742E-2</c:v>
                </c:pt>
                <c:pt idx="37">
                  <c:v>9.6248794534758986E-4</c:v>
                </c:pt>
                <c:pt idx="38">
                  <c:v>-9.4935023525781759E-3</c:v>
                </c:pt>
                <c:pt idx="39">
                  <c:v>-0.16743567807984583</c:v>
                </c:pt>
                <c:pt idx="40">
                  <c:v>-9.2491809153472104E-2</c:v>
                </c:pt>
                <c:pt idx="41">
                  <c:v>6.695134793733537E-2</c:v>
                </c:pt>
                <c:pt idx="42">
                  <c:v>-0.12867274191338574</c:v>
                </c:pt>
                <c:pt idx="43">
                  <c:v>-2.0565518719877218E-3</c:v>
                </c:pt>
                <c:pt idx="44">
                  <c:v>-2.8647508849315884E-2</c:v>
                </c:pt>
                <c:pt idx="45">
                  <c:v>-6.1337038433595836E-2</c:v>
                </c:pt>
                <c:pt idx="46">
                  <c:v>-8.9150599254850249E-4</c:v>
                </c:pt>
                <c:pt idx="47">
                  <c:v>-0.14322041506158278</c:v>
                </c:pt>
                <c:pt idx="48">
                  <c:v>1.7590626472729909E-2</c:v>
                </c:pt>
                <c:pt idx="49">
                  <c:v>3.4261244381111666E-2</c:v>
                </c:pt>
                <c:pt idx="50">
                  <c:v>-7.5243114401693845E-2</c:v>
                </c:pt>
                <c:pt idx="51">
                  <c:v>-4.2863109762132368E-2</c:v>
                </c:pt>
                <c:pt idx="52">
                  <c:v>-1.2185137608025087E-2</c:v>
                </c:pt>
                <c:pt idx="53">
                  <c:v>-2.6299497454266074E-2</c:v>
                </c:pt>
                <c:pt idx="54">
                  <c:v>4.5914796858882667E-2</c:v>
                </c:pt>
                <c:pt idx="55">
                  <c:v>1.3113316076038828E-2</c:v>
                </c:pt>
                <c:pt idx="56">
                  <c:v>9.4908222806218134E-3</c:v>
                </c:pt>
                <c:pt idx="57">
                  <c:v>-1.4689053556953269E-2</c:v>
                </c:pt>
                <c:pt idx="58">
                  <c:v>-2.5846846886471653E-2</c:v>
                </c:pt>
                <c:pt idx="59">
                  <c:v>4.0327049495124001E-2</c:v>
                </c:pt>
                <c:pt idx="60">
                  <c:v>-4.1864432625720482E-2</c:v>
                </c:pt>
                <c:pt idx="61">
                  <c:v>7.532303042608568E-2</c:v>
                </c:pt>
                <c:pt idx="62">
                  <c:v>-2.9926763896614972E-2</c:v>
                </c:pt>
                <c:pt idx="63">
                  <c:v>9.43121156674529E-2</c:v>
                </c:pt>
                <c:pt idx="64">
                  <c:v>4.7005892586327036E-5</c:v>
                </c:pt>
                <c:pt idx="65">
                  <c:v>-3.8567845792030653E-2</c:v>
                </c:pt>
                <c:pt idx="66">
                  <c:v>-1.3570012139936694E-2</c:v>
                </c:pt>
                <c:pt idx="67">
                  <c:v>-4.3151670583741364E-2</c:v>
                </c:pt>
                <c:pt idx="68">
                  <c:v>1.4702600205076521E-2</c:v>
                </c:pt>
                <c:pt idx="69">
                  <c:v>-2.2944052880712107E-2</c:v>
                </c:pt>
                <c:pt idx="70">
                  <c:v>-3.4188997918752406E-2</c:v>
                </c:pt>
                <c:pt idx="71">
                  <c:v>3.061700821633373E-2</c:v>
                </c:pt>
                <c:pt idx="72">
                  <c:v>1.313871173248593E-2</c:v>
                </c:pt>
                <c:pt idx="73">
                  <c:v>-3.2773525378953394E-2</c:v>
                </c:pt>
                <c:pt idx="74">
                  <c:v>-1.3608002771464456E-2</c:v>
                </c:pt>
                <c:pt idx="75">
                  <c:v>8.1041414524472444E-2</c:v>
                </c:pt>
                <c:pt idx="76">
                  <c:v>-3.4744119043047306E-2</c:v>
                </c:pt>
                <c:pt idx="77">
                  <c:v>-8.4428904388889947E-2</c:v>
                </c:pt>
                <c:pt idx="78">
                  <c:v>0.10095056588155593</c:v>
                </c:pt>
                <c:pt idx="79">
                  <c:v>5.0078467371919899E-2</c:v>
                </c:pt>
                <c:pt idx="80">
                  <c:v>-7.2078452475739851E-2</c:v>
                </c:pt>
                <c:pt idx="81">
                  <c:v>-2.8968955029679222E-2</c:v>
                </c:pt>
                <c:pt idx="82">
                  <c:v>-2.0465963893100181E-2</c:v>
                </c:pt>
                <c:pt idx="83">
                  <c:v>7.6657604444658745E-3</c:v>
                </c:pt>
                <c:pt idx="84">
                  <c:v>3.1808414909894722E-2</c:v>
                </c:pt>
                <c:pt idx="85">
                  <c:v>2.1332272393244978E-2</c:v>
                </c:pt>
                <c:pt idx="86">
                  <c:v>4.8107491823268234E-2</c:v>
                </c:pt>
                <c:pt idx="87">
                  <c:v>6.1647646791200827E-3</c:v>
                </c:pt>
                <c:pt idx="88">
                  <c:v>5.9705176002005089E-2</c:v>
                </c:pt>
                <c:pt idx="89">
                  <c:v>-7.1406992537681901E-2</c:v>
                </c:pt>
                <c:pt idx="90">
                  <c:v>1.5186531593124997E-2</c:v>
                </c:pt>
                <c:pt idx="91">
                  <c:v>-1.3067119650173709E-2</c:v>
                </c:pt>
                <c:pt idx="92">
                  <c:v>9.1196016527348434E-3</c:v>
                </c:pt>
                <c:pt idx="93">
                  <c:v>-0.10561017727284927</c:v>
                </c:pt>
                <c:pt idx="94">
                  <c:v>5.1572224115208343E-2</c:v>
                </c:pt>
                <c:pt idx="95">
                  <c:v>-3.7322991596068888E-2</c:v>
                </c:pt>
                <c:pt idx="96">
                  <c:v>1.3105156437832832E-2</c:v>
                </c:pt>
                <c:pt idx="97">
                  <c:v>1.676557747874341E-2</c:v>
                </c:pt>
                <c:pt idx="98">
                  <c:v>1.865272776031901E-2</c:v>
                </c:pt>
                <c:pt idx="99">
                  <c:v>5.9379838717763533E-3</c:v>
                </c:pt>
                <c:pt idx="100">
                  <c:v>2.9258632453570854E-2</c:v>
                </c:pt>
                <c:pt idx="101">
                  <c:v>3.3024199442886371E-2</c:v>
                </c:pt>
                <c:pt idx="102">
                  <c:v>-3.1443987095254755E-2</c:v>
                </c:pt>
                <c:pt idx="103">
                  <c:v>2.1413514925782806E-2</c:v>
                </c:pt>
                <c:pt idx="104">
                  <c:v>5.3552081727023193E-2</c:v>
                </c:pt>
                <c:pt idx="105">
                  <c:v>5.1145871966703282E-2</c:v>
                </c:pt>
                <c:pt idx="106">
                  <c:v>-2.3728951511269969E-2</c:v>
                </c:pt>
                <c:pt idx="107">
                  <c:v>-1.9321064582094039E-2</c:v>
                </c:pt>
                <c:pt idx="108">
                  <c:v>4.656179673904326E-2</c:v>
                </c:pt>
                <c:pt idx="109">
                  <c:v>5.0327451724660577E-2</c:v>
                </c:pt>
                <c:pt idx="110">
                  <c:v>4.5070822831274171E-2</c:v>
                </c:pt>
                <c:pt idx="111">
                  <c:v>6.1859038264884703E-2</c:v>
                </c:pt>
                <c:pt idx="112">
                  <c:v>0.14401189761757038</c:v>
                </c:pt>
                <c:pt idx="113">
                  <c:v>2.8518239206386298E-2</c:v>
                </c:pt>
                <c:pt idx="114">
                  <c:v>6.0278222649245095E-2</c:v>
                </c:pt>
                <c:pt idx="115">
                  <c:v>2.0752123763099206E-2</c:v>
                </c:pt>
                <c:pt idx="116">
                  <c:v>4.6210837725649156E-2</c:v>
                </c:pt>
                <c:pt idx="117">
                  <c:v>5.6992982393719416E-2</c:v>
                </c:pt>
                <c:pt idx="118">
                  <c:v>7.5408273363244405E-2</c:v>
                </c:pt>
                <c:pt idx="119">
                  <c:v>8.0755842786514265E-2</c:v>
                </c:pt>
                <c:pt idx="120">
                  <c:v>7.6704836117800212E-2</c:v>
                </c:pt>
                <c:pt idx="121">
                  <c:v>4.7451452081757495E-2</c:v>
                </c:pt>
                <c:pt idx="122">
                  <c:v>-9.2544769461113674E-3</c:v>
                </c:pt>
                <c:pt idx="123">
                  <c:v>5.9661395989968113E-2</c:v>
                </c:pt>
                <c:pt idx="124">
                  <c:v>1.2432599517548937E-2</c:v>
                </c:pt>
                <c:pt idx="125">
                  <c:v>1.3519921953145442E-2</c:v>
                </c:pt>
                <c:pt idx="126">
                  <c:v>0.1296730527756047</c:v>
                </c:pt>
                <c:pt idx="127">
                  <c:v>4.7379411440028107E-2</c:v>
                </c:pt>
                <c:pt idx="128">
                  <c:v>5.0052861893776779E-2</c:v>
                </c:pt>
                <c:pt idx="129">
                  <c:v>-6.3040146856852886E-2</c:v>
                </c:pt>
                <c:pt idx="130">
                  <c:v>5.0921386046276496E-2</c:v>
                </c:pt>
                <c:pt idx="131">
                  <c:v>1.1998286304473638E-2</c:v>
                </c:pt>
                <c:pt idx="132">
                  <c:v>5.7815250273147711E-2</c:v>
                </c:pt>
                <c:pt idx="133">
                  <c:v>-6.1429454262778904E-2</c:v>
                </c:pt>
                <c:pt idx="134">
                  <c:v>-6.078587075770514E-2</c:v>
                </c:pt>
                <c:pt idx="135">
                  <c:v>8.5319794995697862E-2</c:v>
                </c:pt>
                <c:pt idx="136">
                  <c:v>-9.8951071285338088E-3</c:v>
                </c:pt>
                <c:pt idx="137">
                  <c:v>-0.12612131960917061</c:v>
                </c:pt>
                <c:pt idx="138">
                  <c:v>5.6404401193560716E-2</c:v>
                </c:pt>
                <c:pt idx="139">
                  <c:v>-1.4908574322589629E-3</c:v>
                </c:pt>
                <c:pt idx="140">
                  <c:v>-6.0893804584765121E-3</c:v>
                </c:pt>
                <c:pt idx="141">
                  <c:v>-3.8074114230681744E-2</c:v>
                </c:pt>
                <c:pt idx="142">
                  <c:v>-0.11140985976227391</c:v>
                </c:pt>
                <c:pt idx="143">
                  <c:v>9.0039193635602643E-2</c:v>
                </c:pt>
                <c:pt idx="144">
                  <c:v>-3.1970958857233001E-2</c:v>
                </c:pt>
                <c:pt idx="145">
                  <c:v>-0.1325532943104939</c:v>
                </c:pt>
                <c:pt idx="146">
                  <c:v>6.8655737318071175E-2</c:v>
                </c:pt>
                <c:pt idx="147">
                  <c:v>-4.1376045104852821E-2</c:v>
                </c:pt>
                <c:pt idx="148">
                  <c:v>-4.4824059445977227E-2</c:v>
                </c:pt>
                <c:pt idx="149">
                  <c:v>2.4106859351837429E-2</c:v>
                </c:pt>
                <c:pt idx="150">
                  <c:v>3.0058820094277294E-2</c:v>
                </c:pt>
                <c:pt idx="151">
                  <c:v>0.1047475254260668</c:v>
                </c:pt>
                <c:pt idx="152">
                  <c:v>7.5767558007161284E-2</c:v>
                </c:pt>
                <c:pt idx="153">
                  <c:v>0.2122946288894596</c:v>
                </c:pt>
                <c:pt idx="154">
                  <c:v>0.15233462030002443</c:v>
                </c:pt>
                <c:pt idx="155">
                  <c:v>-5.3344533226997726E-3</c:v>
                </c:pt>
                <c:pt idx="156">
                  <c:v>4.3745952368361429E-2</c:v>
                </c:pt>
                <c:pt idx="157">
                  <c:v>3.3047409809828565E-2</c:v>
                </c:pt>
                <c:pt idx="158">
                  <c:v>7.4945197482252368E-2</c:v>
                </c:pt>
                <c:pt idx="159">
                  <c:v>-0.10855255850418644</c:v>
                </c:pt>
                <c:pt idx="160">
                  <c:v>7.3332173501619025E-3</c:v>
                </c:pt>
                <c:pt idx="161">
                  <c:v>2.5452029435939494E-3</c:v>
                </c:pt>
                <c:pt idx="162">
                  <c:v>-2.1688972891059421E-2</c:v>
                </c:pt>
                <c:pt idx="163">
                  <c:v>-2.9729972587587028E-2</c:v>
                </c:pt>
                <c:pt idx="164">
                  <c:v>-8.1212806797759995E-2</c:v>
                </c:pt>
                <c:pt idx="165">
                  <c:v>-9.0963884161077146E-4</c:v>
                </c:pt>
                <c:pt idx="166">
                  <c:v>-2.4704612551943228E-2</c:v>
                </c:pt>
                <c:pt idx="167">
                  <c:v>-0.10277035011601399</c:v>
                </c:pt>
                <c:pt idx="168">
                  <c:v>-2.764993887191558E-2</c:v>
                </c:pt>
                <c:pt idx="169">
                  <c:v>0.10240189901400321</c:v>
                </c:pt>
                <c:pt idx="170">
                  <c:v>-6.5788552436373493E-2</c:v>
                </c:pt>
                <c:pt idx="171">
                  <c:v>2.1004640575769784E-2</c:v>
                </c:pt>
                <c:pt idx="172">
                  <c:v>6.0474505843233217E-2</c:v>
                </c:pt>
                <c:pt idx="173">
                  <c:v>-0.10804312025653928</c:v>
                </c:pt>
                <c:pt idx="174">
                  <c:v>4.8523830093110121E-2</c:v>
                </c:pt>
                <c:pt idx="175">
                  <c:v>-6.405337201842265E-2</c:v>
                </c:pt>
                <c:pt idx="176">
                  <c:v>-8.1203039204122973E-3</c:v>
                </c:pt>
                <c:pt idx="177">
                  <c:v>1.184781594500528E-2</c:v>
                </c:pt>
                <c:pt idx="178">
                  <c:v>4.3516343593914542E-2</c:v>
                </c:pt>
                <c:pt idx="179">
                  <c:v>-0.12095485081551338</c:v>
                </c:pt>
                <c:pt idx="180">
                  <c:v>-0.1048566833739617</c:v>
                </c:pt>
                <c:pt idx="181">
                  <c:v>-1.4601797394572458E-2</c:v>
                </c:pt>
                <c:pt idx="182">
                  <c:v>3.6894141688712523E-2</c:v>
                </c:pt>
                <c:pt idx="183">
                  <c:v>-0.14241773140146741</c:v>
                </c:pt>
                <c:pt idx="184">
                  <c:v>-3.6800251373865223E-3</c:v>
                </c:pt>
                <c:pt idx="185">
                  <c:v>9.7078282644437408E-2</c:v>
                </c:pt>
                <c:pt idx="186">
                  <c:v>8.1811451236077914E-3</c:v>
                </c:pt>
                <c:pt idx="187">
                  <c:v>4.3235918484297642E-2</c:v>
                </c:pt>
                <c:pt idx="188">
                  <c:v>2.7766736911559065E-2</c:v>
                </c:pt>
                <c:pt idx="189">
                  <c:v>6.2035914402308379E-2</c:v>
                </c:pt>
                <c:pt idx="190">
                  <c:v>3.3011760079638464E-2</c:v>
                </c:pt>
                <c:pt idx="191">
                  <c:v>7.4842484258134334E-2</c:v>
                </c:pt>
                <c:pt idx="192">
                  <c:v>-3.1877012364946111E-2</c:v>
                </c:pt>
                <c:pt idx="193">
                  <c:v>4.3755324737436041E-2</c:v>
                </c:pt>
                <c:pt idx="194">
                  <c:v>-1.5472370803598423E-2</c:v>
                </c:pt>
                <c:pt idx="195">
                  <c:v>8.5464203818990114E-2</c:v>
                </c:pt>
                <c:pt idx="196">
                  <c:v>5.5471749803054138E-2</c:v>
                </c:pt>
                <c:pt idx="197">
                  <c:v>-5.962737358071557E-2</c:v>
                </c:pt>
                <c:pt idx="198">
                  <c:v>9.1474994005036336E-2</c:v>
                </c:pt>
                <c:pt idx="199">
                  <c:v>-4.8349782809365749E-2</c:v>
                </c:pt>
                <c:pt idx="200">
                  <c:v>2.80926381668678E-2</c:v>
                </c:pt>
                <c:pt idx="201">
                  <c:v>-5.3593187339854964E-2</c:v>
                </c:pt>
                <c:pt idx="202">
                  <c:v>-1.868469256903893E-2</c:v>
                </c:pt>
                <c:pt idx="203">
                  <c:v>7.1983772607193686E-3</c:v>
                </c:pt>
                <c:pt idx="204">
                  <c:v>-0.12566829053585771</c:v>
                </c:pt>
                <c:pt idx="205">
                  <c:v>-2.103385931631685E-2</c:v>
                </c:pt>
                <c:pt idx="206">
                  <c:v>3.1921833761401786E-2</c:v>
                </c:pt>
                <c:pt idx="207">
                  <c:v>-6.7014819619613419E-2</c:v>
                </c:pt>
                <c:pt idx="208">
                  <c:v>-7.9008470464025038E-2</c:v>
                </c:pt>
                <c:pt idx="209">
                  <c:v>-1.770096692968437E-2</c:v>
                </c:pt>
                <c:pt idx="210">
                  <c:v>3.4334152682991004E-3</c:v>
                </c:pt>
                <c:pt idx="211">
                  <c:v>-4.2537848463931383E-2</c:v>
                </c:pt>
                <c:pt idx="212">
                  <c:v>-3.6747531949460566E-2</c:v>
                </c:pt>
                <c:pt idx="213">
                  <c:v>-1.4108110788695782E-2</c:v>
                </c:pt>
                <c:pt idx="214">
                  <c:v>-1.1052934167226525E-2</c:v>
                </c:pt>
                <c:pt idx="215">
                  <c:v>1.3784069012187317E-2</c:v>
                </c:pt>
                <c:pt idx="216">
                  <c:v>-3.7299101735575491E-2</c:v>
                </c:pt>
                <c:pt idx="217">
                  <c:v>-6.9633212129485145E-3</c:v>
                </c:pt>
                <c:pt idx="218">
                  <c:v>4.0745049153663615E-2</c:v>
                </c:pt>
                <c:pt idx="219">
                  <c:v>7.1974906397676008E-2</c:v>
                </c:pt>
                <c:pt idx="220">
                  <c:v>5.7294531884434008E-2</c:v>
                </c:pt>
                <c:pt idx="221">
                  <c:v>-7.2111740532653457E-2</c:v>
                </c:pt>
                <c:pt idx="222">
                  <c:v>-6.2193909815118076E-3</c:v>
                </c:pt>
                <c:pt idx="223">
                  <c:v>-0.10474600846765547</c:v>
                </c:pt>
                <c:pt idx="224">
                  <c:v>5.6587918188595765E-2</c:v>
                </c:pt>
                <c:pt idx="225">
                  <c:v>-3.3646166813250389E-2</c:v>
                </c:pt>
                <c:pt idx="226">
                  <c:v>-5.0267543289024275E-3</c:v>
                </c:pt>
                <c:pt idx="227">
                  <c:v>-7.2606060997175703E-2</c:v>
                </c:pt>
                <c:pt idx="228">
                  <c:v>9.1328692223004992E-3</c:v>
                </c:pt>
                <c:pt idx="229">
                  <c:v>-4.2168198410541535E-2</c:v>
                </c:pt>
                <c:pt idx="230">
                  <c:v>2.8438507282935177E-4</c:v>
                </c:pt>
                <c:pt idx="231">
                  <c:v>1.147390429338202E-2</c:v>
                </c:pt>
                <c:pt idx="232">
                  <c:v>-3.214412260714461E-2</c:v>
                </c:pt>
                <c:pt idx="233">
                  <c:v>2.6686245403448439E-2</c:v>
                </c:pt>
                <c:pt idx="234">
                  <c:v>-1.4796861152639451E-3</c:v>
                </c:pt>
                <c:pt idx="235">
                  <c:v>1.390734588551723E-2</c:v>
                </c:pt>
                <c:pt idx="236">
                  <c:v>-6.3597431569654361E-2</c:v>
                </c:pt>
                <c:pt idx="237">
                  <c:v>-7.7965590638362059E-2</c:v>
                </c:pt>
                <c:pt idx="238">
                  <c:v>0.11571237831070036</c:v>
                </c:pt>
                <c:pt idx="239">
                  <c:v>-8.5782844441911976E-2</c:v>
                </c:pt>
                <c:pt idx="240">
                  <c:v>6.3364570130893583E-2</c:v>
                </c:pt>
                <c:pt idx="241">
                  <c:v>-5.4026796129706511E-2</c:v>
                </c:pt>
                <c:pt idx="242">
                  <c:v>3.2978537160477828E-2</c:v>
                </c:pt>
                <c:pt idx="243">
                  <c:v>1.3661883883290926E-2</c:v>
                </c:pt>
                <c:pt idx="244">
                  <c:v>6.9657216212940298E-2</c:v>
                </c:pt>
                <c:pt idx="245">
                  <c:v>2.6393788465327361E-2</c:v>
                </c:pt>
                <c:pt idx="246">
                  <c:v>7.5101306277776558E-2</c:v>
                </c:pt>
                <c:pt idx="247">
                  <c:v>0.11601806803999892</c:v>
                </c:pt>
                <c:pt idx="248">
                  <c:v>-3.9851941294157811E-2</c:v>
                </c:pt>
                <c:pt idx="249">
                  <c:v>8.114612107574537E-2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91008"/>
        <c:axId val="102079872"/>
      </c:scatterChart>
      <c:valAx>
        <c:axId val="102091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PhiDiff_LN(JD)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02079872"/>
        <c:crosses val="autoZero"/>
        <c:crossBetween val="midCat"/>
      </c:valAx>
      <c:valAx>
        <c:axId val="102079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091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PhiDiff_LN(Yuan/US)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'PhiDiff_LN Data'!$J$3:$J$205</c:f>
              <c:numCache>
                <c:formatCode>0.0000</c:formatCode>
                <c:ptCount val="203"/>
                <c:pt idx="0">
                  <c:v>0.95461641753145865</c:v>
                </c:pt>
                <c:pt idx="1">
                  <c:v>0.95384029133851289</c:v>
                </c:pt>
                <c:pt idx="2">
                  <c:v>0.9560259127826678</c:v>
                </c:pt>
                <c:pt idx="3">
                  <c:v>0.95523025219117264</c:v>
                </c:pt>
                <c:pt idx="4">
                  <c:v>0.95466737032977433</c:v>
                </c:pt>
                <c:pt idx="5">
                  <c:v>0.95424543913269022</c:v>
                </c:pt>
                <c:pt idx="6">
                  <c:v>0.95442810460108385</c:v>
                </c:pt>
                <c:pt idx="7">
                  <c:v>0.9541672677833215</c:v>
                </c:pt>
                <c:pt idx="8">
                  <c:v>0.95390926961174238</c:v>
                </c:pt>
                <c:pt idx="9">
                  <c:v>0.95365590872217942</c:v>
                </c:pt>
                <c:pt idx="10">
                  <c:v>0.95387312655540235</c:v>
                </c:pt>
                <c:pt idx="11">
                  <c:v>0.95385811732803871</c:v>
                </c:pt>
                <c:pt idx="12">
                  <c:v>0.95352427824852182</c:v>
                </c:pt>
                <c:pt idx="13">
                  <c:v>0.95332598959387882</c:v>
                </c:pt>
                <c:pt idx="14">
                  <c:v>0.95391643056526876</c:v>
                </c:pt>
                <c:pt idx="15">
                  <c:v>0.95369959637560497</c:v>
                </c:pt>
                <c:pt idx="16">
                  <c:v>0.95336983776465689</c:v>
                </c:pt>
                <c:pt idx="17">
                  <c:v>0.95349476128823074</c:v>
                </c:pt>
                <c:pt idx="18">
                  <c:v>0.95278254860461753</c:v>
                </c:pt>
                <c:pt idx="19">
                  <c:v>0.95349301177297341</c:v>
                </c:pt>
                <c:pt idx="20">
                  <c:v>0.95313534043680992</c:v>
                </c:pt>
                <c:pt idx="21">
                  <c:v>0.95280819948904516</c:v>
                </c:pt>
                <c:pt idx="22">
                  <c:v>0.95273352152801727</c:v>
                </c:pt>
                <c:pt idx="23">
                  <c:v>0.95278522666196297</c:v>
                </c:pt>
                <c:pt idx="24">
                  <c:v>0.95279123778925601</c:v>
                </c:pt>
                <c:pt idx="25">
                  <c:v>0.95255953639549995</c:v>
                </c:pt>
                <c:pt idx="26">
                  <c:v>0.95275332373370447</c:v>
                </c:pt>
                <c:pt idx="27">
                  <c:v>0.95251014877019347</c:v>
                </c:pt>
                <c:pt idx="28">
                  <c:v>0.95294231495303228</c:v>
                </c:pt>
                <c:pt idx="29">
                  <c:v>0.95296273069645765</c:v>
                </c:pt>
                <c:pt idx="30">
                  <c:v>0.95285682399031035</c:v>
                </c:pt>
                <c:pt idx="31">
                  <c:v>0.95285682399031035</c:v>
                </c:pt>
                <c:pt idx="32">
                  <c:v>0.95231516107194825</c:v>
                </c:pt>
                <c:pt idx="33">
                  <c:v>0.94927236233750212</c:v>
                </c:pt>
                <c:pt idx="34">
                  <c:v>0.95110975467425218</c:v>
                </c:pt>
                <c:pt idx="35">
                  <c:v>0.95113391539134362</c:v>
                </c:pt>
                <c:pt idx="36">
                  <c:v>0.95122934300064976</c:v>
                </c:pt>
                <c:pt idx="37">
                  <c:v>0.95107291333455102</c:v>
                </c:pt>
                <c:pt idx="38">
                  <c:v>0.95125893496542324</c:v>
                </c:pt>
                <c:pt idx="39">
                  <c:v>0.95118585541732159</c:v>
                </c:pt>
                <c:pt idx="40">
                  <c:v>0.95110130261102377</c:v>
                </c:pt>
                <c:pt idx="41">
                  <c:v>0.95108740741550002</c:v>
                </c:pt>
                <c:pt idx="42">
                  <c:v>0.95107230497900641</c:v>
                </c:pt>
                <c:pt idx="43">
                  <c:v>0.9510505577358046</c:v>
                </c:pt>
                <c:pt idx="44">
                  <c:v>0.9511012985984304</c:v>
                </c:pt>
                <c:pt idx="45">
                  <c:v>0.95110009025607756</c:v>
                </c:pt>
                <c:pt idx="46">
                  <c:v>0.95117800871831037</c:v>
                </c:pt>
                <c:pt idx="47">
                  <c:v>0.95127644760047869</c:v>
                </c:pt>
                <c:pt idx="48">
                  <c:v>0.95117256926994131</c:v>
                </c:pt>
                <c:pt idx="49">
                  <c:v>0.95105298351168255</c:v>
                </c:pt>
                <c:pt idx="50">
                  <c:v>0.95118646156916742</c:v>
                </c:pt>
                <c:pt idx="51">
                  <c:v>0.95123779417400534</c:v>
                </c:pt>
                <c:pt idx="52">
                  <c:v>0.95104634039787395</c:v>
                </c:pt>
                <c:pt idx="53">
                  <c:v>0.9510173365491339</c:v>
                </c:pt>
                <c:pt idx="54">
                  <c:v>0.95134289117788162</c:v>
                </c:pt>
                <c:pt idx="55">
                  <c:v>0.95122088194961374</c:v>
                </c:pt>
                <c:pt idx="56">
                  <c:v>0.95107473063720405</c:v>
                </c:pt>
                <c:pt idx="57">
                  <c:v>0.95114780665448762</c:v>
                </c:pt>
                <c:pt idx="58">
                  <c:v>0.95101492351293504</c:v>
                </c:pt>
                <c:pt idx="59">
                  <c:v>0.95105176531919255</c:v>
                </c:pt>
                <c:pt idx="60">
                  <c:v>0.95113210528229519</c:v>
                </c:pt>
                <c:pt idx="61">
                  <c:v>0.95103847628264715</c:v>
                </c:pt>
                <c:pt idx="62">
                  <c:v>0.95112002441295562</c:v>
                </c:pt>
                <c:pt idx="63">
                  <c:v>0.95104512076078396</c:v>
                </c:pt>
                <c:pt idx="64">
                  <c:v>0.95105961787694993</c:v>
                </c:pt>
                <c:pt idx="65">
                  <c:v>0.95106626275646633</c:v>
                </c:pt>
                <c:pt idx="66">
                  <c:v>0.95105418101137884</c:v>
                </c:pt>
                <c:pt idx="67">
                  <c:v>0.95107290771626452</c:v>
                </c:pt>
                <c:pt idx="68">
                  <c:v>0.95104209912032101</c:v>
                </c:pt>
                <c:pt idx="69">
                  <c:v>0.95105538912020093</c:v>
                </c:pt>
                <c:pt idx="70">
                  <c:v>0.95106747101125877</c:v>
                </c:pt>
                <c:pt idx="71">
                  <c:v>0.95100041505611466</c:v>
                </c:pt>
                <c:pt idx="72">
                  <c:v>0.95111821531866947</c:v>
                </c:pt>
                <c:pt idx="73">
                  <c:v>0.95102337220377331</c:v>
                </c:pt>
                <c:pt idx="74">
                  <c:v>0.9511224422361888</c:v>
                </c:pt>
                <c:pt idx="75">
                  <c:v>0.95107049141103284</c:v>
                </c:pt>
                <c:pt idx="76">
                  <c:v>0.9510529730777133</c:v>
                </c:pt>
                <c:pt idx="77">
                  <c:v>0.95103001708328971</c:v>
                </c:pt>
                <c:pt idx="78">
                  <c:v>0.95106203424056801</c:v>
                </c:pt>
                <c:pt idx="79">
                  <c:v>0.95104330708316964</c:v>
                </c:pt>
                <c:pt idx="80">
                  <c:v>0.95108619787671334</c:v>
                </c:pt>
                <c:pt idx="81">
                  <c:v>0.95109042580874448</c:v>
                </c:pt>
                <c:pt idx="82">
                  <c:v>0.95107713612999145</c:v>
                </c:pt>
                <c:pt idx="83">
                  <c:v>0.95113754120645222</c:v>
                </c:pt>
                <c:pt idx="84">
                  <c:v>0.95108015682166558</c:v>
                </c:pt>
                <c:pt idx="85">
                  <c:v>0.95115384858494534</c:v>
                </c:pt>
                <c:pt idx="86">
                  <c:v>0.95103606193313661</c:v>
                </c:pt>
                <c:pt idx="87">
                  <c:v>0.95107049141103284</c:v>
                </c:pt>
                <c:pt idx="88">
                  <c:v>0.95104089133262582</c:v>
                </c:pt>
                <c:pt idx="89">
                  <c:v>0.95108498931538521</c:v>
                </c:pt>
                <c:pt idx="90">
                  <c:v>0.95109586223642539</c:v>
                </c:pt>
                <c:pt idx="91">
                  <c:v>0.95104632835875469</c:v>
                </c:pt>
                <c:pt idx="92">
                  <c:v>0.95109042580874448</c:v>
                </c:pt>
                <c:pt idx="93">
                  <c:v>0.95102880944156798</c:v>
                </c:pt>
                <c:pt idx="94">
                  <c:v>0.95106747101125877</c:v>
                </c:pt>
                <c:pt idx="95">
                  <c:v>0.95107290771626452</c:v>
                </c:pt>
                <c:pt idx="96">
                  <c:v>0.95106626275646633</c:v>
                </c:pt>
                <c:pt idx="97">
                  <c:v>0.95107834435558702</c:v>
                </c:pt>
                <c:pt idx="98">
                  <c:v>0.95107169947607062</c:v>
                </c:pt>
                <c:pt idx="99">
                  <c:v>0.95104753613186244</c:v>
                </c:pt>
                <c:pt idx="100">
                  <c:v>0.95108498931538521</c:v>
                </c:pt>
                <c:pt idx="101">
                  <c:v>0.95102337220377331</c:v>
                </c:pt>
                <c:pt idx="102">
                  <c:v>0.95104995220353672</c:v>
                </c:pt>
                <c:pt idx="103">
                  <c:v>0.95106203424056801</c:v>
                </c:pt>
                <c:pt idx="104">
                  <c:v>0.95104330708316964</c:v>
                </c:pt>
                <c:pt idx="105">
                  <c:v>0.95102578769153778</c:v>
                </c:pt>
                <c:pt idx="106">
                  <c:v>0.95103907817313726</c:v>
                </c:pt>
                <c:pt idx="107">
                  <c:v>0.95103907817313726</c:v>
                </c:pt>
                <c:pt idx="108">
                  <c:v>0.95103907817313726</c:v>
                </c:pt>
                <c:pt idx="109">
                  <c:v>0.95103907817313726</c:v>
                </c:pt>
                <c:pt idx="110">
                  <c:v>0.95103907817313726</c:v>
                </c:pt>
                <c:pt idx="111">
                  <c:v>0.95103907817313726</c:v>
                </c:pt>
                <c:pt idx="112">
                  <c:v>0.95103907817313726</c:v>
                </c:pt>
                <c:pt idx="113">
                  <c:v>0.95103907817313726</c:v>
                </c:pt>
                <c:pt idx="114">
                  <c:v>0.94496739938789776</c:v>
                </c:pt>
                <c:pt idx="115">
                  <c:v>0.93303224398753803</c:v>
                </c:pt>
                <c:pt idx="116">
                  <c:v>0.94022290743447812</c:v>
                </c:pt>
                <c:pt idx="117">
                  <c:v>0.94059196572360904</c:v>
                </c:pt>
                <c:pt idx="118">
                  <c:v>0.94007499108658443</c:v>
                </c:pt>
                <c:pt idx="119">
                  <c:v>0.93939704694867499</c:v>
                </c:pt>
                <c:pt idx="120">
                  <c:v>0.93872417468842184</c:v>
                </c:pt>
                <c:pt idx="121">
                  <c:v>0.93765032958957262</c:v>
                </c:pt>
                <c:pt idx="122">
                  <c:v>0.93660536743534473</c:v>
                </c:pt>
                <c:pt idx="123">
                  <c:v>0.93513359644873129</c:v>
                </c:pt>
                <c:pt idx="124">
                  <c:v>0.93640260713689782</c:v>
                </c:pt>
                <c:pt idx="125">
                  <c:v>0.93537366757436713</c:v>
                </c:pt>
                <c:pt idx="126">
                  <c:v>0.93417168998605904</c:v>
                </c:pt>
                <c:pt idx="127">
                  <c:v>0.93297622316639317</c:v>
                </c:pt>
                <c:pt idx="128">
                  <c:v>0.92930342592160686</c:v>
                </c:pt>
                <c:pt idx="129">
                  <c:v>0.92799564918635924</c:v>
                </c:pt>
                <c:pt idx="130">
                  <c:v>0.92516664560430328</c:v>
                </c:pt>
                <c:pt idx="131">
                  <c:v>0.92279093577483651</c:v>
                </c:pt>
                <c:pt idx="132">
                  <c:v>0.92122260463399486</c:v>
                </c:pt>
                <c:pt idx="133">
                  <c:v>0.91882565066644761</c:v>
                </c:pt>
                <c:pt idx="134">
                  <c:v>0.91975583336135736</c:v>
                </c:pt>
                <c:pt idx="135">
                  <c:v>0.91912238726063378</c:v>
                </c:pt>
                <c:pt idx="136">
                  <c:v>0.91383527995395619</c:v>
                </c:pt>
                <c:pt idx="137">
                  <c:v>0.91147289750447391</c:v>
                </c:pt>
                <c:pt idx="138">
                  <c:v>0.90705961607820873</c:v>
                </c:pt>
                <c:pt idx="139">
                  <c:v>0.91092194196121024</c:v>
                </c:pt>
                <c:pt idx="140">
                  <c:v>0.90414594846461704</c:v>
                </c:pt>
                <c:pt idx="141">
                  <c:v>0.90542181247778153</c:v>
                </c:pt>
                <c:pt idx="142">
                  <c:v>0.89597784200232589</c:v>
                </c:pt>
                <c:pt idx="143">
                  <c:v>0.89480084254945691</c:v>
                </c:pt>
                <c:pt idx="144">
                  <c:v>0.88124487114044991</c:v>
                </c:pt>
                <c:pt idx="145">
                  <c:v>0.88029467173638021</c:v>
                </c:pt>
                <c:pt idx="146">
                  <c:v>0.87315323092551012</c:v>
                </c:pt>
                <c:pt idx="147">
                  <c:v>0.86997290798091953</c:v>
                </c:pt>
                <c:pt idx="148">
                  <c:v>0.87174683047277246</c:v>
                </c:pt>
                <c:pt idx="149">
                  <c:v>0.86333434489579663</c:v>
                </c:pt>
                <c:pt idx="150">
                  <c:v>0.85984864394007077</c:v>
                </c:pt>
                <c:pt idx="151">
                  <c:v>0.86652246260646204</c:v>
                </c:pt>
                <c:pt idx="152">
                  <c:v>0.86339559274858968</c:v>
                </c:pt>
                <c:pt idx="153">
                  <c:v>0.86538857140743741</c:v>
                </c:pt>
                <c:pt idx="154">
                  <c:v>0.86385102102949096</c:v>
                </c:pt>
                <c:pt idx="155">
                  <c:v>0.86824228560446426</c:v>
                </c:pt>
                <c:pt idx="156">
                  <c:v>0.86355295692428879</c:v>
                </c:pt>
                <c:pt idx="157">
                  <c:v>0.86503512871412114</c:v>
                </c:pt>
                <c:pt idx="158">
                  <c:v>0.86496710797144094</c:v>
                </c:pt>
                <c:pt idx="159">
                  <c:v>0.86420099656557348</c:v>
                </c:pt>
                <c:pt idx="160">
                  <c:v>0.863595652095829</c:v>
                </c:pt>
                <c:pt idx="161">
                  <c:v>0.86561745834340598</c:v>
                </c:pt>
                <c:pt idx="162">
                  <c:v>0.86457125007570368</c:v>
                </c:pt>
                <c:pt idx="163">
                  <c:v>0.86479591704591474</c:v>
                </c:pt>
                <c:pt idx="164">
                  <c:v>0.86407411564476155</c:v>
                </c:pt>
                <c:pt idx="165">
                  <c:v>0.86429806732406389</c:v>
                </c:pt>
                <c:pt idx="166">
                  <c:v>0.86443721918406857</c:v>
                </c:pt>
                <c:pt idx="167">
                  <c:v>0.86446358203759277</c:v>
                </c:pt>
                <c:pt idx="168">
                  <c:v>0.86434347470543749</c:v>
                </c:pt>
                <c:pt idx="169">
                  <c:v>0.86462615030272016</c:v>
                </c:pt>
                <c:pt idx="170">
                  <c:v>0.86416038321660049</c:v>
                </c:pt>
                <c:pt idx="171">
                  <c:v>0.86425776690952039</c:v>
                </c:pt>
                <c:pt idx="172">
                  <c:v>0.86458443725353096</c:v>
                </c:pt>
                <c:pt idx="173">
                  <c:v>0.86309762432480319</c:v>
                </c:pt>
                <c:pt idx="174">
                  <c:v>0.85762281072850044</c:v>
                </c:pt>
                <c:pt idx="175">
                  <c:v>0.86267415882688092</c:v>
                </c:pt>
                <c:pt idx="176">
                  <c:v>0.85472130558934456</c:v>
                </c:pt>
                <c:pt idx="177">
                  <c:v>0.84788965364736746</c:v>
                </c:pt>
                <c:pt idx="178">
                  <c:v>0.85167863629541962</c:v>
                </c:pt>
                <c:pt idx="179">
                  <c:v>0.85221827484836532</c:v>
                </c:pt>
                <c:pt idx="180">
                  <c:v>0.84450958819497024</c:v>
                </c:pt>
                <c:pt idx="181">
                  <c:v>0.84585363933104563</c:v>
                </c:pt>
                <c:pt idx="182">
                  <c:v>0.84578331794402817</c:v>
                </c:pt>
                <c:pt idx="183">
                  <c:v>0.84097946680789537</c:v>
                </c:pt>
                <c:pt idx="184">
                  <c:v>0.83939461890650224</c:v>
                </c:pt>
                <c:pt idx="185">
                  <c:v>0.83875959887579254</c:v>
                </c:pt>
                <c:pt idx="186">
                  <c:v>0.83790448969927511</c:v>
                </c:pt>
                <c:pt idx="187">
                  <c:v>0.83097709692847999</c:v>
                </c:pt>
                <c:pt idx="188">
                  <c:v>0.83322631632724931</c:v>
                </c:pt>
                <c:pt idx="189">
                  <c:v>0.83178171865726869</c:v>
                </c:pt>
                <c:pt idx="190">
                  <c:v>0.83099613563245089</c:v>
                </c:pt>
                <c:pt idx="191">
                  <c:v>0.83096710950800756</c:v>
                </c:pt>
                <c:pt idx="192">
                  <c:v>0.826781852529064</c:v>
                </c:pt>
                <c:pt idx="193">
                  <c:v>0.82670017360847559</c:v>
                </c:pt>
                <c:pt idx="194">
                  <c:v>0.83025568733265342</c:v>
                </c:pt>
                <c:pt idx="195">
                  <c:v>0.82783945322493957</c:v>
                </c:pt>
                <c:pt idx="196">
                  <c:v>0.83170597725993156</c:v>
                </c:pt>
                <c:pt idx="197">
                  <c:v>0.83613616129081558</c:v>
                </c:pt>
                <c:pt idx="198">
                  <c:v>0.83406539906904453</c:v>
                </c:pt>
                <c:pt idx="199">
                  <c:v>0.83139183792348881</c:v>
                </c:pt>
                <c:pt idx="200">
                  <c:v>0.8262641385378946</c:v>
                </c:pt>
                <c:pt idx="201">
                  <c:v>0.82056583754145906</c:v>
                </c:pt>
                <c:pt idx="202">
                  <c:v>0.82094982758441981</c:v>
                </c:pt>
              </c:numCache>
            </c:numRef>
          </c:xVal>
          <c:yVal>
            <c:numRef>
              <c:f>'PhiDiff_LN holdback'!$D$34:$D$236</c:f>
              <c:numCache>
                <c:formatCode>General</c:formatCode>
                <c:ptCount val="203"/>
                <c:pt idx="0">
                  <c:v>-2.5450784945981297E-2</c:v>
                </c:pt>
                <c:pt idx="1">
                  <c:v>-1.7131674072736303E-2</c:v>
                </c:pt>
                <c:pt idx="2">
                  <c:v>-9.5692705013661339E-3</c:v>
                </c:pt>
                <c:pt idx="3">
                  <c:v>9.9058718332774021E-3</c:v>
                </c:pt>
                <c:pt idx="4">
                  <c:v>-4.3019914206416487E-2</c:v>
                </c:pt>
                <c:pt idx="5">
                  <c:v>-2.1887972707528291E-2</c:v>
                </c:pt>
                <c:pt idx="6">
                  <c:v>-2.0327140272707211E-2</c:v>
                </c:pt>
                <c:pt idx="7">
                  <c:v>-0.10202392645343927</c:v>
                </c:pt>
                <c:pt idx="8">
                  <c:v>1.4486407124241651E-2</c:v>
                </c:pt>
                <c:pt idx="9">
                  <c:v>-1.350796289290912E-2</c:v>
                </c:pt>
                <c:pt idx="10">
                  <c:v>1.5710494494875604E-2</c:v>
                </c:pt>
                <c:pt idx="11">
                  <c:v>-6.7802484445415701E-2</c:v>
                </c:pt>
                <c:pt idx="12">
                  <c:v>4.9953271595216009E-2</c:v>
                </c:pt>
                <c:pt idx="13">
                  <c:v>-2.204372186937853E-2</c:v>
                </c:pt>
                <c:pt idx="14">
                  <c:v>-2.8829083719248416E-2</c:v>
                </c:pt>
                <c:pt idx="15">
                  <c:v>9.0204808479679599E-2</c:v>
                </c:pt>
                <c:pt idx="16">
                  <c:v>-5.8138489215142641E-2</c:v>
                </c:pt>
                <c:pt idx="17">
                  <c:v>-8.9387399798045664E-2</c:v>
                </c:pt>
                <c:pt idx="18">
                  <c:v>-2.5911252972875332E-2</c:v>
                </c:pt>
                <c:pt idx="19">
                  <c:v>3.3852242913807729E-2</c:v>
                </c:pt>
                <c:pt idx="20">
                  <c:v>1.9434147326467865E-2</c:v>
                </c:pt>
                <c:pt idx="21">
                  <c:v>-7.7335969321136844E-2</c:v>
                </c:pt>
                <c:pt idx="22">
                  <c:v>9.3569010245904138E-2</c:v>
                </c:pt>
                <c:pt idx="23">
                  <c:v>-5.9751759063422227E-2</c:v>
                </c:pt>
                <c:pt idx="24">
                  <c:v>2.1074375321127548E-2</c:v>
                </c:pt>
                <c:pt idx="25">
                  <c:v>-2.4537708573244998E-2</c:v>
                </c:pt>
                <c:pt idx="26">
                  <c:v>-4.6411444175276984E-2</c:v>
                </c:pt>
                <c:pt idx="27">
                  <c:v>-5.0906395247292124E-2</c:v>
                </c:pt>
                <c:pt idx="28">
                  <c:v>6.5018294599536119E-2</c:v>
                </c:pt>
                <c:pt idx="29">
                  <c:v>-6.5299492924904001E-2</c:v>
                </c:pt>
                <c:pt idx="30">
                  <c:v>-6.0230288970567258E-2</c:v>
                </c:pt>
                <c:pt idx="31">
                  <c:v>0.12943930157399741</c:v>
                </c:pt>
                <c:pt idx="32">
                  <c:v>-7.2694465586998547E-2</c:v>
                </c:pt>
                <c:pt idx="33">
                  <c:v>-9.0615986272446492E-3</c:v>
                </c:pt>
                <c:pt idx="34">
                  <c:v>1.4833230321723789E-2</c:v>
                </c:pt>
                <c:pt idx="35">
                  <c:v>-0.11103599393249475</c:v>
                </c:pt>
                <c:pt idx="36">
                  <c:v>-4.5218772974765287E-2</c:v>
                </c:pt>
                <c:pt idx="37">
                  <c:v>-1.2402152762790664E-2</c:v>
                </c:pt>
                <c:pt idx="38">
                  <c:v>-5.4200175935257278E-3</c:v>
                </c:pt>
                <c:pt idx="39">
                  <c:v>-0.13354687879973604</c:v>
                </c:pt>
                <c:pt idx="40">
                  <c:v>-0.10840780977802567</c:v>
                </c:pt>
                <c:pt idx="41">
                  <c:v>6.0556412488269373E-2</c:v>
                </c:pt>
                <c:pt idx="42">
                  <c:v>-0.13099923107488998</c:v>
                </c:pt>
                <c:pt idx="43">
                  <c:v>-4.8303438110419705E-3</c:v>
                </c:pt>
                <c:pt idx="44">
                  <c:v>-3.617155377782133E-2</c:v>
                </c:pt>
                <c:pt idx="45">
                  <c:v>-6.9790939825530529E-2</c:v>
                </c:pt>
                <c:pt idx="46">
                  <c:v>1.6626082366180128E-3</c:v>
                </c:pt>
                <c:pt idx="47">
                  <c:v>-0.14332306571208164</c:v>
                </c:pt>
                <c:pt idx="48">
                  <c:v>8.3205753620294587E-3</c:v>
                </c:pt>
                <c:pt idx="49">
                  <c:v>1.1629056638506441E-2</c:v>
                </c:pt>
                <c:pt idx="50">
                  <c:v>-8.4801237586935585E-2</c:v>
                </c:pt>
                <c:pt idx="51">
                  <c:v>-2.5821679756539595E-2</c:v>
                </c:pt>
                <c:pt idx="52">
                  <c:v>-7.7136721632040661E-3</c:v>
                </c:pt>
                <c:pt idx="53">
                  <c:v>-2.8421208879612081E-2</c:v>
                </c:pt>
                <c:pt idx="54">
                  <c:v>3.9132028763056326E-2</c:v>
                </c:pt>
                <c:pt idx="55">
                  <c:v>9.28450377580603E-4</c:v>
                </c:pt>
                <c:pt idx="56">
                  <c:v>4.2197545473747766E-3</c:v>
                </c:pt>
                <c:pt idx="57">
                  <c:v>-2.35216480815712E-2</c:v>
                </c:pt>
                <c:pt idx="58">
                  <c:v>-1.1184151492040328E-2</c:v>
                </c:pt>
                <c:pt idx="59">
                  <c:v>4.4627829279699327E-2</c:v>
                </c:pt>
                <c:pt idx="60">
                  <c:v>-4.1870670204239957E-2</c:v>
                </c:pt>
                <c:pt idx="61">
                  <c:v>7.423517446588157E-2</c:v>
                </c:pt>
                <c:pt idx="62">
                  <c:v>-3.425040291411463E-2</c:v>
                </c:pt>
                <c:pt idx="63">
                  <c:v>0.1095896339582243</c:v>
                </c:pt>
                <c:pt idx="64">
                  <c:v>-7.5239177092605303E-3</c:v>
                </c:pt>
                <c:pt idx="65">
                  <c:v>-4.911870341621416E-2</c:v>
                </c:pt>
                <c:pt idx="66">
                  <c:v>-2.2837871571443458E-2</c:v>
                </c:pt>
                <c:pt idx="67">
                  <c:v>-3.9364279023850202E-2</c:v>
                </c:pt>
                <c:pt idx="68">
                  <c:v>4.3181681201929223E-3</c:v>
                </c:pt>
                <c:pt idx="69">
                  <c:v>-2.1988830295263995E-2</c:v>
                </c:pt>
                <c:pt idx="70">
                  <c:v>-2.5811250246002615E-2</c:v>
                </c:pt>
                <c:pt idx="71">
                  <c:v>3.5418961740839805E-2</c:v>
                </c:pt>
                <c:pt idx="72">
                  <c:v>3.4982065254975936E-3</c:v>
                </c:pt>
                <c:pt idx="73">
                  <c:v>-3.4014703665883772E-2</c:v>
                </c:pt>
                <c:pt idx="74">
                  <c:v>4.1455708695590232E-3</c:v>
                </c:pt>
                <c:pt idx="75">
                  <c:v>0.11125816894386276</c:v>
                </c:pt>
                <c:pt idx="76">
                  <c:v>-2.4805427471468633E-2</c:v>
                </c:pt>
                <c:pt idx="77">
                  <c:v>-7.7662211312384599E-2</c:v>
                </c:pt>
                <c:pt idx="78">
                  <c:v>9.2730014734794253E-2</c:v>
                </c:pt>
                <c:pt idx="79">
                  <c:v>6.3289666254931376E-2</c:v>
                </c:pt>
                <c:pt idx="80">
                  <c:v>-6.0201736454200017E-2</c:v>
                </c:pt>
                <c:pt idx="81">
                  <c:v>-3.011398498566642E-2</c:v>
                </c:pt>
                <c:pt idx="82">
                  <c:v>-3.9997099704898176E-3</c:v>
                </c:pt>
                <c:pt idx="83">
                  <c:v>7.8337135382717804E-3</c:v>
                </c:pt>
                <c:pt idx="84">
                  <c:v>2.4662788473962749E-2</c:v>
                </c:pt>
                <c:pt idx="85">
                  <c:v>1.9426085469291365E-2</c:v>
                </c:pt>
                <c:pt idx="86">
                  <c:v>5.784555825056259E-2</c:v>
                </c:pt>
                <c:pt idx="87">
                  <c:v>4.3572055846631486E-2</c:v>
                </c:pt>
                <c:pt idx="88">
                  <c:v>6.0966873722190229E-2</c:v>
                </c:pt>
                <c:pt idx="89">
                  <c:v>-7.6693839871964542E-2</c:v>
                </c:pt>
                <c:pt idx="90">
                  <c:v>2.6098528707493074E-2</c:v>
                </c:pt>
                <c:pt idx="91">
                  <c:v>1.1678293064017353E-2</c:v>
                </c:pt>
                <c:pt idx="92">
                  <c:v>1.5028061317027053E-2</c:v>
                </c:pt>
                <c:pt idx="93">
                  <c:v>-8.7619285837687855E-2</c:v>
                </c:pt>
                <c:pt idx="94">
                  <c:v>7.3848455733976692E-2</c:v>
                </c:pt>
                <c:pt idx="95">
                  <c:v>-1.8230913583398234E-2</c:v>
                </c:pt>
                <c:pt idx="96">
                  <c:v>1.2930911827545799E-2</c:v>
                </c:pt>
                <c:pt idx="97">
                  <c:v>8.6229190395457067E-3</c:v>
                </c:pt>
                <c:pt idx="98">
                  <c:v>2.9376104861260188E-2</c:v>
                </c:pt>
                <c:pt idx="99">
                  <c:v>5.0828957271450648E-2</c:v>
                </c:pt>
                <c:pt idx="100">
                  <c:v>2.1696220067292771E-2</c:v>
                </c:pt>
                <c:pt idx="101">
                  <c:v>3.4011479743504935E-2</c:v>
                </c:pt>
                <c:pt idx="102">
                  <c:v>-3.7334032370130998E-2</c:v>
                </c:pt>
                <c:pt idx="103">
                  <c:v>1.857732249628441E-2</c:v>
                </c:pt>
                <c:pt idx="104">
                  <c:v>5.7804093913357946E-2</c:v>
                </c:pt>
                <c:pt idx="105">
                  <c:v>5.1801793187280509E-2</c:v>
                </c:pt>
                <c:pt idx="106">
                  <c:v>-1.6488089347303614E-2</c:v>
                </c:pt>
                <c:pt idx="107">
                  <c:v>-1.1851187002722696E-2</c:v>
                </c:pt>
                <c:pt idx="108">
                  <c:v>5.174681897218214E-2</c:v>
                </c:pt>
                <c:pt idx="109">
                  <c:v>4.8850925694344127E-2</c:v>
                </c:pt>
                <c:pt idx="110">
                  <c:v>5.4045444846638091E-2</c:v>
                </c:pt>
                <c:pt idx="111">
                  <c:v>8.6622104280369427E-2</c:v>
                </c:pt>
                <c:pt idx="112">
                  <c:v>0.1467364052493938</c:v>
                </c:pt>
                <c:pt idx="113">
                  <c:v>3.6624232067042684E-2</c:v>
                </c:pt>
                <c:pt idx="114">
                  <c:v>7.5149187488271707E-2</c:v>
                </c:pt>
                <c:pt idx="115">
                  <c:v>6.2058498156289943E-3</c:v>
                </c:pt>
                <c:pt idx="116">
                  <c:v>3.027271992256253E-2</c:v>
                </c:pt>
                <c:pt idx="117">
                  <c:v>5.0044851291016101E-2</c:v>
                </c:pt>
                <c:pt idx="118">
                  <c:v>8.0806169444741727E-2</c:v>
                </c:pt>
                <c:pt idx="119">
                  <c:v>8.1861526146763453E-2</c:v>
                </c:pt>
                <c:pt idx="120">
                  <c:v>7.4745705312626143E-2</c:v>
                </c:pt>
                <c:pt idx="121">
                  <c:v>5.1095528179260441E-2</c:v>
                </c:pt>
                <c:pt idx="122">
                  <c:v>2.6624843190248271E-3</c:v>
                </c:pt>
                <c:pt idx="123">
                  <c:v>9.8087738446457351E-2</c:v>
                </c:pt>
                <c:pt idx="124">
                  <c:v>4.3857379350615844E-3</c:v>
                </c:pt>
                <c:pt idx="125">
                  <c:v>1.7194987448121424E-3</c:v>
                </c:pt>
                <c:pt idx="126">
                  <c:v>0.12045692097287031</c:v>
                </c:pt>
                <c:pt idx="127">
                  <c:v>2.2436809004005909E-2</c:v>
                </c:pt>
                <c:pt idx="128">
                  <c:v>4.1132886000838198E-2</c:v>
                </c:pt>
                <c:pt idx="129">
                  <c:v>-6.8958779874273901E-2</c:v>
                </c:pt>
                <c:pt idx="130">
                  <c:v>4.1487739759748621E-2</c:v>
                </c:pt>
                <c:pt idx="131">
                  <c:v>1.2054270569414882E-3</c:v>
                </c:pt>
                <c:pt idx="132">
                  <c:v>3.6263496712637178E-2</c:v>
                </c:pt>
                <c:pt idx="133">
                  <c:v>-7.5284017434677608E-2</c:v>
                </c:pt>
                <c:pt idx="134">
                  <c:v>-5.6217691801869307E-2</c:v>
                </c:pt>
                <c:pt idx="135">
                  <c:v>9.5121026785959018E-2</c:v>
                </c:pt>
                <c:pt idx="136">
                  <c:v>-2.8521695608459297E-2</c:v>
                </c:pt>
                <c:pt idx="137">
                  <c:v>-0.1485963384949418</c:v>
                </c:pt>
                <c:pt idx="138">
                  <c:v>3.2626944724313489E-2</c:v>
                </c:pt>
                <c:pt idx="139">
                  <c:v>-1.4938459476534049E-2</c:v>
                </c:pt>
                <c:pt idx="140">
                  <c:v>-1.4164200313359743E-2</c:v>
                </c:pt>
                <c:pt idx="141">
                  <c:v>-4.2864707957207315E-2</c:v>
                </c:pt>
                <c:pt idx="142">
                  <c:v>-0.11458110382039699</c:v>
                </c:pt>
                <c:pt idx="143">
                  <c:v>9.7329567111952286E-2</c:v>
                </c:pt>
                <c:pt idx="144">
                  <c:v>-3.3959104099162474E-2</c:v>
                </c:pt>
                <c:pt idx="145">
                  <c:v>-0.15073248925282812</c:v>
                </c:pt>
                <c:pt idx="146">
                  <c:v>6.8246694490101234E-2</c:v>
                </c:pt>
                <c:pt idx="147">
                  <c:v>-2.1240700296594639E-2</c:v>
                </c:pt>
                <c:pt idx="148">
                  <c:v>-7.2724778730650641E-2</c:v>
                </c:pt>
                <c:pt idx="149">
                  <c:v>-6.8359900843102395E-3</c:v>
                </c:pt>
                <c:pt idx="150">
                  <c:v>-1.6281291034625056E-2</c:v>
                </c:pt>
                <c:pt idx="151">
                  <c:v>7.7827926517928248E-2</c:v>
                </c:pt>
                <c:pt idx="152">
                  <c:v>4.9690891906896795E-2</c:v>
                </c:pt>
                <c:pt idx="153">
                  <c:v>0.17441464758982761</c:v>
                </c:pt>
                <c:pt idx="154">
                  <c:v>0.15164303024941539</c:v>
                </c:pt>
                <c:pt idx="155">
                  <c:v>1.4334368139138576E-2</c:v>
                </c:pt>
                <c:pt idx="156">
                  <c:v>5.1393863857921218E-2</c:v>
                </c:pt>
                <c:pt idx="157">
                  <c:v>1.0036379284480645E-2</c:v>
                </c:pt>
                <c:pt idx="158">
                  <c:v>6.8755450613734226E-2</c:v>
                </c:pt>
                <c:pt idx="159">
                  <c:v>-8.0690246238837915E-2</c:v>
                </c:pt>
                <c:pt idx="160">
                  <c:v>-8.2774313434619273E-4</c:v>
                </c:pt>
                <c:pt idx="161">
                  <c:v>-1.9856391967774556E-2</c:v>
                </c:pt>
                <c:pt idx="162">
                  <c:v>-4.4191573927763628E-2</c:v>
                </c:pt>
                <c:pt idx="163">
                  <c:v>-2.8088595499623281E-2</c:v>
                </c:pt>
                <c:pt idx="164">
                  <c:v>-8.4486096055355731E-2</c:v>
                </c:pt>
                <c:pt idx="165">
                  <c:v>4.965359234116562E-3</c:v>
                </c:pt>
                <c:pt idx="166">
                  <c:v>-2.6708578740510802E-2</c:v>
                </c:pt>
                <c:pt idx="167">
                  <c:v>-9.5534126465054214E-2</c:v>
                </c:pt>
                <c:pt idx="168">
                  <c:v>-3.6933860169883204E-2</c:v>
                </c:pt>
                <c:pt idx="169">
                  <c:v>0.10363620741624224</c:v>
                </c:pt>
                <c:pt idx="170">
                  <c:v>-4.0185338971454598E-2</c:v>
                </c:pt>
                <c:pt idx="171">
                  <c:v>4.4875029263357291E-2</c:v>
                </c:pt>
                <c:pt idx="172">
                  <c:v>6.4770129784593067E-2</c:v>
                </c:pt>
                <c:pt idx="173">
                  <c:v>-0.11143840740808564</c:v>
                </c:pt>
                <c:pt idx="174">
                  <c:v>4.629003139762311E-2</c:v>
                </c:pt>
                <c:pt idx="175">
                  <c:v>-6.1534053957531754E-2</c:v>
                </c:pt>
                <c:pt idx="176">
                  <c:v>-5.7226972987720615E-3</c:v>
                </c:pt>
                <c:pt idx="177">
                  <c:v>2.8753623284355712E-2</c:v>
                </c:pt>
                <c:pt idx="178">
                  <c:v>5.4747463832567789E-2</c:v>
                </c:pt>
                <c:pt idx="179">
                  <c:v>-0.10985398744220198</c:v>
                </c:pt>
                <c:pt idx="180">
                  <c:v>-0.10647856699503855</c:v>
                </c:pt>
                <c:pt idx="181">
                  <c:v>-1.7463607917454382E-2</c:v>
                </c:pt>
                <c:pt idx="182">
                  <c:v>5.0316583292447703E-2</c:v>
                </c:pt>
                <c:pt idx="183">
                  <c:v>-0.11584109645534824</c:v>
                </c:pt>
                <c:pt idx="184">
                  <c:v>-6.7602544120521912E-3</c:v>
                </c:pt>
                <c:pt idx="185">
                  <c:v>8.8945669226577095E-2</c:v>
                </c:pt>
                <c:pt idx="186">
                  <c:v>2.7521390349409813E-3</c:v>
                </c:pt>
                <c:pt idx="187">
                  <c:v>2.0017134337614095E-2</c:v>
                </c:pt>
                <c:pt idx="188">
                  <c:v>2.399686088691233E-2</c:v>
                </c:pt>
                <c:pt idx="189">
                  <c:v>4.2436784804278815E-2</c:v>
                </c:pt>
                <c:pt idx="190">
                  <c:v>2.7458192213577703E-2</c:v>
                </c:pt>
                <c:pt idx="191">
                  <c:v>6.5124536160169555E-2</c:v>
                </c:pt>
                <c:pt idx="192">
                  <c:v>-4.4678254571627107E-2</c:v>
                </c:pt>
                <c:pt idx="193">
                  <c:v>2.6077799361507559E-2</c:v>
                </c:pt>
                <c:pt idx="194">
                  <c:v>-2.9709404279474327E-2</c:v>
                </c:pt>
                <c:pt idx="195">
                  <c:v>9.5402072969362095E-2</c:v>
                </c:pt>
                <c:pt idx="196">
                  <c:v>3.8507777086543626E-2</c:v>
                </c:pt>
                <c:pt idx="197">
                  <c:v>-7.6101594640423542E-2</c:v>
                </c:pt>
                <c:pt idx="198">
                  <c:v>7.3028112673245715E-2</c:v>
                </c:pt>
                <c:pt idx="199">
                  <c:v>-6.5936148169640774E-2</c:v>
                </c:pt>
                <c:pt idx="200">
                  <c:v>1.3056758420701087E-2</c:v>
                </c:pt>
                <c:pt idx="201">
                  <c:v>-7.5168738910953437E-2</c:v>
                </c:pt>
                <c:pt idx="202">
                  <c:v>-3.9134899554003511E-2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77536"/>
        <c:axId val="114179456"/>
      </c:scatterChart>
      <c:valAx>
        <c:axId val="114177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PhiDiff_LN(Yuan/US)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14179456"/>
        <c:crosses val="autoZero"/>
        <c:crossBetween val="midCat"/>
      </c:valAx>
      <c:valAx>
        <c:axId val="114179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4177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PhiDiffLN(Can/US)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'PhiDiff_LN Data'!$K$3:$K$205</c:f>
              <c:numCache>
                <c:formatCode>0.0000</c:formatCode>
                <c:ptCount val="203"/>
                <c:pt idx="0">
                  <c:v>0.13968058898064226</c:v>
                </c:pt>
                <c:pt idx="1">
                  <c:v>0.14669920388944377</c:v>
                </c:pt>
                <c:pt idx="2">
                  <c:v>0.13636434620051743</c:v>
                </c:pt>
                <c:pt idx="3">
                  <c:v>0.13551965050163359</c:v>
                </c:pt>
                <c:pt idx="4">
                  <c:v>0.14550670009947905</c:v>
                </c:pt>
                <c:pt idx="5">
                  <c:v>0.13887552434902375</c:v>
                </c:pt>
                <c:pt idx="6">
                  <c:v>0.14313455210896994</c:v>
                </c:pt>
                <c:pt idx="7">
                  <c:v>0.14338983550740231</c:v>
                </c:pt>
                <c:pt idx="8">
                  <c:v>0.14034427750376605</c:v>
                </c:pt>
                <c:pt idx="9">
                  <c:v>0.12779203129162156</c:v>
                </c:pt>
                <c:pt idx="10">
                  <c:v>0.1258673420877045</c:v>
                </c:pt>
                <c:pt idx="11">
                  <c:v>0.1489131562942376</c:v>
                </c:pt>
                <c:pt idx="12">
                  <c:v>0.12965447730739335</c:v>
                </c:pt>
                <c:pt idx="13">
                  <c:v>0.1394311336846058</c:v>
                </c:pt>
                <c:pt idx="14">
                  <c:v>0.14929960598863115</c:v>
                </c:pt>
                <c:pt idx="15">
                  <c:v>0.15817213214930956</c:v>
                </c:pt>
                <c:pt idx="16">
                  <c:v>0.13959688650312257</c:v>
                </c:pt>
                <c:pt idx="17">
                  <c:v>0.14788927497861107</c:v>
                </c:pt>
                <c:pt idx="18">
                  <c:v>0.14141323385357868</c:v>
                </c:pt>
                <c:pt idx="19">
                  <c:v>0.15351475056716968</c:v>
                </c:pt>
                <c:pt idx="20">
                  <c:v>0.14597245996360489</c:v>
                </c:pt>
                <c:pt idx="21">
                  <c:v>0.14706301080587522</c:v>
                </c:pt>
                <c:pt idx="22">
                  <c:v>0.1656844784934747</c:v>
                </c:pt>
                <c:pt idx="23">
                  <c:v>0.16557896014705126</c:v>
                </c:pt>
                <c:pt idx="24">
                  <c:v>0.16966349113843671</c:v>
                </c:pt>
                <c:pt idx="25">
                  <c:v>0.15915188948146852</c:v>
                </c:pt>
                <c:pt idx="26">
                  <c:v>0.15023254981966022</c:v>
                </c:pt>
                <c:pt idx="27">
                  <c:v>0.16599177546505248</c:v>
                </c:pt>
                <c:pt idx="28">
                  <c:v>0.17160370439851019</c:v>
                </c:pt>
                <c:pt idx="29">
                  <c:v>0.17966023500856862</c:v>
                </c:pt>
                <c:pt idx="30">
                  <c:v>0.18648535107819503</c:v>
                </c:pt>
                <c:pt idx="31">
                  <c:v>0.21008838211485545</c:v>
                </c:pt>
                <c:pt idx="32">
                  <c:v>0.18434547634150003</c:v>
                </c:pt>
                <c:pt idx="33">
                  <c:v>0.20421173719183219</c:v>
                </c:pt>
                <c:pt idx="34">
                  <c:v>0.19270777946312273</c:v>
                </c:pt>
                <c:pt idx="35">
                  <c:v>0.19629981329740948</c:v>
                </c:pt>
                <c:pt idx="36">
                  <c:v>0.17965788057842744</c:v>
                </c:pt>
                <c:pt idx="37">
                  <c:v>0.17385706196837153</c:v>
                </c:pt>
                <c:pt idx="38">
                  <c:v>0.19496831072975035</c:v>
                </c:pt>
                <c:pt idx="39">
                  <c:v>0.16807856165260038</c:v>
                </c:pt>
                <c:pt idx="40">
                  <c:v>0.16056450054627461</c:v>
                </c:pt>
                <c:pt idx="41">
                  <c:v>0.17636793969408907</c:v>
                </c:pt>
                <c:pt idx="42">
                  <c:v>0.18639753991961269</c:v>
                </c:pt>
                <c:pt idx="43">
                  <c:v>0.18196385352226216</c:v>
                </c:pt>
                <c:pt idx="44">
                  <c:v>0.16957389863235658</c:v>
                </c:pt>
                <c:pt idx="45">
                  <c:v>0.17587476156746376</c:v>
                </c:pt>
                <c:pt idx="46">
                  <c:v>0.16876159485116557</c:v>
                </c:pt>
                <c:pt idx="47">
                  <c:v>0.1758372106287022</c:v>
                </c:pt>
                <c:pt idx="48">
                  <c:v>0.15788073842573105</c:v>
                </c:pt>
                <c:pt idx="49">
                  <c:v>0.16856213535023631</c:v>
                </c:pt>
                <c:pt idx="50">
                  <c:v>0.17416929065026271</c:v>
                </c:pt>
                <c:pt idx="51">
                  <c:v>0.17607249438302033</c:v>
                </c:pt>
                <c:pt idx="52">
                  <c:v>0.19111172293776615</c:v>
                </c:pt>
                <c:pt idx="53">
                  <c:v>0.16858612497351363</c:v>
                </c:pt>
                <c:pt idx="54">
                  <c:v>0.1760473434203266</c:v>
                </c:pt>
                <c:pt idx="55">
                  <c:v>0.17912721983961449</c:v>
                </c:pt>
                <c:pt idx="56">
                  <c:v>0.17969438331549492</c:v>
                </c:pt>
                <c:pt idx="57">
                  <c:v>0.19576751193026909</c:v>
                </c:pt>
                <c:pt idx="58">
                  <c:v>0.205899153510189</c:v>
                </c:pt>
                <c:pt idx="59">
                  <c:v>0.181551436773848</c:v>
                </c:pt>
                <c:pt idx="60">
                  <c:v>0.1766184142748792</c:v>
                </c:pt>
                <c:pt idx="61">
                  <c:v>0.19558451979457364</c:v>
                </c:pt>
                <c:pt idx="62">
                  <c:v>0.21298281346792436</c:v>
                </c:pt>
                <c:pt idx="63">
                  <c:v>0.19915589222163357</c:v>
                </c:pt>
                <c:pt idx="64">
                  <c:v>0.18869543393215363</c:v>
                </c:pt>
                <c:pt idx="65">
                  <c:v>0.18379344150861526</c:v>
                </c:pt>
                <c:pt idx="66">
                  <c:v>0.19387390647401526</c:v>
                </c:pt>
                <c:pt idx="67">
                  <c:v>0.19753271823905458</c:v>
                </c:pt>
                <c:pt idx="68">
                  <c:v>0.21229253079554117</c:v>
                </c:pt>
                <c:pt idx="69">
                  <c:v>0.20480240668879948</c:v>
                </c:pt>
                <c:pt idx="70">
                  <c:v>0.21642989781726008</c:v>
                </c:pt>
                <c:pt idx="71">
                  <c:v>0.20085087558676751</c:v>
                </c:pt>
                <c:pt idx="72">
                  <c:v>0.21865032602180767</c:v>
                </c:pt>
                <c:pt idx="73">
                  <c:v>0.2093522327764647</c:v>
                </c:pt>
                <c:pt idx="74">
                  <c:v>0.2050233262954857</c:v>
                </c:pt>
                <c:pt idx="75">
                  <c:v>0.2041162283078356</c:v>
                </c:pt>
                <c:pt idx="76">
                  <c:v>0.18627838479531245</c:v>
                </c:pt>
                <c:pt idx="77">
                  <c:v>0.18533233931745538</c:v>
                </c:pt>
                <c:pt idx="78">
                  <c:v>0.2008682515047707</c:v>
                </c:pt>
                <c:pt idx="79">
                  <c:v>0.21121667924937157</c:v>
                </c:pt>
                <c:pt idx="80">
                  <c:v>0.20707208180817865</c:v>
                </c:pt>
                <c:pt idx="81">
                  <c:v>0.20593382976403546</c:v>
                </c:pt>
                <c:pt idx="82">
                  <c:v>0.20114355492245978</c:v>
                </c:pt>
                <c:pt idx="83">
                  <c:v>0.19555605172069709</c:v>
                </c:pt>
                <c:pt idx="84">
                  <c:v>0.18839601629558819</c:v>
                </c:pt>
                <c:pt idx="85">
                  <c:v>0.17551931123752065</c:v>
                </c:pt>
                <c:pt idx="86">
                  <c:v>0.16197879733574649</c:v>
                </c:pt>
                <c:pt idx="87">
                  <c:v>0.16303088738174509</c:v>
                </c:pt>
                <c:pt idx="88">
                  <c:v>0.11751631808087165</c:v>
                </c:pt>
                <c:pt idx="89">
                  <c:v>0.1232169102809868</c:v>
                </c:pt>
                <c:pt idx="90">
                  <c:v>0.15752897917166922</c:v>
                </c:pt>
                <c:pt idx="91">
                  <c:v>0.15584363607069787</c:v>
                </c:pt>
                <c:pt idx="92">
                  <c:v>0.12637734541524115</c:v>
                </c:pt>
                <c:pt idx="93">
                  <c:v>0.1087315125633127</c:v>
                </c:pt>
                <c:pt idx="94">
                  <c:v>0.11874283547700637</c:v>
                </c:pt>
                <c:pt idx="95">
                  <c:v>0.12238923336738153</c:v>
                </c:pt>
                <c:pt idx="96">
                  <c:v>0.10943902159716065</c:v>
                </c:pt>
                <c:pt idx="97">
                  <c:v>0.14258320566843458</c:v>
                </c:pt>
                <c:pt idx="98">
                  <c:v>0.12731869295866446</c:v>
                </c:pt>
                <c:pt idx="99">
                  <c:v>0.13789187261253802</c:v>
                </c:pt>
                <c:pt idx="100">
                  <c:v>0.15949750866333889</c:v>
                </c:pt>
                <c:pt idx="101">
                  <c:v>0.12915839895935241</c:v>
                </c:pt>
                <c:pt idx="102">
                  <c:v>0.11129772616334213</c:v>
                </c:pt>
                <c:pt idx="103">
                  <c:v>0.11834794821455008</c:v>
                </c:pt>
                <c:pt idx="104">
                  <c:v>0.10352091776493155</c:v>
                </c:pt>
                <c:pt idx="105">
                  <c:v>8.1417925589455514E-2</c:v>
                </c:pt>
                <c:pt idx="106">
                  <c:v>5.828806917685396E-2</c:v>
                </c:pt>
                <c:pt idx="107">
                  <c:v>9.9140582148712075E-2</c:v>
                </c:pt>
                <c:pt idx="108">
                  <c:v>9.3905718387527454E-2</c:v>
                </c:pt>
                <c:pt idx="109">
                  <c:v>0.10366436057785421</c:v>
                </c:pt>
                <c:pt idx="110">
                  <c:v>7.7211171704350962E-2</c:v>
                </c:pt>
                <c:pt idx="111">
                  <c:v>0.10423771866436632</c:v>
                </c:pt>
                <c:pt idx="112">
                  <c:v>0.11104420232804869</c:v>
                </c:pt>
                <c:pt idx="113">
                  <c:v>9.0129012145114012E-2</c:v>
                </c:pt>
                <c:pt idx="114">
                  <c:v>8.2825125899684923E-2</c:v>
                </c:pt>
                <c:pt idx="115">
                  <c:v>7.5224687317044112E-2</c:v>
                </c:pt>
                <c:pt idx="116">
                  <c:v>6.131921695900229E-2</c:v>
                </c:pt>
                <c:pt idx="117">
                  <c:v>7.334875648607278E-2</c:v>
                </c:pt>
                <c:pt idx="118">
                  <c:v>7.6965077958212308E-2</c:v>
                </c:pt>
                <c:pt idx="119">
                  <c:v>5.7980623523672739E-2</c:v>
                </c:pt>
                <c:pt idx="120">
                  <c:v>6.3661543844263258E-2</c:v>
                </c:pt>
                <c:pt idx="121">
                  <c:v>5.850315111126847E-2</c:v>
                </c:pt>
                <c:pt idx="122">
                  <c:v>6.9746976289444845E-2</c:v>
                </c:pt>
                <c:pt idx="123">
                  <c:v>5.4268963495218786E-2</c:v>
                </c:pt>
                <c:pt idx="124">
                  <c:v>3.0319949375624267E-2</c:v>
                </c:pt>
                <c:pt idx="125">
                  <c:v>5.0289796988583782E-2</c:v>
                </c:pt>
                <c:pt idx="126">
                  <c:v>6.2458225277294686E-2</c:v>
                </c:pt>
                <c:pt idx="127">
                  <c:v>4.479266456927837E-2</c:v>
                </c:pt>
                <c:pt idx="128">
                  <c:v>4.8394328393807882E-2</c:v>
                </c:pt>
                <c:pt idx="129">
                  <c:v>6.0477061151710629E-2</c:v>
                </c:pt>
                <c:pt idx="130">
                  <c:v>6.0936163753739406E-2</c:v>
                </c:pt>
                <c:pt idx="131">
                  <c:v>7.2456778241728734E-2</c:v>
                </c:pt>
                <c:pt idx="132">
                  <c:v>8.3976541254097967E-2</c:v>
                </c:pt>
                <c:pt idx="133">
                  <c:v>6.8552429174238122E-2</c:v>
                </c:pt>
                <c:pt idx="134">
                  <c:v>6.8642156085502684E-2</c:v>
                </c:pt>
                <c:pt idx="135">
                  <c:v>4.1127394490126479E-2</c:v>
                </c:pt>
                <c:pt idx="136">
                  <c:v>2.1197725286225072E-2</c:v>
                </c:pt>
                <c:pt idx="137">
                  <c:v>1.3103565652215904E-2</c:v>
                </c:pt>
                <c:pt idx="138">
                  <c:v>1.4292841914781272E-2</c:v>
                </c:pt>
                <c:pt idx="139">
                  <c:v>2.9346468788699849E-2</c:v>
                </c:pt>
                <c:pt idx="140">
                  <c:v>-4.6074207330435782E-3</c:v>
                </c:pt>
                <c:pt idx="141">
                  <c:v>-3.9400012133714864E-2</c:v>
                </c:pt>
                <c:pt idx="142">
                  <c:v>-1.9650780043152558E-2</c:v>
                </c:pt>
                <c:pt idx="143">
                  <c:v>2.0440286907000928E-2</c:v>
                </c:pt>
                <c:pt idx="144">
                  <c:v>8.6975271051938363E-3</c:v>
                </c:pt>
                <c:pt idx="145">
                  <c:v>-6.8192047433339124E-3</c:v>
                </c:pt>
                <c:pt idx="146">
                  <c:v>3.6663426156209235E-3</c:v>
                </c:pt>
                <c:pt idx="147">
                  <c:v>1.2014311694602939E-2</c:v>
                </c:pt>
                <c:pt idx="148">
                  <c:v>-8.1840969878127466E-3</c:v>
                </c:pt>
                <c:pt idx="149">
                  <c:v>1.6848860843581417E-2</c:v>
                </c:pt>
                <c:pt idx="150">
                  <c:v>3.8611759496804624E-3</c:v>
                </c:pt>
                <c:pt idx="151">
                  <c:v>4.5014030365506344E-2</c:v>
                </c:pt>
                <c:pt idx="152">
                  <c:v>2.7904476643735601E-2</c:v>
                </c:pt>
                <c:pt idx="153">
                  <c:v>0.13837643466023455</c:v>
                </c:pt>
                <c:pt idx="154">
                  <c:v>0.1032517120101572</c:v>
                </c:pt>
                <c:pt idx="155">
                  <c:v>0.10195874515117603</c:v>
                </c:pt>
                <c:pt idx="156">
                  <c:v>8.7267784108931989E-2</c:v>
                </c:pt>
                <c:pt idx="157">
                  <c:v>0.10776849863658074</c:v>
                </c:pt>
                <c:pt idx="158">
                  <c:v>0.11406389935595888</c:v>
                </c:pt>
                <c:pt idx="159">
                  <c:v>7.3215336514496826E-2</c:v>
                </c:pt>
                <c:pt idx="160">
                  <c:v>3.0935602514017516E-2</c:v>
                </c:pt>
                <c:pt idx="161">
                  <c:v>4.0820135284894532E-2</c:v>
                </c:pt>
                <c:pt idx="162">
                  <c:v>5.0449936064453388E-2</c:v>
                </c:pt>
                <c:pt idx="163">
                  <c:v>1.9852540326801088E-2</c:v>
                </c:pt>
                <c:pt idx="164">
                  <c:v>3.2458355186424218E-2</c:v>
                </c:pt>
                <c:pt idx="165">
                  <c:v>1.0113581831822087E-2</c:v>
                </c:pt>
                <c:pt idx="166">
                  <c:v>2.8317311155075967E-2</c:v>
                </c:pt>
                <c:pt idx="167">
                  <c:v>2.0623207682172642E-2</c:v>
                </c:pt>
                <c:pt idx="168">
                  <c:v>1.4098621434336149E-2</c:v>
                </c:pt>
                <c:pt idx="169">
                  <c:v>3.2046558623050281E-2</c:v>
                </c:pt>
                <c:pt idx="170">
                  <c:v>-7.9514165805737828E-3</c:v>
                </c:pt>
                <c:pt idx="171">
                  <c:v>-7.2664250771533627E-3</c:v>
                </c:pt>
                <c:pt idx="172">
                  <c:v>3.6656543416697406E-2</c:v>
                </c:pt>
                <c:pt idx="173">
                  <c:v>1.518033081800528E-2</c:v>
                </c:pt>
                <c:pt idx="174">
                  <c:v>2.1033168781923777E-2</c:v>
                </c:pt>
                <c:pt idx="175">
                  <c:v>1.6871629671221949E-2</c:v>
                </c:pt>
                <c:pt idx="176">
                  <c:v>1.068430011170373E-2</c:v>
                </c:pt>
                <c:pt idx="177">
                  <c:v>-1.1527309946865114E-4</c:v>
                </c:pt>
                <c:pt idx="178">
                  <c:v>3.0595788987279222E-3</c:v>
                </c:pt>
                <c:pt idx="179">
                  <c:v>1.0177440369209039E-3</c:v>
                </c:pt>
                <c:pt idx="180">
                  <c:v>-1.0555735100944513E-2</c:v>
                </c:pt>
                <c:pt idx="181">
                  <c:v>-9.1122469566151318E-3</c:v>
                </c:pt>
                <c:pt idx="182">
                  <c:v>-1.6815490523465225E-2</c:v>
                </c:pt>
                <c:pt idx="183">
                  <c:v>-2.9884530966259121E-2</c:v>
                </c:pt>
                <c:pt idx="184">
                  <c:v>-8.9240661493579579E-3</c:v>
                </c:pt>
                <c:pt idx="185">
                  <c:v>-5.7903719165191096E-3</c:v>
                </c:pt>
                <c:pt idx="186">
                  <c:v>-3.27068816611569E-2</c:v>
                </c:pt>
                <c:pt idx="187">
                  <c:v>6.6819021547345619E-3</c:v>
                </c:pt>
                <c:pt idx="188">
                  <c:v>1.2655114154600872E-2</c:v>
                </c:pt>
                <c:pt idx="189">
                  <c:v>1.8233245529695418E-2</c:v>
                </c:pt>
                <c:pt idx="190">
                  <c:v>1.3713880298982278E-2</c:v>
                </c:pt>
                <c:pt idx="191">
                  <c:v>9.7545167389941883E-3</c:v>
                </c:pt>
                <c:pt idx="192">
                  <c:v>1.4075590098224476E-4</c:v>
                </c:pt>
                <c:pt idx="193">
                  <c:v>-1.0409380905326908E-2</c:v>
                </c:pt>
                <c:pt idx="194">
                  <c:v>-4.4012984591172682E-3</c:v>
                </c:pt>
                <c:pt idx="195">
                  <c:v>-3.8054301940853245E-3</c:v>
                </c:pt>
                <c:pt idx="196">
                  <c:v>1.3627581828595116E-2</c:v>
                </c:pt>
                <c:pt idx="197">
                  <c:v>2.23058756674973E-2</c:v>
                </c:pt>
                <c:pt idx="198">
                  <c:v>-1.0882174893537405E-3</c:v>
                </c:pt>
                <c:pt idx="199">
                  <c:v>-1.5384095572821058E-2</c:v>
                </c:pt>
                <c:pt idx="200">
                  <c:v>-1.7742942578283825E-2</c:v>
                </c:pt>
                <c:pt idx="201">
                  <c:v>-8.1622669569903633E-4</c:v>
                </c:pt>
                <c:pt idx="202">
                  <c:v>4.080935186758821E-3</c:v>
                </c:pt>
              </c:numCache>
            </c:numRef>
          </c:xVal>
          <c:yVal>
            <c:numRef>
              <c:f>'PhiDiff_LN holdback'!$D$34:$D$236</c:f>
              <c:numCache>
                <c:formatCode>General</c:formatCode>
                <c:ptCount val="203"/>
                <c:pt idx="0">
                  <c:v>-2.5450784945981297E-2</c:v>
                </c:pt>
                <c:pt idx="1">
                  <c:v>-1.7131674072736303E-2</c:v>
                </c:pt>
                <c:pt idx="2">
                  <c:v>-9.5692705013661339E-3</c:v>
                </c:pt>
                <c:pt idx="3">
                  <c:v>9.9058718332774021E-3</c:v>
                </c:pt>
                <c:pt idx="4">
                  <c:v>-4.3019914206416487E-2</c:v>
                </c:pt>
                <c:pt idx="5">
                  <c:v>-2.1887972707528291E-2</c:v>
                </c:pt>
                <c:pt idx="6">
                  <c:v>-2.0327140272707211E-2</c:v>
                </c:pt>
                <c:pt idx="7">
                  <c:v>-0.10202392645343927</c:v>
                </c:pt>
                <c:pt idx="8">
                  <c:v>1.4486407124241651E-2</c:v>
                </c:pt>
                <c:pt idx="9">
                  <c:v>-1.350796289290912E-2</c:v>
                </c:pt>
                <c:pt idx="10">
                  <c:v>1.5710494494875604E-2</c:v>
                </c:pt>
                <c:pt idx="11">
                  <c:v>-6.7802484445415701E-2</c:v>
                </c:pt>
                <c:pt idx="12">
                  <c:v>4.9953271595216009E-2</c:v>
                </c:pt>
                <c:pt idx="13">
                  <c:v>-2.204372186937853E-2</c:v>
                </c:pt>
                <c:pt idx="14">
                  <c:v>-2.8829083719248416E-2</c:v>
                </c:pt>
                <c:pt idx="15">
                  <c:v>9.0204808479679599E-2</c:v>
                </c:pt>
                <c:pt idx="16">
                  <c:v>-5.8138489215142641E-2</c:v>
                </c:pt>
                <c:pt idx="17">
                  <c:v>-8.9387399798045664E-2</c:v>
                </c:pt>
                <c:pt idx="18">
                  <c:v>-2.5911252972875332E-2</c:v>
                </c:pt>
                <c:pt idx="19">
                  <c:v>3.3852242913807729E-2</c:v>
                </c:pt>
                <c:pt idx="20">
                  <c:v>1.9434147326467865E-2</c:v>
                </c:pt>
                <c:pt idx="21">
                  <c:v>-7.7335969321136844E-2</c:v>
                </c:pt>
                <c:pt idx="22">
                  <c:v>9.3569010245904138E-2</c:v>
                </c:pt>
                <c:pt idx="23">
                  <c:v>-5.9751759063422227E-2</c:v>
                </c:pt>
                <c:pt idx="24">
                  <c:v>2.1074375321127548E-2</c:v>
                </c:pt>
                <c:pt idx="25">
                  <c:v>-2.4537708573244998E-2</c:v>
                </c:pt>
                <c:pt idx="26">
                  <c:v>-4.6411444175276984E-2</c:v>
                </c:pt>
                <c:pt idx="27">
                  <c:v>-5.0906395247292124E-2</c:v>
                </c:pt>
                <c:pt idx="28">
                  <c:v>6.5018294599536119E-2</c:v>
                </c:pt>
                <c:pt idx="29">
                  <c:v>-6.5299492924904001E-2</c:v>
                </c:pt>
                <c:pt idx="30">
                  <c:v>-6.0230288970567258E-2</c:v>
                </c:pt>
                <c:pt idx="31">
                  <c:v>0.12943930157399741</c:v>
                </c:pt>
                <c:pt idx="32">
                  <c:v>-7.2694465586998547E-2</c:v>
                </c:pt>
                <c:pt idx="33">
                  <c:v>-9.0615986272446492E-3</c:v>
                </c:pt>
                <c:pt idx="34">
                  <c:v>1.4833230321723789E-2</c:v>
                </c:pt>
                <c:pt idx="35">
                  <c:v>-0.11103599393249475</c:v>
                </c:pt>
                <c:pt idx="36">
                  <c:v>-4.5218772974765287E-2</c:v>
                </c:pt>
                <c:pt idx="37">
                  <c:v>-1.2402152762790664E-2</c:v>
                </c:pt>
                <c:pt idx="38">
                  <c:v>-5.4200175935257278E-3</c:v>
                </c:pt>
                <c:pt idx="39">
                  <c:v>-0.13354687879973604</c:v>
                </c:pt>
                <c:pt idx="40">
                  <c:v>-0.10840780977802567</c:v>
                </c:pt>
                <c:pt idx="41">
                  <c:v>6.0556412488269373E-2</c:v>
                </c:pt>
                <c:pt idx="42">
                  <c:v>-0.13099923107488998</c:v>
                </c:pt>
                <c:pt idx="43">
                  <c:v>-4.8303438110419705E-3</c:v>
                </c:pt>
                <c:pt idx="44">
                  <c:v>-3.617155377782133E-2</c:v>
                </c:pt>
                <c:pt idx="45">
                  <c:v>-6.9790939825530529E-2</c:v>
                </c:pt>
                <c:pt idx="46">
                  <c:v>1.6626082366180128E-3</c:v>
                </c:pt>
                <c:pt idx="47">
                  <c:v>-0.14332306571208164</c:v>
                </c:pt>
                <c:pt idx="48">
                  <c:v>8.3205753620294587E-3</c:v>
                </c:pt>
                <c:pt idx="49">
                  <c:v>1.1629056638506441E-2</c:v>
                </c:pt>
                <c:pt idx="50">
                  <c:v>-8.4801237586935585E-2</c:v>
                </c:pt>
                <c:pt idx="51">
                  <c:v>-2.5821679756539595E-2</c:v>
                </c:pt>
                <c:pt idx="52">
                  <c:v>-7.7136721632040661E-3</c:v>
                </c:pt>
                <c:pt idx="53">
                  <c:v>-2.8421208879612081E-2</c:v>
                </c:pt>
                <c:pt idx="54">
                  <c:v>3.9132028763056326E-2</c:v>
                </c:pt>
                <c:pt idx="55">
                  <c:v>9.28450377580603E-4</c:v>
                </c:pt>
                <c:pt idx="56">
                  <c:v>4.2197545473747766E-3</c:v>
                </c:pt>
                <c:pt idx="57">
                  <c:v>-2.35216480815712E-2</c:v>
                </c:pt>
                <c:pt idx="58">
                  <c:v>-1.1184151492040328E-2</c:v>
                </c:pt>
                <c:pt idx="59">
                  <c:v>4.4627829279699327E-2</c:v>
                </c:pt>
                <c:pt idx="60">
                  <c:v>-4.1870670204239957E-2</c:v>
                </c:pt>
                <c:pt idx="61">
                  <c:v>7.423517446588157E-2</c:v>
                </c:pt>
                <c:pt idx="62">
                  <c:v>-3.425040291411463E-2</c:v>
                </c:pt>
                <c:pt idx="63">
                  <c:v>0.1095896339582243</c:v>
                </c:pt>
                <c:pt idx="64">
                  <c:v>-7.5239177092605303E-3</c:v>
                </c:pt>
                <c:pt idx="65">
                  <c:v>-4.911870341621416E-2</c:v>
                </c:pt>
                <c:pt idx="66">
                  <c:v>-2.2837871571443458E-2</c:v>
                </c:pt>
                <c:pt idx="67">
                  <c:v>-3.9364279023850202E-2</c:v>
                </c:pt>
                <c:pt idx="68">
                  <c:v>4.3181681201929223E-3</c:v>
                </c:pt>
                <c:pt idx="69">
                  <c:v>-2.1988830295263995E-2</c:v>
                </c:pt>
                <c:pt idx="70">
                  <c:v>-2.5811250246002615E-2</c:v>
                </c:pt>
                <c:pt idx="71">
                  <c:v>3.5418961740839805E-2</c:v>
                </c:pt>
                <c:pt idx="72">
                  <c:v>3.4982065254975936E-3</c:v>
                </c:pt>
                <c:pt idx="73">
                  <c:v>-3.4014703665883772E-2</c:v>
                </c:pt>
                <c:pt idx="74">
                  <c:v>4.1455708695590232E-3</c:v>
                </c:pt>
                <c:pt idx="75">
                  <c:v>0.11125816894386276</c:v>
                </c:pt>
                <c:pt idx="76">
                  <c:v>-2.4805427471468633E-2</c:v>
                </c:pt>
                <c:pt idx="77">
                  <c:v>-7.7662211312384599E-2</c:v>
                </c:pt>
                <c:pt idx="78">
                  <c:v>9.2730014734794253E-2</c:v>
                </c:pt>
                <c:pt idx="79">
                  <c:v>6.3289666254931376E-2</c:v>
                </c:pt>
                <c:pt idx="80">
                  <c:v>-6.0201736454200017E-2</c:v>
                </c:pt>
                <c:pt idx="81">
                  <c:v>-3.011398498566642E-2</c:v>
                </c:pt>
                <c:pt idx="82">
                  <c:v>-3.9997099704898176E-3</c:v>
                </c:pt>
                <c:pt idx="83">
                  <c:v>7.8337135382717804E-3</c:v>
                </c:pt>
                <c:pt idx="84">
                  <c:v>2.4662788473962749E-2</c:v>
                </c:pt>
                <c:pt idx="85">
                  <c:v>1.9426085469291365E-2</c:v>
                </c:pt>
                <c:pt idx="86">
                  <c:v>5.784555825056259E-2</c:v>
                </c:pt>
                <c:pt idx="87">
                  <c:v>4.3572055846631486E-2</c:v>
                </c:pt>
                <c:pt idx="88">
                  <c:v>6.0966873722190229E-2</c:v>
                </c:pt>
                <c:pt idx="89">
                  <c:v>-7.6693839871964542E-2</c:v>
                </c:pt>
                <c:pt idx="90">
                  <c:v>2.6098528707493074E-2</c:v>
                </c:pt>
                <c:pt idx="91">
                  <c:v>1.1678293064017353E-2</c:v>
                </c:pt>
                <c:pt idx="92">
                  <c:v>1.5028061317027053E-2</c:v>
                </c:pt>
                <c:pt idx="93">
                  <c:v>-8.7619285837687855E-2</c:v>
                </c:pt>
                <c:pt idx="94">
                  <c:v>7.3848455733976692E-2</c:v>
                </c:pt>
                <c:pt idx="95">
                  <c:v>-1.8230913583398234E-2</c:v>
                </c:pt>
                <c:pt idx="96">
                  <c:v>1.2930911827545799E-2</c:v>
                </c:pt>
                <c:pt idx="97">
                  <c:v>8.6229190395457067E-3</c:v>
                </c:pt>
                <c:pt idx="98">
                  <c:v>2.9376104861260188E-2</c:v>
                </c:pt>
                <c:pt idx="99">
                  <c:v>5.0828957271450648E-2</c:v>
                </c:pt>
                <c:pt idx="100">
                  <c:v>2.1696220067292771E-2</c:v>
                </c:pt>
                <c:pt idx="101">
                  <c:v>3.4011479743504935E-2</c:v>
                </c:pt>
                <c:pt idx="102">
                  <c:v>-3.7334032370130998E-2</c:v>
                </c:pt>
                <c:pt idx="103">
                  <c:v>1.857732249628441E-2</c:v>
                </c:pt>
                <c:pt idx="104">
                  <c:v>5.7804093913357946E-2</c:v>
                </c:pt>
                <c:pt idx="105">
                  <c:v>5.1801793187280509E-2</c:v>
                </c:pt>
                <c:pt idx="106">
                  <c:v>-1.6488089347303614E-2</c:v>
                </c:pt>
                <c:pt idx="107">
                  <c:v>-1.1851187002722696E-2</c:v>
                </c:pt>
                <c:pt idx="108">
                  <c:v>5.174681897218214E-2</c:v>
                </c:pt>
                <c:pt idx="109">
                  <c:v>4.8850925694344127E-2</c:v>
                </c:pt>
                <c:pt idx="110">
                  <c:v>5.4045444846638091E-2</c:v>
                </c:pt>
                <c:pt idx="111">
                  <c:v>8.6622104280369427E-2</c:v>
                </c:pt>
                <c:pt idx="112">
                  <c:v>0.1467364052493938</c:v>
                </c:pt>
                <c:pt idx="113">
                  <c:v>3.6624232067042684E-2</c:v>
                </c:pt>
                <c:pt idx="114">
                  <c:v>7.5149187488271707E-2</c:v>
                </c:pt>
                <c:pt idx="115">
                  <c:v>6.2058498156289943E-3</c:v>
                </c:pt>
                <c:pt idx="116">
                  <c:v>3.027271992256253E-2</c:v>
                </c:pt>
                <c:pt idx="117">
                  <c:v>5.0044851291016101E-2</c:v>
                </c:pt>
                <c:pt idx="118">
                  <c:v>8.0806169444741727E-2</c:v>
                </c:pt>
                <c:pt idx="119">
                  <c:v>8.1861526146763453E-2</c:v>
                </c:pt>
                <c:pt idx="120">
                  <c:v>7.4745705312626143E-2</c:v>
                </c:pt>
                <c:pt idx="121">
                  <c:v>5.1095528179260441E-2</c:v>
                </c:pt>
                <c:pt idx="122">
                  <c:v>2.6624843190248271E-3</c:v>
                </c:pt>
                <c:pt idx="123">
                  <c:v>9.8087738446457351E-2</c:v>
                </c:pt>
                <c:pt idx="124">
                  <c:v>4.3857379350615844E-3</c:v>
                </c:pt>
                <c:pt idx="125">
                  <c:v>1.7194987448121424E-3</c:v>
                </c:pt>
                <c:pt idx="126">
                  <c:v>0.12045692097287031</c:v>
                </c:pt>
                <c:pt idx="127">
                  <c:v>2.2436809004005909E-2</c:v>
                </c:pt>
                <c:pt idx="128">
                  <c:v>4.1132886000838198E-2</c:v>
                </c:pt>
                <c:pt idx="129">
                  <c:v>-6.8958779874273901E-2</c:v>
                </c:pt>
                <c:pt idx="130">
                  <c:v>4.1487739759748621E-2</c:v>
                </c:pt>
                <c:pt idx="131">
                  <c:v>1.2054270569414882E-3</c:v>
                </c:pt>
                <c:pt idx="132">
                  <c:v>3.6263496712637178E-2</c:v>
                </c:pt>
                <c:pt idx="133">
                  <c:v>-7.5284017434677608E-2</c:v>
                </c:pt>
                <c:pt idx="134">
                  <c:v>-5.6217691801869307E-2</c:v>
                </c:pt>
                <c:pt idx="135">
                  <c:v>9.5121026785959018E-2</c:v>
                </c:pt>
                <c:pt idx="136">
                  <c:v>-2.8521695608459297E-2</c:v>
                </c:pt>
                <c:pt idx="137">
                  <c:v>-0.1485963384949418</c:v>
                </c:pt>
                <c:pt idx="138">
                  <c:v>3.2626944724313489E-2</c:v>
                </c:pt>
                <c:pt idx="139">
                  <c:v>-1.4938459476534049E-2</c:v>
                </c:pt>
                <c:pt idx="140">
                  <c:v>-1.4164200313359743E-2</c:v>
                </c:pt>
                <c:pt idx="141">
                  <c:v>-4.2864707957207315E-2</c:v>
                </c:pt>
                <c:pt idx="142">
                  <c:v>-0.11458110382039699</c:v>
                </c:pt>
                <c:pt idx="143">
                  <c:v>9.7329567111952286E-2</c:v>
                </c:pt>
                <c:pt idx="144">
                  <c:v>-3.3959104099162474E-2</c:v>
                </c:pt>
                <c:pt idx="145">
                  <c:v>-0.15073248925282812</c:v>
                </c:pt>
                <c:pt idx="146">
                  <c:v>6.8246694490101234E-2</c:v>
                </c:pt>
                <c:pt idx="147">
                  <c:v>-2.1240700296594639E-2</c:v>
                </c:pt>
                <c:pt idx="148">
                  <c:v>-7.2724778730650641E-2</c:v>
                </c:pt>
                <c:pt idx="149">
                  <c:v>-6.8359900843102395E-3</c:v>
                </c:pt>
                <c:pt idx="150">
                  <c:v>-1.6281291034625056E-2</c:v>
                </c:pt>
                <c:pt idx="151">
                  <c:v>7.7827926517928248E-2</c:v>
                </c:pt>
                <c:pt idx="152">
                  <c:v>4.9690891906896795E-2</c:v>
                </c:pt>
                <c:pt idx="153">
                  <c:v>0.17441464758982761</c:v>
                </c:pt>
                <c:pt idx="154">
                  <c:v>0.15164303024941539</c:v>
                </c:pt>
                <c:pt idx="155">
                  <c:v>1.4334368139138576E-2</c:v>
                </c:pt>
                <c:pt idx="156">
                  <c:v>5.1393863857921218E-2</c:v>
                </c:pt>
                <c:pt idx="157">
                  <c:v>1.0036379284480645E-2</c:v>
                </c:pt>
                <c:pt idx="158">
                  <c:v>6.8755450613734226E-2</c:v>
                </c:pt>
                <c:pt idx="159">
                  <c:v>-8.0690246238837915E-2</c:v>
                </c:pt>
                <c:pt idx="160">
                  <c:v>-8.2774313434619273E-4</c:v>
                </c:pt>
                <c:pt idx="161">
                  <c:v>-1.9856391967774556E-2</c:v>
                </c:pt>
                <c:pt idx="162">
                  <c:v>-4.4191573927763628E-2</c:v>
                </c:pt>
                <c:pt idx="163">
                  <c:v>-2.8088595499623281E-2</c:v>
                </c:pt>
                <c:pt idx="164">
                  <c:v>-8.4486096055355731E-2</c:v>
                </c:pt>
                <c:pt idx="165">
                  <c:v>4.965359234116562E-3</c:v>
                </c:pt>
                <c:pt idx="166">
                  <c:v>-2.6708578740510802E-2</c:v>
                </c:pt>
                <c:pt idx="167">
                  <c:v>-9.5534126465054214E-2</c:v>
                </c:pt>
                <c:pt idx="168">
                  <c:v>-3.6933860169883204E-2</c:v>
                </c:pt>
                <c:pt idx="169">
                  <c:v>0.10363620741624224</c:v>
                </c:pt>
                <c:pt idx="170">
                  <c:v>-4.0185338971454598E-2</c:v>
                </c:pt>
                <c:pt idx="171">
                  <c:v>4.4875029263357291E-2</c:v>
                </c:pt>
                <c:pt idx="172">
                  <c:v>6.4770129784593067E-2</c:v>
                </c:pt>
                <c:pt idx="173">
                  <c:v>-0.11143840740808564</c:v>
                </c:pt>
                <c:pt idx="174">
                  <c:v>4.629003139762311E-2</c:v>
                </c:pt>
                <c:pt idx="175">
                  <c:v>-6.1534053957531754E-2</c:v>
                </c:pt>
                <c:pt idx="176">
                  <c:v>-5.7226972987720615E-3</c:v>
                </c:pt>
                <c:pt idx="177">
                  <c:v>2.8753623284355712E-2</c:v>
                </c:pt>
                <c:pt idx="178">
                  <c:v>5.4747463832567789E-2</c:v>
                </c:pt>
                <c:pt idx="179">
                  <c:v>-0.10985398744220198</c:v>
                </c:pt>
                <c:pt idx="180">
                  <c:v>-0.10647856699503855</c:v>
                </c:pt>
                <c:pt idx="181">
                  <c:v>-1.7463607917454382E-2</c:v>
                </c:pt>
                <c:pt idx="182">
                  <c:v>5.0316583292447703E-2</c:v>
                </c:pt>
                <c:pt idx="183">
                  <c:v>-0.11584109645534824</c:v>
                </c:pt>
                <c:pt idx="184">
                  <c:v>-6.7602544120521912E-3</c:v>
                </c:pt>
                <c:pt idx="185">
                  <c:v>8.8945669226577095E-2</c:v>
                </c:pt>
                <c:pt idx="186">
                  <c:v>2.7521390349409813E-3</c:v>
                </c:pt>
                <c:pt idx="187">
                  <c:v>2.0017134337614095E-2</c:v>
                </c:pt>
                <c:pt idx="188">
                  <c:v>2.399686088691233E-2</c:v>
                </c:pt>
                <c:pt idx="189">
                  <c:v>4.2436784804278815E-2</c:v>
                </c:pt>
                <c:pt idx="190">
                  <c:v>2.7458192213577703E-2</c:v>
                </c:pt>
                <c:pt idx="191">
                  <c:v>6.5124536160169555E-2</c:v>
                </c:pt>
                <c:pt idx="192">
                  <c:v>-4.4678254571627107E-2</c:v>
                </c:pt>
                <c:pt idx="193">
                  <c:v>2.6077799361507559E-2</c:v>
                </c:pt>
                <c:pt idx="194">
                  <c:v>-2.9709404279474327E-2</c:v>
                </c:pt>
                <c:pt idx="195">
                  <c:v>9.5402072969362095E-2</c:v>
                </c:pt>
                <c:pt idx="196">
                  <c:v>3.8507777086543626E-2</c:v>
                </c:pt>
                <c:pt idx="197">
                  <c:v>-7.6101594640423542E-2</c:v>
                </c:pt>
                <c:pt idx="198">
                  <c:v>7.3028112673245715E-2</c:v>
                </c:pt>
                <c:pt idx="199">
                  <c:v>-6.5936148169640774E-2</c:v>
                </c:pt>
                <c:pt idx="200">
                  <c:v>1.3056758420701087E-2</c:v>
                </c:pt>
                <c:pt idx="201">
                  <c:v>-7.5168738910953437E-2</c:v>
                </c:pt>
                <c:pt idx="202">
                  <c:v>-3.9134899554003511E-2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91744"/>
        <c:axId val="114198016"/>
      </c:scatterChart>
      <c:valAx>
        <c:axId val="114191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PhiDiffLN(Can/US)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14198016"/>
        <c:crosses val="autoZero"/>
        <c:crossBetween val="midCat"/>
      </c:valAx>
      <c:valAx>
        <c:axId val="114198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4191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PhiDiff_LN(Pound/US)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'PhiDiff_LN Data'!$L$3:$L$205</c:f>
              <c:numCache>
                <c:formatCode>0.0000</c:formatCode>
                <c:ptCount val="203"/>
                <c:pt idx="0">
                  <c:v>-0.18682424246390411</c:v>
                </c:pt>
                <c:pt idx="1">
                  <c:v>-0.19571592205632105</c:v>
                </c:pt>
                <c:pt idx="2">
                  <c:v>-0.18732061287798438</c:v>
                </c:pt>
                <c:pt idx="3">
                  <c:v>-0.18322150563283066</c:v>
                </c:pt>
                <c:pt idx="4">
                  <c:v>-0.18670603547857784</c:v>
                </c:pt>
                <c:pt idx="5">
                  <c:v>-0.20426974422069744</c:v>
                </c:pt>
                <c:pt idx="6">
                  <c:v>-0.20213708320163912</c:v>
                </c:pt>
                <c:pt idx="7">
                  <c:v>-0.19608671342926556</c:v>
                </c:pt>
                <c:pt idx="8">
                  <c:v>-0.20323227561222529</c:v>
                </c:pt>
                <c:pt idx="9">
                  <c:v>-0.21707390899748608</c:v>
                </c:pt>
                <c:pt idx="10">
                  <c:v>-0.25442984232152671</c:v>
                </c:pt>
                <c:pt idx="11">
                  <c:v>-0.22965304238172224</c:v>
                </c:pt>
                <c:pt idx="12">
                  <c:v>-0.2258732449633416</c:v>
                </c:pt>
                <c:pt idx="13">
                  <c:v>-0.20762450972929208</c:v>
                </c:pt>
                <c:pt idx="14">
                  <c:v>-0.20875336280216888</c:v>
                </c:pt>
                <c:pt idx="15">
                  <c:v>-0.22635833921896664</c:v>
                </c:pt>
                <c:pt idx="16">
                  <c:v>-0.22144603695328069</c:v>
                </c:pt>
                <c:pt idx="17">
                  <c:v>-0.22821875316682239</c:v>
                </c:pt>
                <c:pt idx="18">
                  <c:v>-0.23874050478171271</c:v>
                </c:pt>
                <c:pt idx="19">
                  <c:v>-0.19033338591209786</c:v>
                </c:pt>
                <c:pt idx="20">
                  <c:v>-0.21111199226320415</c:v>
                </c:pt>
                <c:pt idx="21">
                  <c:v>-0.23147012434786629</c:v>
                </c:pt>
                <c:pt idx="22">
                  <c:v>-0.25434708174815818</c:v>
                </c:pt>
                <c:pt idx="23">
                  <c:v>-0.21839427695157976</c:v>
                </c:pt>
                <c:pt idx="24">
                  <c:v>-0.21299252961972193</c:v>
                </c:pt>
                <c:pt idx="25">
                  <c:v>-0.22478038538396461</c:v>
                </c:pt>
                <c:pt idx="26">
                  <c:v>-0.23561036587452172</c:v>
                </c:pt>
                <c:pt idx="27">
                  <c:v>-0.2348210850217029</c:v>
                </c:pt>
                <c:pt idx="28">
                  <c:v>-0.21078811967664757</c:v>
                </c:pt>
                <c:pt idx="29">
                  <c:v>-0.22953873982025452</c:v>
                </c:pt>
                <c:pt idx="30">
                  <c:v>-0.22139007270414479</c:v>
                </c:pt>
                <c:pt idx="31">
                  <c:v>-0.21783099894178165</c:v>
                </c:pt>
                <c:pt idx="32">
                  <c:v>-0.25002754136031902</c:v>
                </c:pt>
                <c:pt idx="33">
                  <c:v>-0.24123964825636712</c:v>
                </c:pt>
                <c:pt idx="34">
                  <c:v>-0.2174492507891414</c:v>
                </c:pt>
                <c:pt idx="35">
                  <c:v>-0.23418853520769151</c:v>
                </c:pt>
                <c:pt idx="36">
                  <c:v>-0.21833766394200838</c:v>
                </c:pt>
                <c:pt idx="37">
                  <c:v>-0.21174679950092595</c:v>
                </c:pt>
                <c:pt idx="38">
                  <c:v>-0.21531970114391757</c:v>
                </c:pt>
                <c:pt idx="39">
                  <c:v>-0.20977515255921458</c:v>
                </c:pt>
                <c:pt idx="40">
                  <c:v>-0.21802971040489016</c:v>
                </c:pt>
                <c:pt idx="41">
                  <c:v>-0.20310330402247545</c:v>
                </c:pt>
                <c:pt idx="42">
                  <c:v>-0.19753820739530831</c:v>
                </c:pt>
                <c:pt idx="43">
                  <c:v>-0.22374675548939257</c:v>
                </c:pt>
                <c:pt idx="44">
                  <c:v>-0.22483104223092204</c:v>
                </c:pt>
                <c:pt idx="45">
                  <c:v>-0.23820168037664741</c:v>
                </c:pt>
                <c:pt idx="46">
                  <c:v>-0.20491355642785469</c:v>
                </c:pt>
                <c:pt idx="47">
                  <c:v>-0.21271567503737021</c:v>
                </c:pt>
                <c:pt idx="48">
                  <c:v>-0.23191923332637532</c:v>
                </c:pt>
                <c:pt idx="49">
                  <c:v>-0.19778656625106361</c:v>
                </c:pt>
                <c:pt idx="50">
                  <c:v>-0.19885955781151171</c:v>
                </c:pt>
                <c:pt idx="51">
                  <c:v>-0.20733063009963409</c:v>
                </c:pt>
                <c:pt idx="52">
                  <c:v>-0.15906346317717152</c:v>
                </c:pt>
                <c:pt idx="53">
                  <c:v>-0.18528376022587686</c:v>
                </c:pt>
                <c:pt idx="54">
                  <c:v>-0.18415014240143326</c:v>
                </c:pt>
                <c:pt idx="55">
                  <c:v>-0.17225215195340376</c:v>
                </c:pt>
                <c:pt idx="56">
                  <c:v>-0.14126808748487668</c:v>
                </c:pt>
                <c:pt idx="57">
                  <c:v>-0.17387344416598394</c:v>
                </c:pt>
                <c:pt idx="58">
                  <c:v>-0.15014556453044489</c:v>
                </c:pt>
                <c:pt idx="59">
                  <c:v>-0.1853175841661383</c:v>
                </c:pt>
                <c:pt idx="60">
                  <c:v>-0.18112004844706933</c:v>
                </c:pt>
                <c:pt idx="61">
                  <c:v>-0.15859290107996518</c:v>
                </c:pt>
                <c:pt idx="62">
                  <c:v>-0.16245582556499172</c:v>
                </c:pt>
                <c:pt idx="63">
                  <c:v>-0.15875568416770641</c:v>
                </c:pt>
                <c:pt idx="64">
                  <c:v>-0.15665988499962294</c:v>
                </c:pt>
                <c:pt idx="65">
                  <c:v>-0.14252664819311858</c:v>
                </c:pt>
                <c:pt idx="66">
                  <c:v>-0.1611432946123694</c:v>
                </c:pt>
                <c:pt idx="67">
                  <c:v>-0.17185327816517298</c:v>
                </c:pt>
                <c:pt idx="68">
                  <c:v>-0.18155256724351504</c:v>
                </c:pt>
                <c:pt idx="69">
                  <c:v>-0.16206283276996802</c:v>
                </c:pt>
                <c:pt idx="70">
                  <c:v>-0.15718499452687329</c:v>
                </c:pt>
                <c:pt idx="71">
                  <c:v>-0.16667489994669676</c:v>
                </c:pt>
                <c:pt idx="72">
                  <c:v>-0.15816170733189616</c:v>
                </c:pt>
                <c:pt idx="73">
                  <c:v>-0.15499002670009809</c:v>
                </c:pt>
                <c:pt idx="74">
                  <c:v>-0.15886125803647388</c:v>
                </c:pt>
                <c:pt idx="75">
                  <c:v>-0.17263295181182967</c:v>
                </c:pt>
                <c:pt idx="76">
                  <c:v>-0.1766392025088046</c:v>
                </c:pt>
                <c:pt idx="77">
                  <c:v>-0.18647427595514379</c:v>
                </c:pt>
                <c:pt idx="78">
                  <c:v>-0.22544327851348978</c:v>
                </c:pt>
                <c:pt idx="79">
                  <c:v>-0.18636049147747055</c:v>
                </c:pt>
                <c:pt idx="80">
                  <c:v>-0.20597492636911188</c:v>
                </c:pt>
                <c:pt idx="81">
                  <c:v>-0.19981080660361614</c:v>
                </c:pt>
                <c:pt idx="82">
                  <c:v>-0.20808092654770552</c:v>
                </c:pt>
                <c:pt idx="83">
                  <c:v>-0.21292745439799451</c:v>
                </c:pt>
                <c:pt idx="84">
                  <c:v>-0.22710940415516867</c:v>
                </c:pt>
                <c:pt idx="85">
                  <c:v>-0.2104440187021237</c:v>
                </c:pt>
                <c:pt idx="86">
                  <c:v>-0.19779493616366822</c:v>
                </c:pt>
                <c:pt idx="87">
                  <c:v>-0.20110338430551139</c:v>
                </c:pt>
                <c:pt idx="88">
                  <c:v>-0.23445039584824706</c:v>
                </c:pt>
                <c:pt idx="89">
                  <c:v>-0.24121103019471618</c:v>
                </c:pt>
                <c:pt idx="90">
                  <c:v>-0.20467381280638297</c:v>
                </c:pt>
                <c:pt idx="91">
                  <c:v>-0.20013695980220769</c:v>
                </c:pt>
                <c:pt idx="92">
                  <c:v>-0.22324339255383713</c:v>
                </c:pt>
                <c:pt idx="93">
                  <c:v>-0.25451301106895752</c:v>
                </c:pt>
                <c:pt idx="94">
                  <c:v>-0.23947637914610947</c:v>
                </c:pt>
                <c:pt idx="95">
                  <c:v>-0.27202660683364932</c:v>
                </c:pt>
                <c:pt idx="96">
                  <c:v>-0.29356261134374606</c:v>
                </c:pt>
                <c:pt idx="97">
                  <c:v>-0.29347388008044212</c:v>
                </c:pt>
                <c:pt idx="98">
                  <c:v>-0.25871109970225792</c:v>
                </c:pt>
                <c:pt idx="99">
                  <c:v>-0.25830700594796718</c:v>
                </c:pt>
                <c:pt idx="100">
                  <c:v>-0.25574940926420536</c:v>
                </c:pt>
                <c:pt idx="101">
                  <c:v>-0.28417960159055233</c:v>
                </c:pt>
                <c:pt idx="102">
                  <c:v>-0.28008638756512505</c:v>
                </c:pt>
                <c:pt idx="103">
                  <c:v>-0.26249556000941976</c:v>
                </c:pt>
                <c:pt idx="104">
                  <c:v>-0.25482979810448764</c:v>
                </c:pt>
                <c:pt idx="105">
                  <c:v>-0.27070102993361433</c:v>
                </c:pt>
                <c:pt idx="106">
                  <c:v>-0.29532233556218934</c:v>
                </c:pt>
                <c:pt idx="107">
                  <c:v>-0.3152703325378447</c:v>
                </c:pt>
                <c:pt idx="108">
                  <c:v>-0.26987529653863179</c:v>
                </c:pt>
                <c:pt idx="109">
                  <c:v>-0.28792955485068583</c:v>
                </c:pt>
                <c:pt idx="110">
                  <c:v>-0.29484179444853187</c:v>
                </c:pt>
                <c:pt idx="111">
                  <c:v>-0.28553617721757224</c:v>
                </c:pt>
                <c:pt idx="112">
                  <c:v>-0.2664802238202103</c:v>
                </c:pt>
                <c:pt idx="113">
                  <c:v>-0.25746860115574899</c:v>
                </c:pt>
                <c:pt idx="114">
                  <c:v>-0.23135112685644577</c:v>
                </c:pt>
                <c:pt idx="115">
                  <c:v>-0.27666206484764916</c:v>
                </c:pt>
                <c:pt idx="116">
                  <c:v>-0.26976702709013667</c:v>
                </c:pt>
                <c:pt idx="117">
                  <c:v>-0.24297259307680275</c:v>
                </c:pt>
                <c:pt idx="118">
                  <c:v>-0.23843573454789241</c:v>
                </c:pt>
                <c:pt idx="119">
                  <c:v>-0.2541905271515324</c:v>
                </c:pt>
                <c:pt idx="120">
                  <c:v>-0.2637211763339859</c:v>
                </c:pt>
                <c:pt idx="121">
                  <c:v>-0.24486872699561979</c:v>
                </c:pt>
                <c:pt idx="122">
                  <c:v>-0.24913624533240913</c:v>
                </c:pt>
                <c:pt idx="123">
                  <c:v>-0.26388616541954024</c:v>
                </c:pt>
                <c:pt idx="124">
                  <c:v>-0.31182607162757403</c:v>
                </c:pt>
                <c:pt idx="125">
                  <c:v>-0.26778228762172218</c:v>
                </c:pt>
                <c:pt idx="126">
                  <c:v>-0.27568353542598906</c:v>
                </c:pt>
                <c:pt idx="127">
                  <c:v>-0.30208890074191602</c:v>
                </c:pt>
                <c:pt idx="128">
                  <c:v>-0.28203501076488424</c:v>
                </c:pt>
                <c:pt idx="129">
                  <c:v>-0.28106908668888309</c:v>
                </c:pt>
                <c:pt idx="130">
                  <c:v>-0.30223669994243751</c:v>
                </c:pt>
                <c:pt idx="131">
                  <c:v>-0.31779676386646105</c:v>
                </c:pt>
                <c:pt idx="132">
                  <c:v>-0.30134835351964423</c:v>
                </c:pt>
                <c:pt idx="133">
                  <c:v>-0.3026285478740095</c:v>
                </c:pt>
                <c:pt idx="134">
                  <c:v>-0.2966844493985491</c:v>
                </c:pt>
                <c:pt idx="135">
                  <c:v>-0.32050647289895312</c:v>
                </c:pt>
                <c:pt idx="136">
                  <c:v>-0.30732246739657876</c:v>
                </c:pt>
                <c:pt idx="137">
                  <c:v>-0.30960627516336503</c:v>
                </c:pt>
                <c:pt idx="138">
                  <c:v>-0.33318025502536192</c:v>
                </c:pt>
                <c:pt idx="139">
                  <c:v>-0.3077242918620221</c:v>
                </c:pt>
                <c:pt idx="140">
                  <c:v>-0.31805745740992775</c:v>
                </c:pt>
                <c:pt idx="141">
                  <c:v>-0.32908107345404086</c:v>
                </c:pt>
                <c:pt idx="142">
                  <c:v>-0.33415502659017321</c:v>
                </c:pt>
                <c:pt idx="143">
                  <c:v>-0.3009866487444845</c:v>
                </c:pt>
                <c:pt idx="144">
                  <c:v>-0.29249433675500092</c:v>
                </c:pt>
                <c:pt idx="145">
                  <c:v>-0.30231437901693936</c:v>
                </c:pt>
                <c:pt idx="146">
                  <c:v>-0.3224881352082436</c:v>
                </c:pt>
                <c:pt idx="147">
                  <c:v>-0.3022613044952423</c:v>
                </c:pt>
                <c:pt idx="148">
                  <c:v>-0.29934471576506755</c:v>
                </c:pt>
                <c:pt idx="149">
                  <c:v>-0.30468372490295986</c:v>
                </c:pt>
                <c:pt idx="150">
                  <c:v>-0.31561898886801121</c:v>
                </c:pt>
                <c:pt idx="151">
                  <c:v>-0.25658096744635783</c:v>
                </c:pt>
                <c:pt idx="152">
                  <c:v>-0.23718774554362626</c:v>
                </c:pt>
                <c:pt idx="153">
                  <c:v>-0.20002043017971954</c:v>
                </c:pt>
                <c:pt idx="154">
                  <c:v>-0.13966827394418391</c:v>
                </c:pt>
                <c:pt idx="155">
                  <c:v>-0.16081710894056042</c:v>
                </c:pt>
                <c:pt idx="156">
                  <c:v>-0.15131317381953191</c:v>
                </c:pt>
                <c:pt idx="157">
                  <c:v>-0.16325304078322911</c:v>
                </c:pt>
                <c:pt idx="158">
                  <c:v>-0.14714861168325633</c:v>
                </c:pt>
                <c:pt idx="159">
                  <c:v>-0.19438031591827537</c:v>
                </c:pt>
                <c:pt idx="160">
                  <c:v>-0.22060744817363881</c:v>
                </c:pt>
                <c:pt idx="161">
                  <c:v>-0.25468139839450826</c:v>
                </c:pt>
                <c:pt idx="162">
                  <c:v>-0.22231156281145625</c:v>
                </c:pt>
                <c:pt idx="163">
                  <c:v>-0.23136817083576738</c:v>
                </c:pt>
                <c:pt idx="164">
                  <c:v>-0.21349802116736016</c:v>
                </c:pt>
                <c:pt idx="165">
                  <c:v>-0.2136720810241976</c:v>
                </c:pt>
                <c:pt idx="166">
                  <c:v>-0.24101572091542761</c:v>
                </c:pt>
                <c:pt idx="167">
                  <c:v>-0.20531325320430749</c:v>
                </c:pt>
                <c:pt idx="168">
                  <c:v>-0.21361379952511583</c:v>
                </c:pt>
                <c:pt idx="169">
                  <c:v>-0.18193239771152869</c:v>
                </c:pt>
                <c:pt idx="170">
                  <c:v>-0.16411286719834414</c:v>
                </c:pt>
                <c:pt idx="171">
                  <c:v>-0.20222867938562625</c:v>
                </c:pt>
                <c:pt idx="172">
                  <c:v>-0.14810495052323547</c:v>
                </c:pt>
                <c:pt idx="173">
                  <c:v>-0.17914435298508144</c:v>
                </c:pt>
                <c:pt idx="174">
                  <c:v>-0.21109646752235831</c:v>
                </c:pt>
                <c:pt idx="175">
                  <c:v>-0.21454742596110282</c:v>
                </c:pt>
                <c:pt idx="176">
                  <c:v>-0.19738508283073067</c:v>
                </c:pt>
                <c:pt idx="177">
                  <c:v>-0.21739658532270401</c:v>
                </c:pt>
                <c:pt idx="178">
                  <c:v>-0.21365214043952679</c:v>
                </c:pt>
                <c:pt idx="179">
                  <c:v>-0.18720552252721429</c:v>
                </c:pt>
                <c:pt idx="180">
                  <c:v>-0.21188406571865109</c:v>
                </c:pt>
                <c:pt idx="181">
                  <c:v>-0.22676702585323499</c:v>
                </c:pt>
                <c:pt idx="182">
                  <c:v>-0.21714401325258442</c:v>
                </c:pt>
                <c:pt idx="183">
                  <c:v>-0.22947429115836099</c:v>
                </c:pt>
                <c:pt idx="184">
                  <c:v>-0.21916306703487543</c:v>
                </c:pt>
                <c:pt idx="185">
                  <c:v>-0.21380059725670064</c:v>
                </c:pt>
                <c:pt idx="186">
                  <c:v>-0.21385112423214242</c:v>
                </c:pt>
                <c:pt idx="187">
                  <c:v>-0.22810310497344105</c:v>
                </c:pt>
                <c:pt idx="188">
                  <c:v>-0.18498237728178246</c:v>
                </c:pt>
                <c:pt idx="189">
                  <c:v>-0.20482423222511714</c:v>
                </c:pt>
                <c:pt idx="190">
                  <c:v>-0.20733590951773245</c:v>
                </c:pt>
                <c:pt idx="191">
                  <c:v>-0.1920596535290624</c:v>
                </c:pt>
                <c:pt idx="192">
                  <c:v>-0.19568344323053663</c:v>
                </c:pt>
                <c:pt idx="193">
                  <c:v>-0.21578681327316082</c:v>
                </c:pt>
                <c:pt idx="194">
                  <c:v>-0.20721979313100636</c:v>
                </c:pt>
                <c:pt idx="195">
                  <c:v>-0.21758515420826469</c:v>
                </c:pt>
                <c:pt idx="196">
                  <c:v>-0.2067403160588705</c:v>
                </c:pt>
                <c:pt idx="197">
                  <c:v>-0.18597805162024139</c:v>
                </c:pt>
                <c:pt idx="198">
                  <c:v>-0.20121327479400236</c:v>
                </c:pt>
                <c:pt idx="199">
                  <c:v>-0.20814556094273257</c:v>
                </c:pt>
                <c:pt idx="200">
                  <c:v>-0.22898603146114904</c:v>
                </c:pt>
                <c:pt idx="201">
                  <c:v>-0.21217488995894318</c:v>
                </c:pt>
                <c:pt idx="202">
                  <c:v>-0.20675648265883634</c:v>
                </c:pt>
              </c:numCache>
            </c:numRef>
          </c:xVal>
          <c:yVal>
            <c:numRef>
              <c:f>'PhiDiff_LN holdback'!$D$34:$D$236</c:f>
              <c:numCache>
                <c:formatCode>General</c:formatCode>
                <c:ptCount val="203"/>
                <c:pt idx="0">
                  <c:v>-2.5450784945981297E-2</c:v>
                </c:pt>
                <c:pt idx="1">
                  <c:v>-1.7131674072736303E-2</c:v>
                </c:pt>
                <c:pt idx="2">
                  <c:v>-9.5692705013661339E-3</c:v>
                </c:pt>
                <c:pt idx="3">
                  <c:v>9.9058718332774021E-3</c:v>
                </c:pt>
                <c:pt idx="4">
                  <c:v>-4.3019914206416487E-2</c:v>
                </c:pt>
                <c:pt idx="5">
                  <c:v>-2.1887972707528291E-2</c:v>
                </c:pt>
                <c:pt idx="6">
                  <c:v>-2.0327140272707211E-2</c:v>
                </c:pt>
                <c:pt idx="7">
                  <c:v>-0.10202392645343927</c:v>
                </c:pt>
                <c:pt idx="8">
                  <c:v>1.4486407124241651E-2</c:v>
                </c:pt>
                <c:pt idx="9">
                  <c:v>-1.350796289290912E-2</c:v>
                </c:pt>
                <c:pt idx="10">
                  <c:v>1.5710494494875604E-2</c:v>
                </c:pt>
                <c:pt idx="11">
                  <c:v>-6.7802484445415701E-2</c:v>
                </c:pt>
                <c:pt idx="12">
                  <c:v>4.9953271595216009E-2</c:v>
                </c:pt>
                <c:pt idx="13">
                  <c:v>-2.204372186937853E-2</c:v>
                </c:pt>
                <c:pt idx="14">
                  <c:v>-2.8829083719248416E-2</c:v>
                </c:pt>
                <c:pt idx="15">
                  <c:v>9.0204808479679599E-2</c:v>
                </c:pt>
                <c:pt idx="16">
                  <c:v>-5.8138489215142641E-2</c:v>
                </c:pt>
                <c:pt idx="17">
                  <c:v>-8.9387399798045664E-2</c:v>
                </c:pt>
                <c:pt idx="18">
                  <c:v>-2.5911252972875332E-2</c:v>
                </c:pt>
                <c:pt idx="19">
                  <c:v>3.3852242913807729E-2</c:v>
                </c:pt>
                <c:pt idx="20">
                  <c:v>1.9434147326467865E-2</c:v>
                </c:pt>
                <c:pt idx="21">
                  <c:v>-7.7335969321136844E-2</c:v>
                </c:pt>
                <c:pt idx="22">
                  <c:v>9.3569010245904138E-2</c:v>
                </c:pt>
                <c:pt idx="23">
                  <c:v>-5.9751759063422227E-2</c:v>
                </c:pt>
                <c:pt idx="24">
                  <c:v>2.1074375321127548E-2</c:v>
                </c:pt>
                <c:pt idx="25">
                  <c:v>-2.4537708573244998E-2</c:v>
                </c:pt>
                <c:pt idx="26">
                  <c:v>-4.6411444175276984E-2</c:v>
                </c:pt>
                <c:pt idx="27">
                  <c:v>-5.0906395247292124E-2</c:v>
                </c:pt>
                <c:pt idx="28">
                  <c:v>6.5018294599536119E-2</c:v>
                </c:pt>
                <c:pt idx="29">
                  <c:v>-6.5299492924904001E-2</c:v>
                </c:pt>
                <c:pt idx="30">
                  <c:v>-6.0230288970567258E-2</c:v>
                </c:pt>
                <c:pt idx="31">
                  <c:v>0.12943930157399741</c:v>
                </c:pt>
                <c:pt idx="32">
                  <c:v>-7.2694465586998547E-2</c:v>
                </c:pt>
                <c:pt idx="33">
                  <c:v>-9.0615986272446492E-3</c:v>
                </c:pt>
                <c:pt idx="34">
                  <c:v>1.4833230321723789E-2</c:v>
                </c:pt>
                <c:pt idx="35">
                  <c:v>-0.11103599393249475</c:v>
                </c:pt>
                <c:pt idx="36">
                  <c:v>-4.5218772974765287E-2</c:v>
                </c:pt>
                <c:pt idx="37">
                  <c:v>-1.2402152762790664E-2</c:v>
                </c:pt>
                <c:pt idx="38">
                  <c:v>-5.4200175935257278E-3</c:v>
                </c:pt>
                <c:pt idx="39">
                  <c:v>-0.13354687879973604</c:v>
                </c:pt>
                <c:pt idx="40">
                  <c:v>-0.10840780977802567</c:v>
                </c:pt>
                <c:pt idx="41">
                  <c:v>6.0556412488269373E-2</c:v>
                </c:pt>
                <c:pt idx="42">
                  <c:v>-0.13099923107488998</c:v>
                </c:pt>
                <c:pt idx="43">
                  <c:v>-4.8303438110419705E-3</c:v>
                </c:pt>
                <c:pt idx="44">
                  <c:v>-3.617155377782133E-2</c:v>
                </c:pt>
                <c:pt idx="45">
                  <c:v>-6.9790939825530529E-2</c:v>
                </c:pt>
                <c:pt idx="46">
                  <c:v>1.6626082366180128E-3</c:v>
                </c:pt>
                <c:pt idx="47">
                  <c:v>-0.14332306571208164</c:v>
                </c:pt>
                <c:pt idx="48">
                  <c:v>8.3205753620294587E-3</c:v>
                </c:pt>
                <c:pt idx="49">
                  <c:v>1.1629056638506441E-2</c:v>
                </c:pt>
                <c:pt idx="50">
                  <c:v>-8.4801237586935585E-2</c:v>
                </c:pt>
                <c:pt idx="51">
                  <c:v>-2.5821679756539595E-2</c:v>
                </c:pt>
                <c:pt idx="52">
                  <c:v>-7.7136721632040661E-3</c:v>
                </c:pt>
                <c:pt idx="53">
                  <c:v>-2.8421208879612081E-2</c:v>
                </c:pt>
                <c:pt idx="54">
                  <c:v>3.9132028763056326E-2</c:v>
                </c:pt>
                <c:pt idx="55">
                  <c:v>9.28450377580603E-4</c:v>
                </c:pt>
                <c:pt idx="56">
                  <c:v>4.2197545473747766E-3</c:v>
                </c:pt>
                <c:pt idx="57">
                  <c:v>-2.35216480815712E-2</c:v>
                </c:pt>
                <c:pt idx="58">
                  <c:v>-1.1184151492040328E-2</c:v>
                </c:pt>
                <c:pt idx="59">
                  <c:v>4.4627829279699327E-2</c:v>
                </c:pt>
                <c:pt idx="60">
                  <c:v>-4.1870670204239957E-2</c:v>
                </c:pt>
                <c:pt idx="61">
                  <c:v>7.423517446588157E-2</c:v>
                </c:pt>
                <c:pt idx="62">
                  <c:v>-3.425040291411463E-2</c:v>
                </c:pt>
                <c:pt idx="63">
                  <c:v>0.1095896339582243</c:v>
                </c:pt>
                <c:pt idx="64">
                  <c:v>-7.5239177092605303E-3</c:v>
                </c:pt>
                <c:pt idx="65">
                  <c:v>-4.911870341621416E-2</c:v>
                </c:pt>
                <c:pt idx="66">
                  <c:v>-2.2837871571443458E-2</c:v>
                </c:pt>
                <c:pt idx="67">
                  <c:v>-3.9364279023850202E-2</c:v>
                </c:pt>
                <c:pt idx="68">
                  <c:v>4.3181681201929223E-3</c:v>
                </c:pt>
                <c:pt idx="69">
                  <c:v>-2.1988830295263995E-2</c:v>
                </c:pt>
                <c:pt idx="70">
                  <c:v>-2.5811250246002615E-2</c:v>
                </c:pt>
                <c:pt idx="71">
                  <c:v>3.5418961740839805E-2</c:v>
                </c:pt>
                <c:pt idx="72">
                  <c:v>3.4982065254975936E-3</c:v>
                </c:pt>
                <c:pt idx="73">
                  <c:v>-3.4014703665883772E-2</c:v>
                </c:pt>
                <c:pt idx="74">
                  <c:v>4.1455708695590232E-3</c:v>
                </c:pt>
                <c:pt idx="75">
                  <c:v>0.11125816894386276</c:v>
                </c:pt>
                <c:pt idx="76">
                  <c:v>-2.4805427471468633E-2</c:v>
                </c:pt>
                <c:pt idx="77">
                  <c:v>-7.7662211312384599E-2</c:v>
                </c:pt>
                <c:pt idx="78">
                  <c:v>9.2730014734794253E-2</c:v>
                </c:pt>
                <c:pt idx="79">
                  <c:v>6.3289666254931376E-2</c:v>
                </c:pt>
                <c:pt idx="80">
                  <c:v>-6.0201736454200017E-2</c:v>
                </c:pt>
                <c:pt idx="81">
                  <c:v>-3.011398498566642E-2</c:v>
                </c:pt>
                <c:pt idx="82">
                  <c:v>-3.9997099704898176E-3</c:v>
                </c:pt>
                <c:pt idx="83">
                  <c:v>7.8337135382717804E-3</c:v>
                </c:pt>
                <c:pt idx="84">
                  <c:v>2.4662788473962749E-2</c:v>
                </c:pt>
                <c:pt idx="85">
                  <c:v>1.9426085469291365E-2</c:v>
                </c:pt>
                <c:pt idx="86">
                  <c:v>5.784555825056259E-2</c:v>
                </c:pt>
                <c:pt idx="87">
                  <c:v>4.3572055846631486E-2</c:v>
                </c:pt>
                <c:pt idx="88">
                  <c:v>6.0966873722190229E-2</c:v>
                </c:pt>
                <c:pt idx="89">
                  <c:v>-7.6693839871964542E-2</c:v>
                </c:pt>
                <c:pt idx="90">
                  <c:v>2.6098528707493074E-2</c:v>
                </c:pt>
                <c:pt idx="91">
                  <c:v>1.1678293064017353E-2</c:v>
                </c:pt>
                <c:pt idx="92">
                  <c:v>1.5028061317027053E-2</c:v>
                </c:pt>
                <c:pt idx="93">
                  <c:v>-8.7619285837687855E-2</c:v>
                </c:pt>
                <c:pt idx="94">
                  <c:v>7.3848455733976692E-2</c:v>
                </c:pt>
                <c:pt idx="95">
                  <c:v>-1.8230913583398234E-2</c:v>
                </c:pt>
                <c:pt idx="96">
                  <c:v>1.2930911827545799E-2</c:v>
                </c:pt>
                <c:pt idx="97">
                  <c:v>8.6229190395457067E-3</c:v>
                </c:pt>
                <c:pt idx="98">
                  <c:v>2.9376104861260188E-2</c:v>
                </c:pt>
                <c:pt idx="99">
                  <c:v>5.0828957271450648E-2</c:v>
                </c:pt>
                <c:pt idx="100">
                  <c:v>2.1696220067292771E-2</c:v>
                </c:pt>
                <c:pt idx="101">
                  <c:v>3.4011479743504935E-2</c:v>
                </c:pt>
                <c:pt idx="102">
                  <c:v>-3.7334032370130998E-2</c:v>
                </c:pt>
                <c:pt idx="103">
                  <c:v>1.857732249628441E-2</c:v>
                </c:pt>
                <c:pt idx="104">
                  <c:v>5.7804093913357946E-2</c:v>
                </c:pt>
                <c:pt idx="105">
                  <c:v>5.1801793187280509E-2</c:v>
                </c:pt>
                <c:pt idx="106">
                  <c:v>-1.6488089347303614E-2</c:v>
                </c:pt>
                <c:pt idx="107">
                  <c:v>-1.1851187002722696E-2</c:v>
                </c:pt>
                <c:pt idx="108">
                  <c:v>5.174681897218214E-2</c:v>
                </c:pt>
                <c:pt idx="109">
                  <c:v>4.8850925694344127E-2</c:v>
                </c:pt>
                <c:pt idx="110">
                  <c:v>5.4045444846638091E-2</c:v>
                </c:pt>
                <c:pt idx="111">
                  <c:v>8.6622104280369427E-2</c:v>
                </c:pt>
                <c:pt idx="112">
                  <c:v>0.1467364052493938</c:v>
                </c:pt>
                <c:pt idx="113">
                  <c:v>3.6624232067042684E-2</c:v>
                </c:pt>
                <c:pt idx="114">
                  <c:v>7.5149187488271707E-2</c:v>
                </c:pt>
                <c:pt idx="115">
                  <c:v>6.2058498156289943E-3</c:v>
                </c:pt>
                <c:pt idx="116">
                  <c:v>3.027271992256253E-2</c:v>
                </c:pt>
                <c:pt idx="117">
                  <c:v>5.0044851291016101E-2</c:v>
                </c:pt>
                <c:pt idx="118">
                  <c:v>8.0806169444741727E-2</c:v>
                </c:pt>
                <c:pt idx="119">
                  <c:v>8.1861526146763453E-2</c:v>
                </c:pt>
                <c:pt idx="120">
                  <c:v>7.4745705312626143E-2</c:v>
                </c:pt>
                <c:pt idx="121">
                  <c:v>5.1095528179260441E-2</c:v>
                </c:pt>
                <c:pt idx="122">
                  <c:v>2.6624843190248271E-3</c:v>
                </c:pt>
                <c:pt idx="123">
                  <c:v>9.8087738446457351E-2</c:v>
                </c:pt>
                <c:pt idx="124">
                  <c:v>4.3857379350615844E-3</c:v>
                </c:pt>
                <c:pt idx="125">
                  <c:v>1.7194987448121424E-3</c:v>
                </c:pt>
                <c:pt idx="126">
                  <c:v>0.12045692097287031</c:v>
                </c:pt>
                <c:pt idx="127">
                  <c:v>2.2436809004005909E-2</c:v>
                </c:pt>
                <c:pt idx="128">
                  <c:v>4.1132886000838198E-2</c:v>
                </c:pt>
                <c:pt idx="129">
                  <c:v>-6.8958779874273901E-2</c:v>
                </c:pt>
                <c:pt idx="130">
                  <c:v>4.1487739759748621E-2</c:v>
                </c:pt>
                <c:pt idx="131">
                  <c:v>1.2054270569414882E-3</c:v>
                </c:pt>
                <c:pt idx="132">
                  <c:v>3.6263496712637178E-2</c:v>
                </c:pt>
                <c:pt idx="133">
                  <c:v>-7.5284017434677608E-2</c:v>
                </c:pt>
                <c:pt idx="134">
                  <c:v>-5.6217691801869307E-2</c:v>
                </c:pt>
                <c:pt idx="135">
                  <c:v>9.5121026785959018E-2</c:v>
                </c:pt>
                <c:pt idx="136">
                  <c:v>-2.8521695608459297E-2</c:v>
                </c:pt>
                <c:pt idx="137">
                  <c:v>-0.1485963384949418</c:v>
                </c:pt>
                <c:pt idx="138">
                  <c:v>3.2626944724313489E-2</c:v>
                </c:pt>
                <c:pt idx="139">
                  <c:v>-1.4938459476534049E-2</c:v>
                </c:pt>
                <c:pt idx="140">
                  <c:v>-1.4164200313359743E-2</c:v>
                </c:pt>
                <c:pt idx="141">
                  <c:v>-4.2864707957207315E-2</c:v>
                </c:pt>
                <c:pt idx="142">
                  <c:v>-0.11458110382039699</c:v>
                </c:pt>
                <c:pt idx="143">
                  <c:v>9.7329567111952286E-2</c:v>
                </c:pt>
                <c:pt idx="144">
                  <c:v>-3.3959104099162474E-2</c:v>
                </c:pt>
                <c:pt idx="145">
                  <c:v>-0.15073248925282812</c:v>
                </c:pt>
                <c:pt idx="146">
                  <c:v>6.8246694490101234E-2</c:v>
                </c:pt>
                <c:pt idx="147">
                  <c:v>-2.1240700296594639E-2</c:v>
                </c:pt>
                <c:pt idx="148">
                  <c:v>-7.2724778730650641E-2</c:v>
                </c:pt>
                <c:pt idx="149">
                  <c:v>-6.8359900843102395E-3</c:v>
                </c:pt>
                <c:pt idx="150">
                  <c:v>-1.6281291034625056E-2</c:v>
                </c:pt>
                <c:pt idx="151">
                  <c:v>7.7827926517928248E-2</c:v>
                </c:pt>
                <c:pt idx="152">
                  <c:v>4.9690891906896795E-2</c:v>
                </c:pt>
                <c:pt idx="153">
                  <c:v>0.17441464758982761</c:v>
                </c:pt>
                <c:pt idx="154">
                  <c:v>0.15164303024941539</c:v>
                </c:pt>
                <c:pt idx="155">
                  <c:v>1.4334368139138576E-2</c:v>
                </c:pt>
                <c:pt idx="156">
                  <c:v>5.1393863857921218E-2</c:v>
                </c:pt>
                <c:pt idx="157">
                  <c:v>1.0036379284480645E-2</c:v>
                </c:pt>
                <c:pt idx="158">
                  <c:v>6.8755450613734226E-2</c:v>
                </c:pt>
                <c:pt idx="159">
                  <c:v>-8.0690246238837915E-2</c:v>
                </c:pt>
                <c:pt idx="160">
                  <c:v>-8.2774313434619273E-4</c:v>
                </c:pt>
                <c:pt idx="161">
                  <c:v>-1.9856391967774556E-2</c:v>
                </c:pt>
                <c:pt idx="162">
                  <c:v>-4.4191573927763628E-2</c:v>
                </c:pt>
                <c:pt idx="163">
                  <c:v>-2.8088595499623281E-2</c:v>
                </c:pt>
                <c:pt idx="164">
                  <c:v>-8.4486096055355731E-2</c:v>
                </c:pt>
                <c:pt idx="165">
                  <c:v>4.965359234116562E-3</c:v>
                </c:pt>
                <c:pt idx="166">
                  <c:v>-2.6708578740510802E-2</c:v>
                </c:pt>
                <c:pt idx="167">
                  <c:v>-9.5534126465054214E-2</c:v>
                </c:pt>
                <c:pt idx="168">
                  <c:v>-3.6933860169883204E-2</c:v>
                </c:pt>
                <c:pt idx="169">
                  <c:v>0.10363620741624224</c:v>
                </c:pt>
                <c:pt idx="170">
                  <c:v>-4.0185338971454598E-2</c:v>
                </c:pt>
                <c:pt idx="171">
                  <c:v>4.4875029263357291E-2</c:v>
                </c:pt>
                <c:pt idx="172">
                  <c:v>6.4770129784593067E-2</c:v>
                </c:pt>
                <c:pt idx="173">
                  <c:v>-0.11143840740808564</c:v>
                </c:pt>
                <c:pt idx="174">
                  <c:v>4.629003139762311E-2</c:v>
                </c:pt>
                <c:pt idx="175">
                  <c:v>-6.1534053957531754E-2</c:v>
                </c:pt>
                <c:pt idx="176">
                  <c:v>-5.7226972987720615E-3</c:v>
                </c:pt>
                <c:pt idx="177">
                  <c:v>2.8753623284355712E-2</c:v>
                </c:pt>
                <c:pt idx="178">
                  <c:v>5.4747463832567789E-2</c:v>
                </c:pt>
                <c:pt idx="179">
                  <c:v>-0.10985398744220198</c:v>
                </c:pt>
                <c:pt idx="180">
                  <c:v>-0.10647856699503855</c:v>
                </c:pt>
                <c:pt idx="181">
                  <c:v>-1.7463607917454382E-2</c:v>
                </c:pt>
                <c:pt idx="182">
                  <c:v>5.0316583292447703E-2</c:v>
                </c:pt>
                <c:pt idx="183">
                  <c:v>-0.11584109645534824</c:v>
                </c:pt>
                <c:pt idx="184">
                  <c:v>-6.7602544120521912E-3</c:v>
                </c:pt>
                <c:pt idx="185">
                  <c:v>8.8945669226577095E-2</c:v>
                </c:pt>
                <c:pt idx="186">
                  <c:v>2.7521390349409813E-3</c:v>
                </c:pt>
                <c:pt idx="187">
                  <c:v>2.0017134337614095E-2</c:v>
                </c:pt>
                <c:pt idx="188">
                  <c:v>2.399686088691233E-2</c:v>
                </c:pt>
                <c:pt idx="189">
                  <c:v>4.2436784804278815E-2</c:v>
                </c:pt>
                <c:pt idx="190">
                  <c:v>2.7458192213577703E-2</c:v>
                </c:pt>
                <c:pt idx="191">
                  <c:v>6.5124536160169555E-2</c:v>
                </c:pt>
                <c:pt idx="192">
                  <c:v>-4.4678254571627107E-2</c:v>
                </c:pt>
                <c:pt idx="193">
                  <c:v>2.6077799361507559E-2</c:v>
                </c:pt>
                <c:pt idx="194">
                  <c:v>-2.9709404279474327E-2</c:v>
                </c:pt>
                <c:pt idx="195">
                  <c:v>9.5402072969362095E-2</c:v>
                </c:pt>
                <c:pt idx="196">
                  <c:v>3.8507777086543626E-2</c:v>
                </c:pt>
                <c:pt idx="197">
                  <c:v>-7.6101594640423542E-2</c:v>
                </c:pt>
                <c:pt idx="198">
                  <c:v>7.3028112673245715E-2</c:v>
                </c:pt>
                <c:pt idx="199">
                  <c:v>-6.5936148169640774E-2</c:v>
                </c:pt>
                <c:pt idx="200">
                  <c:v>1.3056758420701087E-2</c:v>
                </c:pt>
                <c:pt idx="201">
                  <c:v>-7.5168738910953437E-2</c:v>
                </c:pt>
                <c:pt idx="202">
                  <c:v>-3.9134899554003511E-2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75264"/>
        <c:axId val="115277184"/>
      </c:scatterChart>
      <c:valAx>
        <c:axId val="115275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PhiDiff_LN(Pound/US)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15277184"/>
        <c:crosses val="autoZero"/>
        <c:crossBetween val="midCat"/>
      </c:valAx>
      <c:valAx>
        <c:axId val="115277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275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PhiDiff_LN(TW$I)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'PhiDiff_LN Data'!$M$3:$M$205</c:f>
              <c:numCache>
                <c:formatCode>0.0000</c:formatCode>
                <c:ptCount val="203"/>
                <c:pt idx="0">
                  <c:v>2.0127755678115102</c:v>
                </c:pt>
                <c:pt idx="1">
                  <c:v>2.0101303196437001</c:v>
                </c:pt>
                <c:pt idx="2">
                  <c:v>2.0067957572503619</c:v>
                </c:pt>
                <c:pt idx="3">
                  <c:v>2.0129026329930473</c:v>
                </c:pt>
                <c:pt idx="4">
                  <c:v>2.0148202528168069</c:v>
                </c:pt>
                <c:pt idx="5">
                  <c:v>2.0152164104547037</c:v>
                </c:pt>
                <c:pt idx="6">
                  <c:v>2.0095923823750081</c:v>
                </c:pt>
                <c:pt idx="7">
                  <c:v>2.0052763694388784</c:v>
                </c:pt>
                <c:pt idx="8">
                  <c:v>2.0148569496151492</c:v>
                </c:pt>
                <c:pt idx="9">
                  <c:v>2.0169653770166742</c:v>
                </c:pt>
                <c:pt idx="10">
                  <c:v>2.0032725493038024</c:v>
                </c:pt>
                <c:pt idx="11">
                  <c:v>2.0254186865741488</c:v>
                </c:pt>
                <c:pt idx="12">
                  <c:v>2.0313386886794915</c:v>
                </c:pt>
                <c:pt idx="13">
                  <c:v>2.0556738986163543</c:v>
                </c:pt>
                <c:pt idx="14">
                  <c:v>2.0468319125747931</c:v>
                </c:pt>
                <c:pt idx="15">
                  <c:v>2.0525132780530595</c:v>
                </c:pt>
                <c:pt idx="16">
                  <c:v>2.0312251847382679</c:v>
                </c:pt>
                <c:pt idx="17">
                  <c:v>2.0340118258261795</c:v>
                </c:pt>
                <c:pt idx="18">
                  <c:v>2.0454811303380636</c:v>
                </c:pt>
                <c:pt idx="19">
                  <c:v>2.0647257422531418</c:v>
                </c:pt>
                <c:pt idx="20">
                  <c:v>2.04818594350834</c:v>
                </c:pt>
                <c:pt idx="21">
                  <c:v>2.0427349935443195</c:v>
                </c:pt>
                <c:pt idx="22">
                  <c:v>2.0502364087905036</c:v>
                </c:pt>
                <c:pt idx="23">
                  <c:v>2.0734382964889604</c:v>
                </c:pt>
                <c:pt idx="24">
                  <c:v>2.072993840564727</c:v>
                </c:pt>
                <c:pt idx="25">
                  <c:v>2.0567800518215336</c:v>
                </c:pt>
                <c:pt idx="26">
                  <c:v>2.0632162398933729</c:v>
                </c:pt>
                <c:pt idx="27">
                  <c:v>2.0683420405857547</c:v>
                </c:pt>
                <c:pt idx="28">
                  <c:v>2.0675910961324382</c:v>
                </c:pt>
                <c:pt idx="29">
                  <c:v>2.0831157996925889</c:v>
                </c:pt>
                <c:pt idx="30">
                  <c:v>2.0806862186250896</c:v>
                </c:pt>
                <c:pt idx="31">
                  <c:v>2.0919322805076179</c:v>
                </c:pt>
                <c:pt idx="32">
                  <c:v>2.0499001044665563</c:v>
                </c:pt>
                <c:pt idx="33">
                  <c:v>2.0291706175890067</c:v>
                </c:pt>
                <c:pt idx="34">
                  <c:v>2.0576327854758194</c:v>
                </c:pt>
                <c:pt idx="35">
                  <c:v>2.0501794139827374</c:v>
                </c:pt>
                <c:pt idx="36">
                  <c:v>2.0404581827956041</c:v>
                </c:pt>
                <c:pt idx="37">
                  <c:v>2.0615216824960783</c:v>
                </c:pt>
                <c:pt idx="38">
                  <c:v>2.0750482305731408</c:v>
                </c:pt>
                <c:pt idx="39">
                  <c:v>2.0652428960454503</c:v>
                </c:pt>
                <c:pt idx="40">
                  <c:v>2.0628715206382413</c:v>
                </c:pt>
                <c:pt idx="41">
                  <c:v>2.0737115983527019</c:v>
                </c:pt>
                <c:pt idx="42">
                  <c:v>2.0729900957082408</c:v>
                </c:pt>
                <c:pt idx="43">
                  <c:v>2.0476312574497673</c:v>
                </c:pt>
                <c:pt idx="44">
                  <c:v>2.049176366379394</c:v>
                </c:pt>
                <c:pt idx="45">
                  <c:v>2.0412598449845709</c:v>
                </c:pt>
                <c:pt idx="46">
                  <c:v>2.0583448581630126</c:v>
                </c:pt>
                <c:pt idx="47">
                  <c:v>2.0590378919880408</c:v>
                </c:pt>
                <c:pt idx="48">
                  <c:v>2.0516559707599553</c:v>
                </c:pt>
                <c:pt idx="49">
                  <c:v>2.0767388820662425</c:v>
                </c:pt>
                <c:pt idx="50">
                  <c:v>2.0712574471982781</c:v>
                </c:pt>
                <c:pt idx="51">
                  <c:v>2.0703381707242974</c:v>
                </c:pt>
                <c:pt idx="52">
                  <c:v>2.1018734279728046</c:v>
                </c:pt>
                <c:pt idx="53">
                  <c:v>2.059114806656055</c:v>
                </c:pt>
                <c:pt idx="54">
                  <c:v>2.0792236296575926</c:v>
                </c:pt>
                <c:pt idx="55">
                  <c:v>2.092421578823656</c:v>
                </c:pt>
                <c:pt idx="56">
                  <c:v>2.0998613343663708</c:v>
                </c:pt>
                <c:pt idx="57">
                  <c:v>2.1029911399078101</c:v>
                </c:pt>
                <c:pt idx="58">
                  <c:v>2.1092104249027979</c:v>
                </c:pt>
                <c:pt idx="59">
                  <c:v>2.0848012562820051</c:v>
                </c:pt>
                <c:pt idx="60">
                  <c:v>2.0812119983901631</c:v>
                </c:pt>
                <c:pt idx="61">
                  <c:v>2.1018623982341671</c:v>
                </c:pt>
                <c:pt idx="62">
                  <c:v>2.1154922977503232</c:v>
                </c:pt>
                <c:pt idx="63">
                  <c:v>2.1185186158624902</c:v>
                </c:pt>
                <c:pt idx="64">
                  <c:v>2.1086140080021143</c:v>
                </c:pt>
                <c:pt idx="65">
                  <c:v>2.1192350895834906</c:v>
                </c:pt>
                <c:pt idx="66">
                  <c:v>2.1170856065216803</c:v>
                </c:pt>
                <c:pt idx="67">
                  <c:v>2.0939579797428607</c:v>
                </c:pt>
                <c:pt idx="68">
                  <c:v>2.0981899506625949</c:v>
                </c:pt>
                <c:pt idx="69">
                  <c:v>2.1104658397701561</c:v>
                </c:pt>
                <c:pt idx="70">
                  <c:v>2.1196401361411041</c:v>
                </c:pt>
                <c:pt idx="71">
                  <c:v>2.1145895743557315</c:v>
                </c:pt>
                <c:pt idx="72">
                  <c:v>2.1292006419954008</c:v>
                </c:pt>
                <c:pt idx="73">
                  <c:v>2.1285229345077563</c:v>
                </c:pt>
                <c:pt idx="74">
                  <c:v>2.1150867955033426</c:v>
                </c:pt>
                <c:pt idx="75">
                  <c:v>2.1166440730991556</c:v>
                </c:pt>
                <c:pt idx="76">
                  <c:v>2.0900071750803266</c:v>
                </c:pt>
                <c:pt idx="77">
                  <c:v>2.0791538567360628</c:v>
                </c:pt>
                <c:pt idx="78">
                  <c:v>2.0655312617508303</c:v>
                </c:pt>
                <c:pt idx="79">
                  <c:v>2.0956432658685413</c:v>
                </c:pt>
                <c:pt idx="80">
                  <c:v>2.0875056828504523</c:v>
                </c:pt>
                <c:pt idx="81">
                  <c:v>2.0939665941154288</c:v>
                </c:pt>
                <c:pt idx="82">
                  <c:v>2.0758166647839902</c:v>
                </c:pt>
                <c:pt idx="83">
                  <c:v>2.0781369418653202</c:v>
                </c:pt>
                <c:pt idx="84">
                  <c:v>2.0541588482914257</c:v>
                </c:pt>
                <c:pt idx="85">
                  <c:v>2.0556859895394091</c:v>
                </c:pt>
                <c:pt idx="86">
                  <c:v>2.0551658598714102</c:v>
                </c:pt>
                <c:pt idx="87">
                  <c:v>2.0562301428650778</c:v>
                </c:pt>
                <c:pt idx="88">
                  <c:v>2.0101123685711708</c:v>
                </c:pt>
                <c:pt idx="89">
                  <c:v>2.0229554190076242</c:v>
                </c:pt>
                <c:pt idx="90">
                  <c:v>2.0498448787372587</c:v>
                </c:pt>
                <c:pt idx="91">
                  <c:v>2.053069519944966</c:v>
                </c:pt>
                <c:pt idx="92">
                  <c:v>2.0343976504131693</c:v>
                </c:pt>
                <c:pt idx="93">
                  <c:v>1.9970898450817165</c:v>
                </c:pt>
                <c:pt idx="94">
                  <c:v>2.0157277492614432</c:v>
                </c:pt>
                <c:pt idx="95">
                  <c:v>1.9917492648734898</c:v>
                </c:pt>
                <c:pt idx="96">
                  <c:v>1.9831800596082974</c:v>
                </c:pt>
                <c:pt idx="97">
                  <c:v>2.0030552294792234</c:v>
                </c:pt>
                <c:pt idx="98">
                  <c:v>2.0176755659742014</c:v>
                </c:pt>
                <c:pt idx="99">
                  <c:v>2.0177171552975364</c:v>
                </c:pt>
                <c:pt idx="100">
                  <c:v>2.0324331232203185</c:v>
                </c:pt>
                <c:pt idx="101">
                  <c:v>2.0034379893513412</c:v>
                </c:pt>
                <c:pt idx="102">
                  <c:v>1.998888331283692</c:v>
                </c:pt>
                <c:pt idx="103">
                  <c:v>2.0113918606134957</c:v>
                </c:pt>
                <c:pt idx="104">
                  <c:v>2.005100704098906</c:v>
                </c:pt>
                <c:pt idx="105">
                  <c:v>1.9851753000712806</c:v>
                </c:pt>
                <c:pt idx="106">
                  <c:v>1.95948316328642</c:v>
                </c:pt>
                <c:pt idx="107">
                  <c:v>1.9642572040185331</c:v>
                </c:pt>
                <c:pt idx="108">
                  <c:v>1.9820582411542103</c:v>
                </c:pt>
                <c:pt idx="109">
                  <c:v>1.990097454000566</c:v>
                </c:pt>
                <c:pt idx="110">
                  <c:v>1.9708763582384958</c:v>
                </c:pt>
                <c:pt idx="111">
                  <c:v>1.99353181242346</c:v>
                </c:pt>
                <c:pt idx="112">
                  <c:v>1.9957896621277538</c:v>
                </c:pt>
                <c:pt idx="113">
                  <c:v>2.0100068871055297</c:v>
                </c:pt>
                <c:pt idx="114">
                  <c:v>2.0089767738865589</c:v>
                </c:pt>
                <c:pt idx="115">
                  <c:v>1.986839681122273</c:v>
                </c:pt>
                <c:pt idx="116">
                  <c:v>1.988420788920219</c:v>
                </c:pt>
                <c:pt idx="117">
                  <c:v>2.008368693256116</c:v>
                </c:pt>
                <c:pt idx="118">
                  <c:v>2.0150798554246347</c:v>
                </c:pt>
                <c:pt idx="119">
                  <c:v>1.9995110561575506</c:v>
                </c:pt>
                <c:pt idx="120">
                  <c:v>1.9903310732810913</c:v>
                </c:pt>
                <c:pt idx="121">
                  <c:v>2.0019743198273448</c:v>
                </c:pt>
                <c:pt idx="122">
                  <c:v>2.0006524704849138</c:v>
                </c:pt>
                <c:pt idx="123">
                  <c:v>1.9904188063499406</c:v>
                </c:pt>
                <c:pt idx="124">
                  <c:v>1.9536229959730638</c:v>
                </c:pt>
                <c:pt idx="125">
                  <c:v>1.9862263229192343</c:v>
                </c:pt>
                <c:pt idx="126">
                  <c:v>1.9865805307147615</c:v>
                </c:pt>
                <c:pt idx="127">
                  <c:v>1.9746725529712239</c:v>
                </c:pt>
                <c:pt idx="128">
                  <c:v>1.9832472718841894</c:v>
                </c:pt>
                <c:pt idx="129">
                  <c:v>1.9923225099377886</c:v>
                </c:pt>
                <c:pt idx="130">
                  <c:v>1.9751406977119088</c:v>
                </c:pt>
                <c:pt idx="131">
                  <c:v>1.9720381507040772</c:v>
                </c:pt>
                <c:pt idx="132">
                  <c:v>1.9945957591966024</c:v>
                </c:pt>
                <c:pt idx="133">
                  <c:v>1.9824465161479603</c:v>
                </c:pt>
                <c:pt idx="134">
                  <c:v>1.9743587164472447</c:v>
                </c:pt>
                <c:pt idx="135">
                  <c:v>1.9642118929654044</c:v>
                </c:pt>
                <c:pt idx="136">
                  <c:v>1.962300079571901</c:v>
                </c:pt>
                <c:pt idx="137">
                  <c:v>1.9652258869668402</c:v>
                </c:pt>
                <c:pt idx="138">
                  <c:v>1.9500733316121828</c:v>
                </c:pt>
                <c:pt idx="139">
                  <c:v>1.9578072047635091</c:v>
                </c:pt>
                <c:pt idx="140">
                  <c:v>1.94113322837757</c:v>
                </c:pt>
                <c:pt idx="141">
                  <c:v>1.9217523125232203</c:v>
                </c:pt>
                <c:pt idx="142">
                  <c:v>1.9119048563431189</c:v>
                </c:pt>
                <c:pt idx="143">
                  <c:v>1.9472372179855535</c:v>
                </c:pt>
                <c:pt idx="144">
                  <c:v>1.9275982582777442</c:v>
                </c:pt>
                <c:pt idx="145">
                  <c:v>1.9271691092950087</c:v>
                </c:pt>
                <c:pt idx="146">
                  <c:v>1.8960193841940916</c:v>
                </c:pt>
                <c:pt idx="147">
                  <c:v>1.9139747422897</c:v>
                </c:pt>
                <c:pt idx="148">
                  <c:v>1.918997761373447</c:v>
                </c:pt>
                <c:pt idx="149">
                  <c:v>1.9257051025824796</c:v>
                </c:pt>
                <c:pt idx="150">
                  <c:v>1.9128395270041754</c:v>
                </c:pt>
                <c:pt idx="151">
                  <c:v>1.9589835422039301</c:v>
                </c:pt>
                <c:pt idx="152">
                  <c:v>1.9598657042470076</c:v>
                </c:pt>
                <c:pt idx="153">
                  <c:v>1.996651714191775</c:v>
                </c:pt>
                <c:pt idx="154">
                  <c:v>2.0114011895675183</c:v>
                </c:pt>
                <c:pt idx="155">
                  <c:v>1.9646628753285191</c:v>
                </c:pt>
                <c:pt idx="156">
                  <c:v>1.9800495641280218</c:v>
                </c:pt>
                <c:pt idx="157">
                  <c:v>2.0036031788282269</c:v>
                </c:pt>
                <c:pt idx="158">
                  <c:v>2.0027046074451107</c:v>
                </c:pt>
                <c:pt idx="159">
                  <c:v>1.974356039500949</c:v>
                </c:pt>
                <c:pt idx="160">
                  <c:v>1.94651461364553</c:v>
                </c:pt>
                <c:pt idx="161">
                  <c:v>1.938471286395925</c:v>
                </c:pt>
                <c:pt idx="162">
                  <c:v>1.9528170450370248</c:v>
                </c:pt>
                <c:pt idx="163">
                  <c:v>1.9345510326675353</c:v>
                </c:pt>
                <c:pt idx="164">
                  <c:v>1.9298180632159196</c:v>
                </c:pt>
                <c:pt idx="165">
                  <c:v>1.9186160947208193</c:v>
                </c:pt>
                <c:pt idx="166">
                  <c:v>1.9261368032201229</c:v>
                </c:pt>
                <c:pt idx="167">
                  <c:v>1.9358912132800148</c:v>
                </c:pt>
                <c:pt idx="168">
                  <c:v>1.9395944443344879</c:v>
                </c:pt>
                <c:pt idx="169">
                  <c:v>1.9578954376968025</c:v>
                </c:pt>
                <c:pt idx="170">
                  <c:v>1.9430961490580398</c:v>
                </c:pt>
                <c:pt idx="171">
                  <c:v>1.9455217866013435</c:v>
                </c:pt>
                <c:pt idx="172">
                  <c:v>1.9814865564318049</c:v>
                </c:pt>
                <c:pt idx="173">
                  <c:v>1.9728187626324036</c:v>
                </c:pt>
                <c:pt idx="174">
                  <c:v>1.9390538105758464</c:v>
                </c:pt>
                <c:pt idx="175">
                  <c:v>1.9389301138884911</c:v>
                </c:pt>
                <c:pt idx="176">
                  <c:v>1.9416975453635965</c:v>
                </c:pt>
                <c:pt idx="177">
                  <c:v>1.9044609063489184</c:v>
                </c:pt>
                <c:pt idx="178">
                  <c:v>1.9285098238991689</c:v>
                </c:pt>
                <c:pt idx="179">
                  <c:v>1.9469771744633539</c:v>
                </c:pt>
                <c:pt idx="180">
                  <c:v>1.9240367808333483</c:v>
                </c:pt>
                <c:pt idx="181">
                  <c:v>1.9178970551061099</c:v>
                </c:pt>
                <c:pt idx="182">
                  <c:v>1.9076028365377278</c:v>
                </c:pt>
                <c:pt idx="183">
                  <c:v>1.900603933522544</c:v>
                </c:pt>
                <c:pt idx="184">
                  <c:v>1.9060256003116494</c:v>
                </c:pt>
                <c:pt idx="185">
                  <c:v>1.9101958604081859</c:v>
                </c:pt>
                <c:pt idx="186">
                  <c:v>1.9028239640431623</c:v>
                </c:pt>
                <c:pt idx="187">
                  <c:v>1.9038631754811344</c:v>
                </c:pt>
                <c:pt idx="188">
                  <c:v>1.9333746111779293</c:v>
                </c:pt>
                <c:pt idx="189">
                  <c:v>1.9320409169721771</c:v>
                </c:pt>
                <c:pt idx="190">
                  <c:v>1.9245313317506785</c:v>
                </c:pt>
                <c:pt idx="191">
                  <c:v>1.9414684219368157</c:v>
                </c:pt>
                <c:pt idx="192">
                  <c:v>1.9370472337200146</c:v>
                </c:pt>
                <c:pt idx="193">
                  <c:v>1.9171370096554763</c:v>
                </c:pt>
                <c:pt idx="194">
                  <c:v>1.9356827419166915</c:v>
                </c:pt>
                <c:pt idx="195">
                  <c:v>1.9299063307940969</c:v>
                </c:pt>
                <c:pt idx="196">
                  <c:v>1.9411705088950315</c:v>
                </c:pt>
                <c:pt idx="197">
                  <c:v>1.953451571764766</c:v>
                </c:pt>
                <c:pt idx="198">
                  <c:v>1.9459832927035232</c:v>
                </c:pt>
                <c:pt idx="199">
                  <c:v>1.9325723975463207</c:v>
                </c:pt>
                <c:pt idx="200">
                  <c:v>1.9174777275100792</c:v>
                </c:pt>
                <c:pt idx="201">
                  <c:v>1.9290978391014142</c:v>
                </c:pt>
                <c:pt idx="202">
                  <c:v>1.9416445367213773</c:v>
                </c:pt>
              </c:numCache>
            </c:numRef>
          </c:xVal>
          <c:yVal>
            <c:numRef>
              <c:f>'PhiDiff_LN holdback'!$D$34:$D$236</c:f>
              <c:numCache>
                <c:formatCode>General</c:formatCode>
                <c:ptCount val="203"/>
                <c:pt idx="0">
                  <c:v>-2.5450784945981297E-2</c:v>
                </c:pt>
                <c:pt idx="1">
                  <c:v>-1.7131674072736303E-2</c:v>
                </c:pt>
                <c:pt idx="2">
                  <c:v>-9.5692705013661339E-3</c:v>
                </c:pt>
                <c:pt idx="3">
                  <c:v>9.9058718332774021E-3</c:v>
                </c:pt>
                <c:pt idx="4">
                  <c:v>-4.3019914206416487E-2</c:v>
                </c:pt>
                <c:pt idx="5">
                  <c:v>-2.1887972707528291E-2</c:v>
                </c:pt>
                <c:pt idx="6">
                  <c:v>-2.0327140272707211E-2</c:v>
                </c:pt>
                <c:pt idx="7">
                  <c:v>-0.10202392645343927</c:v>
                </c:pt>
                <c:pt idx="8">
                  <c:v>1.4486407124241651E-2</c:v>
                </c:pt>
                <c:pt idx="9">
                  <c:v>-1.350796289290912E-2</c:v>
                </c:pt>
                <c:pt idx="10">
                  <c:v>1.5710494494875604E-2</c:v>
                </c:pt>
                <c:pt idx="11">
                  <c:v>-6.7802484445415701E-2</c:v>
                </c:pt>
                <c:pt idx="12">
                  <c:v>4.9953271595216009E-2</c:v>
                </c:pt>
                <c:pt idx="13">
                  <c:v>-2.204372186937853E-2</c:v>
                </c:pt>
                <c:pt idx="14">
                  <c:v>-2.8829083719248416E-2</c:v>
                </c:pt>
                <c:pt idx="15">
                  <c:v>9.0204808479679599E-2</c:v>
                </c:pt>
                <c:pt idx="16">
                  <c:v>-5.8138489215142641E-2</c:v>
                </c:pt>
                <c:pt idx="17">
                  <c:v>-8.9387399798045664E-2</c:v>
                </c:pt>
                <c:pt idx="18">
                  <c:v>-2.5911252972875332E-2</c:v>
                </c:pt>
                <c:pt idx="19">
                  <c:v>3.3852242913807729E-2</c:v>
                </c:pt>
                <c:pt idx="20">
                  <c:v>1.9434147326467865E-2</c:v>
                </c:pt>
                <c:pt idx="21">
                  <c:v>-7.7335969321136844E-2</c:v>
                </c:pt>
                <c:pt idx="22">
                  <c:v>9.3569010245904138E-2</c:v>
                </c:pt>
                <c:pt idx="23">
                  <c:v>-5.9751759063422227E-2</c:v>
                </c:pt>
                <c:pt idx="24">
                  <c:v>2.1074375321127548E-2</c:v>
                </c:pt>
                <c:pt idx="25">
                  <c:v>-2.4537708573244998E-2</c:v>
                </c:pt>
                <c:pt idx="26">
                  <c:v>-4.6411444175276984E-2</c:v>
                </c:pt>
                <c:pt idx="27">
                  <c:v>-5.0906395247292124E-2</c:v>
                </c:pt>
                <c:pt idx="28">
                  <c:v>6.5018294599536119E-2</c:v>
                </c:pt>
                <c:pt idx="29">
                  <c:v>-6.5299492924904001E-2</c:v>
                </c:pt>
                <c:pt idx="30">
                  <c:v>-6.0230288970567258E-2</c:v>
                </c:pt>
                <c:pt idx="31">
                  <c:v>0.12943930157399741</c:v>
                </c:pt>
                <c:pt idx="32">
                  <c:v>-7.2694465586998547E-2</c:v>
                </c:pt>
                <c:pt idx="33">
                  <c:v>-9.0615986272446492E-3</c:v>
                </c:pt>
                <c:pt idx="34">
                  <c:v>1.4833230321723789E-2</c:v>
                </c:pt>
                <c:pt idx="35">
                  <c:v>-0.11103599393249475</c:v>
                </c:pt>
                <c:pt idx="36">
                  <c:v>-4.5218772974765287E-2</c:v>
                </c:pt>
                <c:pt idx="37">
                  <c:v>-1.2402152762790664E-2</c:v>
                </c:pt>
                <c:pt idx="38">
                  <c:v>-5.4200175935257278E-3</c:v>
                </c:pt>
                <c:pt idx="39">
                  <c:v>-0.13354687879973604</c:v>
                </c:pt>
                <c:pt idx="40">
                  <c:v>-0.10840780977802567</c:v>
                </c:pt>
                <c:pt idx="41">
                  <c:v>6.0556412488269373E-2</c:v>
                </c:pt>
                <c:pt idx="42">
                  <c:v>-0.13099923107488998</c:v>
                </c:pt>
                <c:pt idx="43">
                  <c:v>-4.8303438110419705E-3</c:v>
                </c:pt>
                <c:pt idx="44">
                  <c:v>-3.617155377782133E-2</c:v>
                </c:pt>
                <c:pt idx="45">
                  <c:v>-6.9790939825530529E-2</c:v>
                </c:pt>
                <c:pt idx="46">
                  <c:v>1.6626082366180128E-3</c:v>
                </c:pt>
                <c:pt idx="47">
                  <c:v>-0.14332306571208164</c:v>
                </c:pt>
                <c:pt idx="48">
                  <c:v>8.3205753620294587E-3</c:v>
                </c:pt>
                <c:pt idx="49">
                  <c:v>1.1629056638506441E-2</c:v>
                </c:pt>
                <c:pt idx="50">
                  <c:v>-8.4801237586935585E-2</c:v>
                </c:pt>
                <c:pt idx="51">
                  <c:v>-2.5821679756539595E-2</c:v>
                </c:pt>
                <c:pt idx="52">
                  <c:v>-7.7136721632040661E-3</c:v>
                </c:pt>
                <c:pt idx="53">
                  <c:v>-2.8421208879612081E-2</c:v>
                </c:pt>
                <c:pt idx="54">
                  <c:v>3.9132028763056326E-2</c:v>
                </c:pt>
                <c:pt idx="55">
                  <c:v>9.28450377580603E-4</c:v>
                </c:pt>
                <c:pt idx="56">
                  <c:v>4.2197545473747766E-3</c:v>
                </c:pt>
                <c:pt idx="57">
                  <c:v>-2.35216480815712E-2</c:v>
                </c:pt>
                <c:pt idx="58">
                  <c:v>-1.1184151492040328E-2</c:v>
                </c:pt>
                <c:pt idx="59">
                  <c:v>4.4627829279699327E-2</c:v>
                </c:pt>
                <c:pt idx="60">
                  <c:v>-4.1870670204239957E-2</c:v>
                </c:pt>
                <c:pt idx="61">
                  <c:v>7.423517446588157E-2</c:v>
                </c:pt>
                <c:pt idx="62">
                  <c:v>-3.425040291411463E-2</c:v>
                </c:pt>
                <c:pt idx="63">
                  <c:v>0.1095896339582243</c:v>
                </c:pt>
                <c:pt idx="64">
                  <c:v>-7.5239177092605303E-3</c:v>
                </c:pt>
                <c:pt idx="65">
                  <c:v>-4.911870341621416E-2</c:v>
                </c:pt>
                <c:pt idx="66">
                  <c:v>-2.2837871571443458E-2</c:v>
                </c:pt>
                <c:pt idx="67">
                  <c:v>-3.9364279023850202E-2</c:v>
                </c:pt>
                <c:pt idx="68">
                  <c:v>4.3181681201929223E-3</c:v>
                </c:pt>
                <c:pt idx="69">
                  <c:v>-2.1988830295263995E-2</c:v>
                </c:pt>
                <c:pt idx="70">
                  <c:v>-2.5811250246002615E-2</c:v>
                </c:pt>
                <c:pt idx="71">
                  <c:v>3.5418961740839805E-2</c:v>
                </c:pt>
                <c:pt idx="72">
                  <c:v>3.4982065254975936E-3</c:v>
                </c:pt>
                <c:pt idx="73">
                  <c:v>-3.4014703665883772E-2</c:v>
                </c:pt>
                <c:pt idx="74">
                  <c:v>4.1455708695590232E-3</c:v>
                </c:pt>
                <c:pt idx="75">
                  <c:v>0.11125816894386276</c:v>
                </c:pt>
                <c:pt idx="76">
                  <c:v>-2.4805427471468633E-2</c:v>
                </c:pt>
                <c:pt idx="77">
                  <c:v>-7.7662211312384599E-2</c:v>
                </c:pt>
                <c:pt idx="78">
                  <c:v>9.2730014734794253E-2</c:v>
                </c:pt>
                <c:pt idx="79">
                  <c:v>6.3289666254931376E-2</c:v>
                </c:pt>
                <c:pt idx="80">
                  <c:v>-6.0201736454200017E-2</c:v>
                </c:pt>
                <c:pt idx="81">
                  <c:v>-3.011398498566642E-2</c:v>
                </c:pt>
                <c:pt idx="82">
                  <c:v>-3.9997099704898176E-3</c:v>
                </c:pt>
                <c:pt idx="83">
                  <c:v>7.8337135382717804E-3</c:v>
                </c:pt>
                <c:pt idx="84">
                  <c:v>2.4662788473962749E-2</c:v>
                </c:pt>
                <c:pt idx="85">
                  <c:v>1.9426085469291365E-2</c:v>
                </c:pt>
                <c:pt idx="86">
                  <c:v>5.784555825056259E-2</c:v>
                </c:pt>
                <c:pt idx="87">
                  <c:v>4.3572055846631486E-2</c:v>
                </c:pt>
                <c:pt idx="88">
                  <c:v>6.0966873722190229E-2</c:v>
                </c:pt>
                <c:pt idx="89">
                  <c:v>-7.6693839871964542E-2</c:v>
                </c:pt>
                <c:pt idx="90">
                  <c:v>2.6098528707493074E-2</c:v>
                </c:pt>
                <c:pt idx="91">
                  <c:v>1.1678293064017353E-2</c:v>
                </c:pt>
                <c:pt idx="92">
                  <c:v>1.5028061317027053E-2</c:v>
                </c:pt>
                <c:pt idx="93">
                  <c:v>-8.7619285837687855E-2</c:v>
                </c:pt>
                <c:pt idx="94">
                  <c:v>7.3848455733976692E-2</c:v>
                </c:pt>
                <c:pt idx="95">
                  <c:v>-1.8230913583398234E-2</c:v>
                </c:pt>
                <c:pt idx="96">
                  <c:v>1.2930911827545799E-2</c:v>
                </c:pt>
                <c:pt idx="97">
                  <c:v>8.6229190395457067E-3</c:v>
                </c:pt>
                <c:pt idx="98">
                  <c:v>2.9376104861260188E-2</c:v>
                </c:pt>
                <c:pt idx="99">
                  <c:v>5.0828957271450648E-2</c:v>
                </c:pt>
                <c:pt idx="100">
                  <c:v>2.1696220067292771E-2</c:v>
                </c:pt>
                <c:pt idx="101">
                  <c:v>3.4011479743504935E-2</c:v>
                </c:pt>
                <c:pt idx="102">
                  <c:v>-3.7334032370130998E-2</c:v>
                </c:pt>
                <c:pt idx="103">
                  <c:v>1.857732249628441E-2</c:v>
                </c:pt>
                <c:pt idx="104">
                  <c:v>5.7804093913357946E-2</c:v>
                </c:pt>
                <c:pt idx="105">
                  <c:v>5.1801793187280509E-2</c:v>
                </c:pt>
                <c:pt idx="106">
                  <c:v>-1.6488089347303614E-2</c:v>
                </c:pt>
                <c:pt idx="107">
                  <c:v>-1.1851187002722696E-2</c:v>
                </c:pt>
                <c:pt idx="108">
                  <c:v>5.174681897218214E-2</c:v>
                </c:pt>
                <c:pt idx="109">
                  <c:v>4.8850925694344127E-2</c:v>
                </c:pt>
                <c:pt idx="110">
                  <c:v>5.4045444846638091E-2</c:v>
                </c:pt>
                <c:pt idx="111">
                  <c:v>8.6622104280369427E-2</c:v>
                </c:pt>
                <c:pt idx="112">
                  <c:v>0.1467364052493938</c:v>
                </c:pt>
                <c:pt idx="113">
                  <c:v>3.6624232067042684E-2</c:v>
                </c:pt>
                <c:pt idx="114">
                  <c:v>7.5149187488271707E-2</c:v>
                </c:pt>
                <c:pt idx="115">
                  <c:v>6.2058498156289943E-3</c:v>
                </c:pt>
                <c:pt idx="116">
                  <c:v>3.027271992256253E-2</c:v>
                </c:pt>
                <c:pt idx="117">
                  <c:v>5.0044851291016101E-2</c:v>
                </c:pt>
                <c:pt idx="118">
                  <c:v>8.0806169444741727E-2</c:v>
                </c:pt>
                <c:pt idx="119">
                  <c:v>8.1861526146763453E-2</c:v>
                </c:pt>
                <c:pt idx="120">
                  <c:v>7.4745705312626143E-2</c:v>
                </c:pt>
                <c:pt idx="121">
                  <c:v>5.1095528179260441E-2</c:v>
                </c:pt>
                <c:pt idx="122">
                  <c:v>2.6624843190248271E-3</c:v>
                </c:pt>
                <c:pt idx="123">
                  <c:v>9.8087738446457351E-2</c:v>
                </c:pt>
                <c:pt idx="124">
                  <c:v>4.3857379350615844E-3</c:v>
                </c:pt>
                <c:pt idx="125">
                  <c:v>1.7194987448121424E-3</c:v>
                </c:pt>
                <c:pt idx="126">
                  <c:v>0.12045692097287031</c:v>
                </c:pt>
                <c:pt idx="127">
                  <c:v>2.2436809004005909E-2</c:v>
                </c:pt>
                <c:pt idx="128">
                  <c:v>4.1132886000838198E-2</c:v>
                </c:pt>
                <c:pt idx="129">
                  <c:v>-6.8958779874273901E-2</c:v>
                </c:pt>
                <c:pt idx="130">
                  <c:v>4.1487739759748621E-2</c:v>
                </c:pt>
                <c:pt idx="131">
                  <c:v>1.2054270569414882E-3</c:v>
                </c:pt>
                <c:pt idx="132">
                  <c:v>3.6263496712637178E-2</c:v>
                </c:pt>
                <c:pt idx="133">
                  <c:v>-7.5284017434677608E-2</c:v>
                </c:pt>
                <c:pt idx="134">
                  <c:v>-5.6217691801869307E-2</c:v>
                </c:pt>
                <c:pt idx="135">
                  <c:v>9.5121026785959018E-2</c:v>
                </c:pt>
                <c:pt idx="136">
                  <c:v>-2.8521695608459297E-2</c:v>
                </c:pt>
                <c:pt idx="137">
                  <c:v>-0.1485963384949418</c:v>
                </c:pt>
                <c:pt idx="138">
                  <c:v>3.2626944724313489E-2</c:v>
                </c:pt>
                <c:pt idx="139">
                  <c:v>-1.4938459476534049E-2</c:v>
                </c:pt>
                <c:pt idx="140">
                  <c:v>-1.4164200313359743E-2</c:v>
                </c:pt>
                <c:pt idx="141">
                  <c:v>-4.2864707957207315E-2</c:v>
                </c:pt>
                <c:pt idx="142">
                  <c:v>-0.11458110382039699</c:v>
                </c:pt>
                <c:pt idx="143">
                  <c:v>9.7329567111952286E-2</c:v>
                </c:pt>
                <c:pt idx="144">
                  <c:v>-3.3959104099162474E-2</c:v>
                </c:pt>
                <c:pt idx="145">
                  <c:v>-0.15073248925282812</c:v>
                </c:pt>
                <c:pt idx="146">
                  <c:v>6.8246694490101234E-2</c:v>
                </c:pt>
                <c:pt idx="147">
                  <c:v>-2.1240700296594639E-2</c:v>
                </c:pt>
                <c:pt idx="148">
                  <c:v>-7.2724778730650641E-2</c:v>
                </c:pt>
                <c:pt idx="149">
                  <c:v>-6.8359900843102395E-3</c:v>
                </c:pt>
                <c:pt idx="150">
                  <c:v>-1.6281291034625056E-2</c:v>
                </c:pt>
                <c:pt idx="151">
                  <c:v>7.7827926517928248E-2</c:v>
                </c:pt>
                <c:pt idx="152">
                  <c:v>4.9690891906896795E-2</c:v>
                </c:pt>
                <c:pt idx="153">
                  <c:v>0.17441464758982761</c:v>
                </c:pt>
                <c:pt idx="154">
                  <c:v>0.15164303024941539</c:v>
                </c:pt>
                <c:pt idx="155">
                  <c:v>1.4334368139138576E-2</c:v>
                </c:pt>
                <c:pt idx="156">
                  <c:v>5.1393863857921218E-2</c:v>
                </c:pt>
                <c:pt idx="157">
                  <c:v>1.0036379284480645E-2</c:v>
                </c:pt>
                <c:pt idx="158">
                  <c:v>6.8755450613734226E-2</c:v>
                </c:pt>
                <c:pt idx="159">
                  <c:v>-8.0690246238837915E-2</c:v>
                </c:pt>
                <c:pt idx="160">
                  <c:v>-8.2774313434619273E-4</c:v>
                </c:pt>
                <c:pt idx="161">
                  <c:v>-1.9856391967774556E-2</c:v>
                </c:pt>
                <c:pt idx="162">
                  <c:v>-4.4191573927763628E-2</c:v>
                </c:pt>
                <c:pt idx="163">
                  <c:v>-2.8088595499623281E-2</c:v>
                </c:pt>
                <c:pt idx="164">
                  <c:v>-8.4486096055355731E-2</c:v>
                </c:pt>
                <c:pt idx="165">
                  <c:v>4.965359234116562E-3</c:v>
                </c:pt>
                <c:pt idx="166">
                  <c:v>-2.6708578740510802E-2</c:v>
                </c:pt>
                <c:pt idx="167">
                  <c:v>-9.5534126465054214E-2</c:v>
                </c:pt>
                <c:pt idx="168">
                  <c:v>-3.6933860169883204E-2</c:v>
                </c:pt>
                <c:pt idx="169">
                  <c:v>0.10363620741624224</c:v>
                </c:pt>
                <c:pt idx="170">
                  <c:v>-4.0185338971454598E-2</c:v>
                </c:pt>
                <c:pt idx="171">
                  <c:v>4.4875029263357291E-2</c:v>
                </c:pt>
                <c:pt idx="172">
                  <c:v>6.4770129784593067E-2</c:v>
                </c:pt>
                <c:pt idx="173">
                  <c:v>-0.11143840740808564</c:v>
                </c:pt>
                <c:pt idx="174">
                  <c:v>4.629003139762311E-2</c:v>
                </c:pt>
                <c:pt idx="175">
                  <c:v>-6.1534053957531754E-2</c:v>
                </c:pt>
                <c:pt idx="176">
                  <c:v>-5.7226972987720615E-3</c:v>
                </c:pt>
                <c:pt idx="177">
                  <c:v>2.8753623284355712E-2</c:v>
                </c:pt>
                <c:pt idx="178">
                  <c:v>5.4747463832567789E-2</c:v>
                </c:pt>
                <c:pt idx="179">
                  <c:v>-0.10985398744220198</c:v>
                </c:pt>
                <c:pt idx="180">
                  <c:v>-0.10647856699503855</c:v>
                </c:pt>
                <c:pt idx="181">
                  <c:v>-1.7463607917454382E-2</c:v>
                </c:pt>
                <c:pt idx="182">
                  <c:v>5.0316583292447703E-2</c:v>
                </c:pt>
                <c:pt idx="183">
                  <c:v>-0.11584109645534824</c:v>
                </c:pt>
                <c:pt idx="184">
                  <c:v>-6.7602544120521912E-3</c:v>
                </c:pt>
                <c:pt idx="185">
                  <c:v>8.8945669226577095E-2</c:v>
                </c:pt>
                <c:pt idx="186">
                  <c:v>2.7521390349409813E-3</c:v>
                </c:pt>
                <c:pt idx="187">
                  <c:v>2.0017134337614095E-2</c:v>
                </c:pt>
                <c:pt idx="188">
                  <c:v>2.399686088691233E-2</c:v>
                </c:pt>
                <c:pt idx="189">
                  <c:v>4.2436784804278815E-2</c:v>
                </c:pt>
                <c:pt idx="190">
                  <c:v>2.7458192213577703E-2</c:v>
                </c:pt>
                <c:pt idx="191">
                  <c:v>6.5124536160169555E-2</c:v>
                </c:pt>
                <c:pt idx="192">
                  <c:v>-4.4678254571627107E-2</c:v>
                </c:pt>
                <c:pt idx="193">
                  <c:v>2.6077799361507559E-2</c:v>
                </c:pt>
                <c:pt idx="194">
                  <c:v>-2.9709404279474327E-2</c:v>
                </c:pt>
                <c:pt idx="195">
                  <c:v>9.5402072969362095E-2</c:v>
                </c:pt>
                <c:pt idx="196">
                  <c:v>3.8507777086543626E-2</c:v>
                </c:pt>
                <c:pt idx="197">
                  <c:v>-7.6101594640423542E-2</c:v>
                </c:pt>
                <c:pt idx="198">
                  <c:v>7.3028112673245715E-2</c:v>
                </c:pt>
                <c:pt idx="199">
                  <c:v>-6.5936148169640774E-2</c:v>
                </c:pt>
                <c:pt idx="200">
                  <c:v>1.3056758420701087E-2</c:v>
                </c:pt>
                <c:pt idx="201">
                  <c:v>-7.5168738910953437E-2</c:v>
                </c:pt>
                <c:pt idx="202">
                  <c:v>-3.9134899554003511E-2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26752"/>
        <c:axId val="116033024"/>
      </c:scatterChart>
      <c:valAx>
        <c:axId val="116026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PhiDiff_LN(TW$I)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16033024"/>
        <c:crosses val="autoZero"/>
        <c:crossBetween val="midCat"/>
      </c:valAx>
      <c:valAx>
        <c:axId val="116033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026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PhiDiff_LN(Hog Price)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'PhiDiff_LN Data'!$N$3:$N$205</c:f>
              <c:numCache>
                <c:formatCode>0.0000</c:formatCode>
                <c:ptCount val="203"/>
                <c:pt idx="0">
                  <c:v>1.9407550416796333</c:v>
                </c:pt>
                <c:pt idx="1">
                  <c:v>2.0042272537521271</c:v>
                </c:pt>
                <c:pt idx="2">
                  <c:v>2.0969194067864176</c:v>
                </c:pt>
                <c:pt idx="3">
                  <c:v>2.1272775659493677</c:v>
                </c:pt>
                <c:pt idx="4">
                  <c:v>2.1895847525243326</c:v>
                </c:pt>
                <c:pt idx="5">
                  <c:v>2.0323901098455264</c:v>
                </c:pt>
                <c:pt idx="6">
                  <c:v>2.2809067105656093</c:v>
                </c:pt>
                <c:pt idx="7">
                  <c:v>2.1719124190903183</c:v>
                </c:pt>
                <c:pt idx="8">
                  <c:v>1.6801133149577994</c:v>
                </c:pt>
                <c:pt idx="9">
                  <c:v>1.9543964038617756</c:v>
                </c:pt>
                <c:pt idx="10">
                  <c:v>1.9411498365168227</c:v>
                </c:pt>
                <c:pt idx="11">
                  <c:v>1.9574029188832536</c:v>
                </c:pt>
                <c:pt idx="12">
                  <c:v>1.9265587090256471</c:v>
                </c:pt>
                <c:pt idx="13">
                  <c:v>1.9116333827693803</c:v>
                </c:pt>
                <c:pt idx="14">
                  <c:v>1.8777057624013387</c:v>
                </c:pt>
                <c:pt idx="15">
                  <c:v>2.0135459406412068</c:v>
                </c:pt>
                <c:pt idx="16">
                  <c:v>2.0127563170892855</c:v>
                </c:pt>
                <c:pt idx="17">
                  <c:v>2.0004200919776376</c:v>
                </c:pt>
                <c:pt idx="18">
                  <c:v>1.9890382455901632</c:v>
                </c:pt>
                <c:pt idx="19">
                  <c:v>1.9178267076131519</c:v>
                </c:pt>
                <c:pt idx="20">
                  <c:v>1.8658658577618565</c:v>
                </c:pt>
                <c:pt idx="21">
                  <c:v>1.8470630761012736</c:v>
                </c:pt>
                <c:pt idx="22">
                  <c:v>1.8397175199851907</c:v>
                </c:pt>
                <c:pt idx="23">
                  <c:v>1.7556086158775663</c:v>
                </c:pt>
                <c:pt idx="24">
                  <c:v>1.7041337430396224</c:v>
                </c:pt>
                <c:pt idx="25">
                  <c:v>1.7618558585132331</c:v>
                </c:pt>
                <c:pt idx="26">
                  <c:v>1.7612336979307295</c:v>
                </c:pt>
                <c:pt idx="27">
                  <c:v>1.7725558171053448</c:v>
                </c:pt>
                <c:pt idx="28">
                  <c:v>1.956467729780849</c:v>
                </c:pt>
                <c:pt idx="29">
                  <c:v>1.837868561259961</c:v>
                </c:pt>
                <c:pt idx="30">
                  <c:v>1.7017617797185585</c:v>
                </c:pt>
                <c:pt idx="31">
                  <c:v>1.7162755454242431</c:v>
                </c:pt>
                <c:pt idx="32">
                  <c:v>1.5706890691476225</c:v>
                </c:pt>
                <c:pt idx="33">
                  <c:v>1.611468365772156</c:v>
                </c:pt>
                <c:pt idx="34">
                  <c:v>1.1554845634635647</c:v>
                </c:pt>
                <c:pt idx="35">
                  <c:v>1.2091413895438916</c:v>
                </c:pt>
                <c:pt idx="36">
                  <c:v>1.9290114558129534</c:v>
                </c:pt>
                <c:pt idx="37">
                  <c:v>1.6668281160630452</c:v>
                </c:pt>
                <c:pt idx="38">
                  <c:v>1.5665953415415153</c:v>
                </c:pt>
                <c:pt idx="39">
                  <c:v>1.7183369051646928</c:v>
                </c:pt>
                <c:pt idx="40">
                  <c:v>1.8654364714333198</c:v>
                </c:pt>
                <c:pt idx="41">
                  <c:v>1.6892128934171904</c:v>
                </c:pt>
                <c:pt idx="42">
                  <c:v>1.6868662351507409</c:v>
                </c:pt>
                <c:pt idx="43">
                  <c:v>1.8895838977732051</c:v>
                </c:pt>
                <c:pt idx="44">
                  <c:v>1.6994302375642998</c:v>
                </c:pt>
                <c:pt idx="45">
                  <c:v>1.704262459280006</c:v>
                </c:pt>
                <c:pt idx="46">
                  <c:v>1.7513302124648074</c:v>
                </c:pt>
                <c:pt idx="47">
                  <c:v>1.8053976101324829</c:v>
                </c:pt>
                <c:pt idx="48">
                  <c:v>1.7818587939074146</c:v>
                </c:pt>
                <c:pt idx="49">
                  <c:v>1.8366519826024308</c:v>
                </c:pt>
                <c:pt idx="50">
                  <c:v>1.8531639798746409</c:v>
                </c:pt>
                <c:pt idx="51">
                  <c:v>1.9729830001156681</c:v>
                </c:pt>
                <c:pt idx="52">
                  <c:v>1.9242523211396398</c:v>
                </c:pt>
                <c:pt idx="53">
                  <c:v>1.9112942891224463</c:v>
                </c:pt>
                <c:pt idx="54">
                  <c:v>1.8658247022086201</c:v>
                </c:pt>
                <c:pt idx="55">
                  <c:v>1.7766033023324219</c:v>
                </c:pt>
                <c:pt idx="56">
                  <c:v>1.7986598259017685</c:v>
                </c:pt>
                <c:pt idx="57">
                  <c:v>1.7801112883778809</c:v>
                </c:pt>
                <c:pt idx="58">
                  <c:v>1.6823361177103373</c:v>
                </c:pt>
                <c:pt idx="59">
                  <c:v>1.8660624529546181</c:v>
                </c:pt>
                <c:pt idx="60">
                  <c:v>1.7179662706933279</c:v>
                </c:pt>
                <c:pt idx="61">
                  <c:v>1.8294966181592831</c:v>
                </c:pt>
                <c:pt idx="62">
                  <c:v>1.9529788286538921</c:v>
                </c:pt>
                <c:pt idx="63">
                  <c:v>1.8889951196969226</c:v>
                </c:pt>
                <c:pt idx="64">
                  <c:v>1.964398492927113</c:v>
                </c:pt>
                <c:pt idx="65">
                  <c:v>1.947918472169921</c:v>
                </c:pt>
                <c:pt idx="66">
                  <c:v>1.9308987753817743</c:v>
                </c:pt>
                <c:pt idx="67">
                  <c:v>1.9107301150532305</c:v>
                </c:pt>
                <c:pt idx="68">
                  <c:v>1.8091475311716558</c:v>
                </c:pt>
                <c:pt idx="69">
                  <c:v>1.7613422842922373</c:v>
                </c:pt>
                <c:pt idx="70">
                  <c:v>1.6571541822751801</c:v>
                </c:pt>
                <c:pt idx="71">
                  <c:v>1.7228402349154801</c:v>
                </c:pt>
                <c:pt idx="72">
                  <c:v>1.8714290599280705</c:v>
                </c:pt>
                <c:pt idx="73">
                  <c:v>1.8132923866187185</c:v>
                </c:pt>
                <c:pt idx="74">
                  <c:v>1.722464881506828</c:v>
                </c:pt>
                <c:pt idx="75">
                  <c:v>1.6414186161491688</c:v>
                </c:pt>
                <c:pt idx="76">
                  <c:v>1.758753093086932</c:v>
                </c:pt>
                <c:pt idx="77">
                  <c:v>1.8028424795176177</c:v>
                </c:pt>
                <c:pt idx="78">
                  <c:v>1.8488624886188871</c:v>
                </c:pt>
                <c:pt idx="79">
                  <c:v>1.6282981331296278</c:v>
                </c:pt>
                <c:pt idx="80">
                  <c:v>1.4946198269913209</c:v>
                </c:pt>
                <c:pt idx="81">
                  <c:v>1.7758442868304971</c:v>
                </c:pt>
                <c:pt idx="82">
                  <c:v>1.6375436205214169</c:v>
                </c:pt>
                <c:pt idx="83">
                  <c:v>1.7395889308632415</c:v>
                </c:pt>
                <c:pt idx="84">
                  <c:v>1.7640075123325865</c:v>
                </c:pt>
                <c:pt idx="85">
                  <c:v>1.7618846055496582</c:v>
                </c:pt>
                <c:pt idx="86">
                  <c:v>1.7575588086921927</c:v>
                </c:pt>
                <c:pt idx="87">
                  <c:v>1.7584100856090146</c:v>
                </c:pt>
                <c:pt idx="88">
                  <c:v>1.9339561220341679</c:v>
                </c:pt>
                <c:pt idx="89">
                  <c:v>1.9289075465313834</c:v>
                </c:pt>
                <c:pt idx="90">
                  <c:v>1.8149302228740574</c:v>
                </c:pt>
                <c:pt idx="91">
                  <c:v>1.7775195822424936</c:v>
                </c:pt>
                <c:pt idx="92">
                  <c:v>1.8162131818890983</c:v>
                </c:pt>
                <c:pt idx="93">
                  <c:v>1.7412841911466854</c:v>
                </c:pt>
                <c:pt idx="94">
                  <c:v>1.7066075388530426</c:v>
                </c:pt>
                <c:pt idx="95">
                  <c:v>1.7482577495122911</c:v>
                </c:pt>
                <c:pt idx="96">
                  <c:v>1.8322616493333257</c:v>
                </c:pt>
                <c:pt idx="97">
                  <c:v>1.9283279883169784</c:v>
                </c:pt>
                <c:pt idx="98">
                  <c:v>1.9185063894642091</c:v>
                </c:pt>
                <c:pt idx="99">
                  <c:v>1.8798191186172239</c:v>
                </c:pt>
                <c:pt idx="100">
                  <c:v>2.0695237865491816</c:v>
                </c:pt>
                <c:pt idx="101">
                  <c:v>1.9590230830008948</c:v>
                </c:pt>
                <c:pt idx="102">
                  <c:v>1.9664122908116761</c:v>
                </c:pt>
                <c:pt idx="103">
                  <c:v>1.9303038773883299</c:v>
                </c:pt>
                <c:pt idx="104">
                  <c:v>1.9337664325871469</c:v>
                </c:pt>
                <c:pt idx="105">
                  <c:v>1.9126036268463378</c:v>
                </c:pt>
                <c:pt idx="106">
                  <c:v>1.9707424485715017</c:v>
                </c:pt>
                <c:pt idx="107">
                  <c:v>1.8986363836771258</c:v>
                </c:pt>
                <c:pt idx="108">
                  <c:v>1.9242369637320285</c:v>
                </c:pt>
                <c:pt idx="109">
                  <c:v>1.8846571573748889</c:v>
                </c:pt>
                <c:pt idx="110">
                  <c:v>1.9100182071208889</c:v>
                </c:pt>
                <c:pt idx="111">
                  <c:v>1.9017726165370656</c:v>
                </c:pt>
                <c:pt idx="112">
                  <c:v>1.9876623000473943</c:v>
                </c:pt>
                <c:pt idx="113">
                  <c:v>1.8376515719725957</c:v>
                </c:pt>
                <c:pt idx="114">
                  <c:v>1.895998170236068</c:v>
                </c:pt>
                <c:pt idx="115">
                  <c:v>1.9267931472796183</c:v>
                </c:pt>
                <c:pt idx="116">
                  <c:v>1.8773921369379449</c:v>
                </c:pt>
                <c:pt idx="117">
                  <c:v>1.8562767893475862</c:v>
                </c:pt>
                <c:pt idx="118">
                  <c:v>1.797445884157491</c:v>
                </c:pt>
                <c:pt idx="119">
                  <c:v>1.8551552903121671</c:v>
                </c:pt>
                <c:pt idx="120">
                  <c:v>1.7642214245181176</c:v>
                </c:pt>
                <c:pt idx="121">
                  <c:v>1.8554597044165808</c:v>
                </c:pt>
                <c:pt idx="122">
                  <c:v>1.8347927521632914</c:v>
                </c:pt>
                <c:pt idx="123">
                  <c:v>1.7849827254961506</c:v>
                </c:pt>
                <c:pt idx="124">
                  <c:v>1.9795831001083832</c:v>
                </c:pt>
                <c:pt idx="125">
                  <c:v>2.0029636456236357</c:v>
                </c:pt>
                <c:pt idx="126">
                  <c:v>1.8798698953672357</c:v>
                </c:pt>
                <c:pt idx="127">
                  <c:v>1.9382358871569649</c:v>
                </c:pt>
                <c:pt idx="128">
                  <c:v>1.8665519159921042</c:v>
                </c:pt>
                <c:pt idx="129">
                  <c:v>1.8438698103515758</c:v>
                </c:pt>
                <c:pt idx="130">
                  <c:v>1.8389391546015945</c:v>
                </c:pt>
                <c:pt idx="131">
                  <c:v>1.8331424639026301</c:v>
                </c:pt>
                <c:pt idx="132">
                  <c:v>1.8293769309613368</c:v>
                </c:pt>
                <c:pt idx="133">
                  <c:v>1.937137869570976</c:v>
                </c:pt>
                <c:pt idx="134">
                  <c:v>1.8178879049231038</c:v>
                </c:pt>
                <c:pt idx="135">
                  <c:v>1.9150893486964184</c:v>
                </c:pt>
                <c:pt idx="136">
                  <c:v>1.9979660392253651</c:v>
                </c:pt>
                <c:pt idx="137">
                  <c:v>1.9412937772231684</c:v>
                </c:pt>
                <c:pt idx="138">
                  <c:v>1.8923186671466761</c:v>
                </c:pt>
                <c:pt idx="139">
                  <c:v>1.9106247913543313</c:v>
                </c:pt>
                <c:pt idx="140">
                  <c:v>1.8060191428683532</c:v>
                </c:pt>
                <c:pt idx="141">
                  <c:v>1.757565761498137</c:v>
                </c:pt>
                <c:pt idx="142">
                  <c:v>1.6903436995096457</c:v>
                </c:pt>
                <c:pt idx="143">
                  <c:v>1.824498648430124</c:v>
                </c:pt>
                <c:pt idx="144">
                  <c:v>1.7206528840032504</c:v>
                </c:pt>
                <c:pt idx="145">
                  <c:v>1.9090600029109805</c:v>
                </c:pt>
                <c:pt idx="146">
                  <c:v>1.742895528775517</c:v>
                </c:pt>
                <c:pt idx="147">
                  <c:v>1.92718436569338</c:v>
                </c:pt>
                <c:pt idx="148">
                  <c:v>2.0957866654489559</c:v>
                </c:pt>
                <c:pt idx="149">
                  <c:v>1.9057478786619431</c:v>
                </c:pt>
                <c:pt idx="150">
                  <c:v>1.9652933628623486</c:v>
                </c:pt>
                <c:pt idx="151">
                  <c:v>2.0549793615315579</c:v>
                </c:pt>
                <c:pt idx="152">
                  <c:v>1.8243271249385442</c:v>
                </c:pt>
                <c:pt idx="153">
                  <c:v>1.8080015194902348</c:v>
                </c:pt>
                <c:pt idx="154">
                  <c:v>1.6781736980277504</c:v>
                </c:pt>
                <c:pt idx="155">
                  <c:v>1.8039191356558035</c:v>
                </c:pt>
                <c:pt idx="156">
                  <c:v>1.8342959525276514</c:v>
                </c:pt>
                <c:pt idx="157">
                  <c:v>1.8356763117653383</c:v>
                </c:pt>
                <c:pt idx="158">
                  <c:v>1.8219360083378007</c:v>
                </c:pt>
                <c:pt idx="159">
                  <c:v>1.8314995941244545</c:v>
                </c:pt>
                <c:pt idx="160">
                  <c:v>1.8405808223562579</c:v>
                </c:pt>
                <c:pt idx="161">
                  <c:v>1.8023200557352768</c:v>
                </c:pt>
                <c:pt idx="162">
                  <c:v>1.8350798048562367</c:v>
                </c:pt>
                <c:pt idx="163">
                  <c:v>1.6710795107911358</c:v>
                </c:pt>
                <c:pt idx="164">
                  <c:v>1.7775955238984595</c:v>
                </c:pt>
                <c:pt idx="165">
                  <c:v>1.7724540443543959</c:v>
                </c:pt>
                <c:pt idx="166">
                  <c:v>1.8303472188391452</c:v>
                </c:pt>
                <c:pt idx="167">
                  <c:v>1.9289405886771749</c:v>
                </c:pt>
                <c:pt idx="168">
                  <c:v>1.9411627593717546</c:v>
                </c:pt>
                <c:pt idx="169">
                  <c:v>1.877164466577721</c:v>
                </c:pt>
                <c:pt idx="170">
                  <c:v>1.955802308442038</c:v>
                </c:pt>
                <c:pt idx="171">
                  <c:v>2.0073782506441233</c:v>
                </c:pt>
                <c:pt idx="172">
                  <c:v>2.0528369002245168</c:v>
                </c:pt>
                <c:pt idx="173">
                  <c:v>1.9205657848619375</c:v>
                </c:pt>
                <c:pt idx="174">
                  <c:v>1.9656695078546345</c:v>
                </c:pt>
                <c:pt idx="175">
                  <c:v>2.018844057363828</c:v>
                </c:pt>
                <c:pt idx="176">
                  <c:v>1.9745098110523083</c:v>
                </c:pt>
                <c:pt idx="177">
                  <c:v>1.8415644512513136</c:v>
                </c:pt>
                <c:pt idx="178">
                  <c:v>1.8050902171634839</c:v>
                </c:pt>
                <c:pt idx="179">
                  <c:v>1.9484503906023742</c:v>
                </c:pt>
                <c:pt idx="180">
                  <c:v>1.9907793089300547</c:v>
                </c:pt>
                <c:pt idx="181">
                  <c:v>2.0465759859709118</c:v>
                </c:pt>
                <c:pt idx="182">
                  <c:v>1.9605299467906154</c:v>
                </c:pt>
                <c:pt idx="183">
                  <c:v>2.1066490373289311</c:v>
                </c:pt>
                <c:pt idx="184">
                  <c:v>2.0393256617191309</c:v>
                </c:pt>
                <c:pt idx="185">
                  <c:v>2.0594614182962427</c:v>
                </c:pt>
                <c:pt idx="186">
                  <c:v>2.0718650586408685</c:v>
                </c:pt>
                <c:pt idx="187">
                  <c:v>2.1192859013658603</c:v>
                </c:pt>
                <c:pt idx="188">
                  <c:v>1.9343596349532506</c:v>
                </c:pt>
                <c:pt idx="189">
                  <c:v>2.0610303545982038</c:v>
                </c:pt>
                <c:pt idx="190">
                  <c:v>1.9610070028954967</c:v>
                </c:pt>
                <c:pt idx="191">
                  <c:v>1.9820140640126827</c:v>
                </c:pt>
                <c:pt idx="192">
                  <c:v>1.9958725066106169</c:v>
                </c:pt>
                <c:pt idx="193">
                  <c:v>2.0213036379938099</c:v>
                </c:pt>
                <c:pt idx="194">
                  <c:v>1.9864906555141881</c:v>
                </c:pt>
                <c:pt idx="195">
                  <c:v>1.9387012326475919</c:v>
                </c:pt>
                <c:pt idx="196">
                  <c:v>1.962262355263459</c:v>
                </c:pt>
                <c:pt idx="197">
                  <c:v>2.1161349018035134</c:v>
                </c:pt>
                <c:pt idx="198">
                  <c:v>2.0620763299251865</c:v>
                </c:pt>
                <c:pt idx="199">
                  <c:v>1.9572008894529813</c:v>
                </c:pt>
                <c:pt idx="200">
                  <c:v>1.7784517111888394</c:v>
                </c:pt>
                <c:pt idx="201">
                  <c:v>2.0515983135121338</c:v>
                </c:pt>
                <c:pt idx="202">
                  <c:v>1.9472396804371757</c:v>
                </c:pt>
              </c:numCache>
            </c:numRef>
          </c:xVal>
          <c:yVal>
            <c:numRef>
              <c:f>'PhiDiff_LN holdback'!$D$34:$D$236</c:f>
              <c:numCache>
                <c:formatCode>General</c:formatCode>
                <c:ptCount val="203"/>
                <c:pt idx="0">
                  <c:v>-2.5450784945981297E-2</c:v>
                </c:pt>
                <c:pt idx="1">
                  <c:v>-1.7131674072736303E-2</c:v>
                </c:pt>
                <c:pt idx="2">
                  <c:v>-9.5692705013661339E-3</c:v>
                </c:pt>
                <c:pt idx="3">
                  <c:v>9.9058718332774021E-3</c:v>
                </c:pt>
                <c:pt idx="4">
                  <c:v>-4.3019914206416487E-2</c:v>
                </c:pt>
                <c:pt idx="5">
                  <c:v>-2.1887972707528291E-2</c:v>
                </c:pt>
                <c:pt idx="6">
                  <c:v>-2.0327140272707211E-2</c:v>
                </c:pt>
                <c:pt idx="7">
                  <c:v>-0.10202392645343927</c:v>
                </c:pt>
                <c:pt idx="8">
                  <c:v>1.4486407124241651E-2</c:v>
                </c:pt>
                <c:pt idx="9">
                  <c:v>-1.350796289290912E-2</c:v>
                </c:pt>
                <c:pt idx="10">
                  <c:v>1.5710494494875604E-2</c:v>
                </c:pt>
                <c:pt idx="11">
                  <c:v>-6.7802484445415701E-2</c:v>
                </c:pt>
                <c:pt idx="12">
                  <c:v>4.9953271595216009E-2</c:v>
                </c:pt>
                <c:pt idx="13">
                  <c:v>-2.204372186937853E-2</c:v>
                </c:pt>
                <c:pt idx="14">
                  <c:v>-2.8829083719248416E-2</c:v>
                </c:pt>
                <c:pt idx="15">
                  <c:v>9.0204808479679599E-2</c:v>
                </c:pt>
                <c:pt idx="16">
                  <c:v>-5.8138489215142641E-2</c:v>
                </c:pt>
                <c:pt idx="17">
                  <c:v>-8.9387399798045664E-2</c:v>
                </c:pt>
                <c:pt idx="18">
                  <c:v>-2.5911252972875332E-2</c:v>
                </c:pt>
                <c:pt idx="19">
                  <c:v>3.3852242913807729E-2</c:v>
                </c:pt>
                <c:pt idx="20">
                  <c:v>1.9434147326467865E-2</c:v>
                </c:pt>
                <c:pt idx="21">
                  <c:v>-7.7335969321136844E-2</c:v>
                </c:pt>
                <c:pt idx="22">
                  <c:v>9.3569010245904138E-2</c:v>
                </c:pt>
                <c:pt idx="23">
                  <c:v>-5.9751759063422227E-2</c:v>
                </c:pt>
                <c:pt idx="24">
                  <c:v>2.1074375321127548E-2</c:v>
                </c:pt>
                <c:pt idx="25">
                  <c:v>-2.4537708573244998E-2</c:v>
                </c:pt>
                <c:pt idx="26">
                  <c:v>-4.6411444175276984E-2</c:v>
                </c:pt>
                <c:pt idx="27">
                  <c:v>-5.0906395247292124E-2</c:v>
                </c:pt>
                <c:pt idx="28">
                  <c:v>6.5018294599536119E-2</c:v>
                </c:pt>
                <c:pt idx="29">
                  <c:v>-6.5299492924904001E-2</c:v>
                </c:pt>
                <c:pt idx="30">
                  <c:v>-6.0230288970567258E-2</c:v>
                </c:pt>
                <c:pt idx="31">
                  <c:v>0.12943930157399741</c:v>
                </c:pt>
                <c:pt idx="32">
                  <c:v>-7.2694465586998547E-2</c:v>
                </c:pt>
                <c:pt idx="33">
                  <c:v>-9.0615986272446492E-3</c:v>
                </c:pt>
                <c:pt idx="34">
                  <c:v>1.4833230321723789E-2</c:v>
                </c:pt>
                <c:pt idx="35">
                  <c:v>-0.11103599393249475</c:v>
                </c:pt>
                <c:pt idx="36">
                  <c:v>-4.5218772974765287E-2</c:v>
                </c:pt>
                <c:pt idx="37">
                  <c:v>-1.2402152762790664E-2</c:v>
                </c:pt>
                <c:pt idx="38">
                  <c:v>-5.4200175935257278E-3</c:v>
                </c:pt>
                <c:pt idx="39">
                  <c:v>-0.13354687879973604</c:v>
                </c:pt>
                <c:pt idx="40">
                  <c:v>-0.10840780977802567</c:v>
                </c:pt>
                <c:pt idx="41">
                  <c:v>6.0556412488269373E-2</c:v>
                </c:pt>
                <c:pt idx="42">
                  <c:v>-0.13099923107488998</c:v>
                </c:pt>
                <c:pt idx="43">
                  <c:v>-4.8303438110419705E-3</c:v>
                </c:pt>
                <c:pt idx="44">
                  <c:v>-3.617155377782133E-2</c:v>
                </c:pt>
                <c:pt idx="45">
                  <c:v>-6.9790939825530529E-2</c:v>
                </c:pt>
                <c:pt idx="46">
                  <c:v>1.6626082366180128E-3</c:v>
                </c:pt>
                <c:pt idx="47">
                  <c:v>-0.14332306571208164</c:v>
                </c:pt>
                <c:pt idx="48">
                  <c:v>8.3205753620294587E-3</c:v>
                </c:pt>
                <c:pt idx="49">
                  <c:v>1.1629056638506441E-2</c:v>
                </c:pt>
                <c:pt idx="50">
                  <c:v>-8.4801237586935585E-2</c:v>
                </c:pt>
                <c:pt idx="51">
                  <c:v>-2.5821679756539595E-2</c:v>
                </c:pt>
                <c:pt idx="52">
                  <c:v>-7.7136721632040661E-3</c:v>
                </c:pt>
                <c:pt idx="53">
                  <c:v>-2.8421208879612081E-2</c:v>
                </c:pt>
                <c:pt idx="54">
                  <c:v>3.9132028763056326E-2</c:v>
                </c:pt>
                <c:pt idx="55">
                  <c:v>9.28450377580603E-4</c:v>
                </c:pt>
                <c:pt idx="56">
                  <c:v>4.2197545473747766E-3</c:v>
                </c:pt>
                <c:pt idx="57">
                  <c:v>-2.35216480815712E-2</c:v>
                </c:pt>
                <c:pt idx="58">
                  <c:v>-1.1184151492040328E-2</c:v>
                </c:pt>
                <c:pt idx="59">
                  <c:v>4.4627829279699327E-2</c:v>
                </c:pt>
                <c:pt idx="60">
                  <c:v>-4.1870670204239957E-2</c:v>
                </c:pt>
                <c:pt idx="61">
                  <c:v>7.423517446588157E-2</c:v>
                </c:pt>
                <c:pt idx="62">
                  <c:v>-3.425040291411463E-2</c:v>
                </c:pt>
                <c:pt idx="63">
                  <c:v>0.1095896339582243</c:v>
                </c:pt>
                <c:pt idx="64">
                  <c:v>-7.5239177092605303E-3</c:v>
                </c:pt>
                <c:pt idx="65">
                  <c:v>-4.911870341621416E-2</c:v>
                </c:pt>
                <c:pt idx="66">
                  <c:v>-2.2837871571443458E-2</c:v>
                </c:pt>
                <c:pt idx="67">
                  <c:v>-3.9364279023850202E-2</c:v>
                </c:pt>
                <c:pt idx="68">
                  <c:v>4.3181681201929223E-3</c:v>
                </c:pt>
                <c:pt idx="69">
                  <c:v>-2.1988830295263995E-2</c:v>
                </c:pt>
                <c:pt idx="70">
                  <c:v>-2.5811250246002615E-2</c:v>
                </c:pt>
                <c:pt idx="71">
                  <c:v>3.5418961740839805E-2</c:v>
                </c:pt>
                <c:pt idx="72">
                  <c:v>3.4982065254975936E-3</c:v>
                </c:pt>
                <c:pt idx="73">
                  <c:v>-3.4014703665883772E-2</c:v>
                </c:pt>
                <c:pt idx="74">
                  <c:v>4.1455708695590232E-3</c:v>
                </c:pt>
                <c:pt idx="75">
                  <c:v>0.11125816894386276</c:v>
                </c:pt>
                <c:pt idx="76">
                  <c:v>-2.4805427471468633E-2</c:v>
                </c:pt>
                <c:pt idx="77">
                  <c:v>-7.7662211312384599E-2</c:v>
                </c:pt>
                <c:pt idx="78">
                  <c:v>9.2730014734794253E-2</c:v>
                </c:pt>
                <c:pt idx="79">
                  <c:v>6.3289666254931376E-2</c:v>
                </c:pt>
                <c:pt idx="80">
                  <c:v>-6.0201736454200017E-2</c:v>
                </c:pt>
                <c:pt idx="81">
                  <c:v>-3.011398498566642E-2</c:v>
                </c:pt>
                <c:pt idx="82">
                  <c:v>-3.9997099704898176E-3</c:v>
                </c:pt>
                <c:pt idx="83">
                  <c:v>7.8337135382717804E-3</c:v>
                </c:pt>
                <c:pt idx="84">
                  <c:v>2.4662788473962749E-2</c:v>
                </c:pt>
                <c:pt idx="85">
                  <c:v>1.9426085469291365E-2</c:v>
                </c:pt>
                <c:pt idx="86">
                  <c:v>5.784555825056259E-2</c:v>
                </c:pt>
                <c:pt idx="87">
                  <c:v>4.3572055846631486E-2</c:v>
                </c:pt>
                <c:pt idx="88">
                  <c:v>6.0966873722190229E-2</c:v>
                </c:pt>
                <c:pt idx="89">
                  <c:v>-7.6693839871964542E-2</c:v>
                </c:pt>
                <c:pt idx="90">
                  <c:v>2.6098528707493074E-2</c:v>
                </c:pt>
                <c:pt idx="91">
                  <c:v>1.1678293064017353E-2</c:v>
                </c:pt>
                <c:pt idx="92">
                  <c:v>1.5028061317027053E-2</c:v>
                </c:pt>
                <c:pt idx="93">
                  <c:v>-8.7619285837687855E-2</c:v>
                </c:pt>
                <c:pt idx="94">
                  <c:v>7.3848455733976692E-2</c:v>
                </c:pt>
                <c:pt idx="95">
                  <c:v>-1.8230913583398234E-2</c:v>
                </c:pt>
                <c:pt idx="96">
                  <c:v>1.2930911827545799E-2</c:v>
                </c:pt>
                <c:pt idx="97">
                  <c:v>8.6229190395457067E-3</c:v>
                </c:pt>
                <c:pt idx="98">
                  <c:v>2.9376104861260188E-2</c:v>
                </c:pt>
                <c:pt idx="99">
                  <c:v>5.0828957271450648E-2</c:v>
                </c:pt>
                <c:pt idx="100">
                  <c:v>2.1696220067292771E-2</c:v>
                </c:pt>
                <c:pt idx="101">
                  <c:v>3.4011479743504935E-2</c:v>
                </c:pt>
                <c:pt idx="102">
                  <c:v>-3.7334032370130998E-2</c:v>
                </c:pt>
                <c:pt idx="103">
                  <c:v>1.857732249628441E-2</c:v>
                </c:pt>
                <c:pt idx="104">
                  <c:v>5.7804093913357946E-2</c:v>
                </c:pt>
                <c:pt idx="105">
                  <c:v>5.1801793187280509E-2</c:v>
                </c:pt>
                <c:pt idx="106">
                  <c:v>-1.6488089347303614E-2</c:v>
                </c:pt>
                <c:pt idx="107">
                  <c:v>-1.1851187002722696E-2</c:v>
                </c:pt>
                <c:pt idx="108">
                  <c:v>5.174681897218214E-2</c:v>
                </c:pt>
                <c:pt idx="109">
                  <c:v>4.8850925694344127E-2</c:v>
                </c:pt>
                <c:pt idx="110">
                  <c:v>5.4045444846638091E-2</c:v>
                </c:pt>
                <c:pt idx="111">
                  <c:v>8.6622104280369427E-2</c:v>
                </c:pt>
                <c:pt idx="112">
                  <c:v>0.1467364052493938</c:v>
                </c:pt>
                <c:pt idx="113">
                  <c:v>3.6624232067042684E-2</c:v>
                </c:pt>
                <c:pt idx="114">
                  <c:v>7.5149187488271707E-2</c:v>
                </c:pt>
                <c:pt idx="115">
                  <c:v>6.2058498156289943E-3</c:v>
                </c:pt>
                <c:pt idx="116">
                  <c:v>3.027271992256253E-2</c:v>
                </c:pt>
                <c:pt idx="117">
                  <c:v>5.0044851291016101E-2</c:v>
                </c:pt>
                <c:pt idx="118">
                  <c:v>8.0806169444741727E-2</c:v>
                </c:pt>
                <c:pt idx="119">
                  <c:v>8.1861526146763453E-2</c:v>
                </c:pt>
                <c:pt idx="120">
                  <c:v>7.4745705312626143E-2</c:v>
                </c:pt>
                <c:pt idx="121">
                  <c:v>5.1095528179260441E-2</c:v>
                </c:pt>
                <c:pt idx="122">
                  <c:v>2.6624843190248271E-3</c:v>
                </c:pt>
                <c:pt idx="123">
                  <c:v>9.8087738446457351E-2</c:v>
                </c:pt>
                <c:pt idx="124">
                  <c:v>4.3857379350615844E-3</c:v>
                </c:pt>
                <c:pt idx="125">
                  <c:v>1.7194987448121424E-3</c:v>
                </c:pt>
                <c:pt idx="126">
                  <c:v>0.12045692097287031</c:v>
                </c:pt>
                <c:pt idx="127">
                  <c:v>2.2436809004005909E-2</c:v>
                </c:pt>
                <c:pt idx="128">
                  <c:v>4.1132886000838198E-2</c:v>
                </c:pt>
                <c:pt idx="129">
                  <c:v>-6.8958779874273901E-2</c:v>
                </c:pt>
                <c:pt idx="130">
                  <c:v>4.1487739759748621E-2</c:v>
                </c:pt>
                <c:pt idx="131">
                  <c:v>1.2054270569414882E-3</c:v>
                </c:pt>
                <c:pt idx="132">
                  <c:v>3.6263496712637178E-2</c:v>
                </c:pt>
                <c:pt idx="133">
                  <c:v>-7.5284017434677608E-2</c:v>
                </c:pt>
                <c:pt idx="134">
                  <c:v>-5.6217691801869307E-2</c:v>
                </c:pt>
                <c:pt idx="135">
                  <c:v>9.5121026785959018E-2</c:v>
                </c:pt>
                <c:pt idx="136">
                  <c:v>-2.8521695608459297E-2</c:v>
                </c:pt>
                <c:pt idx="137">
                  <c:v>-0.1485963384949418</c:v>
                </c:pt>
                <c:pt idx="138">
                  <c:v>3.2626944724313489E-2</c:v>
                </c:pt>
                <c:pt idx="139">
                  <c:v>-1.4938459476534049E-2</c:v>
                </c:pt>
                <c:pt idx="140">
                  <c:v>-1.4164200313359743E-2</c:v>
                </c:pt>
                <c:pt idx="141">
                  <c:v>-4.2864707957207315E-2</c:v>
                </c:pt>
                <c:pt idx="142">
                  <c:v>-0.11458110382039699</c:v>
                </c:pt>
                <c:pt idx="143">
                  <c:v>9.7329567111952286E-2</c:v>
                </c:pt>
                <c:pt idx="144">
                  <c:v>-3.3959104099162474E-2</c:v>
                </c:pt>
                <c:pt idx="145">
                  <c:v>-0.15073248925282812</c:v>
                </c:pt>
                <c:pt idx="146">
                  <c:v>6.8246694490101234E-2</c:v>
                </c:pt>
                <c:pt idx="147">
                  <c:v>-2.1240700296594639E-2</c:v>
                </c:pt>
                <c:pt idx="148">
                  <c:v>-7.2724778730650641E-2</c:v>
                </c:pt>
                <c:pt idx="149">
                  <c:v>-6.8359900843102395E-3</c:v>
                </c:pt>
                <c:pt idx="150">
                  <c:v>-1.6281291034625056E-2</c:v>
                </c:pt>
                <c:pt idx="151">
                  <c:v>7.7827926517928248E-2</c:v>
                </c:pt>
                <c:pt idx="152">
                  <c:v>4.9690891906896795E-2</c:v>
                </c:pt>
                <c:pt idx="153">
                  <c:v>0.17441464758982761</c:v>
                </c:pt>
                <c:pt idx="154">
                  <c:v>0.15164303024941539</c:v>
                </c:pt>
                <c:pt idx="155">
                  <c:v>1.4334368139138576E-2</c:v>
                </c:pt>
                <c:pt idx="156">
                  <c:v>5.1393863857921218E-2</c:v>
                </c:pt>
                <c:pt idx="157">
                  <c:v>1.0036379284480645E-2</c:v>
                </c:pt>
                <c:pt idx="158">
                  <c:v>6.8755450613734226E-2</c:v>
                </c:pt>
                <c:pt idx="159">
                  <c:v>-8.0690246238837915E-2</c:v>
                </c:pt>
                <c:pt idx="160">
                  <c:v>-8.2774313434619273E-4</c:v>
                </c:pt>
                <c:pt idx="161">
                  <c:v>-1.9856391967774556E-2</c:v>
                </c:pt>
                <c:pt idx="162">
                  <c:v>-4.4191573927763628E-2</c:v>
                </c:pt>
                <c:pt idx="163">
                  <c:v>-2.8088595499623281E-2</c:v>
                </c:pt>
                <c:pt idx="164">
                  <c:v>-8.4486096055355731E-2</c:v>
                </c:pt>
                <c:pt idx="165">
                  <c:v>4.965359234116562E-3</c:v>
                </c:pt>
                <c:pt idx="166">
                  <c:v>-2.6708578740510802E-2</c:v>
                </c:pt>
                <c:pt idx="167">
                  <c:v>-9.5534126465054214E-2</c:v>
                </c:pt>
                <c:pt idx="168">
                  <c:v>-3.6933860169883204E-2</c:v>
                </c:pt>
                <c:pt idx="169">
                  <c:v>0.10363620741624224</c:v>
                </c:pt>
                <c:pt idx="170">
                  <c:v>-4.0185338971454598E-2</c:v>
                </c:pt>
                <c:pt idx="171">
                  <c:v>4.4875029263357291E-2</c:v>
                </c:pt>
                <c:pt idx="172">
                  <c:v>6.4770129784593067E-2</c:v>
                </c:pt>
                <c:pt idx="173">
                  <c:v>-0.11143840740808564</c:v>
                </c:pt>
                <c:pt idx="174">
                  <c:v>4.629003139762311E-2</c:v>
                </c:pt>
                <c:pt idx="175">
                  <c:v>-6.1534053957531754E-2</c:v>
                </c:pt>
                <c:pt idx="176">
                  <c:v>-5.7226972987720615E-3</c:v>
                </c:pt>
                <c:pt idx="177">
                  <c:v>2.8753623284355712E-2</c:v>
                </c:pt>
                <c:pt idx="178">
                  <c:v>5.4747463832567789E-2</c:v>
                </c:pt>
                <c:pt idx="179">
                  <c:v>-0.10985398744220198</c:v>
                </c:pt>
                <c:pt idx="180">
                  <c:v>-0.10647856699503855</c:v>
                </c:pt>
                <c:pt idx="181">
                  <c:v>-1.7463607917454382E-2</c:v>
                </c:pt>
                <c:pt idx="182">
                  <c:v>5.0316583292447703E-2</c:v>
                </c:pt>
                <c:pt idx="183">
                  <c:v>-0.11584109645534824</c:v>
                </c:pt>
                <c:pt idx="184">
                  <c:v>-6.7602544120521912E-3</c:v>
                </c:pt>
                <c:pt idx="185">
                  <c:v>8.8945669226577095E-2</c:v>
                </c:pt>
                <c:pt idx="186">
                  <c:v>2.7521390349409813E-3</c:v>
                </c:pt>
                <c:pt idx="187">
                  <c:v>2.0017134337614095E-2</c:v>
                </c:pt>
                <c:pt idx="188">
                  <c:v>2.399686088691233E-2</c:v>
                </c:pt>
                <c:pt idx="189">
                  <c:v>4.2436784804278815E-2</c:v>
                </c:pt>
                <c:pt idx="190">
                  <c:v>2.7458192213577703E-2</c:v>
                </c:pt>
                <c:pt idx="191">
                  <c:v>6.5124536160169555E-2</c:v>
                </c:pt>
                <c:pt idx="192">
                  <c:v>-4.4678254571627107E-2</c:v>
                </c:pt>
                <c:pt idx="193">
                  <c:v>2.6077799361507559E-2</c:v>
                </c:pt>
                <c:pt idx="194">
                  <c:v>-2.9709404279474327E-2</c:v>
                </c:pt>
                <c:pt idx="195">
                  <c:v>9.5402072969362095E-2</c:v>
                </c:pt>
                <c:pt idx="196">
                  <c:v>3.8507777086543626E-2</c:v>
                </c:pt>
                <c:pt idx="197">
                  <c:v>-7.6101594640423542E-2</c:v>
                </c:pt>
                <c:pt idx="198">
                  <c:v>7.3028112673245715E-2</c:v>
                </c:pt>
                <c:pt idx="199">
                  <c:v>-6.5936148169640774E-2</c:v>
                </c:pt>
                <c:pt idx="200">
                  <c:v>1.3056758420701087E-2</c:v>
                </c:pt>
                <c:pt idx="201">
                  <c:v>-7.5168738910953437E-2</c:v>
                </c:pt>
                <c:pt idx="202">
                  <c:v>-3.9134899554003511E-2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53504"/>
        <c:axId val="116055424"/>
      </c:scatterChart>
      <c:valAx>
        <c:axId val="116053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PhiDiff_LN(Hog Price)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16055424"/>
        <c:crosses val="autoZero"/>
        <c:crossBetween val="midCat"/>
      </c:valAx>
      <c:valAx>
        <c:axId val="116055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053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PhiDiff_LN(JD)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'PhiDiff_LN Data'!$O$3:$O$205</c:f>
              <c:numCache>
                <c:formatCode>0.0000</c:formatCode>
                <c:ptCount val="203"/>
                <c:pt idx="0">
                  <c:v>1.1289265486386089</c:v>
                </c:pt>
                <c:pt idx="1">
                  <c:v>1.1787330415062292</c:v>
                </c:pt>
                <c:pt idx="2">
                  <c:v>1.2266065028533002</c:v>
                </c:pt>
                <c:pt idx="3">
                  <c:v>1.1857950321343533</c:v>
                </c:pt>
                <c:pt idx="4">
                  <c:v>1.1518411536222308</c:v>
                </c:pt>
                <c:pt idx="5">
                  <c:v>1.1715171242960085</c:v>
                </c:pt>
                <c:pt idx="6">
                  <c:v>1.0704880942951063</c:v>
                </c:pt>
                <c:pt idx="7">
                  <c:v>1.1738049322518624</c:v>
                </c:pt>
                <c:pt idx="8">
                  <c:v>1.2318914721930505</c:v>
                </c:pt>
                <c:pt idx="9">
                  <c:v>1.1989902026386763</c:v>
                </c:pt>
                <c:pt idx="10">
                  <c:v>1.189313142642513</c:v>
                </c:pt>
                <c:pt idx="11">
                  <c:v>1.1780565865059189</c:v>
                </c:pt>
                <c:pt idx="12">
                  <c:v>1.1954367485713668</c:v>
                </c:pt>
                <c:pt idx="13">
                  <c:v>1.1904213958766521</c:v>
                </c:pt>
                <c:pt idx="14">
                  <c:v>1.2304956960036033</c:v>
                </c:pt>
                <c:pt idx="15">
                  <c:v>1.2224612413476077</c:v>
                </c:pt>
                <c:pt idx="16">
                  <c:v>1.3384859922393146</c:v>
                </c:pt>
                <c:pt idx="17">
                  <c:v>1.3503742255302646</c:v>
                </c:pt>
                <c:pt idx="18">
                  <c:v>1.356020491124786</c:v>
                </c:pt>
                <c:pt idx="19">
                  <c:v>1.3206073682977351</c:v>
                </c:pt>
                <c:pt idx="20">
                  <c:v>1.2948864557532176</c:v>
                </c:pt>
                <c:pt idx="21">
                  <c:v>1.3210860106126636</c:v>
                </c:pt>
                <c:pt idx="22">
                  <c:v>1.2841724810877224</c:v>
                </c:pt>
                <c:pt idx="23">
                  <c:v>1.3618576535390292</c:v>
                </c:pt>
                <c:pt idx="24">
                  <c:v>1.2591616742946552</c:v>
                </c:pt>
                <c:pt idx="25">
                  <c:v>1.3504179266619851</c:v>
                </c:pt>
                <c:pt idx="26">
                  <c:v>1.3879796681510945</c:v>
                </c:pt>
                <c:pt idx="27">
                  <c:v>1.3684880255733423</c:v>
                </c:pt>
                <c:pt idx="28">
                  <c:v>1.2695894043531266</c:v>
                </c:pt>
                <c:pt idx="29">
                  <c:v>1.2302702614208714</c:v>
                </c:pt>
                <c:pt idx="30">
                  <c:v>1.2179462253109528</c:v>
                </c:pt>
                <c:pt idx="31">
                  <c:v>1.0625032409432138</c:v>
                </c:pt>
                <c:pt idx="32">
                  <c:v>0.97215699741563366</c:v>
                </c:pt>
                <c:pt idx="33">
                  <c:v>1.0987128186759396</c:v>
                </c:pt>
                <c:pt idx="34">
                  <c:v>1.2378449146074961</c:v>
                </c:pt>
                <c:pt idx="35">
                  <c:v>0.97889848100995036</c:v>
                </c:pt>
                <c:pt idx="36">
                  <c:v>1.1505345870225792</c:v>
                </c:pt>
                <c:pt idx="37">
                  <c:v>1.0874981482965174</c:v>
                </c:pt>
                <c:pt idx="38">
                  <c:v>1.1706068435800205</c:v>
                </c:pt>
                <c:pt idx="39">
                  <c:v>1.2938714225365531</c:v>
                </c:pt>
                <c:pt idx="40">
                  <c:v>1.1937442255197945</c:v>
                </c:pt>
                <c:pt idx="41">
                  <c:v>1.1522507687188155</c:v>
                </c:pt>
                <c:pt idx="42">
                  <c:v>1.1386977682264001</c:v>
                </c:pt>
                <c:pt idx="43">
                  <c:v>1.2392225016430083</c:v>
                </c:pt>
                <c:pt idx="44">
                  <c:v>1.1688174445918742</c:v>
                </c:pt>
                <c:pt idx="45">
                  <c:v>1.1365996607053026</c:v>
                </c:pt>
                <c:pt idx="46">
                  <c:v>1.2169133220204469</c:v>
                </c:pt>
                <c:pt idx="47">
                  <c:v>1.2435179627397803</c:v>
                </c:pt>
                <c:pt idx="48">
                  <c:v>1.295992797740253</c:v>
                </c:pt>
                <c:pt idx="49">
                  <c:v>1.1037421387063935</c:v>
                </c:pt>
                <c:pt idx="50">
                  <c:v>1.1175226411508907</c:v>
                </c:pt>
                <c:pt idx="51">
                  <c:v>1.2458606363449602</c:v>
                </c:pt>
                <c:pt idx="52">
                  <c:v>1.2860832959434187</c:v>
                </c:pt>
                <c:pt idx="53">
                  <c:v>1.1562411897532774</c:v>
                </c:pt>
                <c:pt idx="54">
                  <c:v>1.1712788253426616</c:v>
                </c:pt>
                <c:pt idx="55">
                  <c:v>1.0768609178472817</c:v>
                </c:pt>
                <c:pt idx="56">
                  <c:v>1.0788626961363246</c:v>
                </c:pt>
                <c:pt idx="57">
                  <c:v>1.1440028382827687</c:v>
                </c:pt>
                <c:pt idx="58">
                  <c:v>1.2314572180179841</c:v>
                </c:pt>
                <c:pt idx="59">
                  <c:v>1.3141409881044217</c:v>
                </c:pt>
                <c:pt idx="60">
                  <c:v>1.2250354773772518</c:v>
                </c:pt>
                <c:pt idx="61">
                  <c:v>1.2050047076207542</c:v>
                </c:pt>
                <c:pt idx="62">
                  <c:v>1.1982247652409561</c:v>
                </c:pt>
                <c:pt idx="63">
                  <c:v>1.1565969813624979</c:v>
                </c:pt>
                <c:pt idx="64">
                  <c:v>1.2118487760082273</c:v>
                </c:pt>
                <c:pt idx="65">
                  <c:v>1.1708714030170682</c:v>
                </c:pt>
                <c:pt idx="66">
                  <c:v>1.2355303304602199</c:v>
                </c:pt>
                <c:pt idx="67">
                  <c:v>1.2781418048566395</c:v>
                </c:pt>
                <c:pt idx="68">
                  <c:v>1.1531368279767584</c:v>
                </c:pt>
                <c:pt idx="69">
                  <c:v>1.1986151669926506</c:v>
                </c:pt>
                <c:pt idx="70">
                  <c:v>1.2229314390039014</c:v>
                </c:pt>
                <c:pt idx="71">
                  <c:v>1.2748786405225434</c:v>
                </c:pt>
                <c:pt idx="72">
                  <c:v>1.2597431524666545</c:v>
                </c:pt>
                <c:pt idx="73">
                  <c:v>1.29480701359344</c:v>
                </c:pt>
                <c:pt idx="74">
                  <c:v>1.3079800827626182</c:v>
                </c:pt>
                <c:pt idx="75">
                  <c:v>1.2345347394266499</c:v>
                </c:pt>
                <c:pt idx="76">
                  <c:v>1.2924459105020403</c:v>
                </c:pt>
                <c:pt idx="77">
                  <c:v>1.2736011058901036</c:v>
                </c:pt>
                <c:pt idx="78">
                  <c:v>1.2275758692378591</c:v>
                </c:pt>
                <c:pt idx="79">
                  <c:v>1.284752160679876</c:v>
                </c:pt>
                <c:pt idx="80">
                  <c:v>1.3003311434639326</c:v>
                </c:pt>
                <c:pt idx="81">
                  <c:v>1.2809112613616536</c:v>
                </c:pt>
                <c:pt idx="82">
                  <c:v>1.345408910119263</c:v>
                </c:pt>
                <c:pt idx="83">
                  <c:v>1.2772926292052522</c:v>
                </c:pt>
                <c:pt idx="84">
                  <c:v>1.2306771813369906</c:v>
                </c:pt>
                <c:pt idx="85">
                  <c:v>1.2117263038936241</c:v>
                </c:pt>
                <c:pt idx="86">
                  <c:v>1.2033180214542494</c:v>
                </c:pt>
                <c:pt idx="87">
                  <c:v>1.2690072692503613</c:v>
                </c:pt>
                <c:pt idx="88">
                  <c:v>1.2940147196258205</c:v>
                </c:pt>
                <c:pt idx="89">
                  <c:v>1.3160229111068826</c:v>
                </c:pt>
                <c:pt idx="90">
                  <c:v>1.3137964890770086</c:v>
                </c:pt>
                <c:pt idx="91">
                  <c:v>1.4380203691062274</c:v>
                </c:pt>
                <c:pt idx="92">
                  <c:v>1.3751412942008028</c:v>
                </c:pt>
                <c:pt idx="93">
                  <c:v>1.4190837809650299</c:v>
                </c:pt>
                <c:pt idx="94">
                  <c:v>1.4508172990537267</c:v>
                </c:pt>
                <c:pt idx="95">
                  <c:v>1.4621208028961385</c:v>
                </c:pt>
                <c:pt idx="96">
                  <c:v>1.4573422744478599</c:v>
                </c:pt>
                <c:pt idx="97">
                  <c:v>1.434458062902445</c:v>
                </c:pt>
                <c:pt idx="98">
                  <c:v>1.473570325495928</c:v>
                </c:pt>
                <c:pt idx="99">
                  <c:v>1.5413045516904373</c:v>
                </c:pt>
                <c:pt idx="100">
                  <c:v>1.4091463282340473</c:v>
                </c:pt>
                <c:pt idx="101">
                  <c:v>1.4932351899722096</c:v>
                </c:pt>
                <c:pt idx="102">
                  <c:v>1.4191398664965167</c:v>
                </c:pt>
                <c:pt idx="103">
                  <c:v>1.39699666209791</c:v>
                </c:pt>
                <c:pt idx="104">
                  <c:v>1.4666452778696319</c:v>
                </c:pt>
                <c:pt idx="105">
                  <c:v>1.4031409514736182</c:v>
                </c:pt>
                <c:pt idx="106">
                  <c:v>1.5350100995462037</c:v>
                </c:pt>
                <c:pt idx="107">
                  <c:v>1.5366024512351368</c:v>
                </c:pt>
                <c:pt idx="108">
                  <c:v>1.4687426989175547</c:v>
                </c:pt>
                <c:pt idx="109">
                  <c:v>1.4690965440688402</c:v>
                </c:pt>
                <c:pt idx="110">
                  <c:v>1.4863951882601167</c:v>
                </c:pt>
                <c:pt idx="111">
                  <c:v>1.4219487182979476</c:v>
                </c:pt>
                <c:pt idx="112">
                  <c:v>1.4339899456074823</c:v>
                </c:pt>
                <c:pt idx="113">
                  <c:v>1.4941875832673432</c:v>
                </c:pt>
                <c:pt idx="114">
                  <c:v>1.5265366630614443</c:v>
                </c:pt>
                <c:pt idx="115">
                  <c:v>1.4657393827328036</c:v>
                </c:pt>
                <c:pt idx="116">
                  <c:v>1.4016526160348071</c:v>
                </c:pt>
                <c:pt idx="117">
                  <c:v>1.3948801927273919</c:v>
                </c:pt>
                <c:pt idx="118">
                  <c:v>1.5043666208967237</c:v>
                </c:pt>
                <c:pt idx="119">
                  <c:v>1.5309911489054699</c:v>
                </c:pt>
                <c:pt idx="120">
                  <c:v>1.5053310363396613</c:v>
                </c:pt>
                <c:pt idx="121">
                  <c:v>1.5760171347139209</c:v>
                </c:pt>
                <c:pt idx="122">
                  <c:v>1.5580551653756642</c:v>
                </c:pt>
                <c:pt idx="123">
                  <c:v>1.6314836650055995</c:v>
                </c:pt>
                <c:pt idx="124">
                  <c:v>1.624665355743514</c:v>
                </c:pt>
                <c:pt idx="125">
                  <c:v>1.5199764586337587</c:v>
                </c:pt>
                <c:pt idx="126">
                  <c:v>1.5095053740599118</c:v>
                </c:pt>
                <c:pt idx="127">
                  <c:v>1.4935134815395472</c:v>
                </c:pt>
                <c:pt idx="128">
                  <c:v>1.6290075208060844</c:v>
                </c:pt>
                <c:pt idx="129">
                  <c:v>1.6443561368415023</c:v>
                </c:pt>
                <c:pt idx="130">
                  <c:v>1.6409817167356713</c:v>
                </c:pt>
                <c:pt idx="131">
                  <c:v>1.6807983446207078</c:v>
                </c:pt>
                <c:pt idx="132">
                  <c:v>1.6595002688842198</c:v>
                </c:pt>
                <c:pt idx="133">
                  <c:v>1.7647719577726226</c:v>
                </c:pt>
                <c:pt idx="134">
                  <c:v>1.7201320955330734</c:v>
                </c:pt>
                <c:pt idx="135">
                  <c:v>1.7131159749099694</c:v>
                </c:pt>
                <c:pt idx="136">
                  <c:v>1.7708775080839243</c:v>
                </c:pt>
                <c:pt idx="137">
                  <c:v>1.7690566340649494</c:v>
                </c:pt>
                <c:pt idx="138">
                  <c:v>1.802273100814038</c:v>
                </c:pt>
                <c:pt idx="139">
                  <c:v>1.7648200789410242</c:v>
                </c:pt>
                <c:pt idx="140">
                  <c:v>1.8981480387427965</c:v>
                </c:pt>
                <c:pt idx="141">
                  <c:v>1.8878678738201025</c:v>
                </c:pt>
                <c:pt idx="142">
                  <c:v>1.8808673433015568</c:v>
                </c:pt>
                <c:pt idx="143">
                  <c:v>2.0073008419171843</c:v>
                </c:pt>
                <c:pt idx="144">
                  <c:v>1.914326378654911</c:v>
                </c:pt>
                <c:pt idx="145">
                  <c:v>1.9080050143499458</c:v>
                </c:pt>
                <c:pt idx="146">
                  <c:v>1.8850198572342376</c:v>
                </c:pt>
                <c:pt idx="147">
                  <c:v>1.9570328188830559</c:v>
                </c:pt>
                <c:pt idx="148">
                  <c:v>1.8828491827182452</c:v>
                </c:pt>
                <c:pt idx="149">
                  <c:v>1.8372924466997427</c:v>
                </c:pt>
                <c:pt idx="150">
                  <c:v>1.7512670447070988</c:v>
                </c:pt>
                <c:pt idx="151">
                  <c:v>1.8049958827632153</c:v>
                </c:pt>
                <c:pt idx="152">
                  <c:v>1.7034003884833089</c:v>
                </c:pt>
                <c:pt idx="153">
                  <c:v>1.2876514449492635</c:v>
                </c:pt>
                <c:pt idx="154">
                  <c:v>1.4773937074560719</c:v>
                </c:pt>
                <c:pt idx="155">
                  <c:v>1.5640044258333279</c:v>
                </c:pt>
                <c:pt idx="156">
                  <c:v>1.6290269933863435</c:v>
                </c:pt>
                <c:pt idx="157">
                  <c:v>1.4184345640574847</c:v>
                </c:pt>
                <c:pt idx="158">
                  <c:v>1.3943922779200091</c:v>
                </c:pt>
                <c:pt idx="159">
                  <c:v>1.6914052117307223</c:v>
                </c:pt>
                <c:pt idx="160">
                  <c:v>1.6964456874512943</c:v>
                </c:pt>
                <c:pt idx="161">
                  <c:v>1.6164772687153481</c:v>
                </c:pt>
                <c:pt idx="162">
                  <c:v>1.5354379926906061</c:v>
                </c:pt>
                <c:pt idx="163">
                  <c:v>1.7142123872366071</c:v>
                </c:pt>
                <c:pt idx="164">
                  <c:v>1.6127603195861395</c:v>
                </c:pt>
                <c:pt idx="165">
                  <c:v>1.6575661075276218</c:v>
                </c:pt>
                <c:pt idx="166">
                  <c:v>1.7436770601896514</c:v>
                </c:pt>
                <c:pt idx="167">
                  <c:v>1.7804463915503184</c:v>
                </c:pt>
                <c:pt idx="168">
                  <c:v>1.7554725680078938</c:v>
                </c:pt>
                <c:pt idx="169">
                  <c:v>1.7060484318721931</c:v>
                </c:pt>
                <c:pt idx="170">
                  <c:v>1.8292361498542271</c:v>
                </c:pt>
                <c:pt idx="171">
                  <c:v>1.7991583216528055</c:v>
                </c:pt>
                <c:pt idx="172">
                  <c:v>1.7398023482161902</c:v>
                </c:pt>
                <c:pt idx="173">
                  <c:v>1.7630474832529623</c:v>
                </c:pt>
                <c:pt idx="174">
                  <c:v>1.8075493047338451</c:v>
                </c:pt>
                <c:pt idx="175">
                  <c:v>1.8654319780302546</c:v>
                </c:pt>
                <c:pt idx="176">
                  <c:v>1.8891038771430195</c:v>
                </c:pt>
                <c:pt idx="177">
                  <c:v>1.9167954461954366</c:v>
                </c:pt>
                <c:pt idx="178">
                  <c:v>1.9134063729140518</c:v>
                </c:pt>
                <c:pt idx="179">
                  <c:v>1.9537540443441088</c:v>
                </c:pt>
                <c:pt idx="180">
                  <c:v>1.997102913972685</c:v>
                </c:pt>
                <c:pt idx="181">
                  <c:v>2.0141021697243691</c:v>
                </c:pt>
                <c:pt idx="182">
                  <c:v>1.959576296648494</c:v>
                </c:pt>
                <c:pt idx="183">
                  <c:v>2.0238616168486785</c:v>
                </c:pt>
                <c:pt idx="184">
                  <c:v>1.9226748345026929</c:v>
                </c:pt>
                <c:pt idx="185">
                  <c:v>1.8749528888521452</c:v>
                </c:pt>
                <c:pt idx="186">
                  <c:v>1.9367677805469885</c:v>
                </c:pt>
                <c:pt idx="187">
                  <c:v>1.8268253646026951</c:v>
                </c:pt>
                <c:pt idx="188">
                  <c:v>1.8818651144292184</c:v>
                </c:pt>
                <c:pt idx="189">
                  <c:v>1.8406923778175845</c:v>
                </c:pt>
                <c:pt idx="190">
                  <c:v>1.923989903140122</c:v>
                </c:pt>
                <c:pt idx="191">
                  <c:v>1.9174504445128391</c:v>
                </c:pt>
                <c:pt idx="192">
                  <c:v>2.0073461742135126</c:v>
                </c:pt>
                <c:pt idx="193">
                  <c:v>1.9603068254141731</c:v>
                </c:pt>
                <c:pt idx="194">
                  <c:v>1.9013189718523202</c:v>
                </c:pt>
                <c:pt idx="195">
                  <c:v>1.9262889328652433</c:v>
                </c:pt>
                <c:pt idx="196">
                  <c:v>1.8894878519206397</c:v>
                </c:pt>
                <c:pt idx="197">
                  <c:v>1.8772191766693216</c:v>
                </c:pt>
                <c:pt idx="198">
                  <c:v>1.9358871442642935</c:v>
                </c:pt>
                <c:pt idx="199">
                  <c:v>1.9076745585264505</c:v>
                </c:pt>
                <c:pt idx="200">
                  <c:v>1.9501410077842731</c:v>
                </c:pt>
                <c:pt idx="201">
                  <c:v>1.9789583588850395</c:v>
                </c:pt>
                <c:pt idx="202">
                  <c:v>1.965502377976112</c:v>
                </c:pt>
              </c:numCache>
            </c:numRef>
          </c:xVal>
          <c:yVal>
            <c:numRef>
              <c:f>'PhiDiff_LN holdback'!$D$34:$D$236</c:f>
              <c:numCache>
                <c:formatCode>General</c:formatCode>
                <c:ptCount val="203"/>
                <c:pt idx="0">
                  <c:v>-2.5450784945981297E-2</c:v>
                </c:pt>
                <c:pt idx="1">
                  <c:v>-1.7131674072736303E-2</c:v>
                </c:pt>
                <c:pt idx="2">
                  <c:v>-9.5692705013661339E-3</c:v>
                </c:pt>
                <c:pt idx="3">
                  <c:v>9.9058718332774021E-3</c:v>
                </c:pt>
                <c:pt idx="4">
                  <c:v>-4.3019914206416487E-2</c:v>
                </c:pt>
                <c:pt idx="5">
                  <c:v>-2.1887972707528291E-2</c:v>
                </c:pt>
                <c:pt idx="6">
                  <c:v>-2.0327140272707211E-2</c:v>
                </c:pt>
                <c:pt idx="7">
                  <c:v>-0.10202392645343927</c:v>
                </c:pt>
                <c:pt idx="8">
                  <c:v>1.4486407124241651E-2</c:v>
                </c:pt>
                <c:pt idx="9">
                  <c:v>-1.350796289290912E-2</c:v>
                </c:pt>
                <c:pt idx="10">
                  <c:v>1.5710494494875604E-2</c:v>
                </c:pt>
                <c:pt idx="11">
                  <c:v>-6.7802484445415701E-2</c:v>
                </c:pt>
                <c:pt idx="12">
                  <c:v>4.9953271595216009E-2</c:v>
                </c:pt>
                <c:pt idx="13">
                  <c:v>-2.204372186937853E-2</c:v>
                </c:pt>
                <c:pt idx="14">
                  <c:v>-2.8829083719248416E-2</c:v>
                </c:pt>
                <c:pt idx="15">
                  <c:v>9.0204808479679599E-2</c:v>
                </c:pt>
                <c:pt idx="16">
                  <c:v>-5.8138489215142641E-2</c:v>
                </c:pt>
                <c:pt idx="17">
                  <c:v>-8.9387399798045664E-2</c:v>
                </c:pt>
                <c:pt idx="18">
                  <c:v>-2.5911252972875332E-2</c:v>
                </c:pt>
                <c:pt idx="19">
                  <c:v>3.3852242913807729E-2</c:v>
                </c:pt>
                <c:pt idx="20">
                  <c:v>1.9434147326467865E-2</c:v>
                </c:pt>
                <c:pt idx="21">
                  <c:v>-7.7335969321136844E-2</c:v>
                </c:pt>
                <c:pt idx="22">
                  <c:v>9.3569010245904138E-2</c:v>
                </c:pt>
                <c:pt idx="23">
                  <c:v>-5.9751759063422227E-2</c:v>
                </c:pt>
                <c:pt idx="24">
                  <c:v>2.1074375321127548E-2</c:v>
                </c:pt>
                <c:pt idx="25">
                  <c:v>-2.4537708573244998E-2</c:v>
                </c:pt>
                <c:pt idx="26">
                  <c:v>-4.6411444175276984E-2</c:v>
                </c:pt>
                <c:pt idx="27">
                  <c:v>-5.0906395247292124E-2</c:v>
                </c:pt>
                <c:pt idx="28">
                  <c:v>6.5018294599536119E-2</c:v>
                </c:pt>
                <c:pt idx="29">
                  <c:v>-6.5299492924904001E-2</c:v>
                </c:pt>
                <c:pt idx="30">
                  <c:v>-6.0230288970567258E-2</c:v>
                </c:pt>
                <c:pt idx="31">
                  <c:v>0.12943930157399741</c:v>
                </c:pt>
                <c:pt idx="32">
                  <c:v>-7.2694465586998547E-2</c:v>
                </c:pt>
                <c:pt idx="33">
                  <c:v>-9.0615986272446492E-3</c:v>
                </c:pt>
                <c:pt idx="34">
                  <c:v>1.4833230321723789E-2</c:v>
                </c:pt>
                <c:pt idx="35">
                  <c:v>-0.11103599393249475</c:v>
                </c:pt>
                <c:pt idx="36">
                  <c:v>-4.5218772974765287E-2</c:v>
                </c:pt>
                <c:pt idx="37">
                  <c:v>-1.2402152762790664E-2</c:v>
                </c:pt>
                <c:pt idx="38">
                  <c:v>-5.4200175935257278E-3</c:v>
                </c:pt>
                <c:pt idx="39">
                  <c:v>-0.13354687879973604</c:v>
                </c:pt>
                <c:pt idx="40">
                  <c:v>-0.10840780977802567</c:v>
                </c:pt>
                <c:pt idx="41">
                  <c:v>6.0556412488269373E-2</c:v>
                </c:pt>
                <c:pt idx="42">
                  <c:v>-0.13099923107488998</c:v>
                </c:pt>
                <c:pt idx="43">
                  <c:v>-4.8303438110419705E-3</c:v>
                </c:pt>
                <c:pt idx="44">
                  <c:v>-3.617155377782133E-2</c:v>
                </c:pt>
                <c:pt idx="45">
                  <c:v>-6.9790939825530529E-2</c:v>
                </c:pt>
                <c:pt idx="46">
                  <c:v>1.6626082366180128E-3</c:v>
                </c:pt>
                <c:pt idx="47">
                  <c:v>-0.14332306571208164</c:v>
                </c:pt>
                <c:pt idx="48">
                  <c:v>8.3205753620294587E-3</c:v>
                </c:pt>
                <c:pt idx="49">
                  <c:v>1.1629056638506441E-2</c:v>
                </c:pt>
                <c:pt idx="50">
                  <c:v>-8.4801237586935585E-2</c:v>
                </c:pt>
                <c:pt idx="51">
                  <c:v>-2.5821679756539595E-2</c:v>
                </c:pt>
                <c:pt idx="52">
                  <c:v>-7.7136721632040661E-3</c:v>
                </c:pt>
                <c:pt idx="53">
                  <c:v>-2.8421208879612081E-2</c:v>
                </c:pt>
                <c:pt idx="54">
                  <c:v>3.9132028763056326E-2</c:v>
                </c:pt>
                <c:pt idx="55">
                  <c:v>9.28450377580603E-4</c:v>
                </c:pt>
                <c:pt idx="56">
                  <c:v>4.2197545473747766E-3</c:v>
                </c:pt>
                <c:pt idx="57">
                  <c:v>-2.35216480815712E-2</c:v>
                </c:pt>
                <c:pt idx="58">
                  <c:v>-1.1184151492040328E-2</c:v>
                </c:pt>
                <c:pt idx="59">
                  <c:v>4.4627829279699327E-2</c:v>
                </c:pt>
                <c:pt idx="60">
                  <c:v>-4.1870670204239957E-2</c:v>
                </c:pt>
                <c:pt idx="61">
                  <c:v>7.423517446588157E-2</c:v>
                </c:pt>
                <c:pt idx="62">
                  <c:v>-3.425040291411463E-2</c:v>
                </c:pt>
                <c:pt idx="63">
                  <c:v>0.1095896339582243</c:v>
                </c:pt>
                <c:pt idx="64">
                  <c:v>-7.5239177092605303E-3</c:v>
                </c:pt>
                <c:pt idx="65">
                  <c:v>-4.911870341621416E-2</c:v>
                </c:pt>
                <c:pt idx="66">
                  <c:v>-2.2837871571443458E-2</c:v>
                </c:pt>
                <c:pt idx="67">
                  <c:v>-3.9364279023850202E-2</c:v>
                </c:pt>
                <c:pt idx="68">
                  <c:v>4.3181681201929223E-3</c:v>
                </c:pt>
                <c:pt idx="69">
                  <c:v>-2.1988830295263995E-2</c:v>
                </c:pt>
                <c:pt idx="70">
                  <c:v>-2.5811250246002615E-2</c:v>
                </c:pt>
                <c:pt idx="71">
                  <c:v>3.5418961740839805E-2</c:v>
                </c:pt>
                <c:pt idx="72">
                  <c:v>3.4982065254975936E-3</c:v>
                </c:pt>
                <c:pt idx="73">
                  <c:v>-3.4014703665883772E-2</c:v>
                </c:pt>
                <c:pt idx="74">
                  <c:v>4.1455708695590232E-3</c:v>
                </c:pt>
                <c:pt idx="75">
                  <c:v>0.11125816894386276</c:v>
                </c:pt>
                <c:pt idx="76">
                  <c:v>-2.4805427471468633E-2</c:v>
                </c:pt>
                <c:pt idx="77">
                  <c:v>-7.7662211312384599E-2</c:v>
                </c:pt>
                <c:pt idx="78">
                  <c:v>9.2730014734794253E-2</c:v>
                </c:pt>
                <c:pt idx="79">
                  <c:v>6.3289666254931376E-2</c:v>
                </c:pt>
                <c:pt idx="80">
                  <c:v>-6.0201736454200017E-2</c:v>
                </c:pt>
                <c:pt idx="81">
                  <c:v>-3.011398498566642E-2</c:v>
                </c:pt>
                <c:pt idx="82">
                  <c:v>-3.9997099704898176E-3</c:v>
                </c:pt>
                <c:pt idx="83">
                  <c:v>7.8337135382717804E-3</c:v>
                </c:pt>
                <c:pt idx="84">
                  <c:v>2.4662788473962749E-2</c:v>
                </c:pt>
                <c:pt idx="85">
                  <c:v>1.9426085469291365E-2</c:v>
                </c:pt>
                <c:pt idx="86">
                  <c:v>5.784555825056259E-2</c:v>
                </c:pt>
                <c:pt idx="87">
                  <c:v>4.3572055846631486E-2</c:v>
                </c:pt>
                <c:pt idx="88">
                  <c:v>6.0966873722190229E-2</c:v>
                </c:pt>
                <c:pt idx="89">
                  <c:v>-7.6693839871964542E-2</c:v>
                </c:pt>
                <c:pt idx="90">
                  <c:v>2.6098528707493074E-2</c:v>
                </c:pt>
                <c:pt idx="91">
                  <c:v>1.1678293064017353E-2</c:v>
                </c:pt>
                <c:pt idx="92">
                  <c:v>1.5028061317027053E-2</c:v>
                </c:pt>
                <c:pt idx="93">
                  <c:v>-8.7619285837687855E-2</c:v>
                </c:pt>
                <c:pt idx="94">
                  <c:v>7.3848455733976692E-2</c:v>
                </c:pt>
                <c:pt idx="95">
                  <c:v>-1.8230913583398234E-2</c:v>
                </c:pt>
                <c:pt idx="96">
                  <c:v>1.2930911827545799E-2</c:v>
                </c:pt>
                <c:pt idx="97">
                  <c:v>8.6229190395457067E-3</c:v>
                </c:pt>
                <c:pt idx="98">
                  <c:v>2.9376104861260188E-2</c:v>
                </c:pt>
                <c:pt idx="99">
                  <c:v>5.0828957271450648E-2</c:v>
                </c:pt>
                <c:pt idx="100">
                  <c:v>2.1696220067292771E-2</c:v>
                </c:pt>
                <c:pt idx="101">
                  <c:v>3.4011479743504935E-2</c:v>
                </c:pt>
                <c:pt idx="102">
                  <c:v>-3.7334032370130998E-2</c:v>
                </c:pt>
                <c:pt idx="103">
                  <c:v>1.857732249628441E-2</c:v>
                </c:pt>
                <c:pt idx="104">
                  <c:v>5.7804093913357946E-2</c:v>
                </c:pt>
                <c:pt idx="105">
                  <c:v>5.1801793187280509E-2</c:v>
                </c:pt>
                <c:pt idx="106">
                  <c:v>-1.6488089347303614E-2</c:v>
                </c:pt>
                <c:pt idx="107">
                  <c:v>-1.1851187002722696E-2</c:v>
                </c:pt>
                <c:pt idx="108">
                  <c:v>5.174681897218214E-2</c:v>
                </c:pt>
                <c:pt idx="109">
                  <c:v>4.8850925694344127E-2</c:v>
                </c:pt>
                <c:pt idx="110">
                  <c:v>5.4045444846638091E-2</c:v>
                </c:pt>
                <c:pt idx="111">
                  <c:v>8.6622104280369427E-2</c:v>
                </c:pt>
                <c:pt idx="112">
                  <c:v>0.1467364052493938</c:v>
                </c:pt>
                <c:pt idx="113">
                  <c:v>3.6624232067042684E-2</c:v>
                </c:pt>
                <c:pt idx="114">
                  <c:v>7.5149187488271707E-2</c:v>
                </c:pt>
                <c:pt idx="115">
                  <c:v>6.2058498156289943E-3</c:v>
                </c:pt>
                <c:pt idx="116">
                  <c:v>3.027271992256253E-2</c:v>
                </c:pt>
                <c:pt idx="117">
                  <c:v>5.0044851291016101E-2</c:v>
                </c:pt>
                <c:pt idx="118">
                  <c:v>8.0806169444741727E-2</c:v>
                </c:pt>
                <c:pt idx="119">
                  <c:v>8.1861526146763453E-2</c:v>
                </c:pt>
                <c:pt idx="120">
                  <c:v>7.4745705312626143E-2</c:v>
                </c:pt>
                <c:pt idx="121">
                  <c:v>5.1095528179260441E-2</c:v>
                </c:pt>
                <c:pt idx="122">
                  <c:v>2.6624843190248271E-3</c:v>
                </c:pt>
                <c:pt idx="123">
                  <c:v>9.8087738446457351E-2</c:v>
                </c:pt>
                <c:pt idx="124">
                  <c:v>4.3857379350615844E-3</c:v>
                </c:pt>
                <c:pt idx="125">
                  <c:v>1.7194987448121424E-3</c:v>
                </c:pt>
                <c:pt idx="126">
                  <c:v>0.12045692097287031</c:v>
                </c:pt>
                <c:pt idx="127">
                  <c:v>2.2436809004005909E-2</c:v>
                </c:pt>
                <c:pt idx="128">
                  <c:v>4.1132886000838198E-2</c:v>
                </c:pt>
                <c:pt idx="129">
                  <c:v>-6.8958779874273901E-2</c:v>
                </c:pt>
                <c:pt idx="130">
                  <c:v>4.1487739759748621E-2</c:v>
                </c:pt>
                <c:pt idx="131">
                  <c:v>1.2054270569414882E-3</c:v>
                </c:pt>
                <c:pt idx="132">
                  <c:v>3.6263496712637178E-2</c:v>
                </c:pt>
                <c:pt idx="133">
                  <c:v>-7.5284017434677608E-2</c:v>
                </c:pt>
                <c:pt idx="134">
                  <c:v>-5.6217691801869307E-2</c:v>
                </c:pt>
                <c:pt idx="135">
                  <c:v>9.5121026785959018E-2</c:v>
                </c:pt>
                <c:pt idx="136">
                  <c:v>-2.8521695608459297E-2</c:v>
                </c:pt>
                <c:pt idx="137">
                  <c:v>-0.1485963384949418</c:v>
                </c:pt>
                <c:pt idx="138">
                  <c:v>3.2626944724313489E-2</c:v>
                </c:pt>
                <c:pt idx="139">
                  <c:v>-1.4938459476534049E-2</c:v>
                </c:pt>
                <c:pt idx="140">
                  <c:v>-1.4164200313359743E-2</c:v>
                </c:pt>
                <c:pt idx="141">
                  <c:v>-4.2864707957207315E-2</c:v>
                </c:pt>
                <c:pt idx="142">
                  <c:v>-0.11458110382039699</c:v>
                </c:pt>
                <c:pt idx="143">
                  <c:v>9.7329567111952286E-2</c:v>
                </c:pt>
                <c:pt idx="144">
                  <c:v>-3.3959104099162474E-2</c:v>
                </c:pt>
                <c:pt idx="145">
                  <c:v>-0.15073248925282812</c:v>
                </c:pt>
                <c:pt idx="146">
                  <c:v>6.8246694490101234E-2</c:v>
                </c:pt>
                <c:pt idx="147">
                  <c:v>-2.1240700296594639E-2</c:v>
                </c:pt>
                <c:pt idx="148">
                  <c:v>-7.2724778730650641E-2</c:v>
                </c:pt>
                <c:pt idx="149">
                  <c:v>-6.8359900843102395E-3</c:v>
                </c:pt>
                <c:pt idx="150">
                  <c:v>-1.6281291034625056E-2</c:v>
                </c:pt>
                <c:pt idx="151">
                  <c:v>7.7827926517928248E-2</c:v>
                </c:pt>
                <c:pt idx="152">
                  <c:v>4.9690891906896795E-2</c:v>
                </c:pt>
                <c:pt idx="153">
                  <c:v>0.17441464758982761</c:v>
                </c:pt>
                <c:pt idx="154">
                  <c:v>0.15164303024941539</c:v>
                </c:pt>
                <c:pt idx="155">
                  <c:v>1.4334368139138576E-2</c:v>
                </c:pt>
                <c:pt idx="156">
                  <c:v>5.1393863857921218E-2</c:v>
                </c:pt>
                <c:pt idx="157">
                  <c:v>1.0036379284480645E-2</c:v>
                </c:pt>
                <c:pt idx="158">
                  <c:v>6.8755450613734226E-2</c:v>
                </c:pt>
                <c:pt idx="159">
                  <c:v>-8.0690246238837915E-2</c:v>
                </c:pt>
                <c:pt idx="160">
                  <c:v>-8.2774313434619273E-4</c:v>
                </c:pt>
                <c:pt idx="161">
                  <c:v>-1.9856391967774556E-2</c:v>
                </c:pt>
                <c:pt idx="162">
                  <c:v>-4.4191573927763628E-2</c:v>
                </c:pt>
                <c:pt idx="163">
                  <c:v>-2.8088595499623281E-2</c:v>
                </c:pt>
                <c:pt idx="164">
                  <c:v>-8.4486096055355731E-2</c:v>
                </c:pt>
                <c:pt idx="165">
                  <c:v>4.965359234116562E-3</c:v>
                </c:pt>
                <c:pt idx="166">
                  <c:v>-2.6708578740510802E-2</c:v>
                </c:pt>
                <c:pt idx="167">
                  <c:v>-9.5534126465054214E-2</c:v>
                </c:pt>
                <c:pt idx="168">
                  <c:v>-3.6933860169883204E-2</c:v>
                </c:pt>
                <c:pt idx="169">
                  <c:v>0.10363620741624224</c:v>
                </c:pt>
                <c:pt idx="170">
                  <c:v>-4.0185338971454598E-2</c:v>
                </c:pt>
                <c:pt idx="171">
                  <c:v>4.4875029263357291E-2</c:v>
                </c:pt>
                <c:pt idx="172">
                  <c:v>6.4770129784593067E-2</c:v>
                </c:pt>
                <c:pt idx="173">
                  <c:v>-0.11143840740808564</c:v>
                </c:pt>
                <c:pt idx="174">
                  <c:v>4.629003139762311E-2</c:v>
                </c:pt>
                <c:pt idx="175">
                  <c:v>-6.1534053957531754E-2</c:v>
                </c:pt>
                <c:pt idx="176">
                  <c:v>-5.7226972987720615E-3</c:v>
                </c:pt>
                <c:pt idx="177">
                  <c:v>2.8753623284355712E-2</c:v>
                </c:pt>
                <c:pt idx="178">
                  <c:v>5.4747463832567789E-2</c:v>
                </c:pt>
                <c:pt idx="179">
                  <c:v>-0.10985398744220198</c:v>
                </c:pt>
                <c:pt idx="180">
                  <c:v>-0.10647856699503855</c:v>
                </c:pt>
                <c:pt idx="181">
                  <c:v>-1.7463607917454382E-2</c:v>
                </c:pt>
                <c:pt idx="182">
                  <c:v>5.0316583292447703E-2</c:v>
                </c:pt>
                <c:pt idx="183">
                  <c:v>-0.11584109645534824</c:v>
                </c:pt>
                <c:pt idx="184">
                  <c:v>-6.7602544120521912E-3</c:v>
                </c:pt>
                <c:pt idx="185">
                  <c:v>8.8945669226577095E-2</c:v>
                </c:pt>
                <c:pt idx="186">
                  <c:v>2.7521390349409813E-3</c:v>
                </c:pt>
                <c:pt idx="187">
                  <c:v>2.0017134337614095E-2</c:v>
                </c:pt>
                <c:pt idx="188">
                  <c:v>2.399686088691233E-2</c:v>
                </c:pt>
                <c:pt idx="189">
                  <c:v>4.2436784804278815E-2</c:v>
                </c:pt>
                <c:pt idx="190">
                  <c:v>2.7458192213577703E-2</c:v>
                </c:pt>
                <c:pt idx="191">
                  <c:v>6.5124536160169555E-2</c:v>
                </c:pt>
                <c:pt idx="192">
                  <c:v>-4.4678254571627107E-2</c:v>
                </c:pt>
                <c:pt idx="193">
                  <c:v>2.6077799361507559E-2</c:v>
                </c:pt>
                <c:pt idx="194">
                  <c:v>-2.9709404279474327E-2</c:v>
                </c:pt>
                <c:pt idx="195">
                  <c:v>9.5402072969362095E-2</c:v>
                </c:pt>
                <c:pt idx="196">
                  <c:v>3.8507777086543626E-2</c:v>
                </c:pt>
                <c:pt idx="197">
                  <c:v>-7.6101594640423542E-2</c:v>
                </c:pt>
                <c:pt idx="198">
                  <c:v>7.3028112673245715E-2</c:v>
                </c:pt>
                <c:pt idx="199">
                  <c:v>-6.5936148169640774E-2</c:v>
                </c:pt>
                <c:pt idx="200">
                  <c:v>1.3056758420701087E-2</c:v>
                </c:pt>
                <c:pt idx="201">
                  <c:v>-7.5168738910953437E-2</c:v>
                </c:pt>
                <c:pt idx="202">
                  <c:v>-3.9134899554003511E-2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70816"/>
        <c:axId val="116377088"/>
      </c:scatterChart>
      <c:valAx>
        <c:axId val="11637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PhiDiff_LN(JD)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16377088"/>
        <c:crosses val="autoZero"/>
        <c:crossBetween val="midCat"/>
      </c:valAx>
      <c:valAx>
        <c:axId val="116377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370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'PhiDiff_LN holdback'!$D$33</c:f>
              <c:strCache>
                <c:ptCount val="1"/>
                <c:pt idx="0">
                  <c:v>Residuals</c:v>
                </c:pt>
              </c:strCache>
            </c:strRef>
          </c:tx>
          <c:val>
            <c:numRef>
              <c:f>'PhiDiff_LN holdback'!$D$34:$D$236</c:f>
              <c:numCache>
                <c:formatCode>General</c:formatCode>
                <c:ptCount val="203"/>
                <c:pt idx="0">
                  <c:v>-2.5450784945981297E-2</c:v>
                </c:pt>
                <c:pt idx="1">
                  <c:v>-1.7131674072736303E-2</c:v>
                </c:pt>
                <c:pt idx="2">
                  <c:v>-9.5692705013661339E-3</c:v>
                </c:pt>
                <c:pt idx="3">
                  <c:v>9.9058718332774021E-3</c:v>
                </c:pt>
                <c:pt idx="4">
                  <c:v>-4.3019914206416487E-2</c:v>
                </c:pt>
                <c:pt idx="5">
                  <c:v>-2.1887972707528291E-2</c:v>
                </c:pt>
                <c:pt idx="6">
                  <c:v>-2.0327140272707211E-2</c:v>
                </c:pt>
                <c:pt idx="7">
                  <c:v>-0.10202392645343927</c:v>
                </c:pt>
                <c:pt idx="8">
                  <c:v>1.4486407124241651E-2</c:v>
                </c:pt>
                <c:pt idx="9">
                  <c:v>-1.350796289290912E-2</c:v>
                </c:pt>
                <c:pt idx="10">
                  <c:v>1.5710494494875604E-2</c:v>
                </c:pt>
                <c:pt idx="11">
                  <c:v>-6.7802484445415701E-2</c:v>
                </c:pt>
                <c:pt idx="12">
                  <c:v>4.9953271595216009E-2</c:v>
                </c:pt>
                <c:pt idx="13">
                  <c:v>-2.204372186937853E-2</c:v>
                </c:pt>
                <c:pt idx="14">
                  <c:v>-2.8829083719248416E-2</c:v>
                </c:pt>
                <c:pt idx="15">
                  <c:v>9.0204808479679599E-2</c:v>
                </c:pt>
                <c:pt idx="16">
                  <c:v>-5.8138489215142641E-2</c:v>
                </c:pt>
                <c:pt idx="17">
                  <c:v>-8.9387399798045664E-2</c:v>
                </c:pt>
                <c:pt idx="18">
                  <c:v>-2.5911252972875332E-2</c:v>
                </c:pt>
                <c:pt idx="19">
                  <c:v>3.3852242913807729E-2</c:v>
                </c:pt>
                <c:pt idx="20">
                  <c:v>1.9434147326467865E-2</c:v>
                </c:pt>
                <c:pt idx="21">
                  <c:v>-7.7335969321136844E-2</c:v>
                </c:pt>
                <c:pt idx="22">
                  <c:v>9.3569010245904138E-2</c:v>
                </c:pt>
                <c:pt idx="23">
                  <c:v>-5.9751759063422227E-2</c:v>
                </c:pt>
                <c:pt idx="24">
                  <c:v>2.1074375321127548E-2</c:v>
                </c:pt>
                <c:pt idx="25">
                  <c:v>-2.4537708573244998E-2</c:v>
                </c:pt>
                <c:pt idx="26">
                  <c:v>-4.6411444175276984E-2</c:v>
                </c:pt>
                <c:pt idx="27">
                  <c:v>-5.0906395247292124E-2</c:v>
                </c:pt>
                <c:pt idx="28">
                  <c:v>6.5018294599536119E-2</c:v>
                </c:pt>
                <c:pt idx="29">
                  <c:v>-6.5299492924904001E-2</c:v>
                </c:pt>
                <c:pt idx="30">
                  <c:v>-6.0230288970567258E-2</c:v>
                </c:pt>
                <c:pt idx="31">
                  <c:v>0.12943930157399741</c:v>
                </c:pt>
                <c:pt idx="32">
                  <c:v>-7.2694465586998547E-2</c:v>
                </c:pt>
                <c:pt idx="33">
                  <c:v>-9.0615986272446492E-3</c:v>
                </c:pt>
                <c:pt idx="34">
                  <c:v>1.4833230321723789E-2</c:v>
                </c:pt>
                <c:pt idx="35">
                  <c:v>-0.11103599393249475</c:v>
                </c:pt>
                <c:pt idx="36">
                  <c:v>-4.5218772974765287E-2</c:v>
                </c:pt>
                <c:pt idx="37">
                  <c:v>-1.2402152762790664E-2</c:v>
                </c:pt>
                <c:pt idx="38">
                  <c:v>-5.4200175935257278E-3</c:v>
                </c:pt>
                <c:pt idx="39">
                  <c:v>-0.13354687879973604</c:v>
                </c:pt>
                <c:pt idx="40">
                  <c:v>-0.10840780977802567</c:v>
                </c:pt>
                <c:pt idx="41">
                  <c:v>6.0556412488269373E-2</c:v>
                </c:pt>
                <c:pt idx="42">
                  <c:v>-0.13099923107488998</c:v>
                </c:pt>
                <c:pt idx="43">
                  <c:v>-4.8303438110419705E-3</c:v>
                </c:pt>
                <c:pt idx="44">
                  <c:v>-3.617155377782133E-2</c:v>
                </c:pt>
                <c:pt idx="45">
                  <c:v>-6.9790939825530529E-2</c:v>
                </c:pt>
                <c:pt idx="46">
                  <c:v>1.6626082366180128E-3</c:v>
                </c:pt>
                <c:pt idx="47">
                  <c:v>-0.14332306571208164</c:v>
                </c:pt>
                <c:pt idx="48">
                  <c:v>8.3205753620294587E-3</c:v>
                </c:pt>
                <c:pt idx="49">
                  <c:v>1.1629056638506441E-2</c:v>
                </c:pt>
                <c:pt idx="50">
                  <c:v>-8.4801237586935585E-2</c:v>
                </c:pt>
                <c:pt idx="51">
                  <c:v>-2.5821679756539595E-2</c:v>
                </c:pt>
                <c:pt idx="52">
                  <c:v>-7.7136721632040661E-3</c:v>
                </c:pt>
                <c:pt idx="53">
                  <c:v>-2.8421208879612081E-2</c:v>
                </c:pt>
                <c:pt idx="54">
                  <c:v>3.9132028763056326E-2</c:v>
                </c:pt>
                <c:pt idx="55">
                  <c:v>9.28450377580603E-4</c:v>
                </c:pt>
                <c:pt idx="56">
                  <c:v>4.2197545473747766E-3</c:v>
                </c:pt>
                <c:pt idx="57">
                  <c:v>-2.35216480815712E-2</c:v>
                </c:pt>
                <c:pt idx="58">
                  <c:v>-1.1184151492040328E-2</c:v>
                </c:pt>
                <c:pt idx="59">
                  <c:v>4.4627829279699327E-2</c:v>
                </c:pt>
                <c:pt idx="60">
                  <c:v>-4.1870670204239957E-2</c:v>
                </c:pt>
                <c:pt idx="61">
                  <c:v>7.423517446588157E-2</c:v>
                </c:pt>
                <c:pt idx="62">
                  <c:v>-3.425040291411463E-2</c:v>
                </c:pt>
                <c:pt idx="63">
                  <c:v>0.1095896339582243</c:v>
                </c:pt>
                <c:pt idx="64">
                  <c:v>-7.5239177092605303E-3</c:v>
                </c:pt>
                <c:pt idx="65">
                  <c:v>-4.911870341621416E-2</c:v>
                </c:pt>
                <c:pt idx="66">
                  <c:v>-2.2837871571443458E-2</c:v>
                </c:pt>
                <c:pt idx="67">
                  <c:v>-3.9364279023850202E-2</c:v>
                </c:pt>
                <c:pt idx="68">
                  <c:v>4.3181681201929223E-3</c:v>
                </c:pt>
                <c:pt idx="69">
                  <c:v>-2.1988830295263995E-2</c:v>
                </c:pt>
                <c:pt idx="70">
                  <c:v>-2.5811250246002615E-2</c:v>
                </c:pt>
                <c:pt idx="71">
                  <c:v>3.5418961740839805E-2</c:v>
                </c:pt>
                <c:pt idx="72">
                  <c:v>3.4982065254975936E-3</c:v>
                </c:pt>
                <c:pt idx="73">
                  <c:v>-3.4014703665883772E-2</c:v>
                </c:pt>
                <c:pt idx="74">
                  <c:v>4.1455708695590232E-3</c:v>
                </c:pt>
                <c:pt idx="75">
                  <c:v>0.11125816894386276</c:v>
                </c:pt>
                <c:pt idx="76">
                  <c:v>-2.4805427471468633E-2</c:v>
                </c:pt>
                <c:pt idx="77">
                  <c:v>-7.7662211312384599E-2</c:v>
                </c:pt>
                <c:pt idx="78">
                  <c:v>9.2730014734794253E-2</c:v>
                </c:pt>
                <c:pt idx="79">
                  <c:v>6.3289666254931376E-2</c:v>
                </c:pt>
                <c:pt idx="80">
                  <c:v>-6.0201736454200017E-2</c:v>
                </c:pt>
                <c:pt idx="81">
                  <c:v>-3.011398498566642E-2</c:v>
                </c:pt>
                <c:pt idx="82">
                  <c:v>-3.9997099704898176E-3</c:v>
                </c:pt>
                <c:pt idx="83">
                  <c:v>7.8337135382717804E-3</c:v>
                </c:pt>
                <c:pt idx="84">
                  <c:v>2.4662788473962749E-2</c:v>
                </c:pt>
                <c:pt idx="85">
                  <c:v>1.9426085469291365E-2</c:v>
                </c:pt>
                <c:pt idx="86">
                  <c:v>5.784555825056259E-2</c:v>
                </c:pt>
                <c:pt idx="87">
                  <c:v>4.3572055846631486E-2</c:v>
                </c:pt>
                <c:pt idx="88">
                  <c:v>6.0966873722190229E-2</c:v>
                </c:pt>
                <c:pt idx="89">
                  <c:v>-7.6693839871964542E-2</c:v>
                </c:pt>
                <c:pt idx="90">
                  <c:v>2.6098528707493074E-2</c:v>
                </c:pt>
                <c:pt idx="91">
                  <c:v>1.1678293064017353E-2</c:v>
                </c:pt>
                <c:pt idx="92">
                  <c:v>1.5028061317027053E-2</c:v>
                </c:pt>
                <c:pt idx="93">
                  <c:v>-8.7619285837687855E-2</c:v>
                </c:pt>
                <c:pt idx="94">
                  <c:v>7.3848455733976692E-2</c:v>
                </c:pt>
                <c:pt idx="95">
                  <c:v>-1.8230913583398234E-2</c:v>
                </c:pt>
                <c:pt idx="96">
                  <c:v>1.2930911827545799E-2</c:v>
                </c:pt>
                <c:pt idx="97">
                  <c:v>8.6229190395457067E-3</c:v>
                </c:pt>
                <c:pt idx="98">
                  <c:v>2.9376104861260188E-2</c:v>
                </c:pt>
                <c:pt idx="99">
                  <c:v>5.0828957271450648E-2</c:v>
                </c:pt>
                <c:pt idx="100">
                  <c:v>2.1696220067292771E-2</c:v>
                </c:pt>
                <c:pt idx="101">
                  <c:v>3.4011479743504935E-2</c:v>
                </c:pt>
                <c:pt idx="102">
                  <c:v>-3.7334032370130998E-2</c:v>
                </c:pt>
                <c:pt idx="103">
                  <c:v>1.857732249628441E-2</c:v>
                </c:pt>
                <c:pt idx="104">
                  <c:v>5.7804093913357946E-2</c:v>
                </c:pt>
                <c:pt idx="105">
                  <c:v>5.1801793187280509E-2</c:v>
                </c:pt>
                <c:pt idx="106">
                  <c:v>-1.6488089347303614E-2</c:v>
                </c:pt>
                <c:pt idx="107">
                  <c:v>-1.1851187002722696E-2</c:v>
                </c:pt>
                <c:pt idx="108">
                  <c:v>5.174681897218214E-2</c:v>
                </c:pt>
                <c:pt idx="109">
                  <c:v>4.8850925694344127E-2</c:v>
                </c:pt>
                <c:pt idx="110">
                  <c:v>5.4045444846638091E-2</c:v>
                </c:pt>
                <c:pt idx="111">
                  <c:v>8.6622104280369427E-2</c:v>
                </c:pt>
                <c:pt idx="112">
                  <c:v>0.1467364052493938</c:v>
                </c:pt>
                <c:pt idx="113">
                  <c:v>3.6624232067042684E-2</c:v>
                </c:pt>
                <c:pt idx="114">
                  <c:v>7.5149187488271707E-2</c:v>
                </c:pt>
                <c:pt idx="115">
                  <c:v>6.2058498156289943E-3</c:v>
                </c:pt>
                <c:pt idx="116">
                  <c:v>3.027271992256253E-2</c:v>
                </c:pt>
                <c:pt idx="117">
                  <c:v>5.0044851291016101E-2</c:v>
                </c:pt>
                <c:pt idx="118">
                  <c:v>8.0806169444741727E-2</c:v>
                </c:pt>
                <c:pt idx="119">
                  <c:v>8.1861526146763453E-2</c:v>
                </c:pt>
                <c:pt idx="120">
                  <c:v>7.4745705312626143E-2</c:v>
                </c:pt>
                <c:pt idx="121">
                  <c:v>5.1095528179260441E-2</c:v>
                </c:pt>
                <c:pt idx="122">
                  <c:v>2.6624843190248271E-3</c:v>
                </c:pt>
                <c:pt idx="123">
                  <c:v>9.8087738446457351E-2</c:v>
                </c:pt>
                <c:pt idx="124">
                  <c:v>4.3857379350615844E-3</c:v>
                </c:pt>
                <c:pt idx="125">
                  <c:v>1.7194987448121424E-3</c:v>
                </c:pt>
                <c:pt idx="126">
                  <c:v>0.12045692097287031</c:v>
                </c:pt>
                <c:pt idx="127">
                  <c:v>2.2436809004005909E-2</c:v>
                </c:pt>
                <c:pt idx="128">
                  <c:v>4.1132886000838198E-2</c:v>
                </c:pt>
                <c:pt idx="129">
                  <c:v>-6.8958779874273901E-2</c:v>
                </c:pt>
                <c:pt idx="130">
                  <c:v>4.1487739759748621E-2</c:v>
                </c:pt>
                <c:pt idx="131">
                  <c:v>1.2054270569414882E-3</c:v>
                </c:pt>
                <c:pt idx="132">
                  <c:v>3.6263496712637178E-2</c:v>
                </c:pt>
                <c:pt idx="133">
                  <c:v>-7.5284017434677608E-2</c:v>
                </c:pt>
                <c:pt idx="134">
                  <c:v>-5.6217691801869307E-2</c:v>
                </c:pt>
                <c:pt idx="135">
                  <c:v>9.5121026785959018E-2</c:v>
                </c:pt>
                <c:pt idx="136">
                  <c:v>-2.8521695608459297E-2</c:v>
                </c:pt>
                <c:pt idx="137">
                  <c:v>-0.1485963384949418</c:v>
                </c:pt>
                <c:pt idx="138">
                  <c:v>3.2626944724313489E-2</c:v>
                </c:pt>
                <c:pt idx="139">
                  <c:v>-1.4938459476534049E-2</c:v>
                </c:pt>
                <c:pt idx="140">
                  <c:v>-1.4164200313359743E-2</c:v>
                </c:pt>
                <c:pt idx="141">
                  <c:v>-4.2864707957207315E-2</c:v>
                </c:pt>
                <c:pt idx="142">
                  <c:v>-0.11458110382039699</c:v>
                </c:pt>
                <c:pt idx="143">
                  <c:v>9.7329567111952286E-2</c:v>
                </c:pt>
                <c:pt idx="144">
                  <c:v>-3.3959104099162474E-2</c:v>
                </c:pt>
                <c:pt idx="145">
                  <c:v>-0.15073248925282812</c:v>
                </c:pt>
                <c:pt idx="146">
                  <c:v>6.8246694490101234E-2</c:v>
                </c:pt>
                <c:pt idx="147">
                  <c:v>-2.1240700296594639E-2</c:v>
                </c:pt>
                <c:pt idx="148">
                  <c:v>-7.2724778730650641E-2</c:v>
                </c:pt>
                <c:pt idx="149">
                  <c:v>-6.8359900843102395E-3</c:v>
                </c:pt>
                <c:pt idx="150">
                  <c:v>-1.6281291034625056E-2</c:v>
                </c:pt>
                <c:pt idx="151">
                  <c:v>7.7827926517928248E-2</c:v>
                </c:pt>
                <c:pt idx="152">
                  <c:v>4.9690891906896795E-2</c:v>
                </c:pt>
                <c:pt idx="153">
                  <c:v>0.17441464758982761</c:v>
                </c:pt>
                <c:pt idx="154">
                  <c:v>0.15164303024941539</c:v>
                </c:pt>
                <c:pt idx="155">
                  <c:v>1.4334368139138576E-2</c:v>
                </c:pt>
                <c:pt idx="156">
                  <c:v>5.1393863857921218E-2</c:v>
                </c:pt>
                <c:pt idx="157">
                  <c:v>1.0036379284480645E-2</c:v>
                </c:pt>
                <c:pt idx="158">
                  <c:v>6.8755450613734226E-2</c:v>
                </c:pt>
                <c:pt idx="159">
                  <c:v>-8.0690246238837915E-2</c:v>
                </c:pt>
                <c:pt idx="160">
                  <c:v>-8.2774313434619273E-4</c:v>
                </c:pt>
                <c:pt idx="161">
                  <c:v>-1.9856391967774556E-2</c:v>
                </c:pt>
                <c:pt idx="162">
                  <c:v>-4.4191573927763628E-2</c:v>
                </c:pt>
                <c:pt idx="163">
                  <c:v>-2.8088595499623281E-2</c:v>
                </c:pt>
                <c:pt idx="164">
                  <c:v>-8.4486096055355731E-2</c:v>
                </c:pt>
                <c:pt idx="165">
                  <c:v>4.965359234116562E-3</c:v>
                </c:pt>
                <c:pt idx="166">
                  <c:v>-2.6708578740510802E-2</c:v>
                </c:pt>
                <c:pt idx="167">
                  <c:v>-9.5534126465054214E-2</c:v>
                </c:pt>
                <c:pt idx="168">
                  <c:v>-3.6933860169883204E-2</c:v>
                </c:pt>
                <c:pt idx="169">
                  <c:v>0.10363620741624224</c:v>
                </c:pt>
                <c:pt idx="170">
                  <c:v>-4.0185338971454598E-2</c:v>
                </c:pt>
                <c:pt idx="171">
                  <c:v>4.4875029263357291E-2</c:v>
                </c:pt>
                <c:pt idx="172">
                  <c:v>6.4770129784593067E-2</c:v>
                </c:pt>
                <c:pt idx="173">
                  <c:v>-0.11143840740808564</c:v>
                </c:pt>
                <c:pt idx="174">
                  <c:v>4.629003139762311E-2</c:v>
                </c:pt>
                <c:pt idx="175">
                  <c:v>-6.1534053957531754E-2</c:v>
                </c:pt>
                <c:pt idx="176">
                  <c:v>-5.7226972987720615E-3</c:v>
                </c:pt>
                <c:pt idx="177">
                  <c:v>2.8753623284355712E-2</c:v>
                </c:pt>
                <c:pt idx="178">
                  <c:v>5.4747463832567789E-2</c:v>
                </c:pt>
                <c:pt idx="179">
                  <c:v>-0.10985398744220198</c:v>
                </c:pt>
                <c:pt idx="180">
                  <c:v>-0.10647856699503855</c:v>
                </c:pt>
                <c:pt idx="181">
                  <c:v>-1.7463607917454382E-2</c:v>
                </c:pt>
                <c:pt idx="182">
                  <c:v>5.0316583292447703E-2</c:v>
                </c:pt>
                <c:pt idx="183">
                  <c:v>-0.11584109645534824</c:v>
                </c:pt>
                <c:pt idx="184">
                  <c:v>-6.7602544120521912E-3</c:v>
                </c:pt>
                <c:pt idx="185">
                  <c:v>8.8945669226577095E-2</c:v>
                </c:pt>
                <c:pt idx="186">
                  <c:v>2.7521390349409813E-3</c:v>
                </c:pt>
                <c:pt idx="187">
                  <c:v>2.0017134337614095E-2</c:v>
                </c:pt>
                <c:pt idx="188">
                  <c:v>2.399686088691233E-2</c:v>
                </c:pt>
                <c:pt idx="189">
                  <c:v>4.2436784804278815E-2</c:v>
                </c:pt>
                <c:pt idx="190">
                  <c:v>2.7458192213577703E-2</c:v>
                </c:pt>
                <c:pt idx="191">
                  <c:v>6.5124536160169555E-2</c:v>
                </c:pt>
                <c:pt idx="192">
                  <c:v>-4.4678254571627107E-2</c:v>
                </c:pt>
                <c:pt idx="193">
                  <c:v>2.6077799361507559E-2</c:v>
                </c:pt>
                <c:pt idx="194">
                  <c:v>-2.9709404279474327E-2</c:v>
                </c:pt>
                <c:pt idx="195">
                  <c:v>9.5402072969362095E-2</c:v>
                </c:pt>
                <c:pt idx="196">
                  <c:v>3.8507777086543626E-2</c:v>
                </c:pt>
                <c:pt idx="197">
                  <c:v>-7.6101594640423542E-2</c:v>
                </c:pt>
                <c:pt idx="198">
                  <c:v>7.3028112673245715E-2</c:v>
                </c:pt>
                <c:pt idx="199">
                  <c:v>-6.5936148169640774E-2</c:v>
                </c:pt>
                <c:pt idx="200">
                  <c:v>1.3056758420701087E-2</c:v>
                </c:pt>
                <c:pt idx="201">
                  <c:v>-7.5168738910953437E-2</c:v>
                </c:pt>
                <c:pt idx="202">
                  <c:v>-3.9134899554003511E-2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385280"/>
        <c:axId val="116386816"/>
      </c:lineChart>
      <c:catAx>
        <c:axId val="116385280"/>
        <c:scaling>
          <c:orientation val="minMax"/>
        </c:scaling>
        <c:delete val="0"/>
        <c:axPos val="b"/>
        <c:majorTickMark val="out"/>
        <c:minorTickMark val="none"/>
        <c:tickLblPos val="nextTo"/>
        <c:crossAx val="116386816"/>
        <c:crosses val="autoZero"/>
        <c:auto val="1"/>
        <c:lblAlgn val="ctr"/>
        <c:lblOffset val="100"/>
        <c:noMultiLvlLbl val="0"/>
      </c:catAx>
      <c:valAx>
        <c:axId val="116386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385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 on Fits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'PhiDiff_LN holdback'!$D$33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>
              <a:noFill/>
            </a:ln>
          </c:spPr>
          <c:xVal>
            <c:numRef>
              <c:f>'PhiDiff_LN holdback'!$C$34:$C$236</c:f>
              <c:numCache>
                <c:formatCode>General</c:formatCode>
                <c:ptCount val="203"/>
                <c:pt idx="0">
                  <c:v>8.8782440595868728</c:v>
                </c:pt>
                <c:pt idx="1">
                  <c:v>9.0141972495155898</c:v>
                </c:pt>
                <c:pt idx="2">
                  <c:v>8.9110159841262799</c:v>
                </c:pt>
                <c:pt idx="3">
                  <c:v>8.871381200903631</c:v>
                </c:pt>
                <c:pt idx="4">
                  <c:v>8.8689425594230418</c:v>
                </c:pt>
                <c:pt idx="5">
                  <c:v>8.8791235928245626</c:v>
                </c:pt>
                <c:pt idx="6">
                  <c:v>8.8738162198817143</c:v>
                </c:pt>
                <c:pt idx="7">
                  <c:v>8.8748538404084485</c:v>
                </c:pt>
                <c:pt idx="8">
                  <c:v>8.9379229553497712</c:v>
                </c:pt>
                <c:pt idx="9">
                  <c:v>8.9006180561100603</c:v>
                </c:pt>
                <c:pt idx="10">
                  <c:v>8.9206949672454261</c:v>
                </c:pt>
                <c:pt idx="11">
                  <c:v>8.8976223596952853</c:v>
                </c:pt>
                <c:pt idx="12">
                  <c:v>8.9550461799344241</c:v>
                </c:pt>
                <c:pt idx="13">
                  <c:v>9.0658282344764256</c:v>
                </c:pt>
                <c:pt idx="14">
                  <c:v>8.9378862618320447</c:v>
                </c:pt>
                <c:pt idx="15">
                  <c:v>8.9272408023191581</c:v>
                </c:pt>
                <c:pt idx="16">
                  <c:v>8.9446722642659875</c:v>
                </c:pt>
                <c:pt idx="17">
                  <c:v>8.9474401153315171</c:v>
                </c:pt>
                <c:pt idx="18">
                  <c:v>8.9746437414510023</c:v>
                </c:pt>
                <c:pt idx="19">
                  <c:v>8.91951484220656</c:v>
                </c:pt>
                <c:pt idx="20">
                  <c:v>9.0063615260282752</c:v>
                </c:pt>
                <c:pt idx="21">
                  <c:v>8.9374605239817448</c:v>
                </c:pt>
                <c:pt idx="22">
                  <c:v>8.9414003658129335</c:v>
                </c:pt>
                <c:pt idx="23">
                  <c:v>8.9360741924493041</c:v>
                </c:pt>
                <c:pt idx="24">
                  <c:v>8.9378898538388203</c:v>
                </c:pt>
                <c:pt idx="25">
                  <c:v>9.0859645824528759</c:v>
                </c:pt>
                <c:pt idx="26">
                  <c:v>9.0006004524879284</c:v>
                </c:pt>
                <c:pt idx="27">
                  <c:v>8.9504198495763241</c:v>
                </c:pt>
                <c:pt idx="28">
                  <c:v>8.9206712919529423</c:v>
                </c:pt>
                <c:pt idx="29">
                  <c:v>8.9237965853142942</c:v>
                </c:pt>
                <c:pt idx="30">
                  <c:v>8.8909094722276958</c:v>
                </c:pt>
                <c:pt idx="31">
                  <c:v>8.8462069548279736</c:v>
                </c:pt>
                <c:pt idx="32">
                  <c:v>8.9122841635307264</c:v>
                </c:pt>
                <c:pt idx="33">
                  <c:v>8.8214202195095819</c:v>
                </c:pt>
                <c:pt idx="34">
                  <c:v>8.8095591785387164</c:v>
                </c:pt>
                <c:pt idx="35">
                  <c:v>8.7657839238322826</c:v>
                </c:pt>
                <c:pt idx="36">
                  <c:v>8.9105509099774807</c:v>
                </c:pt>
                <c:pt idx="37">
                  <c:v>9.0024831145263864</c:v>
                </c:pt>
                <c:pt idx="38">
                  <c:v>8.8904004589119872</c:v>
                </c:pt>
                <c:pt idx="39">
                  <c:v>8.9037496945137615</c:v>
                </c:pt>
                <c:pt idx="40">
                  <c:v>8.9105518735541587</c:v>
                </c:pt>
                <c:pt idx="41">
                  <c:v>8.8648521317518352</c:v>
                </c:pt>
                <c:pt idx="42">
                  <c:v>8.847495174977837</c:v>
                </c:pt>
                <c:pt idx="43">
                  <c:v>8.8968274548116586</c:v>
                </c:pt>
                <c:pt idx="44">
                  <c:v>8.9598062660509328</c:v>
                </c:pt>
                <c:pt idx="45">
                  <c:v>8.8671077971542402</c:v>
                </c:pt>
                <c:pt idx="46">
                  <c:v>8.8796004037220548</c:v>
                </c:pt>
                <c:pt idx="47">
                  <c:v>8.8930083718558794</c:v>
                </c:pt>
                <c:pt idx="48">
                  <c:v>8.9665993598768896</c:v>
                </c:pt>
                <c:pt idx="49">
                  <c:v>9.0298273461696219</c:v>
                </c:pt>
                <c:pt idx="50">
                  <c:v>8.9094418921212739</c:v>
                </c:pt>
                <c:pt idx="51">
                  <c:v>8.9170185674085083</c:v>
                </c:pt>
                <c:pt idx="52">
                  <c:v>8.8914794017902921</c:v>
                </c:pt>
                <c:pt idx="53">
                  <c:v>8.8671526347575185</c:v>
                </c:pt>
                <c:pt idx="54">
                  <c:v>8.8753431627022845</c:v>
                </c:pt>
                <c:pt idx="55">
                  <c:v>8.8437336685111312</c:v>
                </c:pt>
                <c:pt idx="56">
                  <c:v>8.9106764413943118</c:v>
                </c:pt>
                <c:pt idx="57">
                  <c:v>8.8557816189968399</c:v>
                </c:pt>
                <c:pt idx="58">
                  <c:v>8.8390657585666705</c:v>
                </c:pt>
                <c:pt idx="59">
                  <c:v>8.9082066280741312</c:v>
                </c:pt>
                <c:pt idx="60">
                  <c:v>8.9079450882122053</c:v>
                </c:pt>
                <c:pt idx="61">
                  <c:v>9.0142122585825213</c:v>
                </c:pt>
                <c:pt idx="62">
                  <c:v>8.9112422547414933</c:v>
                </c:pt>
                <c:pt idx="63">
                  <c:v>8.8677569672473204</c:v>
                </c:pt>
                <c:pt idx="64">
                  <c:v>8.8857883374138869</c:v>
                </c:pt>
                <c:pt idx="65">
                  <c:v>8.8756317040724806</c:v>
                </c:pt>
                <c:pt idx="66">
                  <c:v>8.8946438426456584</c:v>
                </c:pt>
                <c:pt idx="67">
                  <c:v>8.8876622610187379</c:v>
                </c:pt>
                <c:pt idx="68">
                  <c:v>8.9366249489812546</c:v>
                </c:pt>
                <c:pt idx="69">
                  <c:v>8.8537925199908116</c:v>
                </c:pt>
                <c:pt idx="70">
                  <c:v>8.8414547840658742</c:v>
                </c:pt>
                <c:pt idx="71">
                  <c:v>8.8773465996187735</c:v>
                </c:pt>
                <c:pt idx="72">
                  <c:v>8.9188844014885493</c:v>
                </c:pt>
                <c:pt idx="73">
                  <c:v>9.0407942206540426</c:v>
                </c:pt>
                <c:pt idx="74">
                  <c:v>8.9123004280417906</c:v>
                </c:pt>
                <c:pt idx="75">
                  <c:v>8.8642139193867795</c:v>
                </c:pt>
                <c:pt idx="76">
                  <c:v>8.8843475402300864</c:v>
                </c:pt>
                <c:pt idx="77">
                  <c:v>8.8854342951490519</c:v>
                </c:pt>
                <c:pt idx="78">
                  <c:v>8.8916560578283939</c:v>
                </c:pt>
                <c:pt idx="79">
                  <c:v>8.8615959919706775</c:v>
                </c:pt>
                <c:pt idx="80">
                  <c:v>8.9509430570140047</c:v>
                </c:pt>
                <c:pt idx="81">
                  <c:v>8.8923830163302373</c:v>
                </c:pt>
                <c:pt idx="82">
                  <c:v>8.8864112496438565</c:v>
                </c:pt>
                <c:pt idx="83">
                  <c:v>8.894186586693321</c:v>
                </c:pt>
                <c:pt idx="84">
                  <c:v>8.923078136286609</c:v>
                </c:pt>
                <c:pt idx="85">
                  <c:v>9.0315678334930265</c:v>
                </c:pt>
                <c:pt idx="86">
                  <c:v>8.912414642605972</c:v>
                </c:pt>
                <c:pt idx="87">
                  <c:v>8.8911563582230215</c:v>
                </c:pt>
                <c:pt idx="88">
                  <c:v>8.9436916606602939</c:v>
                </c:pt>
                <c:pt idx="89">
                  <c:v>8.960819429738736</c:v>
                </c:pt>
                <c:pt idx="90">
                  <c:v>8.9091305768804521</c:v>
                </c:pt>
                <c:pt idx="91">
                  <c:v>8.9318453759999077</c:v>
                </c:pt>
                <c:pt idx="92">
                  <c:v>9.0383482779487387</c:v>
                </c:pt>
                <c:pt idx="93">
                  <c:v>8.9636547129869442</c:v>
                </c:pt>
                <c:pt idx="94">
                  <c:v>8.9608915345045794</c:v>
                </c:pt>
                <c:pt idx="95">
                  <c:v>8.9736519375308159</c:v>
                </c:pt>
                <c:pt idx="96">
                  <c:v>9.0435076538006669</c:v>
                </c:pt>
                <c:pt idx="97">
                  <c:v>9.1555635301364582</c:v>
                </c:pt>
                <c:pt idx="98">
                  <c:v>9.0401550380138289</c:v>
                </c:pt>
                <c:pt idx="99">
                  <c:v>9.0027707676569264</c:v>
                </c:pt>
                <c:pt idx="100">
                  <c:v>8.988013482811251</c:v>
                </c:pt>
                <c:pt idx="101">
                  <c:v>9.0198543012767765</c:v>
                </c:pt>
                <c:pt idx="102">
                  <c:v>9.0117529084309531</c:v>
                </c:pt>
                <c:pt idx="103">
                  <c:v>8.9919259110261507</c:v>
                </c:pt>
                <c:pt idx="104">
                  <c:v>9.0933047597303229</c:v>
                </c:pt>
                <c:pt idx="105">
                  <c:v>9.0063762700385581</c:v>
                </c:pt>
                <c:pt idx="106">
                  <c:v>9.0602660587736459</c:v>
                </c:pt>
                <c:pt idx="107">
                  <c:v>9.0413628823450747</c:v>
                </c:pt>
                <c:pt idx="108">
                  <c:v>9.0460656135619768</c:v>
                </c:pt>
                <c:pt idx="109">
                  <c:v>9.1740240593348013</c:v>
                </c:pt>
                <c:pt idx="110">
                  <c:v>9.0756156776126353</c:v>
                </c:pt>
                <c:pt idx="111">
                  <c:v>9.011429123437928</c:v>
                </c:pt>
                <c:pt idx="112">
                  <c:v>9.0020511395785281</c:v>
                </c:pt>
                <c:pt idx="113">
                  <c:v>9.0202881300277387</c:v>
                </c:pt>
                <c:pt idx="114">
                  <c:v>9.0291369101547865</c:v>
                </c:pt>
                <c:pt idx="115">
                  <c:v>9.076987707686115</c:v>
                </c:pt>
                <c:pt idx="116">
                  <c:v>9.1334887813017342</c:v>
                </c:pt>
                <c:pt idx="117">
                  <c:v>9.0252854335610895</c:v>
                </c:pt>
                <c:pt idx="118">
                  <c:v>9.042300546690667</c:v>
                </c:pt>
                <c:pt idx="119">
                  <c:v>9.0725958103336399</c:v>
                </c:pt>
                <c:pt idx="120">
                  <c:v>9.0929586163504528</c:v>
                </c:pt>
                <c:pt idx="121">
                  <c:v>9.2343272455494922</c:v>
                </c:pt>
                <c:pt idx="122">
                  <c:v>9.1078739661610566</c:v>
                </c:pt>
                <c:pt idx="123">
                  <c:v>9.1006684253053329</c:v>
                </c:pt>
                <c:pt idx="124">
                  <c:v>9.1492838178043403</c:v>
                </c:pt>
                <c:pt idx="125">
                  <c:v>9.103406913253794</c:v>
                </c:pt>
                <c:pt idx="126">
                  <c:v>9.087988692314779</c:v>
                </c:pt>
                <c:pt idx="127">
                  <c:v>9.1225783351542287</c:v>
                </c:pt>
                <c:pt idx="128">
                  <c:v>9.224989905118294</c:v>
                </c:pt>
                <c:pt idx="129">
                  <c:v>9.1396701167307342</c:v>
                </c:pt>
                <c:pt idx="130">
                  <c:v>9.1491400377283547</c:v>
                </c:pt>
                <c:pt idx="131">
                  <c:v>9.1648500878225789</c:v>
                </c:pt>
                <c:pt idx="132">
                  <c:v>9.1973247640135245</c:v>
                </c:pt>
                <c:pt idx="133">
                  <c:v>9.3571094857554975</c:v>
                </c:pt>
                <c:pt idx="134">
                  <c:v>9.2030342016964806</c:v>
                </c:pt>
                <c:pt idx="135">
                  <c:v>9.2113717493088707</c:v>
                </c:pt>
                <c:pt idx="136">
                  <c:v>9.2483135856497576</c:v>
                </c:pt>
                <c:pt idx="137">
                  <c:v>9.2588989824067518</c:v>
                </c:pt>
                <c:pt idx="138">
                  <c:v>9.2786353909302708</c:v>
                </c:pt>
                <c:pt idx="139">
                  <c:v>9.2339283580090346</c:v>
                </c:pt>
                <c:pt idx="140">
                  <c:v>9.3767970455533778</c:v>
                </c:pt>
                <c:pt idx="141">
                  <c:v>9.3017424614918145</c:v>
                </c:pt>
                <c:pt idx="142">
                  <c:v>9.2949606820634543</c:v>
                </c:pt>
                <c:pt idx="143">
                  <c:v>9.3069847466017332</c:v>
                </c:pt>
                <c:pt idx="144">
                  <c:v>9.3309291059217188</c:v>
                </c:pt>
                <c:pt idx="145">
                  <c:v>9.4907513821645146</c:v>
                </c:pt>
                <c:pt idx="146">
                  <c:v>9.3505450360789713</c:v>
                </c:pt>
                <c:pt idx="147">
                  <c:v>9.3457506808871642</c:v>
                </c:pt>
                <c:pt idx="148">
                  <c:v>9.362847207900117</c:v>
                </c:pt>
                <c:pt idx="149">
                  <c:v>9.3424624300275845</c:v>
                </c:pt>
                <c:pt idx="150">
                  <c:v>9.348486660911755</c:v>
                </c:pt>
                <c:pt idx="151">
                  <c:v>9.3057883855392713</c:v>
                </c:pt>
                <c:pt idx="152">
                  <c:v>9.3495351066054688</c:v>
                </c:pt>
                <c:pt idx="153">
                  <c:v>9.0733193832956633</c:v>
                </c:pt>
                <c:pt idx="154">
                  <c:v>9.0897761674538646</c:v>
                </c:pt>
                <c:pt idx="155">
                  <c:v>9.0904451471186327</c:v>
                </c:pt>
                <c:pt idx="156">
                  <c:v>9.1746864530721215</c:v>
                </c:pt>
                <c:pt idx="157">
                  <c:v>9.2575924794263535</c:v>
                </c:pt>
                <c:pt idx="158">
                  <c:v>9.1137708332704168</c:v>
                </c:pt>
                <c:pt idx="159">
                  <c:v>9.1946027780518786</c:v>
                </c:pt>
                <c:pt idx="160">
                  <c:v>9.2329598132223065</c:v>
                </c:pt>
                <c:pt idx="161">
                  <c:v>9.2229856927944613</c:v>
                </c:pt>
                <c:pt idx="162">
                  <c:v>9.1863910318286806</c:v>
                </c:pt>
                <c:pt idx="163">
                  <c:v>9.2237422258852817</c:v>
                </c:pt>
                <c:pt idx="164">
                  <c:v>9.270417174233998</c:v>
                </c:pt>
                <c:pt idx="165">
                  <c:v>9.2013079323652232</c:v>
                </c:pt>
                <c:pt idx="166">
                  <c:v>9.2428442906787449</c:v>
                </c:pt>
                <c:pt idx="167">
                  <c:v>9.2434538684430798</c:v>
                </c:pt>
                <c:pt idx="168">
                  <c:v>9.2946446356057315</c:v>
                </c:pt>
                <c:pt idx="169">
                  <c:v>9.3645501386496406</c:v>
                </c:pt>
                <c:pt idx="170">
                  <c:v>9.2880982590074943</c:v>
                </c:pt>
                <c:pt idx="171">
                  <c:v>9.2857225468771407</c:v>
                </c:pt>
                <c:pt idx="172">
                  <c:v>9.2223165606017172</c:v>
                </c:pt>
                <c:pt idx="173">
                  <c:v>9.2554205915535288</c:v>
                </c:pt>
                <c:pt idx="174">
                  <c:v>9.2777015426384466</c:v>
                </c:pt>
                <c:pt idx="175">
                  <c:v>9.2903884100472531</c:v>
                </c:pt>
                <c:pt idx="176">
                  <c:v>9.3878212612699379</c:v>
                </c:pt>
                <c:pt idx="177">
                  <c:v>9.303408326673571</c:v>
                </c:pt>
                <c:pt idx="178">
                  <c:v>9.3049790469294251</c:v>
                </c:pt>
                <c:pt idx="179">
                  <c:v>9.3217823699345832</c:v>
                </c:pt>
                <c:pt idx="180">
                  <c:v>9.4048043694556931</c:v>
                </c:pt>
                <c:pt idx="181">
                  <c:v>9.5348733459338071</c:v>
                </c:pt>
                <c:pt idx="182">
                  <c:v>9.38585982551953</c:v>
                </c:pt>
                <c:pt idx="183">
                  <c:v>9.4049685701931356</c:v>
                </c:pt>
                <c:pt idx="184">
                  <c:v>9.3573835199553788</c:v>
                </c:pt>
                <c:pt idx="185">
                  <c:v>9.3470245693186715</c:v>
                </c:pt>
                <c:pt idx="186">
                  <c:v>9.3796570373435486</c:v>
                </c:pt>
                <c:pt idx="187">
                  <c:v>9.359275288103845</c:v>
                </c:pt>
                <c:pt idx="188">
                  <c:v>9.4129815567345236</c:v>
                </c:pt>
                <c:pt idx="189">
                  <c:v>9.3478298632495083</c:v>
                </c:pt>
                <c:pt idx="190">
                  <c:v>9.355936569074176</c:v>
                </c:pt>
                <c:pt idx="191">
                  <c:v>9.3612056321286747</c:v>
                </c:pt>
                <c:pt idx="192">
                  <c:v>9.4379425675400004</c:v>
                </c:pt>
                <c:pt idx="193">
                  <c:v>9.5568968744190297</c:v>
                </c:pt>
                <c:pt idx="194">
                  <c:v>9.4192533756708414</c:v>
                </c:pt>
                <c:pt idx="195">
                  <c:v>9.3906224920516728</c:v>
                </c:pt>
                <c:pt idx="196">
                  <c:v>9.3614272088835175</c:v>
                </c:pt>
                <c:pt idx="197">
                  <c:v>9.3494970167845253</c:v>
                </c:pt>
                <c:pt idx="198">
                  <c:v>9.3881795707568276</c:v>
                </c:pt>
                <c:pt idx="199">
                  <c:v>9.3833861990902658</c:v>
                </c:pt>
                <c:pt idx="200">
                  <c:v>9.479396709725231</c:v>
                </c:pt>
                <c:pt idx="201">
                  <c:v>9.4236361975657115</c:v>
                </c:pt>
                <c:pt idx="202">
                  <c:v>9.4104377646906787</c:v>
                </c:pt>
              </c:numCache>
            </c:numRef>
          </c:xVal>
          <c:yVal>
            <c:numRef>
              <c:f>'PhiDiff_LN holdback'!$D$34:$D$236</c:f>
              <c:numCache>
                <c:formatCode>General</c:formatCode>
                <c:ptCount val="203"/>
                <c:pt idx="0">
                  <c:v>-2.5450784945981297E-2</c:v>
                </c:pt>
                <c:pt idx="1">
                  <c:v>-1.7131674072736303E-2</c:v>
                </c:pt>
                <c:pt idx="2">
                  <c:v>-9.5692705013661339E-3</c:v>
                </c:pt>
                <c:pt idx="3">
                  <c:v>9.9058718332774021E-3</c:v>
                </c:pt>
                <c:pt idx="4">
                  <c:v>-4.3019914206416487E-2</c:v>
                </c:pt>
                <c:pt idx="5">
                  <c:v>-2.1887972707528291E-2</c:v>
                </c:pt>
                <c:pt idx="6">
                  <c:v>-2.0327140272707211E-2</c:v>
                </c:pt>
                <c:pt idx="7">
                  <c:v>-0.10202392645343927</c:v>
                </c:pt>
                <c:pt idx="8">
                  <c:v>1.4486407124241651E-2</c:v>
                </c:pt>
                <c:pt idx="9">
                  <c:v>-1.350796289290912E-2</c:v>
                </c:pt>
                <c:pt idx="10">
                  <c:v>1.5710494494875604E-2</c:v>
                </c:pt>
                <c:pt idx="11">
                  <c:v>-6.7802484445415701E-2</c:v>
                </c:pt>
                <c:pt idx="12">
                  <c:v>4.9953271595216009E-2</c:v>
                </c:pt>
                <c:pt idx="13">
                  <c:v>-2.204372186937853E-2</c:v>
                </c:pt>
                <c:pt idx="14">
                  <c:v>-2.8829083719248416E-2</c:v>
                </c:pt>
                <c:pt idx="15">
                  <c:v>9.0204808479679599E-2</c:v>
                </c:pt>
                <c:pt idx="16">
                  <c:v>-5.8138489215142641E-2</c:v>
                </c:pt>
                <c:pt idx="17">
                  <c:v>-8.9387399798045664E-2</c:v>
                </c:pt>
                <c:pt idx="18">
                  <c:v>-2.5911252972875332E-2</c:v>
                </c:pt>
                <c:pt idx="19">
                  <c:v>3.3852242913807729E-2</c:v>
                </c:pt>
                <c:pt idx="20">
                  <c:v>1.9434147326467865E-2</c:v>
                </c:pt>
                <c:pt idx="21">
                  <c:v>-7.7335969321136844E-2</c:v>
                </c:pt>
                <c:pt idx="22">
                  <c:v>9.3569010245904138E-2</c:v>
                </c:pt>
                <c:pt idx="23">
                  <c:v>-5.9751759063422227E-2</c:v>
                </c:pt>
                <c:pt idx="24">
                  <c:v>2.1074375321127548E-2</c:v>
                </c:pt>
                <c:pt idx="25">
                  <c:v>-2.4537708573244998E-2</c:v>
                </c:pt>
                <c:pt idx="26">
                  <c:v>-4.6411444175276984E-2</c:v>
                </c:pt>
                <c:pt idx="27">
                  <c:v>-5.0906395247292124E-2</c:v>
                </c:pt>
                <c:pt idx="28">
                  <c:v>6.5018294599536119E-2</c:v>
                </c:pt>
                <c:pt idx="29">
                  <c:v>-6.5299492924904001E-2</c:v>
                </c:pt>
                <c:pt idx="30">
                  <c:v>-6.0230288970567258E-2</c:v>
                </c:pt>
                <c:pt idx="31">
                  <c:v>0.12943930157399741</c:v>
                </c:pt>
                <c:pt idx="32">
                  <c:v>-7.2694465586998547E-2</c:v>
                </c:pt>
                <c:pt idx="33">
                  <c:v>-9.0615986272446492E-3</c:v>
                </c:pt>
                <c:pt idx="34">
                  <c:v>1.4833230321723789E-2</c:v>
                </c:pt>
                <c:pt idx="35">
                  <c:v>-0.11103599393249475</c:v>
                </c:pt>
                <c:pt idx="36">
                  <c:v>-4.5218772974765287E-2</c:v>
                </c:pt>
                <c:pt idx="37">
                  <c:v>-1.2402152762790664E-2</c:v>
                </c:pt>
                <c:pt idx="38">
                  <c:v>-5.4200175935257278E-3</c:v>
                </c:pt>
                <c:pt idx="39">
                  <c:v>-0.13354687879973604</c:v>
                </c:pt>
                <c:pt idx="40">
                  <c:v>-0.10840780977802567</c:v>
                </c:pt>
                <c:pt idx="41">
                  <c:v>6.0556412488269373E-2</c:v>
                </c:pt>
                <c:pt idx="42">
                  <c:v>-0.13099923107488998</c:v>
                </c:pt>
                <c:pt idx="43">
                  <c:v>-4.8303438110419705E-3</c:v>
                </c:pt>
                <c:pt idx="44">
                  <c:v>-3.617155377782133E-2</c:v>
                </c:pt>
                <c:pt idx="45">
                  <c:v>-6.9790939825530529E-2</c:v>
                </c:pt>
                <c:pt idx="46">
                  <c:v>1.6626082366180128E-3</c:v>
                </c:pt>
                <c:pt idx="47">
                  <c:v>-0.14332306571208164</c:v>
                </c:pt>
                <c:pt idx="48">
                  <c:v>8.3205753620294587E-3</c:v>
                </c:pt>
                <c:pt idx="49">
                  <c:v>1.1629056638506441E-2</c:v>
                </c:pt>
                <c:pt idx="50">
                  <c:v>-8.4801237586935585E-2</c:v>
                </c:pt>
                <c:pt idx="51">
                  <c:v>-2.5821679756539595E-2</c:v>
                </c:pt>
                <c:pt idx="52">
                  <c:v>-7.7136721632040661E-3</c:v>
                </c:pt>
                <c:pt idx="53">
                  <c:v>-2.8421208879612081E-2</c:v>
                </c:pt>
                <c:pt idx="54">
                  <c:v>3.9132028763056326E-2</c:v>
                </c:pt>
                <c:pt idx="55">
                  <c:v>9.28450377580603E-4</c:v>
                </c:pt>
                <c:pt idx="56">
                  <c:v>4.2197545473747766E-3</c:v>
                </c:pt>
                <c:pt idx="57">
                  <c:v>-2.35216480815712E-2</c:v>
                </c:pt>
                <c:pt idx="58">
                  <c:v>-1.1184151492040328E-2</c:v>
                </c:pt>
                <c:pt idx="59">
                  <c:v>4.4627829279699327E-2</c:v>
                </c:pt>
                <c:pt idx="60">
                  <c:v>-4.1870670204239957E-2</c:v>
                </c:pt>
                <c:pt idx="61">
                  <c:v>7.423517446588157E-2</c:v>
                </c:pt>
                <c:pt idx="62">
                  <c:v>-3.425040291411463E-2</c:v>
                </c:pt>
                <c:pt idx="63">
                  <c:v>0.1095896339582243</c:v>
                </c:pt>
                <c:pt idx="64">
                  <c:v>-7.5239177092605303E-3</c:v>
                </c:pt>
                <c:pt idx="65">
                  <c:v>-4.911870341621416E-2</c:v>
                </c:pt>
                <c:pt idx="66">
                  <c:v>-2.2837871571443458E-2</c:v>
                </c:pt>
                <c:pt idx="67">
                  <c:v>-3.9364279023850202E-2</c:v>
                </c:pt>
                <c:pt idx="68">
                  <c:v>4.3181681201929223E-3</c:v>
                </c:pt>
                <c:pt idx="69">
                  <c:v>-2.1988830295263995E-2</c:v>
                </c:pt>
                <c:pt idx="70">
                  <c:v>-2.5811250246002615E-2</c:v>
                </c:pt>
                <c:pt idx="71">
                  <c:v>3.5418961740839805E-2</c:v>
                </c:pt>
                <c:pt idx="72">
                  <c:v>3.4982065254975936E-3</c:v>
                </c:pt>
                <c:pt idx="73">
                  <c:v>-3.4014703665883772E-2</c:v>
                </c:pt>
                <c:pt idx="74">
                  <c:v>4.1455708695590232E-3</c:v>
                </c:pt>
                <c:pt idx="75">
                  <c:v>0.11125816894386276</c:v>
                </c:pt>
                <c:pt idx="76">
                  <c:v>-2.4805427471468633E-2</c:v>
                </c:pt>
                <c:pt idx="77">
                  <c:v>-7.7662211312384599E-2</c:v>
                </c:pt>
                <c:pt idx="78">
                  <c:v>9.2730014734794253E-2</c:v>
                </c:pt>
                <c:pt idx="79">
                  <c:v>6.3289666254931376E-2</c:v>
                </c:pt>
                <c:pt idx="80">
                  <c:v>-6.0201736454200017E-2</c:v>
                </c:pt>
                <c:pt idx="81">
                  <c:v>-3.011398498566642E-2</c:v>
                </c:pt>
                <c:pt idx="82">
                  <c:v>-3.9997099704898176E-3</c:v>
                </c:pt>
                <c:pt idx="83">
                  <c:v>7.8337135382717804E-3</c:v>
                </c:pt>
                <c:pt idx="84">
                  <c:v>2.4662788473962749E-2</c:v>
                </c:pt>
                <c:pt idx="85">
                  <c:v>1.9426085469291365E-2</c:v>
                </c:pt>
                <c:pt idx="86">
                  <c:v>5.784555825056259E-2</c:v>
                </c:pt>
                <c:pt idx="87">
                  <c:v>4.3572055846631486E-2</c:v>
                </c:pt>
                <c:pt idx="88">
                  <c:v>6.0966873722190229E-2</c:v>
                </c:pt>
                <c:pt idx="89">
                  <c:v>-7.6693839871964542E-2</c:v>
                </c:pt>
                <c:pt idx="90">
                  <c:v>2.6098528707493074E-2</c:v>
                </c:pt>
                <c:pt idx="91">
                  <c:v>1.1678293064017353E-2</c:v>
                </c:pt>
                <c:pt idx="92">
                  <c:v>1.5028061317027053E-2</c:v>
                </c:pt>
                <c:pt idx="93">
                  <c:v>-8.7619285837687855E-2</c:v>
                </c:pt>
                <c:pt idx="94">
                  <c:v>7.3848455733976692E-2</c:v>
                </c:pt>
                <c:pt idx="95">
                  <c:v>-1.8230913583398234E-2</c:v>
                </c:pt>
                <c:pt idx="96">
                  <c:v>1.2930911827545799E-2</c:v>
                </c:pt>
                <c:pt idx="97">
                  <c:v>8.6229190395457067E-3</c:v>
                </c:pt>
                <c:pt idx="98">
                  <c:v>2.9376104861260188E-2</c:v>
                </c:pt>
                <c:pt idx="99">
                  <c:v>5.0828957271450648E-2</c:v>
                </c:pt>
                <c:pt idx="100">
                  <c:v>2.1696220067292771E-2</c:v>
                </c:pt>
                <c:pt idx="101">
                  <c:v>3.4011479743504935E-2</c:v>
                </c:pt>
                <c:pt idx="102">
                  <c:v>-3.7334032370130998E-2</c:v>
                </c:pt>
                <c:pt idx="103">
                  <c:v>1.857732249628441E-2</c:v>
                </c:pt>
                <c:pt idx="104">
                  <c:v>5.7804093913357946E-2</c:v>
                </c:pt>
                <c:pt idx="105">
                  <c:v>5.1801793187280509E-2</c:v>
                </c:pt>
                <c:pt idx="106">
                  <c:v>-1.6488089347303614E-2</c:v>
                </c:pt>
                <c:pt idx="107">
                  <c:v>-1.1851187002722696E-2</c:v>
                </c:pt>
                <c:pt idx="108">
                  <c:v>5.174681897218214E-2</c:v>
                </c:pt>
                <c:pt idx="109">
                  <c:v>4.8850925694344127E-2</c:v>
                </c:pt>
                <c:pt idx="110">
                  <c:v>5.4045444846638091E-2</c:v>
                </c:pt>
                <c:pt idx="111">
                  <c:v>8.6622104280369427E-2</c:v>
                </c:pt>
                <c:pt idx="112">
                  <c:v>0.1467364052493938</c:v>
                </c:pt>
                <c:pt idx="113">
                  <c:v>3.6624232067042684E-2</c:v>
                </c:pt>
                <c:pt idx="114">
                  <c:v>7.5149187488271707E-2</c:v>
                </c:pt>
                <c:pt idx="115">
                  <c:v>6.2058498156289943E-3</c:v>
                </c:pt>
                <c:pt idx="116">
                  <c:v>3.027271992256253E-2</c:v>
                </c:pt>
                <c:pt idx="117">
                  <c:v>5.0044851291016101E-2</c:v>
                </c:pt>
                <c:pt idx="118">
                  <c:v>8.0806169444741727E-2</c:v>
                </c:pt>
                <c:pt idx="119">
                  <c:v>8.1861526146763453E-2</c:v>
                </c:pt>
                <c:pt idx="120">
                  <c:v>7.4745705312626143E-2</c:v>
                </c:pt>
                <c:pt idx="121">
                  <c:v>5.1095528179260441E-2</c:v>
                </c:pt>
                <c:pt idx="122">
                  <c:v>2.6624843190248271E-3</c:v>
                </c:pt>
                <c:pt idx="123">
                  <c:v>9.8087738446457351E-2</c:v>
                </c:pt>
                <c:pt idx="124">
                  <c:v>4.3857379350615844E-3</c:v>
                </c:pt>
                <c:pt idx="125">
                  <c:v>1.7194987448121424E-3</c:v>
                </c:pt>
                <c:pt idx="126">
                  <c:v>0.12045692097287031</c:v>
                </c:pt>
                <c:pt idx="127">
                  <c:v>2.2436809004005909E-2</c:v>
                </c:pt>
                <c:pt idx="128">
                  <c:v>4.1132886000838198E-2</c:v>
                </c:pt>
                <c:pt idx="129">
                  <c:v>-6.8958779874273901E-2</c:v>
                </c:pt>
                <c:pt idx="130">
                  <c:v>4.1487739759748621E-2</c:v>
                </c:pt>
                <c:pt idx="131">
                  <c:v>1.2054270569414882E-3</c:v>
                </c:pt>
                <c:pt idx="132">
                  <c:v>3.6263496712637178E-2</c:v>
                </c:pt>
                <c:pt idx="133">
                  <c:v>-7.5284017434677608E-2</c:v>
                </c:pt>
                <c:pt idx="134">
                  <c:v>-5.6217691801869307E-2</c:v>
                </c:pt>
                <c:pt idx="135">
                  <c:v>9.5121026785959018E-2</c:v>
                </c:pt>
                <c:pt idx="136">
                  <c:v>-2.8521695608459297E-2</c:v>
                </c:pt>
                <c:pt idx="137">
                  <c:v>-0.1485963384949418</c:v>
                </c:pt>
                <c:pt idx="138">
                  <c:v>3.2626944724313489E-2</c:v>
                </c:pt>
                <c:pt idx="139">
                  <c:v>-1.4938459476534049E-2</c:v>
                </c:pt>
                <c:pt idx="140">
                  <c:v>-1.4164200313359743E-2</c:v>
                </c:pt>
                <c:pt idx="141">
                  <c:v>-4.2864707957207315E-2</c:v>
                </c:pt>
                <c:pt idx="142">
                  <c:v>-0.11458110382039699</c:v>
                </c:pt>
                <c:pt idx="143">
                  <c:v>9.7329567111952286E-2</c:v>
                </c:pt>
                <c:pt idx="144">
                  <c:v>-3.3959104099162474E-2</c:v>
                </c:pt>
                <c:pt idx="145">
                  <c:v>-0.15073248925282812</c:v>
                </c:pt>
                <c:pt idx="146">
                  <c:v>6.8246694490101234E-2</c:v>
                </c:pt>
                <c:pt idx="147">
                  <c:v>-2.1240700296594639E-2</c:v>
                </c:pt>
                <c:pt idx="148">
                  <c:v>-7.2724778730650641E-2</c:v>
                </c:pt>
                <c:pt idx="149">
                  <c:v>-6.8359900843102395E-3</c:v>
                </c:pt>
                <c:pt idx="150">
                  <c:v>-1.6281291034625056E-2</c:v>
                </c:pt>
                <c:pt idx="151">
                  <c:v>7.7827926517928248E-2</c:v>
                </c:pt>
                <c:pt idx="152">
                  <c:v>4.9690891906896795E-2</c:v>
                </c:pt>
                <c:pt idx="153">
                  <c:v>0.17441464758982761</c:v>
                </c:pt>
                <c:pt idx="154">
                  <c:v>0.15164303024941539</c:v>
                </c:pt>
                <c:pt idx="155">
                  <c:v>1.4334368139138576E-2</c:v>
                </c:pt>
                <c:pt idx="156">
                  <c:v>5.1393863857921218E-2</c:v>
                </c:pt>
                <c:pt idx="157">
                  <c:v>1.0036379284480645E-2</c:v>
                </c:pt>
                <c:pt idx="158">
                  <c:v>6.8755450613734226E-2</c:v>
                </c:pt>
                <c:pt idx="159">
                  <c:v>-8.0690246238837915E-2</c:v>
                </c:pt>
                <c:pt idx="160">
                  <c:v>-8.2774313434619273E-4</c:v>
                </c:pt>
                <c:pt idx="161">
                  <c:v>-1.9856391967774556E-2</c:v>
                </c:pt>
                <c:pt idx="162">
                  <c:v>-4.4191573927763628E-2</c:v>
                </c:pt>
                <c:pt idx="163">
                  <c:v>-2.8088595499623281E-2</c:v>
                </c:pt>
                <c:pt idx="164">
                  <c:v>-8.4486096055355731E-2</c:v>
                </c:pt>
                <c:pt idx="165">
                  <c:v>4.965359234116562E-3</c:v>
                </c:pt>
                <c:pt idx="166">
                  <c:v>-2.6708578740510802E-2</c:v>
                </c:pt>
                <c:pt idx="167">
                  <c:v>-9.5534126465054214E-2</c:v>
                </c:pt>
                <c:pt idx="168">
                  <c:v>-3.6933860169883204E-2</c:v>
                </c:pt>
                <c:pt idx="169">
                  <c:v>0.10363620741624224</c:v>
                </c:pt>
                <c:pt idx="170">
                  <c:v>-4.0185338971454598E-2</c:v>
                </c:pt>
                <c:pt idx="171">
                  <c:v>4.4875029263357291E-2</c:v>
                </c:pt>
                <c:pt idx="172">
                  <c:v>6.4770129784593067E-2</c:v>
                </c:pt>
                <c:pt idx="173">
                  <c:v>-0.11143840740808564</c:v>
                </c:pt>
                <c:pt idx="174">
                  <c:v>4.629003139762311E-2</c:v>
                </c:pt>
                <c:pt idx="175">
                  <c:v>-6.1534053957531754E-2</c:v>
                </c:pt>
                <c:pt idx="176">
                  <c:v>-5.7226972987720615E-3</c:v>
                </c:pt>
                <c:pt idx="177">
                  <c:v>2.8753623284355712E-2</c:v>
                </c:pt>
                <c:pt idx="178">
                  <c:v>5.4747463832567789E-2</c:v>
                </c:pt>
                <c:pt idx="179">
                  <c:v>-0.10985398744220198</c:v>
                </c:pt>
                <c:pt idx="180">
                  <c:v>-0.10647856699503855</c:v>
                </c:pt>
                <c:pt idx="181">
                  <c:v>-1.7463607917454382E-2</c:v>
                </c:pt>
                <c:pt idx="182">
                  <c:v>5.0316583292447703E-2</c:v>
                </c:pt>
                <c:pt idx="183">
                  <c:v>-0.11584109645534824</c:v>
                </c:pt>
                <c:pt idx="184">
                  <c:v>-6.7602544120521912E-3</c:v>
                </c:pt>
                <c:pt idx="185">
                  <c:v>8.8945669226577095E-2</c:v>
                </c:pt>
                <c:pt idx="186">
                  <c:v>2.7521390349409813E-3</c:v>
                </c:pt>
                <c:pt idx="187">
                  <c:v>2.0017134337614095E-2</c:v>
                </c:pt>
                <c:pt idx="188">
                  <c:v>2.399686088691233E-2</c:v>
                </c:pt>
                <c:pt idx="189">
                  <c:v>4.2436784804278815E-2</c:v>
                </c:pt>
                <c:pt idx="190">
                  <c:v>2.7458192213577703E-2</c:v>
                </c:pt>
                <c:pt idx="191">
                  <c:v>6.5124536160169555E-2</c:v>
                </c:pt>
                <c:pt idx="192">
                  <c:v>-4.4678254571627107E-2</c:v>
                </c:pt>
                <c:pt idx="193">
                  <c:v>2.6077799361507559E-2</c:v>
                </c:pt>
                <c:pt idx="194">
                  <c:v>-2.9709404279474327E-2</c:v>
                </c:pt>
                <c:pt idx="195">
                  <c:v>9.5402072969362095E-2</c:v>
                </c:pt>
                <c:pt idx="196">
                  <c:v>3.8507777086543626E-2</c:v>
                </c:pt>
                <c:pt idx="197">
                  <c:v>-7.6101594640423542E-2</c:v>
                </c:pt>
                <c:pt idx="198">
                  <c:v>7.3028112673245715E-2</c:v>
                </c:pt>
                <c:pt idx="199">
                  <c:v>-6.5936148169640774E-2</c:v>
                </c:pt>
                <c:pt idx="200">
                  <c:v>1.3056758420701087E-2</c:v>
                </c:pt>
                <c:pt idx="201">
                  <c:v>-7.5168738910953437E-2</c:v>
                </c:pt>
                <c:pt idx="202">
                  <c:v>-3.9134899554003511E-2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11200"/>
        <c:axId val="173812736"/>
      </c:scatterChart>
      <c:valAx>
        <c:axId val="17381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3812736"/>
        <c:crosses val="autoZero"/>
        <c:crossBetween val="midCat"/>
      </c:valAx>
      <c:valAx>
        <c:axId val="173812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811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10" Type="http://schemas.openxmlformats.org/officeDocument/2006/relationships/chart" Target="../charts/chart20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10" Type="http://schemas.openxmlformats.org/officeDocument/2006/relationships/chart" Target="../charts/chart46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2" Type="http://schemas.openxmlformats.org/officeDocument/2006/relationships/chart" Target="../charts/chart48.xml"/><Relationship Id="rId1" Type="http://schemas.openxmlformats.org/officeDocument/2006/relationships/chart" Target="../charts/chart47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0.xml"/><Relationship Id="rId3" Type="http://schemas.openxmlformats.org/officeDocument/2006/relationships/chart" Target="../charts/chart55.xml"/><Relationship Id="rId7" Type="http://schemas.openxmlformats.org/officeDocument/2006/relationships/chart" Target="../charts/chart59.xml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8.xml"/><Relationship Id="rId5" Type="http://schemas.openxmlformats.org/officeDocument/2006/relationships/chart" Target="../charts/chart57.xml"/><Relationship Id="rId4" Type="http://schemas.openxmlformats.org/officeDocument/2006/relationships/chart" Target="../charts/chart5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238125</xdr:colOff>
      <xdr:row>26</xdr:row>
      <xdr:rowOff>171450</xdr:rowOff>
    </xdr:from>
    <xdr:to>
      <xdr:col>38</xdr:col>
      <xdr:colOff>28574</xdr:colOff>
      <xdr:row>39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438149</xdr:colOff>
      <xdr:row>2</xdr:row>
      <xdr:rowOff>38099</xdr:rowOff>
    </xdr:from>
    <xdr:to>
      <xdr:col>38</xdr:col>
      <xdr:colOff>28574</xdr:colOff>
      <xdr:row>13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419099</xdr:colOff>
      <xdr:row>14</xdr:row>
      <xdr:rowOff>85725</xdr:rowOff>
    </xdr:from>
    <xdr:to>
      <xdr:col>38</xdr:col>
      <xdr:colOff>142874</xdr:colOff>
      <xdr:row>25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247650</xdr:colOff>
      <xdr:row>26</xdr:row>
      <xdr:rowOff>180975</xdr:rowOff>
    </xdr:from>
    <xdr:to>
      <xdr:col>46</xdr:col>
      <xdr:colOff>171450</xdr:colOff>
      <xdr:row>39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266700</xdr:colOff>
      <xdr:row>14</xdr:row>
      <xdr:rowOff>0</xdr:rowOff>
    </xdr:from>
    <xdr:to>
      <xdr:col>46</xdr:col>
      <xdr:colOff>171450</xdr:colOff>
      <xdr:row>26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38</xdr:col>
      <xdr:colOff>295275</xdr:colOff>
      <xdr:row>2</xdr:row>
      <xdr:rowOff>66674</xdr:rowOff>
    </xdr:from>
    <xdr:to>
      <xdr:col>46</xdr:col>
      <xdr:colOff>142875</xdr:colOff>
      <xdr:row>13</xdr:row>
      <xdr:rowOff>66674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266699</xdr:colOff>
      <xdr:row>50</xdr:row>
      <xdr:rowOff>80962</xdr:rowOff>
    </xdr:from>
    <xdr:to>
      <xdr:col>29</xdr:col>
      <xdr:colOff>47624</xdr:colOff>
      <xdr:row>67</xdr:row>
      <xdr:rowOff>95250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876299</xdr:colOff>
      <xdr:row>274</xdr:row>
      <xdr:rowOff>109537</xdr:rowOff>
    </xdr:from>
    <xdr:to>
      <xdr:col>17</xdr:col>
      <xdr:colOff>304799</xdr:colOff>
      <xdr:row>295</xdr:row>
      <xdr:rowOff>104775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0</xdr:colOff>
      <xdr:row>40</xdr:row>
      <xdr:rowOff>190499</xdr:rowOff>
    </xdr:from>
    <xdr:to>
      <xdr:col>42</xdr:col>
      <xdr:colOff>95250</xdr:colOff>
      <xdr:row>62</xdr:row>
      <xdr:rowOff>123824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609599</xdr:colOff>
      <xdr:row>64</xdr:row>
      <xdr:rowOff>190499</xdr:rowOff>
    </xdr:from>
    <xdr:to>
      <xdr:col>47</xdr:col>
      <xdr:colOff>561974</xdr:colOff>
      <xdr:row>86</xdr:row>
      <xdr:rowOff>180974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209550</xdr:colOff>
      <xdr:row>1</xdr:row>
      <xdr:rowOff>0</xdr:rowOff>
    </xdr:from>
    <xdr:to>
      <xdr:col>31</xdr:col>
      <xdr:colOff>209550</xdr:colOff>
      <xdr:row>11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219075</xdr:colOff>
      <xdr:row>11</xdr:row>
      <xdr:rowOff>19050</xdr:rowOff>
    </xdr:from>
    <xdr:to>
      <xdr:col>31</xdr:col>
      <xdr:colOff>219075</xdr:colOff>
      <xdr:row>21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238125</xdr:colOff>
      <xdr:row>21</xdr:row>
      <xdr:rowOff>76200</xdr:rowOff>
    </xdr:from>
    <xdr:to>
      <xdr:col>31</xdr:col>
      <xdr:colOff>238125</xdr:colOff>
      <xdr:row>31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409575</xdr:colOff>
      <xdr:row>21</xdr:row>
      <xdr:rowOff>133350</xdr:rowOff>
    </xdr:from>
    <xdr:to>
      <xdr:col>37</xdr:col>
      <xdr:colOff>409575</xdr:colOff>
      <xdr:row>31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247650</xdr:colOff>
      <xdr:row>1</xdr:row>
      <xdr:rowOff>28575</xdr:rowOff>
    </xdr:from>
    <xdr:to>
      <xdr:col>37</xdr:col>
      <xdr:colOff>247650</xdr:colOff>
      <xdr:row>11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333375</xdr:colOff>
      <xdr:row>11</xdr:row>
      <xdr:rowOff>85725</xdr:rowOff>
    </xdr:from>
    <xdr:to>
      <xdr:col>37</xdr:col>
      <xdr:colOff>333375</xdr:colOff>
      <xdr:row>21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557212</xdr:colOff>
      <xdr:row>32</xdr:row>
      <xdr:rowOff>102394</xdr:rowOff>
    </xdr:from>
    <xdr:to>
      <xdr:col>31</xdr:col>
      <xdr:colOff>297656</xdr:colOff>
      <xdr:row>49</xdr:row>
      <xdr:rowOff>95250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545305</xdr:colOff>
      <xdr:row>51</xdr:row>
      <xdr:rowOff>2379</xdr:rowOff>
    </xdr:from>
    <xdr:to>
      <xdr:col>32</xdr:col>
      <xdr:colOff>357186</xdr:colOff>
      <xdr:row>74</xdr:row>
      <xdr:rowOff>107156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452436</xdr:colOff>
      <xdr:row>77</xdr:row>
      <xdr:rowOff>11905</xdr:rowOff>
    </xdr:from>
    <xdr:to>
      <xdr:col>31</xdr:col>
      <xdr:colOff>345280</xdr:colOff>
      <xdr:row>98</xdr:row>
      <xdr:rowOff>83342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400049</xdr:colOff>
      <xdr:row>99</xdr:row>
      <xdr:rowOff>152400</xdr:rowOff>
    </xdr:from>
    <xdr:to>
      <xdr:col>32</xdr:col>
      <xdr:colOff>438149</xdr:colOff>
      <xdr:row>124</xdr:row>
      <xdr:rowOff>123825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0</xdr:row>
      <xdr:rowOff>171450</xdr:rowOff>
    </xdr:from>
    <xdr:to>
      <xdr:col>18</xdr:col>
      <xdr:colOff>314325</xdr:colOff>
      <xdr:row>10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447675</xdr:colOff>
      <xdr:row>1</xdr:row>
      <xdr:rowOff>28575</xdr:rowOff>
    </xdr:from>
    <xdr:to>
      <xdr:col>26</xdr:col>
      <xdr:colOff>447675</xdr:colOff>
      <xdr:row>11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295275</xdr:colOff>
      <xdr:row>12</xdr:row>
      <xdr:rowOff>180975</xdr:rowOff>
    </xdr:from>
    <xdr:to>
      <xdr:col>18</xdr:col>
      <xdr:colOff>295275</xdr:colOff>
      <xdr:row>23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409575</xdr:colOff>
      <xdr:row>13</xdr:row>
      <xdr:rowOff>19050</xdr:rowOff>
    </xdr:from>
    <xdr:to>
      <xdr:col>26</xdr:col>
      <xdr:colOff>409575</xdr:colOff>
      <xdr:row>23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171450</xdr:colOff>
      <xdr:row>25</xdr:row>
      <xdr:rowOff>66675</xdr:rowOff>
    </xdr:from>
    <xdr:to>
      <xdr:col>18</xdr:col>
      <xdr:colOff>171450</xdr:colOff>
      <xdr:row>35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47625</xdr:colOff>
      <xdr:row>25</xdr:row>
      <xdr:rowOff>9525</xdr:rowOff>
    </xdr:from>
    <xdr:to>
      <xdr:col>27</xdr:col>
      <xdr:colOff>47625</xdr:colOff>
      <xdr:row>35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609599</xdr:colOff>
      <xdr:row>37</xdr:row>
      <xdr:rowOff>200024</xdr:rowOff>
    </xdr:from>
    <xdr:to>
      <xdr:col>26</xdr:col>
      <xdr:colOff>581024</xdr:colOff>
      <xdr:row>54</xdr:row>
      <xdr:rowOff>66674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609599</xdr:colOff>
      <xdr:row>55</xdr:row>
      <xdr:rowOff>190499</xdr:rowOff>
    </xdr:from>
    <xdr:to>
      <xdr:col>21</xdr:col>
      <xdr:colOff>466725</xdr:colOff>
      <xdr:row>78</xdr:row>
      <xdr:rowOff>180975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</xdr:row>
      <xdr:rowOff>9525</xdr:rowOff>
    </xdr:from>
    <xdr:to>
      <xdr:col>17</xdr:col>
      <xdr:colOff>476250</xdr:colOff>
      <xdr:row>11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600075</xdr:colOff>
      <xdr:row>12</xdr:row>
      <xdr:rowOff>38100</xdr:rowOff>
    </xdr:from>
    <xdr:to>
      <xdr:col>17</xdr:col>
      <xdr:colOff>600075</xdr:colOff>
      <xdr:row>22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533400</xdr:colOff>
      <xdr:row>12</xdr:row>
      <xdr:rowOff>133350</xdr:rowOff>
    </xdr:from>
    <xdr:to>
      <xdr:col>25</xdr:col>
      <xdr:colOff>533400</xdr:colOff>
      <xdr:row>22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533400</xdr:colOff>
      <xdr:row>25</xdr:row>
      <xdr:rowOff>152400</xdr:rowOff>
    </xdr:from>
    <xdr:to>
      <xdr:col>17</xdr:col>
      <xdr:colOff>533400</xdr:colOff>
      <xdr:row>35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552450</xdr:colOff>
      <xdr:row>26</xdr:row>
      <xdr:rowOff>9525</xdr:rowOff>
    </xdr:from>
    <xdr:to>
      <xdr:col>25</xdr:col>
      <xdr:colOff>552450</xdr:colOff>
      <xdr:row>36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590550</xdr:colOff>
      <xdr:row>0</xdr:row>
      <xdr:rowOff>161925</xdr:rowOff>
    </xdr:from>
    <xdr:to>
      <xdr:col>25</xdr:col>
      <xdr:colOff>590550</xdr:colOff>
      <xdr:row>10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38</xdr:row>
      <xdr:rowOff>190499</xdr:rowOff>
    </xdr:from>
    <xdr:to>
      <xdr:col>21</xdr:col>
      <xdr:colOff>495300</xdr:colOff>
      <xdr:row>61</xdr:row>
      <xdr:rowOff>85724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476249</xdr:colOff>
      <xdr:row>66</xdr:row>
      <xdr:rowOff>38100</xdr:rowOff>
    </xdr:from>
    <xdr:to>
      <xdr:col>29</xdr:col>
      <xdr:colOff>57150</xdr:colOff>
      <xdr:row>86</xdr:row>
      <xdr:rowOff>114300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571500</xdr:colOff>
      <xdr:row>0</xdr:row>
      <xdr:rowOff>76200</xdr:rowOff>
    </xdr:from>
    <xdr:to>
      <xdr:col>18</xdr:col>
      <xdr:colOff>400050</xdr:colOff>
      <xdr:row>15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142874</xdr:colOff>
      <xdr:row>16</xdr:row>
      <xdr:rowOff>171450</xdr:rowOff>
    </xdr:from>
    <xdr:to>
      <xdr:col>18</xdr:col>
      <xdr:colOff>400049</xdr:colOff>
      <xdr:row>31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190499</xdr:colOff>
      <xdr:row>0</xdr:row>
      <xdr:rowOff>85725</xdr:rowOff>
    </xdr:from>
    <xdr:to>
      <xdr:col>26</xdr:col>
      <xdr:colOff>104774</xdr:colOff>
      <xdr:row>15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285750</xdr:colOff>
      <xdr:row>16</xdr:row>
      <xdr:rowOff>152399</xdr:rowOff>
    </xdr:from>
    <xdr:to>
      <xdr:col>26</xdr:col>
      <xdr:colOff>304800</xdr:colOff>
      <xdr:row>31</xdr:row>
      <xdr:rowOff>47624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66675</xdr:colOff>
      <xdr:row>32</xdr:row>
      <xdr:rowOff>9525</xdr:rowOff>
    </xdr:from>
    <xdr:to>
      <xdr:col>18</xdr:col>
      <xdr:colOff>600075</xdr:colOff>
      <xdr:row>46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323849</xdr:colOff>
      <xdr:row>32</xdr:row>
      <xdr:rowOff>19050</xdr:rowOff>
    </xdr:from>
    <xdr:to>
      <xdr:col>26</xdr:col>
      <xdr:colOff>409574</xdr:colOff>
      <xdr:row>46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314323</xdr:colOff>
      <xdr:row>48</xdr:row>
      <xdr:rowOff>28574</xdr:rowOff>
    </xdr:from>
    <xdr:to>
      <xdr:col>26</xdr:col>
      <xdr:colOff>523874</xdr:colOff>
      <xdr:row>64</xdr:row>
      <xdr:rowOff>28575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504824</xdr:colOff>
      <xdr:row>64</xdr:row>
      <xdr:rowOff>133349</xdr:rowOff>
    </xdr:from>
    <xdr:to>
      <xdr:col>25</xdr:col>
      <xdr:colOff>9525</xdr:colOff>
      <xdr:row>86</xdr:row>
      <xdr:rowOff>19050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100011</xdr:colOff>
      <xdr:row>87</xdr:row>
      <xdr:rowOff>147637</xdr:rowOff>
    </xdr:from>
    <xdr:to>
      <xdr:col>23</xdr:col>
      <xdr:colOff>504824</xdr:colOff>
      <xdr:row>109</xdr:row>
      <xdr:rowOff>104775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200023</xdr:colOff>
      <xdr:row>109</xdr:row>
      <xdr:rowOff>85724</xdr:rowOff>
    </xdr:from>
    <xdr:to>
      <xdr:col>29</xdr:col>
      <xdr:colOff>28575</xdr:colOff>
      <xdr:row>138</xdr:row>
      <xdr:rowOff>38100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0</xdr:row>
      <xdr:rowOff>142875</xdr:rowOff>
    </xdr:from>
    <xdr:to>
      <xdr:col>18</xdr:col>
      <xdr:colOff>66675</xdr:colOff>
      <xdr:row>10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9525</xdr:colOff>
      <xdr:row>0</xdr:row>
      <xdr:rowOff>171450</xdr:rowOff>
    </xdr:from>
    <xdr:to>
      <xdr:col>25</xdr:col>
      <xdr:colOff>9525</xdr:colOff>
      <xdr:row>10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47625</xdr:colOff>
      <xdr:row>12</xdr:row>
      <xdr:rowOff>0</xdr:rowOff>
    </xdr:from>
    <xdr:to>
      <xdr:col>18</xdr:col>
      <xdr:colOff>47625</xdr:colOff>
      <xdr:row>22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304800</xdr:colOff>
      <xdr:row>11</xdr:row>
      <xdr:rowOff>85725</xdr:rowOff>
    </xdr:from>
    <xdr:to>
      <xdr:col>25</xdr:col>
      <xdr:colOff>304800</xdr:colOff>
      <xdr:row>21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38100</xdr:colOff>
      <xdr:row>23</xdr:row>
      <xdr:rowOff>123825</xdr:rowOff>
    </xdr:from>
    <xdr:to>
      <xdr:col>26</xdr:col>
      <xdr:colOff>38100</xdr:colOff>
      <xdr:row>33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161925</xdr:colOff>
      <xdr:row>24</xdr:row>
      <xdr:rowOff>28575</xdr:rowOff>
    </xdr:from>
    <xdr:to>
      <xdr:col>18</xdr:col>
      <xdr:colOff>161925</xdr:colOff>
      <xdr:row>34</xdr:row>
      <xdr:rowOff>28575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666750</xdr:colOff>
      <xdr:row>0</xdr:row>
      <xdr:rowOff>152400</xdr:rowOff>
    </xdr:from>
    <xdr:to>
      <xdr:col>18</xdr:col>
      <xdr:colOff>57150</xdr:colOff>
      <xdr:row>10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152400</xdr:colOff>
      <xdr:row>0</xdr:row>
      <xdr:rowOff>152400</xdr:rowOff>
    </xdr:from>
    <xdr:to>
      <xdr:col>25</xdr:col>
      <xdr:colOff>152400</xdr:colOff>
      <xdr:row>10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200025</xdr:colOff>
      <xdr:row>11</xdr:row>
      <xdr:rowOff>152400</xdr:rowOff>
    </xdr:from>
    <xdr:to>
      <xdr:col>25</xdr:col>
      <xdr:colOff>352425</xdr:colOff>
      <xdr:row>23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733424</xdr:colOff>
      <xdr:row>11</xdr:row>
      <xdr:rowOff>161925</xdr:rowOff>
    </xdr:from>
    <xdr:to>
      <xdr:col>17</xdr:col>
      <xdr:colOff>571499</xdr:colOff>
      <xdr:row>23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219074</xdr:colOff>
      <xdr:row>25</xdr:row>
      <xdr:rowOff>9525</xdr:rowOff>
    </xdr:from>
    <xdr:to>
      <xdr:col>26</xdr:col>
      <xdr:colOff>38100</xdr:colOff>
      <xdr:row>36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895349</xdr:colOff>
      <xdr:row>25</xdr:row>
      <xdr:rowOff>19049</xdr:rowOff>
    </xdr:from>
    <xdr:to>
      <xdr:col>17</xdr:col>
      <xdr:colOff>581024</xdr:colOff>
      <xdr:row>36</xdr:row>
      <xdr:rowOff>123824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1066800</xdr:colOff>
      <xdr:row>38</xdr:row>
      <xdr:rowOff>47624</xdr:rowOff>
    </xdr:from>
    <xdr:to>
      <xdr:col>26</xdr:col>
      <xdr:colOff>57150</xdr:colOff>
      <xdr:row>56</xdr:row>
      <xdr:rowOff>171449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219075</xdr:colOff>
      <xdr:row>57</xdr:row>
      <xdr:rowOff>180974</xdr:rowOff>
    </xdr:from>
    <xdr:to>
      <xdr:col>23</xdr:col>
      <xdr:colOff>66675</xdr:colOff>
      <xdr:row>80</xdr:row>
      <xdr:rowOff>19049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yler" refreshedDate="42774.852478009256" createdVersion="5" refreshedVersion="5" minRefreshableVersion="3" recordCount="204">
  <cacheSource type="worksheet">
    <worksheetSource ref="U35:W239" sheet="Lagged Holdback Model"/>
  </cacheSource>
  <cacheFields count="3">
    <cacheField name="Observation" numFmtId="0">
      <sharedItems containsSemiMixedTypes="0" containsString="0" containsNumber="1" containsInteger="1" minValue="1" maxValue="204"/>
    </cacheField>
    <cacheField name="Predicted IA Exports" numFmtId="0">
      <sharedItems containsSemiMixedTypes="0" containsString="0" containsNumber="1" minValue="283281223.29561388" maxValue="1247948745.8810227"/>
    </cacheField>
    <cacheField name="Residuals" numFmtId="0">
      <sharedItems containsSemiMixedTypes="0" containsString="0" containsNumber="1" minValue="-146863023.96048188" maxValue="171195470.11897731" count="204">
        <n v="44491355.329924881"/>
        <n v="40612751.431582749"/>
        <n v="-15156447.477918029"/>
        <n v="-14329446.630208254"/>
        <n v="-17926146.169338703"/>
        <n v="-21104425.140505075"/>
        <n v="-24065080.729389668"/>
        <n v="-63671279.405701458"/>
        <n v="-87980076.743790686"/>
        <n v="-15176205.418379307"/>
        <n v="6434215.4999265671"/>
        <n v="-751678.12843436003"/>
        <n v="-32935533.65806973"/>
        <n v="6274896.8773261905"/>
        <n v="-45467201.903002024"/>
        <n v="-41191964.756432831"/>
        <n v="-6483937.169170022"/>
        <n v="-14556405.160631537"/>
        <n v="-53673416.065545201"/>
        <n v="-59010568.931400537"/>
        <n v="-21364962.539132059"/>
        <n v="-11564927.725136399"/>
        <n v="-17681759.707903385"/>
        <n v="23319270.319310963"/>
        <n v="-14376106.620977283"/>
        <n v="17559802.460564256"/>
        <n v="-25467878.468753099"/>
        <n v="-41575871.654409587"/>
        <n v="-55818815.552474022"/>
        <n v="12963461.030631721"/>
        <n v="-33747996.825910985"/>
        <n v="-42183338.831565738"/>
        <n v="23171922.629068255"/>
        <n v="-28936778.949919283"/>
        <n v="24441070.50165993"/>
        <n v="40776051.160474181"/>
        <n v="-903535.29561388493"/>
        <n v="8049217.6114149094"/>
        <n v="-39237258.062421679"/>
        <n v="-20364180.711048007"/>
        <n v="-60539988.889633894"/>
        <n v="-57258502.949490666"/>
        <n v="-10040498.365935206"/>
        <n v="-42897856.930677652"/>
        <n v="-24852463.960300982"/>
        <n v="-37439856.024964333"/>
        <n v="-16758706.068448961"/>
        <n v="-4414602.3561398983"/>
        <n v="-49200828.161085606"/>
        <n v="-16077151.754128814"/>
        <n v="-46896563.15407002"/>
        <n v="-70528817.996493697"/>
        <n v="-66757610.256812334"/>
        <n v="-18335702.748183191"/>
        <n v="-21309429.951387465"/>
        <n v="-1001475.3149390221"/>
        <n v="-2711409.6668467522"/>
        <n v="-9229921.8247674704"/>
        <n v="9390147.2413875461"/>
        <n v="17904572.439289868"/>
        <n v="25405700.106396675"/>
        <n v="18900322.162189782"/>
        <n v="13681522.342116892"/>
        <n v="-17885789.655903339"/>
        <n v="19013778.387554526"/>
        <n v="18887058.903751016"/>
        <n v="-22514939.796755314"/>
        <n v="-34151140.401439786"/>
        <n v="-32910900.029584706"/>
        <n v="-25758000.289511025"/>
        <n v="8016277.9820078611"/>
        <n v="8094721.2431619763"/>
        <n v="19824690.273957789"/>
        <n v="23618532.154139042"/>
        <n v="-34596705.779337525"/>
        <n v="-12018213.24897927"/>
        <n v="35741277.220607638"/>
        <n v="39281560.466688693"/>
        <n v="-1877640.5471473336"/>
        <n v="35013701.884039283"/>
        <n v="58507559.344228327"/>
        <n v="10313292.089136064"/>
        <n v="21887715.643209338"/>
        <n v="24151775.557497263"/>
        <n v="20044120.910248101"/>
        <n v="42064251.321022034"/>
        <n v="7275171.507583797"/>
        <n v="30878907.940323412"/>
        <n v="34600806.327808738"/>
        <n v="64812186.447422922"/>
        <n v="-8931583.8844510317"/>
        <n v="10130063.670828223"/>
        <n v="19341539.835693538"/>
        <n v="9557036.3660289049"/>
        <n v="-3520488.3643275499"/>
        <n v="37295544.370102167"/>
        <n v="18552371.783395231"/>
        <n v="34346000.131031871"/>
        <n v="5789130.6600860357"/>
        <n v="14188723.852135777"/>
        <n v="26945684.414037108"/>
        <n v="30854981.833856702"/>
        <n v="25701324.509212315"/>
        <n v="-17884841.694134593"/>
        <n v="-10831935.761421442"/>
        <n v="17578125.935469389"/>
        <n v="53376190.193084121"/>
        <n v="12714383.630857587"/>
        <n v="-1051333.6527884007"/>
        <n v="42804453.141955853"/>
        <n v="44454098.21110034"/>
        <n v="55314350.103895664"/>
        <n v="64408780.658993959"/>
        <n v="132733132.53409117"/>
        <n v="86117543.378264487"/>
        <n v="79271158.612402737"/>
        <n v="22845112.800465107"/>
        <n v="19037331.481133103"/>
        <n v="44091815.09975028"/>
        <n v="58995792.212005258"/>
        <n v="68459397.514543295"/>
        <n v="96959253.165465236"/>
        <n v="86108026.826619506"/>
        <n v="35210973.372273803"/>
        <n v="67948507.309340835"/>
        <n v="50552601.12706399"/>
        <n v="2789836.0927144289"/>
        <n v="62269450.67022717"/>
        <n v="26549175.701165676"/>
        <n v="44652570.65774405"/>
        <n v="-18661253.017928839"/>
        <n v="1021600.4025242329"/>
        <n v="-15097578.611489773"/>
        <n v="24530974.358250856"/>
        <n v="-40408060.655790806"/>
        <n v="-74322287.951974511"/>
        <n v="13614898.605767488"/>
        <n v="-9253728.0318367481"/>
        <n v="-133735420.36604762"/>
        <n v="-57652596.89065218"/>
        <n v="-60436347.137026191"/>
        <n v="-19111003.701368928"/>
        <n v="-18374258.437351823"/>
        <n v="-108612392.08491707"/>
        <n v="8721509.8662508726"/>
        <n v="-6404719.066079855"/>
        <n v="-98019929.947053671"/>
        <n v="32524531.031477809"/>
        <n v="-19703501.23502624"/>
        <n v="-65004674.713400126"/>
        <n v="-45270297.70864439"/>
        <n v="-39673179.56185627"/>
        <n v="28821284.293695927"/>
        <n v="87761161.439727783"/>
        <n v="141786128.30170035"/>
        <n v="145207240.69858372"/>
        <n v="43172266.886560202"/>
        <n v="56931021.984159946"/>
        <n v="13292099.482884884"/>
        <n v="16959067.494349122"/>
        <n v="-86373348.585365415"/>
        <n v="-53310899.656650066"/>
        <n v="-75445651.619904637"/>
        <n v="-110669300.54940426"/>
        <n v="-105243701.89694333"/>
        <n v="-132598927.92939055"/>
        <n v="-71004301.927204609"/>
        <n v="-85548110.698789358"/>
        <n v="-146863023.96048188"/>
        <n v="-108281821.27731955"/>
        <n v="45440820.249690771"/>
        <n v="-21196756.565942407"/>
        <n v="2832225.8385065794"/>
        <n v="43710087.877822876"/>
        <n v="-96475503.058730841"/>
        <n v="-40887837.212909341"/>
        <n v="-105332992.21059132"/>
        <n v="-53410612.953079343"/>
        <n v="5569282.9485102892"/>
        <n v="40578378.698789358"/>
        <n v="-103519736.28492963"/>
        <n v="-138753463.2792418"/>
        <n v="-41986293.950721979"/>
        <n v="46926453.08590889"/>
        <n v="-118502669.22884226"/>
        <n v="-61761827.807073116"/>
        <n v="48993288.320301533"/>
        <n v="24003740.332071304"/>
        <n v="18373458.69494462"/>
        <n v="75043296.754884005"/>
        <n v="96143683.700229883"/>
        <n v="72667885.716775894"/>
        <n v="106351588.76311636"/>
        <n v="50699333.773359776"/>
        <n v="171195470.11897731"/>
        <n v="81410322.291018724"/>
        <n v="167000058.32403851"/>
        <n v="150328101.64362979"/>
        <n v="-29804609.209444761"/>
        <n v="62749541.716117382"/>
        <n v="-34345721.371204376"/>
        <n v="69283420.092385054"/>
        <n v="-15837039.672845125"/>
        <n v="-43208846.453080416"/>
      </sharedItems>
      <fieldGroup base="2">
        <rangePr startNum="-146863023.96048188" endNum="171195470.11897731" groupInterval="25000000"/>
        <groupItems count="15">
          <s v="&lt;-146863023.960482"/>
          <s v="-146863023.960482--121863023.960482"/>
          <s v="-121863023.960482--96863023.9604819"/>
          <s v="-96863023.9604819--71863023.9604819"/>
          <s v="-71863023.9604819--46863023.9604819"/>
          <s v="-46863023.9604819--21863023.9604819"/>
          <s v="-21863023.9604819-3136976.03951812"/>
          <s v="3136976.03951812-28136976.0395181"/>
          <s v="28136976.0395181-53136976.0395181"/>
          <s v="53136976.0395181-78136976.0395181"/>
          <s v="78136976.0395181-103136976.039518"/>
          <s v="103136976.039518-128136976.039518"/>
          <s v="128136976.039518-153136976.039518"/>
          <s v="153136976.039518-178136976.039518"/>
          <s v="&gt;178136976.0395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nstreicher, Kurt M" refreshedDate="42775.583301157407" createdVersion="5" refreshedVersion="5" minRefreshableVersion="3" recordCount="251">
  <cacheSource type="worksheet">
    <worksheetSource ref="O35:Q286" sheet="Lagged Full Model"/>
  </cacheSource>
  <cacheFields count="3">
    <cacheField name="Observation" numFmtId="0">
      <sharedItems containsSemiMixedTypes="0" containsString="0" containsNumber="1" containsInteger="1" minValue="1" maxValue="251"/>
    </cacheField>
    <cacheField name="Predicted IA Exports" numFmtId="169">
      <sharedItems containsSemiMixedTypes="0" containsString="0" containsNumber="1" minValue="291082243.46841896" maxValue="1289709734.2539747"/>
    </cacheField>
    <cacheField name="Residuals" numFmtId="169">
      <sharedItems containsSemiMixedTypes="0" containsString="0" containsNumber="1" minValue="-149564550.72385907" maxValue="187176947.4680016" count="251">
        <n v="3842663.909835577"/>
        <n v="1371933.2080293894"/>
        <n v="-49533196.136927783"/>
        <n v="-53626179.164444208"/>
        <n v="-55205702.917960048"/>
        <n v="-38026002.376910865"/>
        <n v="-40328093.880437851"/>
        <n v="-64507973.333251119"/>
        <n v="-91580529.884431303"/>
        <n v="-45573792.390800536"/>
        <n v="-16072980.376590431"/>
        <n v="-13663906.556738794"/>
        <n v="-39962303.391025126"/>
        <n v="1667033.1616903543"/>
        <n v="-47392065.567442954"/>
        <n v="-53102003.953979254"/>
        <n v="-9774576.176312089"/>
        <n v="-10004322.098430753"/>
        <n v="-48815670.211369336"/>
        <n v="-47821512.927755952"/>
        <n v="-17265349.27915144"/>
        <n v="-13505570.680323243"/>
        <n v="-17961248.287124932"/>
        <n v="32623535.311716557"/>
        <n v="-6303693.297996819"/>
        <n v="23512917.577486098"/>
        <n v="-22952739.637881875"/>
        <n v="-43638735.652794957"/>
        <n v="-56826294.674096942"/>
        <n v="25628170.434879124"/>
        <n v="-12506594.055424392"/>
        <n v="-23540799.644619167"/>
        <n v="46027620.31427592"/>
        <n v="-13288368.343262076"/>
        <n v="30755531.942511141"/>
        <n v="33547400.83563"/>
        <n v="-8704555.4684189558"/>
        <n v="1326875.8543646336"/>
        <n v="-44228677.608329117"/>
        <n v="-28715864.32427001"/>
        <n v="-72708763.549057841"/>
        <n v="-52266137.848473251"/>
        <n v="-6353202.8756224513"/>
        <n v="-41561670.767908812"/>
        <n v="-21002778.31159842"/>
        <n v="-37432337.632670045"/>
        <n v="-15312314.12001884"/>
        <n v="-6332349.1058404446"/>
        <n v="-49265040.728667438"/>
        <n v="-13563057.746039569"/>
        <n v="-40904600.974786937"/>
        <n v="-70790929.356157303"/>
        <n v="-64047858.490292668"/>
        <n v="-7019578.7939543128"/>
        <n v="-17255402.639270067"/>
        <n v="3444813.3110912442"/>
        <n v="682542.63580977917"/>
        <n v="-13757243.663716912"/>
        <n v="12636771.108412802"/>
        <n v="15827662.055719197"/>
        <n v="27153864.521113932"/>
        <n v="16539532.336325109"/>
        <n v="12505319.330206394"/>
        <n v="-14652680.478130579"/>
        <n v="24051719.952244997"/>
        <n v="35443763.225747526"/>
        <n v="-6540357.8925095797"/>
        <n v="-14530517.407133043"/>
        <n v="-17712303.944799721"/>
        <n v="-11760181.729922414"/>
        <n v="19215282.419591129"/>
        <n v="15834935.324837208"/>
        <n v="28175471.433046699"/>
        <n v="39778917.637260199"/>
        <n v="-18324840.692547619"/>
        <n v="-9645357.269154191"/>
        <n v="35549143.581941366"/>
        <n v="43923306.465508759"/>
        <n v="275178.0169878006"/>
        <n v="45231327.043925941"/>
        <n v="64600894.62625581"/>
        <n v="13044135.234375298"/>
        <n v="31835036.83037895"/>
        <n v="29289513.103612542"/>
        <n v="28180920.545955896"/>
        <n v="49085402.430094123"/>
        <n v="8816048.6672783494"/>
        <n v="18483095.453244328"/>
        <n v="16203171.370590806"/>
        <n v="55374696.82675606"/>
        <n v="-13468556.819716334"/>
        <n v="2548279.6712150574"/>
        <n v="6630797.9653693438"/>
        <n v="-4375507.3899211884"/>
        <n v="-22473775.592599332"/>
        <n v="15041257.661243796"/>
        <n v="-2853420.9133229852"/>
        <n v="18867379.491444945"/>
        <n v="2556021.9114402533"/>
        <n v="5241622.0856361389"/>
        <n v="13131493.245352268"/>
        <n v="41740696.035037339"/>
        <n v="35970274.929976702"/>
        <n v="-8646609.5974917412"/>
        <n v="-4095639.277849555"/>
        <n v="16689024.090299129"/>
        <n v="48425202.306038618"/>
        <n v="3663722.5442367792"/>
        <n v="-9070581.5669646263"/>
        <n v="31753262.994221568"/>
        <n v="36073558.145640373"/>
        <n v="38223596.197448969"/>
        <n v="48958056.764811873"/>
        <n v="130150440.73682761"/>
        <n v="78562443.918063343"/>
        <n v="66942534.115861058"/>
        <n v="22390263.631650567"/>
        <n v="17870973.456060529"/>
        <n v="42183595.750472784"/>
        <n v="52834244.815414429"/>
        <n v="61268034.510356307"/>
        <n v="86890499.713806629"/>
        <n v="74136392.584971428"/>
        <n v="16305542.399451375"/>
        <n v="44386944.122280598"/>
        <n v="45019504.049252272"/>
        <n v="4150308.6183140278"/>
        <n v="65270876.895631552"/>
        <n v="36990443.418511748"/>
        <n v="51208350.405447364"/>
        <n v="-10838169.35377574"/>
        <n v="10746859.673052669"/>
        <n v="-1580284.3189009428"/>
        <n v="43876661.628545046"/>
        <n v="-20078545.304093599"/>
        <n v="-67550656.230607033"/>
        <n v="20913605.8022542"/>
        <n v="11274975.544437766"/>
        <n v="-111771085.91560924"/>
        <n v="-34688353.473679662"/>
        <n v="-40249026.029341459"/>
        <n v="-10276632.180481195"/>
        <n v="-18655890.926086426"/>
        <n v="-112373253.45320249"/>
        <n v="2317304.2091823816"/>
        <n v="-12556845.856427908"/>
        <n v="-96017165.702528954"/>
        <n v="28625058.611763597"/>
        <n v="-22400560.429556012"/>
        <n v="-43333255.078463435"/>
        <n v="-14816504.837304473"/>
        <n v="3244768.0703415871"/>
        <n v="74647129.823410988"/>
        <n v="124280447.27802575"/>
        <n v="187176947.4680016"/>
        <n v="170773190.34604621"/>
        <n v="50541174.895509958"/>
        <n v="56709210.032386303"/>
        <n v="23349692.005337477"/>
        <n v="20167671.667991161"/>
        <n v="-85132965.910804749"/>
        <n v="-40870054.058571219"/>
        <n v="-55224715.840746164"/>
        <n v="-87807880.550796747"/>
        <n v="-93806979.625755548"/>
        <n v="-127953520.05404782"/>
        <n v="-72914472.406479359"/>
        <n v="-83045686.936211348"/>
        <n v="-147683393.68042493"/>
        <n v="-106093416.99841094"/>
        <n v="43428879.84049654"/>
        <n v="-43557996.697722912"/>
        <n v="-13960945.314803243"/>
        <n v="40312866.612430573"/>
        <n v="-97950970.408833623"/>
        <n v="-37517587.724354625"/>
        <n v="-100841831.90326202"/>
        <n v="-53583295.805757284"/>
        <n v="-3345140.3998131752"/>
        <n v="28474573.564867616"/>
        <n v="-117473007.13386559"/>
        <n v="-149564550.72385907"/>
        <n v="-48037652.37608242"/>
        <n v="30677477.013347149"/>
        <n v="-132129215.24756575"/>
        <n v="-58918785.885106564"/>
        <n v="58413551.761394262"/>
        <n v="32500006.785916328"/>
        <n v="42956772.678532839"/>
        <n v="87452714.035770655"/>
        <n v="118828048.46434486"/>
        <n v="90008770.501174927"/>
        <n v="121832135.02676916"/>
        <n v="62259750.707280159"/>
        <n v="184852750.25164962"/>
        <n v="91600835.747338295"/>
        <n v="175263734.49542451"/>
        <n v="171489648.9525485"/>
        <n v="-4052197.1399478912"/>
        <n v="88484296.151833296"/>
        <n v="-12966016.342427254"/>
        <n v="81457494.857273102"/>
        <n v="3938211.2177889347"/>
        <n v="-22301666.107260704"/>
        <n v="-4999409.5318241119"/>
        <n v="-109999110.35858011"/>
        <n v="-14724572.018928766"/>
        <n v="50212740.004238844"/>
        <n v="-35469321.787414074"/>
        <n v="-83699196.770104647"/>
        <n v="-77276062.858384132"/>
        <n v="-50797506.228631735"/>
        <n v="-81380867.456101179"/>
        <n v="-38965842.989462137"/>
        <n v="-13676045.220270395"/>
        <n v="-22794793.719976902"/>
        <n v="4991093.2177639008"/>
        <n v="-7238909.5693941116"/>
        <n v="71501124.449282169"/>
        <n v="94850823.778731585"/>
        <n v="155091103.74602532"/>
        <n v="175824289.09102726"/>
        <n v="-12525904.490514755"/>
        <n v="-30905893.225265026"/>
        <n v="-143504308.40082908"/>
        <n v="27973323.21791935"/>
        <n v="-17128100.571072102"/>
        <n v="-25677546.621548176"/>
        <n v="-115575612.41935968"/>
        <n v="-45196637.696363688"/>
        <n v="-23520929.719959259"/>
        <n v="-16356840.527775526"/>
        <n v="6253309.0720367432"/>
        <n v="-23975069.77056694"/>
        <n v="-6649202.3178844452"/>
        <n v="-35247655.800321579"/>
        <n v="-40510284.141433239"/>
        <n v="-77094020.514744997"/>
        <n v="-119719393.82669592"/>
        <n v="20536910.53128171"/>
        <n v="-101813183.85530865"/>
        <n v="1723977.3777559996"/>
        <n v="-31504801.446822166"/>
        <n v="7248780.6958150864"/>
        <n v="7853922.3448708057"/>
        <n v="71208830.402198076"/>
        <n v="26622752.897401214"/>
        <n v="53412609.383470774"/>
        <n v="117205459.26843107"/>
        <n v="27589850.799910665"/>
        <n v="87460194.471636534"/>
      </sharedItems>
      <fieldGroup base="2">
        <rangePr autoStart="0" autoEnd="0" startNum="-150000000" endNum="190000000" groupInterval="20000000"/>
        <groupItems count="19">
          <s v="&lt;-150000000"/>
          <s v="-150000000--130000000"/>
          <s v="-130000000--110000000"/>
          <s v="-110000000--90000000"/>
          <s v="-90000000--70000000"/>
          <s v="-70000000--50000000"/>
          <s v="-50000000--30000000"/>
          <s v="-30000000--10000000"/>
          <s v="-10000000-10000000"/>
          <s v="10000000-30000000"/>
          <s v="30000000-50000000"/>
          <s v="50000000-70000000"/>
          <s v="70000000-90000000"/>
          <s v="90000000-110000000"/>
          <s v="110000000-130000000"/>
          <s v="130000000-150000000"/>
          <s v="150000000-170000000"/>
          <s v="170000000-190000000"/>
          <s v="&gt;19000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emove" refreshedDate="42776.977786805553" createdVersion="4" refreshedVersion="4" minRefreshableVersion="3" recordCount="250">
  <cacheSource type="worksheet">
    <worksheetSource ref="C39:C289" sheet="PhiDiff_LN regr"/>
  </cacheSource>
  <cacheFields count="1">
    <cacheField name="Residuals" numFmtId="0">
      <sharedItems containsSemiMixedTypes="0" containsString="0" containsNumber="1" minValue="-0.16849303988998443" maxValue="0.21879370831953437" count="250">
        <n v="-3.3144878296814895E-2"/>
        <n v="-2.6362966874838634E-2"/>
        <n v="-3.2275176835350194E-2"/>
        <n v="-2.860620000252112E-2"/>
        <n v="-5.2911791761248494E-2"/>
        <n v="-3.4437246151526324E-3"/>
        <n v="-2.2592849843736218E-2"/>
        <n v="-0.11411504817466778"/>
        <n v="-1.0774492548961234E-2"/>
        <n v="-5.8405717105678434E-3"/>
        <n v="3.0825470620751361E-2"/>
        <n v="-5.5653100627651497E-2"/>
        <n v="6.7060469005781442E-2"/>
        <n v="-5.6434300040244523E-3"/>
        <n v="-3.3653656452942826E-2"/>
        <n v="8.0419865571853322E-2"/>
        <n v="-6.8088589953866574E-2"/>
        <n v="-6.9376898465161929E-2"/>
        <n v="-3.3598846883984734E-2"/>
        <n v="2.0469376447307397E-2"/>
        <n v="2.0127334218097204E-2"/>
        <n v="-7.002758183589286E-2"/>
        <n v="0.11154748906389145"/>
        <n v="-5.9207401044986341E-2"/>
        <n v="2.7520870699397904E-2"/>
        <n v="-2.6603125361685187E-2"/>
        <n v="-5.0387440457718924E-2"/>
        <n v="-7.6653823265672827E-2"/>
        <n v="6.6379659838570859E-2"/>
        <n v="-2.2467413369133382E-2"/>
        <n v="-7.0442451677877216E-2"/>
        <n v="0.14577729296422071"/>
        <n v="-4.5702514027878394E-2"/>
        <n v="-5.5439077087804378E-3"/>
        <n v="-2.0776139675378502E-2"/>
        <n v="-0.11539178805050199"/>
        <n v="-3.0883097229796874E-2"/>
        <n v="-4.7847585557647676E-4"/>
        <n v="-1.1504926964429174E-2"/>
        <n v="-0.16849303988998443"/>
        <n v="-0.10023658652174383"/>
        <n v="8.6557047132494347E-2"/>
        <n v="-0.14871912116919539"/>
        <n v="-8.7646456893910596E-3"/>
        <n v="-2.9055063309106899E-2"/>
        <n v="-5.5189418780315691E-2"/>
        <n v="1.8573655266926892E-3"/>
        <n v="-0.13990283731526176"/>
        <n v="1.7388298506737954E-2"/>
        <n v="3.432691169944313E-2"/>
        <n v="-7.4842050419679396E-2"/>
        <n v="-4.1547720074953887E-2"/>
        <n v="-1.9091021242642725E-2"/>
        <n v="-4.7224771544005506E-3"/>
        <n v="2.7427223682368052E-2"/>
        <n v="5.2538829532942088E-3"/>
        <n v="1.0020248822815603E-2"/>
        <n v="-7.6922066612574724E-3"/>
        <n v="-2.3412754563814531E-2"/>
        <n v="4.4272597056005836E-2"/>
        <n v="-4.2528099555353194E-2"/>
        <n v="7.5602741571938026E-2"/>
        <n v="-2.8249608287065797E-2"/>
        <n v="9.5002091347657469E-2"/>
        <n v="-6.5520006001928977E-3"/>
        <n v="-1.6539585147610225E-2"/>
        <n v="-3.1291887863135415E-2"/>
        <n v="-4.9527396194116946E-2"/>
        <n v="1.5648439068099762E-2"/>
        <n v="-1.6015403509564763E-2"/>
        <n v="-3.1901585853312042E-2"/>
        <n v="3.3392813168307001E-2"/>
        <n v="1.4244759794493689E-2"/>
        <n v="-3.2489915969243555E-2"/>
        <n v="-1.4054649991338763E-2"/>
        <n v="7.9549774830715236E-2"/>
        <n v="-4.3198082866206633E-2"/>
        <n v="-6.364849696746866E-2"/>
        <n v="8.2555907755974545E-2"/>
        <n v="4.1243620966476158E-2"/>
        <n v="-7.397969538339666E-2"/>
        <n v="-2.1854057640833702E-2"/>
        <n v="-1.8418089536933024E-2"/>
        <n v="1.0562628734666291E-2"/>
        <n v="3.1680760225608395E-2"/>
        <n v="2.083755887707639E-2"/>
        <n v="4.7575525689033782E-2"/>
        <n v="5.4219266040398395E-3"/>
        <n v="5.2277619163023203E-2"/>
        <n v="-4.9981967929065618E-2"/>
        <n v="-3.8504833804644534E-3"/>
        <n v="-2.0935539110407575E-2"/>
        <n v="9.5030382799947688E-3"/>
        <n v="-9.9563566339121223E-2"/>
        <n v="5.3598548612722396E-2"/>
        <n v="-3.4869908069895317E-2"/>
        <n v="1.3038743814590248E-2"/>
        <n v="1.7623822101413111E-2"/>
        <n v="1.9426310456546858E-2"/>
        <n v="6.2253284915350093E-3"/>
        <n v="2.3483580523087966E-2"/>
        <n v="5.4866732162562215E-2"/>
        <n v="-4.9438596519870259E-2"/>
        <n v="1.4603701676223935E-2"/>
        <n v="5.4862160635524404E-2"/>
        <n v="5.8512722313883714E-2"/>
        <n v="-1.9762035902248343E-2"/>
        <n v="-1.565509579970481E-2"/>
        <n v="4.7206787080716239E-2"/>
        <n v="5.0465476267271825E-2"/>
        <n v="4.5348551730485909E-2"/>
        <n v="6.2000904539871726E-2"/>
        <n v="0.13708851964860358"/>
        <n v="4.8906189677232703E-2"/>
        <n v="4.1413931092186829E-2"/>
        <n v="1.3495610466613073E-2"/>
        <n v="4.6561792290489734E-2"/>
        <n v="6.3716938190989225E-2"/>
        <n v="7.7874277964202321E-2"/>
        <n v="8.3597036715477913E-2"/>
        <n v="7.5581658975606203E-2"/>
        <n v="4.6915985050759446E-2"/>
        <n v="-9.7669952308372388E-3"/>
        <n v="5.8330396962791298E-2"/>
        <n v="4.7660102470992172E-3"/>
        <n v="3.5022469113483723E-2"/>
        <n v="0.1104335076988523"/>
        <n v="3.9974378933537835E-2"/>
        <n v="5.0254186716035321E-2"/>
        <n v="-5.6473548862925327E-2"/>
        <n v="5.3639901250363664E-2"/>
        <n v="1.4774713307527776E-2"/>
        <n v="5.7460872330413082E-2"/>
        <n v="-6.1115405175124593E-2"/>
        <n v="-6.1448454917865547E-2"/>
        <n v="8.5039576694141417E-2"/>
        <n v="-1.750390459410589E-2"/>
        <n v="-0.10548762433347569"/>
        <n v="3.6889445777328334E-2"/>
        <n v="-9.2406957988249161E-3"/>
        <n v="-6.8711442264302036E-3"/>
        <n v="-3.3129634543472619E-2"/>
        <n v="-0.11074356741924696"/>
        <n v="9.2327975686400166E-2"/>
        <n v="-3.3998498496028873E-2"/>
        <n v="-0.13323033126396489"/>
        <n v="6.6650238527207861E-2"/>
        <n v="-4.1867980965161422E-2"/>
        <n v="-5.1901406741313494E-2"/>
        <n v="4.4297810706698471E-2"/>
        <n v="1.0914318486614505E-2"/>
        <n v="9.8291613079188878E-2"/>
        <n v="7.5174443382334033E-2"/>
        <n v="0.21879370831953437"/>
        <n v="0.15362004768864246"/>
        <n v="-2.8303201880799378E-3"/>
        <n v="4.3230132261751208E-2"/>
        <n v="3.2392234322793811E-2"/>
        <n v="7.4335661822356514E-2"/>
        <n v="-0.10954706643998158"/>
        <n v="-1.8588883881509588E-3"/>
        <n v="2.1906215987561595E-2"/>
        <n v="-4.1704068473771727E-2"/>
        <n v="-3.9952767445573301E-2"/>
        <n v="-8.2215675436509983E-2"/>
        <n v="4.3387758425428302E-3"/>
        <n v="-2.2530582813292455E-2"/>
        <n v="-9.9746767437697059E-2"/>
        <n v="-2.7759747187058537E-2"/>
        <n v="0.10161210457158276"/>
        <n v="-6.6022518168939115E-2"/>
        <n v="2.0970060508615163E-2"/>
        <n v="5.3288062616363874E-2"/>
        <n v="-8.777801757269188E-2"/>
        <n v="2.9550556348704404E-2"/>
        <n v="-7.1061543656361081E-2"/>
        <n v="-7.4279797294281025E-3"/>
        <n v="1.7698479467012973E-2"/>
        <n v="4.5264918854140745E-2"/>
        <n v="-0.11789902816923892"/>
        <n v="-0.10469177204994828"/>
        <n v="-1.4124844692645411E-2"/>
        <n v="3.6621402233340206E-2"/>
        <n v="-0.14171702174357748"/>
        <n v="-1.138278579649743E-2"/>
        <n v="0.11840486219593593"/>
        <n v="-1.0301466724813579E-2"/>
        <n v="3.6918583236303704E-2"/>
        <n v="2.802054964783629E-2"/>
        <n v="6.99375128030848E-2"/>
        <n v="3.6199578556320944E-2"/>
        <n v="7.8177173833120506E-2"/>
        <n v="-3.1645777254608376E-2"/>
        <n v="4.3884493195811558E-2"/>
        <n v="-1.5504544606274706E-2"/>
        <n v="8.4745387521202531E-2"/>
        <n v="4.7199835293529446E-2"/>
        <n v="-3.7562672120072804E-2"/>
        <n v="7.3146102065917873E-2"/>
        <n v="-5.6315332217911518E-2"/>
        <n v="2.6658936575689296E-2"/>
        <n v="-4.5927085276378676E-2"/>
        <n v="-1.5739115543839333E-2"/>
        <n v="1.043144324908063E-2"/>
        <n v="-0.12539220474089596"/>
        <n v="-2.097518221934358E-2"/>
        <n v="3.0965547673771354E-2"/>
        <n v="-6.7196392593313448E-2"/>
        <n v="-8.6137878275021507E-2"/>
        <n v="4.2865799466955679E-3"/>
        <n v="-1.4715948532575851E-2"/>
        <n v="-4.949159790948876E-2"/>
        <n v="-3.5882571818778075E-2"/>
        <n v="-6.9018144117070079E-3"/>
        <n v="-8.0155724584134447E-3"/>
        <n v="1.6949721054006162E-2"/>
        <n v="-3.6935825884885531E-2"/>
        <n v="-6.0458466857777893E-3"/>
        <n v="4.3877261933856104E-2"/>
        <n v="7.3946756253212342E-2"/>
        <n v="5.0204272855943088E-2"/>
        <n v="-4.9561738544451117E-2"/>
        <n v="-2.2666367454021952E-2"/>
        <n v="-0.11161701049221406"/>
        <n v="5.7949758859386691E-2"/>
        <n v="-2.5149854448713427E-2"/>
        <n v="-1.9121061876870016E-3"/>
        <n v="-6.8857977386786118E-2"/>
        <n v="9.0786246889109634E-3"/>
        <n v="-4.3270933390134658E-2"/>
        <n v="1.8171953623635773E-5"/>
        <n v="1.0592118919865001E-2"/>
        <n v="-3.8683644003919326E-2"/>
        <n v="4.7996954050562479E-2"/>
        <n v="-1.9775008360882751E-2"/>
        <n v="7.1820784452114594E-3"/>
        <n v="-6.2937701463727791E-2"/>
        <n v="-7.0422578461771579E-2"/>
        <n v="0.11753101012579314"/>
        <n v="-8.3218937023957551E-2"/>
        <n v="6.3487923311482675E-2"/>
        <n v="-5.3320870165649126E-2"/>
        <n v="3.2891350312329592E-2"/>
        <n v="1.3385056729774192E-2"/>
        <n v="6.285902055880932E-2"/>
        <n v="4.8325755245542723E-2"/>
        <n v="5.6766103976466198E-2"/>
        <n v="0.10781143752065958"/>
        <n v="-3.9934050551996947E-2"/>
        <n v="8.6733093254364846E-2"/>
      </sharedItems>
      <fieldGroup base="0">
        <rangePr autoStart="0" autoEnd="0" startNum="-0.17" endNum="0.23" groupInterval="0.02"/>
        <groupItems count="22">
          <s v="&lt;-0.17"/>
          <s v="-0.17--0.15"/>
          <s v="-0.15--0.13"/>
          <s v="-0.13--0.11"/>
          <s v="-0.11--0.09"/>
          <s v="-0.09--0.07"/>
          <s v="-0.07--0.05"/>
          <s v="-0.05--0.03"/>
          <s v="-0.03--0.01"/>
          <s v="-0.01-0.00999999999999999"/>
          <s v="0.00999999999999998-0.03"/>
          <s v="0.03-0.05"/>
          <s v="0.05-0.07"/>
          <s v="0.07-0.09"/>
          <s v="0.09-0.11"/>
          <s v="0.11-0.13"/>
          <s v="0.13-0.15"/>
          <s v="0.15-0.17"/>
          <s v="0.17-0.19"/>
          <s v="0.19-0.21"/>
          <s v="0.21-0.23"/>
          <s v="&gt;0.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4">
  <r>
    <n v="1"/>
    <n v="295910899.67007512"/>
    <x v="0"/>
  </r>
  <r>
    <n v="2"/>
    <n v="303987114.56841725"/>
    <x v="1"/>
  </r>
  <r>
    <n v="3"/>
    <n v="415930171.47791803"/>
    <x v="2"/>
  </r>
  <r>
    <n v="4"/>
    <n v="410100266.63020825"/>
    <x v="3"/>
  </r>
  <r>
    <n v="5"/>
    <n v="403127710.1693387"/>
    <x v="4"/>
  </r>
  <r>
    <n v="6"/>
    <n v="380173436.14050508"/>
    <x v="5"/>
  </r>
  <r>
    <n v="7"/>
    <n v="380513270.72938967"/>
    <x v="6"/>
  </r>
  <r>
    <n v="8"/>
    <n v="417358591.40570146"/>
    <x v="7"/>
  </r>
  <r>
    <n v="9"/>
    <n v="412867078.74379069"/>
    <x v="8"/>
  </r>
  <r>
    <n v="10"/>
    <n v="386228200.41837931"/>
    <x v="9"/>
  </r>
  <r>
    <n v="11"/>
    <n v="367514458.50007343"/>
    <x v="10"/>
  </r>
  <r>
    <n v="12"/>
    <n v="395279994.12843436"/>
    <x v="11"/>
  </r>
  <r>
    <n v="13"/>
    <n v="398181178.65806973"/>
    <x v="12"/>
  </r>
  <r>
    <n v="14"/>
    <n v="410828135.12267381"/>
    <x v="13"/>
  </r>
  <r>
    <n v="15"/>
    <n v="511911243.90300202"/>
    <x v="14"/>
  </r>
  <r>
    <n v="16"/>
    <n v="474696977.75643283"/>
    <x v="15"/>
  </r>
  <r>
    <n v="17"/>
    <n v="470543405.16917002"/>
    <x v="16"/>
  </r>
  <r>
    <n v="18"/>
    <n v="437213421.16063154"/>
    <x v="17"/>
  </r>
  <r>
    <n v="19"/>
    <n v="443882037.0655452"/>
    <x v="18"/>
  </r>
  <r>
    <n v="20"/>
    <n v="467892964.93140054"/>
    <x v="19"/>
  </r>
  <r>
    <n v="21"/>
    <n v="442845035.53913206"/>
    <x v="20"/>
  </r>
  <r>
    <n v="22"/>
    <n v="472331146.7251364"/>
    <x v="21"/>
  </r>
  <r>
    <n v="23"/>
    <n v="427713569.70790339"/>
    <x v="22"/>
  </r>
  <r>
    <n v="24"/>
    <n v="434703423.68068904"/>
    <x v="23"/>
  </r>
  <r>
    <n v="25"/>
    <n v="429737091.62097728"/>
    <x v="24"/>
  </r>
  <r>
    <n v="26"/>
    <n v="409966524.53943574"/>
    <x v="25"/>
  </r>
  <r>
    <n v="27"/>
    <n v="506702943.4687531"/>
    <x v="26"/>
  </r>
  <r>
    <n v="28"/>
    <n v="502948017.65440959"/>
    <x v="27"/>
  </r>
  <r>
    <n v="29"/>
    <n v="482632012.55247402"/>
    <x v="28"/>
  </r>
  <r>
    <n v="30"/>
    <n v="432760739.96936828"/>
    <x v="29"/>
  </r>
  <r>
    <n v="31"/>
    <n v="435707983.82591099"/>
    <x v="30"/>
  </r>
  <r>
    <n v="32"/>
    <n v="411514365.83156574"/>
    <x v="31"/>
  </r>
  <r>
    <n v="33"/>
    <n v="384351267.37093174"/>
    <x v="32"/>
  </r>
  <r>
    <n v="34"/>
    <n v="404401215.94991928"/>
    <x v="33"/>
  </r>
  <r>
    <n v="35"/>
    <n v="324837198.49834007"/>
    <x v="34"/>
  </r>
  <r>
    <n v="36"/>
    <n v="298950343.83952582"/>
    <x v="35"/>
  </r>
  <r>
    <n v="37"/>
    <n v="283281223.29561388"/>
    <x v="36"/>
  </r>
  <r>
    <n v="38"/>
    <n v="306813714.38858509"/>
    <x v="37"/>
  </r>
  <r>
    <n v="39"/>
    <n v="417949547.06242168"/>
    <x v="38"/>
  </r>
  <r>
    <n v="40"/>
    <n v="397734853.71104801"/>
    <x v="39"/>
  </r>
  <r>
    <n v="41"/>
    <n v="396334171.88963389"/>
    <x v="40"/>
  </r>
  <r>
    <n v="42"/>
    <n v="382392840.94949067"/>
    <x v="41"/>
  </r>
  <r>
    <n v="43"/>
    <n v="371359033.36593521"/>
    <x v="42"/>
  </r>
  <r>
    <n v="44"/>
    <n v="353615362.93067765"/>
    <x v="43"/>
  </r>
  <r>
    <n v="45"/>
    <n v="365689221.96030098"/>
    <x v="44"/>
  </r>
  <r>
    <n v="46"/>
    <n v="407596755.02496433"/>
    <x v="45"/>
  </r>
  <r>
    <n v="47"/>
    <n v="358138949.06844896"/>
    <x v="46"/>
  </r>
  <r>
    <n v="48"/>
    <n v="359526014.3561399"/>
    <x v="47"/>
  </r>
  <r>
    <n v="49"/>
    <n v="367357176.16108561"/>
    <x v="48"/>
  </r>
  <r>
    <n v="50"/>
    <n v="391231970.75412881"/>
    <x v="49"/>
  </r>
  <r>
    <n v="51"/>
    <n v="485902522.15407002"/>
    <x v="50"/>
  </r>
  <r>
    <n v="52"/>
    <n v="455875362.9964937"/>
    <x v="51"/>
  </r>
  <r>
    <n v="53"/>
    <n v="450125782.25681233"/>
    <x v="52"/>
  </r>
  <r>
    <n v="54"/>
    <n v="397789815.74818319"/>
    <x v="53"/>
  </r>
  <r>
    <n v="55"/>
    <n v="382012534.95138747"/>
    <x v="54"/>
  </r>
  <r>
    <n v="56"/>
    <n v="379391622.31493902"/>
    <x v="55"/>
  </r>
  <r>
    <n v="57"/>
    <n v="365000163.66684675"/>
    <x v="56"/>
  </r>
  <r>
    <n v="58"/>
    <n v="388693758.82476747"/>
    <x v="57"/>
  </r>
  <r>
    <n v="59"/>
    <n v="348991271.75861245"/>
    <x v="58"/>
  </r>
  <r>
    <n v="60"/>
    <n v="327867796.56071013"/>
    <x v="59"/>
  </r>
  <r>
    <n v="61"/>
    <n v="358744672.89360332"/>
    <x v="60"/>
  </r>
  <r>
    <n v="62"/>
    <n v="354317941.83781022"/>
    <x v="61"/>
  </r>
  <r>
    <n v="63"/>
    <n v="445138284.65788311"/>
    <x v="62"/>
  </r>
  <r>
    <n v="64"/>
    <n v="433922605.65590334"/>
    <x v="63"/>
  </r>
  <r>
    <n v="65"/>
    <n v="416833723.61244547"/>
    <x v="64"/>
  </r>
  <r>
    <n v="66"/>
    <n v="386075857.09624898"/>
    <x v="65"/>
  </r>
  <r>
    <n v="67"/>
    <n v="391819168.79675531"/>
    <x v="66"/>
  </r>
  <r>
    <n v="68"/>
    <n v="401465352.40143979"/>
    <x v="67"/>
  </r>
  <r>
    <n v="69"/>
    <n v="390626385.02958471"/>
    <x v="68"/>
  </r>
  <r>
    <n v="70"/>
    <n v="412523757.28951102"/>
    <x v="69"/>
  </r>
  <r>
    <n v="71"/>
    <n v="353976592.01799214"/>
    <x v="70"/>
  </r>
  <r>
    <n v="72"/>
    <n v="335360679.75683802"/>
    <x v="71"/>
  </r>
  <r>
    <n v="73"/>
    <n v="347875279.72604221"/>
    <x v="72"/>
  </r>
  <r>
    <n v="74"/>
    <n v="361826993.84586096"/>
    <x v="73"/>
  </r>
  <r>
    <n v="75"/>
    <n v="464998723.77933753"/>
    <x v="74"/>
  </r>
  <r>
    <n v="76"/>
    <n v="429842961.24897927"/>
    <x v="75"/>
  </r>
  <r>
    <n v="77"/>
    <n v="400317254.77939236"/>
    <x v="76"/>
  </r>
  <r>
    <n v="78"/>
    <n v="358275879.53331131"/>
    <x v="77"/>
  </r>
  <r>
    <n v="79"/>
    <n v="360664683.54714733"/>
    <x v="78"/>
  </r>
  <r>
    <n v="80"/>
    <n v="369589679.11596072"/>
    <x v="79"/>
  </r>
  <r>
    <n v="81"/>
    <n v="348774070.65577167"/>
    <x v="80"/>
  </r>
  <r>
    <n v="82"/>
    <n v="384727594.91086394"/>
    <x v="81"/>
  </r>
  <r>
    <n v="83"/>
    <n v="355673750.35679066"/>
    <x v="82"/>
  </r>
  <r>
    <n v="84"/>
    <n v="351621190.44250274"/>
    <x v="83"/>
  </r>
  <r>
    <n v="85"/>
    <n v="362170536.0897519"/>
    <x v="84"/>
  </r>
  <r>
    <n v="86"/>
    <n v="361788963.67897797"/>
    <x v="85"/>
  </r>
  <r>
    <n v="87"/>
    <n v="454275794.4924162"/>
    <x v="86"/>
  </r>
  <r>
    <n v="88"/>
    <n v="427321342.05967659"/>
    <x v="87"/>
  </r>
  <r>
    <n v="89"/>
    <n v="405836070.67219126"/>
    <x v="88"/>
  </r>
  <r>
    <n v="90"/>
    <n v="397366095.55257708"/>
    <x v="89"/>
  </r>
  <r>
    <n v="91"/>
    <n v="429631052.88445103"/>
    <x v="90"/>
  </r>
  <r>
    <n v="92"/>
    <n v="410311144.32917178"/>
    <x v="91"/>
  </r>
  <r>
    <n v="93"/>
    <n v="404458389.16430646"/>
    <x v="92"/>
  </r>
  <r>
    <n v="94"/>
    <n v="465526379.6339711"/>
    <x v="93"/>
  </r>
  <r>
    <n v="95"/>
    <n v="427199193.36432755"/>
    <x v="94"/>
  </r>
  <r>
    <n v="96"/>
    <n v="428942676.62989783"/>
    <x v="95"/>
  </r>
  <r>
    <n v="97"/>
    <n v="435414607.21660477"/>
    <x v="96"/>
  </r>
  <r>
    <n v="98"/>
    <n v="460562188.86896813"/>
    <x v="97"/>
  </r>
  <r>
    <n v="99"/>
    <n v="572232589.33991396"/>
    <x v="98"/>
  </r>
  <r>
    <n v="100"/>
    <n v="558497341.14786422"/>
    <x v="99"/>
  </r>
  <r>
    <n v="101"/>
    <n v="533821434.58596289"/>
    <x v="100"/>
  </r>
  <r>
    <n v="102"/>
    <n v="499659941.1661433"/>
    <x v="101"/>
  </r>
  <r>
    <n v="103"/>
    <n v="512107137.49078768"/>
    <x v="102"/>
  </r>
  <r>
    <n v="104"/>
    <n v="518363765.69413459"/>
    <x v="103"/>
  </r>
  <r>
    <n v="105"/>
    <n v="509571727.76142144"/>
    <x v="104"/>
  </r>
  <r>
    <n v="106"/>
    <n v="555358768.06453061"/>
    <x v="105"/>
  </r>
  <r>
    <n v="107"/>
    <n v="510099887.80691588"/>
    <x v="106"/>
  </r>
  <r>
    <n v="108"/>
    <n v="537642475.36914241"/>
    <x v="107"/>
  </r>
  <r>
    <n v="109"/>
    <n v="536627835.6527884"/>
    <x v="108"/>
  </r>
  <r>
    <n v="110"/>
    <n v="522108547.85804415"/>
    <x v="109"/>
  </r>
  <r>
    <n v="111"/>
    <n v="614770761.78889966"/>
    <x v="110"/>
  </r>
  <r>
    <n v="112"/>
    <n v="598463065.89610434"/>
    <x v="111"/>
  </r>
  <r>
    <n v="113"/>
    <n v="566141752.34100604"/>
    <x v="112"/>
  </r>
  <r>
    <n v="114"/>
    <n v="517567071.46590883"/>
    <x v="113"/>
  </r>
  <r>
    <n v="115"/>
    <n v="517246883.62173551"/>
    <x v="114"/>
  </r>
  <r>
    <n v="116"/>
    <n v="527828585.38759726"/>
    <x v="115"/>
  </r>
  <r>
    <n v="117"/>
    <n v="573604646.19953489"/>
    <x v="116"/>
  </r>
  <r>
    <n v="118"/>
    <n v="621193641.5188669"/>
    <x v="117"/>
  </r>
  <r>
    <n v="119"/>
    <n v="565236048.90024972"/>
    <x v="118"/>
  </r>
  <r>
    <n v="120"/>
    <n v="562993596.78799474"/>
    <x v="119"/>
  </r>
  <r>
    <n v="121"/>
    <n v="580639606.48545671"/>
    <x v="120"/>
  </r>
  <r>
    <n v="122"/>
    <n v="576411759.83453476"/>
    <x v="121"/>
  </r>
  <r>
    <n v="123"/>
    <n v="686835567.17338049"/>
    <x v="122"/>
  </r>
  <r>
    <n v="124"/>
    <n v="664851823.6277262"/>
    <x v="123"/>
  </r>
  <r>
    <n v="125"/>
    <n v="656144563.69065917"/>
    <x v="124"/>
  </r>
  <r>
    <n v="126"/>
    <n v="654586978.87293601"/>
    <x v="125"/>
  </r>
  <r>
    <n v="127"/>
    <n v="659209354.90728557"/>
    <x v="126"/>
  </r>
  <r>
    <n v="128"/>
    <n v="646734604.32977283"/>
    <x v="127"/>
  </r>
  <r>
    <n v="129"/>
    <n v="664464129.29883432"/>
    <x v="128"/>
  </r>
  <r>
    <n v="130"/>
    <n v="724377854.34225595"/>
    <x v="129"/>
  </r>
  <r>
    <n v="131"/>
    <n v="689516495.01792884"/>
    <x v="130"/>
  </r>
  <r>
    <n v="132"/>
    <n v="700570642.59747577"/>
    <x v="131"/>
  </r>
  <r>
    <n v="133"/>
    <n v="716736963.61148977"/>
    <x v="132"/>
  </r>
  <r>
    <n v="134"/>
    <n v="726156392.64174914"/>
    <x v="133"/>
  </r>
  <r>
    <n v="135"/>
    <n v="858021632.65579081"/>
    <x v="134"/>
  </r>
  <r>
    <n v="136"/>
    <n v="823031863.95197451"/>
    <x v="135"/>
  </r>
  <r>
    <n v="137"/>
    <n v="823202732.39423251"/>
    <x v="136"/>
  </r>
  <r>
    <n v="138"/>
    <n v="824993607.03183675"/>
    <x v="137"/>
  </r>
  <r>
    <n v="139"/>
    <n v="854689491.36604762"/>
    <x v="138"/>
  </r>
  <r>
    <n v="140"/>
    <n v="881181850.89065218"/>
    <x v="139"/>
  </r>
  <r>
    <n v="141"/>
    <n v="868377833.13702619"/>
    <x v="140"/>
  </r>
  <r>
    <n v="142"/>
    <n v="942104690.70136893"/>
    <x v="141"/>
  </r>
  <r>
    <n v="143"/>
    <n v="913612898.43735182"/>
    <x v="142"/>
  </r>
  <r>
    <n v="144"/>
    <n v="922481460.08491707"/>
    <x v="143"/>
  </r>
  <r>
    <n v="145"/>
    <n v="957433502.13374913"/>
    <x v="144"/>
  </r>
  <r>
    <n v="146"/>
    <n v="960075587.06607985"/>
    <x v="145"/>
  </r>
  <r>
    <n v="147"/>
    <n v="1086545368.9470537"/>
    <x v="146"/>
  </r>
  <r>
    <n v="148"/>
    <n v="1058344448.9685222"/>
    <x v="147"/>
  </r>
  <r>
    <n v="149"/>
    <n v="1067695958.2350262"/>
    <x v="148"/>
  </r>
  <r>
    <n v="150"/>
    <n v="1055485091.7134001"/>
    <x v="149"/>
  </r>
  <r>
    <n v="151"/>
    <n v="1050178264.7086444"/>
    <x v="150"/>
  </r>
  <r>
    <n v="152"/>
    <n v="1049146290.5618563"/>
    <x v="151"/>
  </r>
  <r>
    <n v="153"/>
    <n v="1036559599.7063041"/>
    <x v="152"/>
  </r>
  <r>
    <n v="154"/>
    <n v="1026943148.5602722"/>
    <x v="153"/>
  </r>
  <r>
    <n v="155"/>
    <n v="840363561.69829965"/>
    <x v="154"/>
  </r>
  <r>
    <n v="156"/>
    <n v="765114864.30141628"/>
    <x v="155"/>
  </r>
  <r>
    <n v="157"/>
    <n v="718402947.1134398"/>
    <x v="156"/>
  </r>
  <r>
    <n v="158"/>
    <n v="722500224.01584005"/>
    <x v="157"/>
  </r>
  <r>
    <n v="159"/>
    <n v="809628379.51711512"/>
    <x v="158"/>
  </r>
  <r>
    <n v="160"/>
    <n v="761735820.50565088"/>
    <x v="159"/>
  </r>
  <r>
    <n v="161"/>
    <n v="791673454.58536541"/>
    <x v="160"/>
  </r>
  <r>
    <n v="162"/>
    <n v="805054407.65665007"/>
    <x v="161"/>
  </r>
  <r>
    <n v="163"/>
    <n v="831767417.61990464"/>
    <x v="162"/>
  </r>
  <r>
    <n v="164"/>
    <n v="824664688.54940426"/>
    <x v="163"/>
  </r>
  <r>
    <n v="165"/>
    <n v="834960094.89694333"/>
    <x v="164"/>
  </r>
  <r>
    <n v="166"/>
    <n v="863963526.92939055"/>
    <x v="165"/>
  </r>
  <r>
    <n v="167"/>
    <n v="818325589.92720461"/>
    <x v="166"/>
  </r>
  <r>
    <n v="168"/>
    <n v="849288799.69878936"/>
    <x v="167"/>
  </r>
  <r>
    <n v="169"/>
    <n v="868820013.96048188"/>
    <x v="168"/>
  </r>
  <r>
    <n v="170"/>
    <n v="889466890.27731955"/>
    <x v="169"/>
  </r>
  <r>
    <n v="171"/>
    <n v="961480988.75030923"/>
    <x v="170"/>
  </r>
  <r>
    <n v="172"/>
    <n v="950088732.56594241"/>
    <x v="171"/>
  </r>
  <r>
    <n v="173"/>
    <n v="962346868.16149342"/>
    <x v="172"/>
  </r>
  <r>
    <n v="174"/>
    <n v="900057050.12217712"/>
    <x v="173"/>
  </r>
  <r>
    <n v="175"/>
    <n v="904373764.05873084"/>
    <x v="174"/>
  </r>
  <r>
    <n v="176"/>
    <n v="928870037.21290934"/>
    <x v="175"/>
  </r>
  <r>
    <n v="177"/>
    <n v="955810562.21059132"/>
    <x v="176"/>
  </r>
  <r>
    <n v="178"/>
    <n v="1021483841.9530793"/>
    <x v="177"/>
  </r>
  <r>
    <n v="179"/>
    <n v="983338864.05148971"/>
    <x v="178"/>
  </r>
  <r>
    <n v="180"/>
    <n v="987943065.30121064"/>
    <x v="179"/>
  </r>
  <r>
    <n v="181"/>
    <n v="1010101559.2849296"/>
    <x v="180"/>
  </r>
  <r>
    <n v="182"/>
    <n v="1060869215.2792418"/>
    <x v="181"/>
  </r>
  <r>
    <n v="183"/>
    <n v="1200738365.950722"/>
    <x v="182"/>
  </r>
  <r>
    <n v="184"/>
    <n v="1164436067.9140911"/>
    <x v="183"/>
  </r>
  <r>
    <n v="185"/>
    <n v="1190065341.2288423"/>
    <x v="184"/>
  </r>
  <r>
    <n v="186"/>
    <n v="1126968194.8070731"/>
    <x v="185"/>
  </r>
  <r>
    <n v="187"/>
    <n v="1107327598.6796985"/>
    <x v="186"/>
  </r>
  <r>
    <n v="188"/>
    <n v="1122621865.6679287"/>
    <x v="187"/>
  </r>
  <r>
    <n v="189"/>
    <n v="1119402736.3050554"/>
    <x v="188"/>
  </r>
  <r>
    <n v="190"/>
    <n v="1125171333.245116"/>
    <x v="189"/>
  </r>
  <r>
    <n v="191"/>
    <n v="1083452592.2997701"/>
    <x v="190"/>
  </r>
  <r>
    <n v="192"/>
    <n v="1087738025.2832241"/>
    <x v="191"/>
  </r>
  <r>
    <n v="193"/>
    <n v="1094083384.2368836"/>
    <x v="192"/>
  </r>
  <r>
    <n v="194"/>
    <n v="1132557741.2266402"/>
    <x v="193"/>
  </r>
  <r>
    <n v="195"/>
    <n v="1247948745.8810227"/>
    <x v="194"/>
  </r>
  <r>
    <n v="196"/>
    <n v="1211122935.7089813"/>
    <x v="195"/>
  </r>
  <r>
    <n v="197"/>
    <n v="1185138113.6759615"/>
    <x v="196"/>
  </r>
  <r>
    <n v="198"/>
    <n v="1121421133.3563702"/>
    <x v="197"/>
  </r>
  <r>
    <n v="199"/>
    <n v="1113245636.2094448"/>
    <x v="198"/>
  </r>
  <r>
    <n v="200"/>
    <n v="1134247815.2838826"/>
    <x v="199"/>
  </r>
  <r>
    <n v="201"/>
    <n v="1129482584.3712044"/>
    <x v="200"/>
  </r>
  <r>
    <n v="202"/>
    <n v="1173020282.9076149"/>
    <x v="201"/>
  </r>
  <r>
    <n v="203"/>
    <n v="1168794039.6728451"/>
    <x v="202"/>
  </r>
  <r>
    <n v="204"/>
    <n v="1175354577.4530804"/>
    <x v="20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1">
  <r>
    <n v="1"/>
    <n v="336559591.09016442"/>
    <x v="0"/>
  </r>
  <r>
    <n v="2"/>
    <n v="343227932.79197061"/>
    <x v="1"/>
  </r>
  <r>
    <n v="3"/>
    <n v="450306920.13692778"/>
    <x v="2"/>
  </r>
  <r>
    <n v="4"/>
    <n v="449396999.16444421"/>
    <x v="3"/>
  </r>
  <r>
    <n v="5"/>
    <n v="440407266.91796005"/>
    <x v="4"/>
  </r>
  <r>
    <n v="6"/>
    <n v="397095013.37691087"/>
    <x v="5"/>
  </r>
  <r>
    <n v="7"/>
    <n v="396776283.88043785"/>
    <x v="6"/>
  </r>
  <r>
    <n v="8"/>
    <n v="418195285.33325112"/>
    <x v="7"/>
  </r>
  <r>
    <n v="9"/>
    <n v="416467531.8844313"/>
    <x v="8"/>
  </r>
  <r>
    <n v="10"/>
    <n v="416625787.39080054"/>
    <x v="9"/>
  </r>
  <r>
    <n v="11"/>
    <n v="390021654.37659043"/>
    <x v="10"/>
  </r>
  <r>
    <n v="12"/>
    <n v="408192222.55673879"/>
    <x v="11"/>
  </r>
  <r>
    <n v="13"/>
    <n v="405207948.39102513"/>
    <x v="12"/>
  </r>
  <r>
    <n v="14"/>
    <n v="415435998.83830965"/>
    <x v="13"/>
  </r>
  <r>
    <n v="15"/>
    <n v="513836107.56744295"/>
    <x v="14"/>
  </r>
  <r>
    <n v="16"/>
    <n v="486607016.95397925"/>
    <x v="15"/>
  </r>
  <r>
    <n v="17"/>
    <n v="473834044.17631209"/>
    <x v="16"/>
  </r>
  <r>
    <n v="18"/>
    <n v="432661338.09843075"/>
    <x v="17"/>
  </r>
  <r>
    <n v="19"/>
    <n v="439024291.21136934"/>
    <x v="18"/>
  </r>
  <r>
    <n v="20"/>
    <n v="456703908.92775595"/>
    <x v="19"/>
  </r>
  <r>
    <n v="21"/>
    <n v="438745422.27915144"/>
    <x v="20"/>
  </r>
  <r>
    <n v="22"/>
    <n v="474271789.68032324"/>
    <x v="21"/>
  </r>
  <r>
    <n v="23"/>
    <n v="427993058.28712493"/>
    <x v="22"/>
  </r>
  <r>
    <n v="24"/>
    <n v="425399158.68828344"/>
    <x v="23"/>
  </r>
  <r>
    <n v="25"/>
    <n v="421664678.29799682"/>
    <x v="24"/>
  </r>
  <r>
    <n v="26"/>
    <n v="404013409.4225139"/>
    <x v="25"/>
  </r>
  <r>
    <n v="27"/>
    <n v="504187804.63788188"/>
    <x v="26"/>
  </r>
  <r>
    <n v="28"/>
    <n v="505010881.65279496"/>
    <x v="27"/>
  </r>
  <r>
    <n v="29"/>
    <n v="483639491.67409694"/>
    <x v="28"/>
  </r>
  <r>
    <n v="30"/>
    <n v="420096030.56512088"/>
    <x v="29"/>
  </r>
  <r>
    <n v="31"/>
    <n v="414466581.05542439"/>
    <x v="30"/>
  </r>
  <r>
    <n v="32"/>
    <n v="392871826.64461917"/>
    <x v="31"/>
  </r>
  <r>
    <n v="33"/>
    <n v="361495569.68572408"/>
    <x v="32"/>
  </r>
  <r>
    <n v="34"/>
    <n v="388752805.34326208"/>
    <x v="33"/>
  </r>
  <r>
    <n v="35"/>
    <n v="318522737.05748886"/>
    <x v="34"/>
  </r>
  <r>
    <n v="36"/>
    <n v="306178994.16437"/>
    <x v="35"/>
  </r>
  <r>
    <n v="37"/>
    <n v="291082243.46841896"/>
    <x v="36"/>
  </r>
  <r>
    <n v="38"/>
    <n v="313536056.14563537"/>
    <x v="37"/>
  </r>
  <r>
    <n v="39"/>
    <n v="422940966.60832912"/>
    <x v="38"/>
  </r>
  <r>
    <n v="40"/>
    <n v="406086537.32427001"/>
    <x v="39"/>
  </r>
  <r>
    <n v="41"/>
    <n v="408502946.54905784"/>
    <x v="40"/>
  </r>
  <r>
    <n v="42"/>
    <n v="377400475.84847325"/>
    <x v="41"/>
  </r>
  <r>
    <n v="43"/>
    <n v="367671737.87562245"/>
    <x v="42"/>
  </r>
  <r>
    <n v="44"/>
    <n v="352279176.76790881"/>
    <x v="43"/>
  </r>
  <r>
    <n v="45"/>
    <n v="361839536.31159842"/>
    <x v="44"/>
  </r>
  <r>
    <n v="46"/>
    <n v="407589236.63267004"/>
    <x v="45"/>
  </r>
  <r>
    <n v="47"/>
    <n v="356692557.12001884"/>
    <x v="46"/>
  </r>
  <r>
    <n v="48"/>
    <n v="361443761.10584044"/>
    <x v="47"/>
  </r>
  <r>
    <n v="49"/>
    <n v="367421388.72866744"/>
    <x v="48"/>
  </r>
  <r>
    <n v="50"/>
    <n v="388717876.74603957"/>
    <x v="49"/>
  </r>
  <r>
    <n v="51"/>
    <n v="479910559.97478694"/>
    <x v="50"/>
  </r>
  <r>
    <n v="52"/>
    <n v="456137474.3561573"/>
    <x v="51"/>
  </r>
  <r>
    <n v="53"/>
    <n v="447416030.49029267"/>
    <x v="52"/>
  </r>
  <r>
    <n v="54"/>
    <n v="386473691.79395431"/>
    <x v="53"/>
  </r>
  <r>
    <n v="55"/>
    <n v="377958507.63927007"/>
    <x v="54"/>
  </r>
  <r>
    <n v="56"/>
    <n v="374945333.68890876"/>
    <x v="55"/>
  </r>
  <r>
    <n v="57"/>
    <n v="361606211.36419022"/>
    <x v="56"/>
  </r>
  <r>
    <n v="58"/>
    <n v="393221080.66371691"/>
    <x v="57"/>
  </r>
  <r>
    <n v="59"/>
    <n v="345744647.8915872"/>
    <x v="58"/>
  </r>
  <r>
    <n v="60"/>
    <n v="329944706.9442808"/>
    <x v="59"/>
  </r>
  <r>
    <n v="61"/>
    <n v="356996508.47888607"/>
    <x v="60"/>
  </r>
  <r>
    <n v="62"/>
    <n v="356678731.66367489"/>
    <x v="61"/>
  </r>
  <r>
    <n v="63"/>
    <n v="446314487.66979361"/>
    <x v="62"/>
  </r>
  <r>
    <n v="64"/>
    <n v="430689496.47813058"/>
    <x v="63"/>
  </r>
  <r>
    <n v="65"/>
    <n v="411795782.047755"/>
    <x v="64"/>
  </r>
  <r>
    <n v="66"/>
    <n v="369519152.77425247"/>
    <x v="65"/>
  </r>
  <r>
    <n v="67"/>
    <n v="375844586.89250958"/>
    <x v="66"/>
  </r>
  <r>
    <n v="68"/>
    <n v="381844729.40713304"/>
    <x v="67"/>
  </r>
  <r>
    <n v="69"/>
    <n v="375427788.94479972"/>
    <x v="68"/>
  </r>
  <r>
    <n v="70"/>
    <n v="398525938.72992241"/>
    <x v="69"/>
  </r>
  <r>
    <n v="71"/>
    <n v="342777587.58040887"/>
    <x v="70"/>
  </r>
  <r>
    <n v="72"/>
    <n v="327620465.67516279"/>
    <x v="71"/>
  </r>
  <r>
    <n v="73"/>
    <n v="339524498.5669533"/>
    <x v="72"/>
  </r>
  <r>
    <n v="74"/>
    <n v="345666608.3627398"/>
    <x v="73"/>
  </r>
  <r>
    <n v="75"/>
    <n v="448726858.69254762"/>
    <x v="74"/>
  </r>
  <r>
    <n v="76"/>
    <n v="427470105.26915419"/>
    <x v="75"/>
  </r>
  <r>
    <n v="77"/>
    <n v="400509388.41805863"/>
    <x v="76"/>
  </r>
  <r>
    <n v="78"/>
    <n v="353634133.53449124"/>
    <x v="77"/>
  </r>
  <r>
    <n v="79"/>
    <n v="358511864.9830122"/>
    <x v="78"/>
  </r>
  <r>
    <n v="80"/>
    <n v="359372053.95607406"/>
    <x v="79"/>
  </r>
  <r>
    <n v="81"/>
    <n v="342680735.37374419"/>
    <x v="80"/>
  </r>
  <r>
    <n v="82"/>
    <n v="381996751.7656247"/>
    <x v="81"/>
  </r>
  <r>
    <n v="83"/>
    <n v="345726429.16962105"/>
    <x v="82"/>
  </r>
  <r>
    <n v="84"/>
    <n v="346483452.89638746"/>
    <x v="83"/>
  </r>
  <r>
    <n v="85"/>
    <n v="354033736.4540441"/>
    <x v="84"/>
  </r>
  <r>
    <n v="86"/>
    <n v="354767812.56990588"/>
    <x v="85"/>
  </r>
  <r>
    <n v="87"/>
    <n v="452734917.33272165"/>
    <x v="86"/>
  </r>
  <r>
    <n v="88"/>
    <n v="439717154.54675567"/>
    <x v="87"/>
  </r>
  <r>
    <n v="89"/>
    <n v="424233705.62940919"/>
    <x v="88"/>
  </r>
  <r>
    <n v="90"/>
    <n v="406803585.17324394"/>
    <x v="89"/>
  </r>
  <r>
    <n v="91"/>
    <n v="434168025.81971633"/>
    <x v="90"/>
  </r>
  <r>
    <n v="92"/>
    <n v="417892928.32878494"/>
    <x v="91"/>
  </r>
  <r>
    <n v="93"/>
    <n v="417169131.03463066"/>
    <x v="92"/>
  </r>
  <r>
    <n v="94"/>
    <n v="479458923.38992119"/>
    <x v="93"/>
  </r>
  <r>
    <n v="95"/>
    <n v="446152480.59259933"/>
    <x v="94"/>
  </r>
  <r>
    <n v="96"/>
    <n v="451196963.3387562"/>
    <x v="95"/>
  </r>
  <r>
    <n v="97"/>
    <n v="456820399.91332299"/>
    <x v="96"/>
  </r>
  <r>
    <n v="98"/>
    <n v="476040809.50855505"/>
    <x v="97"/>
  </r>
  <r>
    <n v="99"/>
    <n v="575465698.08855975"/>
    <x v="98"/>
  </r>
  <r>
    <n v="100"/>
    <n v="567444442.91436386"/>
    <x v="99"/>
  </r>
  <r>
    <n v="101"/>
    <n v="547635625.75464773"/>
    <x v="100"/>
  </r>
  <r>
    <n v="102"/>
    <n v="488774226.96496266"/>
    <x v="101"/>
  </r>
  <r>
    <n v="103"/>
    <n v="501838187.0700233"/>
    <x v="102"/>
  </r>
  <r>
    <n v="104"/>
    <n v="509125533.59749174"/>
    <x v="103"/>
  </r>
  <r>
    <n v="105"/>
    <n v="502835431.27784956"/>
    <x v="104"/>
  </r>
  <r>
    <n v="106"/>
    <n v="556247869.90970087"/>
    <x v="105"/>
  </r>
  <r>
    <n v="107"/>
    <n v="515050875.69396138"/>
    <x v="106"/>
  </r>
  <r>
    <n v="108"/>
    <n v="546693136.45576322"/>
    <x v="107"/>
  </r>
  <r>
    <n v="109"/>
    <n v="544647083.56696463"/>
    <x v="108"/>
  </r>
  <r>
    <n v="110"/>
    <n v="533159738.00577843"/>
    <x v="109"/>
  </r>
  <r>
    <n v="111"/>
    <n v="623151301.85435963"/>
    <x v="110"/>
  </r>
  <r>
    <n v="112"/>
    <n v="615553819.80255103"/>
    <x v="111"/>
  </r>
  <r>
    <n v="113"/>
    <n v="581592476.23518813"/>
    <x v="112"/>
  </r>
  <r>
    <n v="114"/>
    <n v="520149763.26317239"/>
    <x v="113"/>
  </r>
  <r>
    <n v="115"/>
    <n v="524801983.08193666"/>
    <x v="114"/>
  </r>
  <r>
    <n v="116"/>
    <n v="540157209.88413894"/>
    <x v="115"/>
  </r>
  <r>
    <n v="117"/>
    <n v="574059495.36834943"/>
    <x v="116"/>
  </r>
  <r>
    <n v="118"/>
    <n v="622359999.54393947"/>
    <x v="117"/>
  </r>
  <r>
    <n v="119"/>
    <n v="567144268.24952722"/>
    <x v="118"/>
  </r>
  <r>
    <n v="120"/>
    <n v="569155144.18458557"/>
    <x v="119"/>
  </r>
  <r>
    <n v="121"/>
    <n v="587830969.48964369"/>
    <x v="120"/>
  </r>
  <r>
    <n v="122"/>
    <n v="586480513.28619337"/>
    <x v="121"/>
  </r>
  <r>
    <n v="123"/>
    <n v="698807201.41502857"/>
    <x v="122"/>
  </r>
  <r>
    <n v="124"/>
    <n v="683757254.60054862"/>
    <x v="123"/>
  </r>
  <r>
    <n v="125"/>
    <n v="679706126.8777194"/>
    <x v="124"/>
  </r>
  <r>
    <n v="126"/>
    <n v="660120075.95074773"/>
    <x v="125"/>
  </r>
  <r>
    <n v="127"/>
    <n v="657848882.38168597"/>
    <x v="126"/>
  </r>
  <r>
    <n v="128"/>
    <n v="643733178.10436845"/>
    <x v="127"/>
  </r>
  <r>
    <n v="129"/>
    <n v="654022861.58148825"/>
    <x v="128"/>
  </r>
  <r>
    <n v="130"/>
    <n v="717822074.59455264"/>
    <x v="129"/>
  </r>
  <r>
    <n v="131"/>
    <n v="681693411.35377574"/>
    <x v="130"/>
  </r>
  <r>
    <n v="132"/>
    <n v="690845383.32694733"/>
    <x v="131"/>
  </r>
  <r>
    <n v="133"/>
    <n v="703219669.31890094"/>
    <x v="132"/>
  </r>
  <r>
    <n v="134"/>
    <n v="706810705.37145495"/>
    <x v="133"/>
  </r>
  <r>
    <n v="135"/>
    <n v="837692117.3040936"/>
    <x v="134"/>
  </r>
  <r>
    <n v="136"/>
    <n v="816260232.23060703"/>
    <x v="135"/>
  </r>
  <r>
    <n v="137"/>
    <n v="815904025.1977458"/>
    <x v="136"/>
  </r>
  <r>
    <n v="138"/>
    <n v="804464903.45556223"/>
    <x v="137"/>
  </r>
  <r>
    <n v="139"/>
    <n v="832725156.91560924"/>
    <x v="138"/>
  </r>
  <r>
    <n v="140"/>
    <n v="858217607.47367966"/>
    <x v="139"/>
  </r>
  <r>
    <n v="141"/>
    <n v="848190512.02934146"/>
    <x v="140"/>
  </r>
  <r>
    <n v="142"/>
    <n v="933270319.1804812"/>
    <x v="141"/>
  </r>
  <r>
    <n v="143"/>
    <n v="913894530.92608643"/>
    <x v="142"/>
  </r>
  <r>
    <n v="144"/>
    <n v="926242321.45320249"/>
    <x v="143"/>
  </r>
  <r>
    <n v="145"/>
    <n v="963837707.79081762"/>
    <x v="144"/>
  </r>
  <r>
    <n v="146"/>
    <n v="966227713.85642791"/>
    <x v="145"/>
  </r>
  <r>
    <n v="147"/>
    <n v="1084542604.702529"/>
    <x v="146"/>
  </r>
  <r>
    <n v="148"/>
    <n v="1062243921.3882364"/>
    <x v="147"/>
  </r>
  <r>
    <n v="149"/>
    <n v="1070393017.429556"/>
    <x v="148"/>
  </r>
  <r>
    <n v="150"/>
    <n v="1033813672.0784634"/>
    <x v="149"/>
  </r>
  <r>
    <n v="151"/>
    <n v="1019724471.8373045"/>
    <x v="150"/>
  </r>
  <r>
    <n v="152"/>
    <n v="1006228342.9296584"/>
    <x v="151"/>
  </r>
  <r>
    <n v="153"/>
    <n v="990733754.17658901"/>
    <x v="152"/>
  </r>
  <r>
    <n v="154"/>
    <n v="990423862.72197425"/>
    <x v="153"/>
  </r>
  <r>
    <n v="155"/>
    <n v="794972742.5319984"/>
    <x v="154"/>
  </r>
  <r>
    <n v="156"/>
    <n v="739548914.65395379"/>
    <x v="155"/>
  </r>
  <r>
    <n v="157"/>
    <n v="711034039.10449004"/>
    <x v="156"/>
  </r>
  <r>
    <n v="158"/>
    <n v="722722035.9676137"/>
    <x v="157"/>
  </r>
  <r>
    <n v="159"/>
    <n v="799570786.99466252"/>
    <x v="158"/>
  </r>
  <r>
    <n v="160"/>
    <n v="758527216.33200884"/>
    <x v="159"/>
  </r>
  <r>
    <n v="161"/>
    <n v="790433071.91080475"/>
    <x v="160"/>
  </r>
  <r>
    <n v="162"/>
    <n v="792613562.05857122"/>
    <x v="161"/>
  </r>
  <r>
    <n v="163"/>
    <n v="811546481.84074616"/>
    <x v="162"/>
  </r>
  <r>
    <n v="164"/>
    <n v="801803268.55079675"/>
    <x v="163"/>
  </r>
  <r>
    <n v="165"/>
    <n v="823523372.62575555"/>
    <x v="164"/>
  </r>
  <r>
    <n v="166"/>
    <n v="859318119.05404782"/>
    <x v="165"/>
  </r>
  <r>
    <n v="167"/>
    <n v="820235760.40647936"/>
    <x v="166"/>
  </r>
  <r>
    <n v="168"/>
    <n v="846786375.93621135"/>
    <x v="167"/>
  </r>
  <r>
    <n v="169"/>
    <n v="869640383.68042493"/>
    <x v="168"/>
  </r>
  <r>
    <n v="170"/>
    <n v="887278485.99841094"/>
    <x v="169"/>
  </r>
  <r>
    <n v="171"/>
    <n v="963492929.15950346"/>
    <x v="170"/>
  </r>
  <r>
    <n v="172"/>
    <n v="972449972.69772291"/>
    <x v="171"/>
  </r>
  <r>
    <n v="173"/>
    <n v="979140039.31480324"/>
    <x v="172"/>
  </r>
  <r>
    <n v="174"/>
    <n v="903454271.38756943"/>
    <x v="173"/>
  </r>
  <r>
    <n v="175"/>
    <n v="905849231.40883362"/>
    <x v="174"/>
  </r>
  <r>
    <n v="176"/>
    <n v="925499787.72435462"/>
    <x v="175"/>
  </r>
  <r>
    <n v="177"/>
    <n v="951319401.90326202"/>
    <x v="176"/>
  </r>
  <r>
    <n v="178"/>
    <n v="1021656524.8057573"/>
    <x v="177"/>
  </r>
  <r>
    <n v="179"/>
    <n v="992253287.39981318"/>
    <x v="178"/>
  </r>
  <r>
    <n v="180"/>
    <n v="1000046870.4351324"/>
    <x v="179"/>
  </r>
  <r>
    <n v="181"/>
    <n v="1024054830.1338656"/>
    <x v="180"/>
  </r>
  <r>
    <n v="182"/>
    <n v="1071680302.7238591"/>
    <x v="181"/>
  </r>
  <r>
    <n v="183"/>
    <n v="1206789724.3760824"/>
    <x v="182"/>
  </r>
  <r>
    <n v="184"/>
    <n v="1180685043.9866529"/>
    <x v="183"/>
  </r>
  <r>
    <n v="185"/>
    <n v="1203691887.2475657"/>
    <x v="184"/>
  </r>
  <r>
    <n v="186"/>
    <n v="1124125152.8851066"/>
    <x v="185"/>
  </r>
  <r>
    <n v="187"/>
    <n v="1097907335.2386057"/>
    <x v="186"/>
  </r>
  <r>
    <n v="188"/>
    <n v="1114125599.2140837"/>
    <x v="187"/>
  </r>
  <r>
    <n v="189"/>
    <n v="1094819422.3214672"/>
    <x v="188"/>
  </r>
  <r>
    <n v="190"/>
    <n v="1112761915.9642293"/>
    <x v="189"/>
  </r>
  <r>
    <n v="191"/>
    <n v="1060768227.5356551"/>
    <x v="190"/>
  </r>
  <r>
    <n v="192"/>
    <n v="1070397140.4988251"/>
    <x v="191"/>
  </r>
  <r>
    <n v="193"/>
    <n v="1078602837.9732308"/>
    <x v="192"/>
  </r>
  <r>
    <n v="194"/>
    <n v="1120997324.2927198"/>
    <x v="193"/>
  </r>
  <r>
    <n v="195"/>
    <n v="1234291465.7483504"/>
    <x v="194"/>
  </r>
  <r>
    <n v="196"/>
    <n v="1200932422.2526617"/>
    <x v="195"/>
  </r>
  <r>
    <n v="197"/>
    <n v="1176874437.5045755"/>
    <x v="196"/>
  </r>
  <r>
    <n v="198"/>
    <n v="1100259586.0474515"/>
    <x v="197"/>
  </r>
  <r>
    <n v="199"/>
    <n v="1087493224.1399479"/>
    <x v="198"/>
  </r>
  <r>
    <n v="200"/>
    <n v="1108513060.8481667"/>
    <x v="199"/>
  </r>
  <r>
    <n v="201"/>
    <n v="1108102879.3424273"/>
    <x v="200"/>
  </r>
  <r>
    <n v="202"/>
    <n v="1160846208.1427269"/>
    <x v="201"/>
  </r>
  <r>
    <n v="203"/>
    <n v="1149018788.7822111"/>
    <x v="202"/>
  </r>
  <r>
    <n v="204"/>
    <n v="1154447397.1072607"/>
    <x v="203"/>
  </r>
  <r>
    <n v="205"/>
    <n v="1165005311.5318241"/>
    <x v="204"/>
  </r>
  <r>
    <n v="206"/>
    <n v="1188767981.3585801"/>
    <x v="205"/>
  </r>
  <r>
    <n v="207"/>
    <n v="1264712540.0189288"/>
    <x v="206"/>
  </r>
  <r>
    <n v="208"/>
    <n v="1226578343.9957612"/>
    <x v="207"/>
  </r>
  <r>
    <n v="209"/>
    <n v="1210341585.7874141"/>
    <x v="208"/>
  </r>
  <r>
    <n v="210"/>
    <n v="1194451492.7701046"/>
    <x v="209"/>
  </r>
  <r>
    <n v="211"/>
    <n v="1185716829.8583841"/>
    <x v="210"/>
  </r>
  <r>
    <n v="212"/>
    <n v="1175129318.2286317"/>
    <x v="211"/>
  </r>
  <r>
    <n v="213"/>
    <n v="1178787677.4561012"/>
    <x v="212"/>
  </r>
  <r>
    <n v="214"/>
    <n v="1234753003.9894621"/>
    <x v="213"/>
  </r>
  <r>
    <n v="215"/>
    <n v="1184616139.2202704"/>
    <x v="214"/>
  </r>
  <r>
    <n v="216"/>
    <n v="1178082653.7199769"/>
    <x v="215"/>
  </r>
  <r>
    <n v="217"/>
    <n v="1199437512.7822361"/>
    <x v="216"/>
  </r>
  <r>
    <n v="218"/>
    <n v="1199647998.5693941"/>
    <x v="217"/>
  </r>
  <r>
    <n v="219"/>
    <n v="1283660849.5507178"/>
    <x v="218"/>
  </r>
  <r>
    <n v="220"/>
    <n v="1288323916.2212684"/>
    <x v="219"/>
  </r>
  <r>
    <n v="221"/>
    <n v="1289709734.2539747"/>
    <x v="220"/>
  </r>
  <r>
    <n v="222"/>
    <n v="1222981697.9089727"/>
    <x v="221"/>
  </r>
  <r>
    <n v="223"/>
    <n v="1233471052.4905148"/>
    <x v="222"/>
  </r>
  <r>
    <n v="224"/>
    <n v="1252020465.225265"/>
    <x v="223"/>
  </r>
  <r>
    <n v="225"/>
    <n v="1216124215.4008291"/>
    <x v="224"/>
  </r>
  <r>
    <n v="226"/>
    <n v="1241363895.7820807"/>
    <x v="225"/>
  </r>
  <r>
    <n v="227"/>
    <n v="1196685372.5710721"/>
    <x v="226"/>
  </r>
  <r>
    <n v="228"/>
    <n v="1189015944.6215482"/>
    <x v="227"/>
  </r>
  <r>
    <n v="229"/>
    <n v="1176495686.4193597"/>
    <x v="228"/>
  </r>
  <r>
    <n v="230"/>
    <n v="1126786134.6963637"/>
    <x v="229"/>
  </r>
  <r>
    <n v="231"/>
    <n v="1213798799.7199593"/>
    <x v="230"/>
  </r>
  <r>
    <n v="232"/>
    <n v="1193431088.5277755"/>
    <x v="231"/>
  </r>
  <r>
    <n v="233"/>
    <n v="1185782891.9279633"/>
    <x v="232"/>
  </r>
  <r>
    <n v="234"/>
    <n v="1170078026.7705669"/>
    <x v="233"/>
  </r>
  <r>
    <n v="235"/>
    <n v="1177285901.3178844"/>
    <x v="234"/>
  </r>
  <r>
    <n v="236"/>
    <n v="1168974007.8003216"/>
    <x v="235"/>
  </r>
  <r>
    <n v="237"/>
    <n v="1113799993.1414332"/>
    <x v="236"/>
  </r>
  <r>
    <n v="238"/>
    <n v="1089187831.514745"/>
    <x v="237"/>
  </r>
  <r>
    <n v="239"/>
    <n v="1051023277.8266959"/>
    <x v="238"/>
  </r>
  <r>
    <n v="240"/>
    <n v="1027618317.4687183"/>
    <x v="239"/>
  </r>
  <r>
    <n v="241"/>
    <n v="989454277.85530865"/>
    <x v="240"/>
  </r>
  <r>
    <n v="242"/>
    <n v="918412330.622244"/>
    <x v="241"/>
  </r>
  <r>
    <n v="243"/>
    <n v="1051004979.4468222"/>
    <x v="242"/>
  </r>
  <r>
    <n v="244"/>
    <n v="1075604989.3041849"/>
    <x v="243"/>
  </r>
  <r>
    <n v="245"/>
    <n v="1061235326.6551292"/>
    <x v="244"/>
  </r>
  <r>
    <n v="246"/>
    <n v="1016695128.5978019"/>
    <x v="245"/>
  </r>
  <r>
    <n v="247"/>
    <n v="1012254097.1025988"/>
    <x v="246"/>
  </r>
  <r>
    <n v="248"/>
    <n v="941617432.61652923"/>
    <x v="247"/>
  </r>
  <r>
    <n v="249"/>
    <n v="933439173.73156893"/>
    <x v="248"/>
  </r>
  <r>
    <n v="250"/>
    <n v="969525424.20008934"/>
    <x v="249"/>
  </r>
  <r>
    <n v="251"/>
    <n v="886656163.52836347"/>
    <x v="25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5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Y36:Z50" firstHeaderRow="1" firstDataRow="1" firstDataCol="1"/>
  <pivotFields count="3">
    <pivotField showAll="0"/>
    <pivotField showAll="0"/>
    <pivotField axis="axisRow" dataFiel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2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Residuals" fld="2" subtotal="count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S35:T53" firstHeaderRow="1" firstDataRow="1" firstDataCol="1"/>
  <pivotFields count="3">
    <pivotField showAll="0"/>
    <pivotField showAll="0"/>
    <pivotField axis="axisRow"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 count="1">
    <field x="2"/>
  </rowFields>
  <rowItems count="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Residuals" fld="2" subtotal="count" baseField="2" baseItem="1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H39:I58" firstHeaderRow="1" firstDataRow="1" firstDataCol="1"/>
  <pivotFields count="1">
    <pivotField axis="axisRow" dataFiel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 count="1">
    <field x="0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20"/>
    </i>
    <i t="grand">
      <x/>
    </i>
  </rowItems>
  <colItems count="1">
    <i/>
  </colItems>
  <dataFields count="1">
    <dataField name="Count of Residual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3"/>
  <sheetViews>
    <sheetView zoomScaleNormal="100" workbookViewId="0">
      <pane ySplit="1" topLeftCell="A185" activePane="bottomLeft" state="frozen"/>
      <selection pane="bottomLeft" activeCell="A207" sqref="A207:XFD207"/>
    </sheetView>
  </sheetViews>
  <sheetFormatPr defaultRowHeight="15" x14ac:dyDescent="0.25"/>
  <cols>
    <col min="1" max="1" width="7.42578125" bestFit="1" customWidth="1"/>
    <col min="2" max="2" width="13.85546875" bestFit="1" customWidth="1"/>
    <col min="3" max="3" width="8.7109375" bestFit="1" customWidth="1"/>
    <col min="4" max="4" width="7.42578125" bestFit="1" customWidth="1"/>
    <col min="5" max="5" width="12" bestFit="1" customWidth="1"/>
    <col min="6" max="6" width="13.85546875" bestFit="1" customWidth="1"/>
    <col min="7" max="7" width="9.85546875" bestFit="1" customWidth="1"/>
    <col min="8" max="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2">
        <v>35034</v>
      </c>
      <c r="B2" s="1"/>
      <c r="C2">
        <v>8.3350000000000009</v>
      </c>
      <c r="D2">
        <v>1.3693</v>
      </c>
      <c r="E2">
        <v>0.64913988964621872</v>
      </c>
      <c r="F2">
        <v>85.232799999999997</v>
      </c>
      <c r="G2">
        <v>71.5</v>
      </c>
      <c r="H2">
        <v>11.00495825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 x14ac:dyDescent="0.25">
      <c r="A3" s="2">
        <v>35065</v>
      </c>
      <c r="B3" s="3">
        <v>340402255</v>
      </c>
      <c r="C3">
        <v>8.3384</v>
      </c>
      <c r="D3">
        <v>1.3669</v>
      </c>
      <c r="E3">
        <v>0.65410779696493981</v>
      </c>
      <c r="F3">
        <v>86.292100000000005</v>
      </c>
      <c r="G3">
        <v>72.900000000000006</v>
      </c>
      <c r="H3">
        <v>11.565387545454545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s="2">
        <v>35096</v>
      </c>
      <c r="B4" s="3">
        <v>344599866</v>
      </c>
      <c r="C4">
        <v>8.3338000000000001</v>
      </c>
      <c r="D4">
        <v>1.3752</v>
      </c>
      <c r="E4">
        <v>0.65104166666666663</v>
      </c>
      <c r="F4">
        <v>86.650800000000004</v>
      </c>
      <c r="G4">
        <v>78.510000000000005</v>
      </c>
      <c r="H4">
        <v>12.492672649999999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s="2">
        <v>35125</v>
      </c>
      <c r="B5" s="3">
        <v>400773724</v>
      </c>
      <c r="C5">
        <v>8.3495000000000008</v>
      </c>
      <c r="D5">
        <v>1.3655999999999999</v>
      </c>
      <c r="E5">
        <v>0.65483596359112051</v>
      </c>
      <c r="F5">
        <v>86.559600000000003</v>
      </c>
      <c r="G5">
        <v>89.72</v>
      </c>
      <c r="H5">
        <v>13.67315961904762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s="2">
        <v>35156</v>
      </c>
      <c r="B6" s="3">
        <v>395770820</v>
      </c>
      <c r="C6">
        <v>8.3514999999999997</v>
      </c>
      <c r="D6">
        <v>1.3592</v>
      </c>
      <c r="E6">
        <v>0.65963060686015829</v>
      </c>
      <c r="F6">
        <v>87.039400000000001</v>
      </c>
      <c r="G6">
        <v>99.53</v>
      </c>
      <c r="H6">
        <v>13.794695714285714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2">
        <v>35186</v>
      </c>
      <c r="B7" s="3">
        <v>385201564</v>
      </c>
      <c r="C7">
        <v>8.3478999999999992</v>
      </c>
      <c r="D7">
        <v>1.3693</v>
      </c>
      <c r="E7">
        <v>0.65997888067581834</v>
      </c>
      <c r="F7">
        <v>87.471999999999994</v>
      </c>
      <c r="G7">
        <v>112.15</v>
      </c>
      <c r="H7">
        <v>13.399232590909088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s="2">
        <v>35217</v>
      </c>
      <c r="B8" s="3">
        <v>359069011</v>
      </c>
      <c r="C8">
        <v>8.3423999999999996</v>
      </c>
      <c r="D8">
        <v>1.3657999999999999</v>
      </c>
      <c r="E8">
        <v>0.64867669953295271</v>
      </c>
      <c r="F8">
        <v>87.745599999999996</v>
      </c>
      <c r="G8">
        <v>102.34</v>
      </c>
      <c r="H8">
        <v>13.448609450000001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s="2">
        <v>35247</v>
      </c>
      <c r="B9" s="3">
        <v>356448190</v>
      </c>
      <c r="C9">
        <v>8.3408999999999995</v>
      </c>
      <c r="D9">
        <v>1.3696999999999999</v>
      </c>
      <c r="E9">
        <v>0.64391500321957507</v>
      </c>
      <c r="F9">
        <v>87.403499999999994</v>
      </c>
      <c r="G9">
        <v>124.77</v>
      </c>
      <c r="H9">
        <v>12.180907136363635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s="2">
        <v>35278</v>
      </c>
      <c r="B10" s="3">
        <v>353687312</v>
      </c>
      <c r="C10">
        <v>8.3378999999999994</v>
      </c>
      <c r="D10">
        <v>1.3722000000000001</v>
      </c>
      <c r="E10">
        <v>0.64520291631718174</v>
      </c>
      <c r="F10">
        <v>86.840299999999999</v>
      </c>
      <c r="G10">
        <v>124.77</v>
      </c>
      <c r="H10">
        <v>12.790891136363637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s="2">
        <v>35309</v>
      </c>
      <c r="B11" s="3">
        <v>324887002</v>
      </c>
      <c r="C11">
        <v>8.3340999999999994</v>
      </c>
      <c r="D11">
        <v>1.3694</v>
      </c>
      <c r="E11">
        <v>0.64131340986340024</v>
      </c>
      <c r="F11">
        <v>87.365099999999998</v>
      </c>
      <c r="G11">
        <v>76.3</v>
      </c>
      <c r="H11">
        <v>13.925125250000002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</row>
    <row r="12" spans="1:19" x14ac:dyDescent="0.25">
      <c r="A12" s="2">
        <v>35339</v>
      </c>
      <c r="B12" s="3">
        <v>371051995</v>
      </c>
      <c r="C12">
        <v>8.3299000000000003</v>
      </c>
      <c r="D12">
        <v>1.3508</v>
      </c>
      <c r="E12">
        <v>0.63039778099981081</v>
      </c>
      <c r="F12">
        <v>87.840100000000007</v>
      </c>
      <c r="G12">
        <v>76.59</v>
      </c>
      <c r="H12">
        <v>14.119013043478262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</row>
    <row r="13" spans="1:19" x14ac:dyDescent="0.25">
      <c r="A13" s="2">
        <v>35370</v>
      </c>
      <c r="B13" s="3">
        <v>373948674</v>
      </c>
      <c r="C13">
        <v>8.3293999999999997</v>
      </c>
      <c r="D13">
        <v>1.3381000000000001</v>
      </c>
      <c r="E13">
        <v>0.60157612945918304</v>
      </c>
      <c r="F13">
        <v>86.904300000000006</v>
      </c>
      <c r="G13">
        <v>75.739999999999995</v>
      </c>
      <c r="H13">
        <v>14.089790050000001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 x14ac:dyDescent="0.25">
      <c r="A14" s="2">
        <v>35400</v>
      </c>
      <c r="B14" s="3">
        <v>394528316</v>
      </c>
      <c r="C14">
        <v>8.3290000000000006</v>
      </c>
      <c r="D14">
        <v>1.3622000000000001</v>
      </c>
      <c r="E14">
        <v>0.60099765610914124</v>
      </c>
      <c r="F14">
        <v>88.328500000000005</v>
      </c>
      <c r="G14">
        <v>76.510000000000005</v>
      </c>
      <c r="H14">
        <v>13.916209619047617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25">
      <c r="A15" s="2">
        <v>35431</v>
      </c>
      <c r="B15" s="3">
        <v>365245645</v>
      </c>
      <c r="C15">
        <v>8.3260000000000005</v>
      </c>
      <c r="D15">
        <v>1.3493999999999999</v>
      </c>
      <c r="E15">
        <v>0.60295447693699122</v>
      </c>
      <c r="F15">
        <v>89.650899999999993</v>
      </c>
      <c r="G15">
        <v>74.599999999999994</v>
      </c>
      <c r="H15">
        <v>14.063975863636363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s="2">
        <v>35462</v>
      </c>
      <c r="B16" s="3">
        <v>417103032</v>
      </c>
      <c r="C16">
        <v>8.3226999999999993</v>
      </c>
      <c r="D16">
        <v>1.3555999999999999</v>
      </c>
      <c r="E16">
        <v>0.61515748031496065</v>
      </c>
      <c r="F16">
        <v>92.613200000000006</v>
      </c>
      <c r="G16">
        <v>72.48</v>
      </c>
      <c r="H16">
        <v>14.075145894736842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s="2">
        <v>35490</v>
      </c>
      <c r="B17" s="3">
        <v>466444042</v>
      </c>
      <c r="C17">
        <v>8.3257999999999992</v>
      </c>
      <c r="D17">
        <v>1.3725000000000001</v>
      </c>
      <c r="E17">
        <v>0.62127236580516898</v>
      </c>
      <c r="F17">
        <v>93.453999999999994</v>
      </c>
      <c r="G17">
        <v>68.959999999999994</v>
      </c>
      <c r="H17">
        <v>14.657050649999997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s="2">
        <v>35521</v>
      </c>
      <c r="B18" s="3">
        <v>433505013</v>
      </c>
      <c r="C18">
        <v>8.3256999999999994</v>
      </c>
      <c r="D18">
        <v>1.3942000000000001</v>
      </c>
      <c r="E18">
        <v>0.61376051064874482</v>
      </c>
      <c r="F18">
        <v>94.454800000000006</v>
      </c>
      <c r="G18">
        <v>76.86</v>
      </c>
      <c r="H18">
        <v>14.867357863636364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s="2">
        <v>35551</v>
      </c>
      <c r="B19" s="3">
        <v>464059468</v>
      </c>
      <c r="C19">
        <v>8.3229000000000006</v>
      </c>
      <c r="D19">
        <v>1.3804000000000001</v>
      </c>
      <c r="E19">
        <v>0.61267001592942039</v>
      </c>
      <c r="F19">
        <v>93.008600000000001</v>
      </c>
      <c r="G19">
        <v>81.52</v>
      </c>
      <c r="H19">
        <v>16.827735142857144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s="2">
        <v>35582</v>
      </c>
      <c r="B20" s="3">
        <v>422657016</v>
      </c>
      <c r="C20">
        <v>8.3224</v>
      </c>
      <c r="D20">
        <v>1.3843000000000001</v>
      </c>
      <c r="E20">
        <v>0.60793969238251566</v>
      </c>
      <c r="F20">
        <v>92.48</v>
      </c>
      <c r="G20">
        <v>83.17</v>
      </c>
      <c r="H20">
        <v>18.229476285714288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2">
        <v>35612</v>
      </c>
      <c r="B21" s="3">
        <v>390208621</v>
      </c>
      <c r="C21">
        <v>8.3162000000000003</v>
      </c>
      <c r="D21">
        <v>1.3774999999999999</v>
      </c>
      <c r="E21">
        <v>0.59901761111776686</v>
      </c>
      <c r="F21">
        <v>93.254000000000005</v>
      </c>
      <c r="G21">
        <v>83.14</v>
      </c>
      <c r="H21">
        <v>19.157464181818181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s="2">
        <v>35643</v>
      </c>
      <c r="B22" s="3">
        <v>408882396</v>
      </c>
      <c r="C22">
        <v>8.3186999999999998</v>
      </c>
      <c r="D22">
        <v>1.3905000000000001</v>
      </c>
      <c r="E22">
        <v>0.62363579669473035</v>
      </c>
      <c r="F22">
        <v>95.502799999999993</v>
      </c>
      <c r="G22">
        <v>77.41</v>
      </c>
      <c r="H22">
        <v>19.00283533333333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s="2">
        <v>35674</v>
      </c>
      <c r="B23" s="3">
        <v>421480073</v>
      </c>
      <c r="C23">
        <v>8.3170999999999999</v>
      </c>
      <c r="D23">
        <v>1.3872</v>
      </c>
      <c r="E23">
        <v>0.62449259976269278</v>
      </c>
      <c r="F23">
        <v>95.175399999999996</v>
      </c>
      <c r="G23">
        <v>70.66</v>
      </c>
      <c r="H23">
        <v>18.437930142857144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</row>
    <row r="24" spans="1:19" x14ac:dyDescent="0.25">
      <c r="A24" s="2">
        <v>35704</v>
      </c>
      <c r="B24" s="3">
        <v>460766219</v>
      </c>
      <c r="C24">
        <v>8.3134999999999994</v>
      </c>
      <c r="D24">
        <v>1.3869</v>
      </c>
      <c r="E24">
        <v>0.61236987140232702</v>
      </c>
      <c r="F24">
        <v>94.479399999999998</v>
      </c>
      <c r="G24">
        <v>65.95</v>
      </c>
      <c r="H24">
        <v>18.615815043478257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</row>
    <row r="25" spans="1:19" x14ac:dyDescent="0.25">
      <c r="A25" s="2">
        <v>35735</v>
      </c>
      <c r="B25" s="3">
        <v>410031810</v>
      </c>
      <c r="C25">
        <v>8.3109000000000002</v>
      </c>
      <c r="D25">
        <v>1.4128000000000001</v>
      </c>
      <c r="E25">
        <v>0.59210136775415945</v>
      </c>
      <c r="F25">
        <v>94.807299999999998</v>
      </c>
      <c r="G25">
        <v>63.03</v>
      </c>
      <c r="H25">
        <v>18.036163052631583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</row>
    <row r="26" spans="1:19" x14ac:dyDescent="0.25">
      <c r="A26" s="2">
        <v>35765</v>
      </c>
      <c r="B26" s="3">
        <v>458022694</v>
      </c>
      <c r="C26">
        <v>8.3099000000000007</v>
      </c>
      <c r="D26">
        <v>1.4271</v>
      </c>
      <c r="E26">
        <v>0.6025185274447189</v>
      </c>
      <c r="F26">
        <v>97.217799999999997</v>
      </c>
      <c r="G26">
        <v>56.52</v>
      </c>
      <c r="H26">
        <v>19.156958045454548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 x14ac:dyDescent="0.25">
      <c r="A27" s="2">
        <v>35796</v>
      </c>
      <c r="B27" s="3">
        <v>415360985</v>
      </c>
      <c r="C27">
        <v>8.3094000000000001</v>
      </c>
      <c r="D27">
        <v>1.4409000000000001</v>
      </c>
      <c r="E27">
        <v>0.6116207951070336</v>
      </c>
      <c r="F27">
        <v>98.525800000000004</v>
      </c>
      <c r="G27">
        <v>50.56</v>
      </c>
      <c r="H27">
        <v>17.87008295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s="2">
        <v>35827</v>
      </c>
      <c r="B28" s="3">
        <v>427526327</v>
      </c>
      <c r="C28">
        <v>8.3071999999999999</v>
      </c>
      <c r="D28">
        <v>1.4334</v>
      </c>
      <c r="E28">
        <v>0.6094588005850804</v>
      </c>
      <c r="F28">
        <v>97.656400000000005</v>
      </c>
      <c r="G28">
        <v>50.38</v>
      </c>
      <c r="H28">
        <v>18.842940052631576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s="2">
        <v>35855</v>
      </c>
      <c r="B29" s="3">
        <v>481235065</v>
      </c>
      <c r="C29">
        <v>8.3076000000000008</v>
      </c>
      <c r="D29">
        <v>1.4166000000000001</v>
      </c>
      <c r="E29">
        <v>0.60172092183645232</v>
      </c>
      <c r="F29">
        <v>97.808999999999997</v>
      </c>
      <c r="G29">
        <v>50.25</v>
      </c>
      <c r="H29">
        <v>20.142977954545458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s="2">
        <v>35886</v>
      </c>
      <c r="B30" s="3">
        <v>461372146</v>
      </c>
      <c r="C30">
        <v>8.3057999999999996</v>
      </c>
      <c r="D30">
        <v>1.4298</v>
      </c>
      <c r="E30">
        <v>0.59797883154936315</v>
      </c>
      <c r="F30">
        <v>98.396100000000004</v>
      </c>
      <c r="G30">
        <v>50.75</v>
      </c>
      <c r="H30">
        <v>20.492494190476197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s="2">
        <v>35916</v>
      </c>
      <c r="B31" s="3">
        <v>426813197</v>
      </c>
      <c r="C31">
        <v>8.3084000000000007</v>
      </c>
      <c r="D31">
        <v>1.4452</v>
      </c>
      <c r="E31">
        <v>0.61042607740202659</v>
      </c>
      <c r="F31">
        <v>98.6464</v>
      </c>
      <c r="G31">
        <v>61.33</v>
      </c>
      <c r="H31">
        <v>18.739276700000001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s="2">
        <v>35947</v>
      </c>
      <c r="B32" s="3">
        <v>445724201</v>
      </c>
      <c r="C32">
        <v>8.31</v>
      </c>
      <c r="D32">
        <v>1.4655</v>
      </c>
      <c r="E32">
        <v>0.60591371788657289</v>
      </c>
      <c r="F32">
        <v>100.32989999999999</v>
      </c>
      <c r="G32">
        <v>60.45</v>
      </c>
      <c r="H32">
        <v>17.151955409090906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s="2">
        <v>35977</v>
      </c>
      <c r="B33" s="3">
        <v>401959987</v>
      </c>
      <c r="C33">
        <v>8.31</v>
      </c>
      <c r="D33">
        <v>1.4869000000000001</v>
      </c>
      <c r="E33">
        <v>0.60838352497414372</v>
      </c>
      <c r="F33">
        <v>101.0223</v>
      </c>
      <c r="G33">
        <v>52.34</v>
      </c>
      <c r="H33">
        <v>16.136889545454547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s="2">
        <v>36008</v>
      </c>
      <c r="B34" s="3">
        <v>369331027</v>
      </c>
      <c r="C34">
        <v>8.31</v>
      </c>
      <c r="D34">
        <v>1.5346</v>
      </c>
      <c r="E34">
        <v>0.611920205605189</v>
      </c>
      <c r="F34">
        <v>102.55200000000001</v>
      </c>
      <c r="G34">
        <v>49.06</v>
      </c>
      <c r="H34">
        <v>13.357961857142858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s="2">
        <v>36039</v>
      </c>
      <c r="B35" s="3">
        <v>407523190</v>
      </c>
      <c r="C35">
        <v>8.3055000000000003</v>
      </c>
      <c r="D35">
        <v>1.5218</v>
      </c>
      <c r="E35">
        <v>0.59442430006538671</v>
      </c>
      <c r="F35">
        <v>99.147000000000006</v>
      </c>
      <c r="G35">
        <v>40.93</v>
      </c>
      <c r="H35">
        <v>10.999160238095239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</row>
    <row r="36" spans="1:19" x14ac:dyDescent="0.25">
      <c r="A36" s="2">
        <v>36069</v>
      </c>
      <c r="B36" s="3">
        <v>375464437</v>
      </c>
      <c r="C36">
        <v>8.2777999999999992</v>
      </c>
      <c r="D36">
        <v>1.5451999999999999</v>
      </c>
      <c r="E36">
        <v>0.59017941454202083</v>
      </c>
      <c r="F36">
        <v>95.325999999999993</v>
      </c>
      <c r="G36">
        <v>38.590000000000003</v>
      </c>
      <c r="H36">
        <v>11.217928181818182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</row>
    <row r="37" spans="1:19" x14ac:dyDescent="0.25">
      <c r="A37" s="2">
        <v>36100</v>
      </c>
      <c r="B37" s="3">
        <v>349278269</v>
      </c>
      <c r="C37">
        <v>8.2777999999999992</v>
      </c>
      <c r="D37">
        <v>1.5404</v>
      </c>
      <c r="E37">
        <v>0.60201071579074106</v>
      </c>
      <c r="F37">
        <v>95.980900000000005</v>
      </c>
      <c r="G37">
        <v>23.68</v>
      </c>
      <c r="H37">
        <v>13.0329034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</row>
    <row r="38" spans="1:19" x14ac:dyDescent="0.25">
      <c r="A38" s="2">
        <v>36130</v>
      </c>
      <c r="B38" s="3">
        <v>339726395</v>
      </c>
      <c r="C38">
        <v>8.2780000000000005</v>
      </c>
      <c r="D38">
        <v>1.5432999999999999</v>
      </c>
      <c r="E38">
        <v>0.59851568111084508</v>
      </c>
      <c r="F38">
        <v>95.627600000000001</v>
      </c>
      <c r="G38">
        <v>19.100000000000001</v>
      </c>
      <c r="H38">
        <v>10.924532363636361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 x14ac:dyDescent="0.25">
      <c r="A39" s="2">
        <v>36161</v>
      </c>
      <c r="B39" s="3">
        <v>282377688</v>
      </c>
      <c r="C39">
        <v>8.2789000000000001</v>
      </c>
      <c r="D39">
        <v>1.5194000000000001</v>
      </c>
      <c r="E39">
        <v>0.60613407685780096</v>
      </c>
      <c r="F39">
        <v>94.510599999999997</v>
      </c>
      <c r="G39">
        <v>34.86</v>
      </c>
      <c r="H39">
        <v>11.770431736842108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s="2">
        <v>36192</v>
      </c>
      <c r="B40" s="3">
        <v>314862932</v>
      </c>
      <c r="C40">
        <v>8.2781000000000002</v>
      </c>
      <c r="D40">
        <v>1.4977</v>
      </c>
      <c r="E40">
        <v>0.61440157286802655</v>
      </c>
      <c r="F40">
        <v>95.900700000000001</v>
      </c>
      <c r="G40">
        <v>37.340000000000003</v>
      </c>
      <c r="H40">
        <v>11.514107000000001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s="2">
        <v>36220</v>
      </c>
      <c r="B41" s="3">
        <v>378712289</v>
      </c>
      <c r="C41">
        <v>8.2791999999999994</v>
      </c>
      <c r="D41">
        <v>1.5176000000000001</v>
      </c>
      <c r="E41">
        <v>0.61678899648430274</v>
      </c>
      <c r="F41">
        <v>97.990499999999997</v>
      </c>
      <c r="G41">
        <v>35.08</v>
      </c>
      <c r="H41">
        <v>12.361316782608695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s="2">
        <v>36251</v>
      </c>
      <c r="B42" s="3">
        <v>377370673</v>
      </c>
      <c r="C42">
        <v>8.2791999999999994</v>
      </c>
      <c r="D42">
        <v>1.4881</v>
      </c>
      <c r="E42">
        <v>0.62154266890422027</v>
      </c>
      <c r="F42">
        <v>98.191699999999997</v>
      </c>
      <c r="G42">
        <v>39.450000000000003</v>
      </c>
      <c r="H42">
        <v>14.539746142857146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2">
        <v>36281</v>
      </c>
      <c r="B43" s="3">
        <v>335794183</v>
      </c>
      <c r="C43">
        <v>8.2784999999999993</v>
      </c>
      <c r="D43">
        <v>1.4611000000000001</v>
      </c>
      <c r="E43">
        <v>0.61904172341215802</v>
      </c>
      <c r="F43">
        <v>98.069699999999997</v>
      </c>
      <c r="G43">
        <v>48.75</v>
      </c>
      <c r="H43">
        <v>14.382778200000001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2">
        <v>36312</v>
      </c>
      <c r="B44" s="3">
        <v>325134338</v>
      </c>
      <c r="C44">
        <v>8.2780000000000005</v>
      </c>
      <c r="D44">
        <v>1.4695</v>
      </c>
      <c r="E44">
        <v>0.62695924764890287</v>
      </c>
      <c r="F44">
        <v>99.070800000000006</v>
      </c>
      <c r="G44">
        <v>45.92</v>
      </c>
      <c r="H44">
        <v>13.716069636363637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s="2">
        <v>36342</v>
      </c>
      <c r="B45" s="3">
        <v>361318535</v>
      </c>
      <c r="C45">
        <v>8.2775999999999996</v>
      </c>
      <c r="D45">
        <v>1.4890000000000001</v>
      </c>
      <c r="E45">
        <v>0.63488032505872649</v>
      </c>
      <c r="F45">
        <v>99.553899999999999</v>
      </c>
      <c r="G45">
        <v>44.33</v>
      </c>
      <c r="H45">
        <v>13.182764142857144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s="2">
        <v>36373</v>
      </c>
      <c r="B46" s="3">
        <v>310717506</v>
      </c>
      <c r="C46">
        <v>8.2772000000000006</v>
      </c>
      <c r="D46">
        <v>1.4932000000000001</v>
      </c>
      <c r="E46">
        <v>0.62274255822642921</v>
      </c>
      <c r="F46">
        <v>97.321100000000001</v>
      </c>
      <c r="G46">
        <v>53.25</v>
      </c>
      <c r="H46">
        <v>14.262349000000002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s="2">
        <v>36404</v>
      </c>
      <c r="B47" s="3">
        <v>340836758</v>
      </c>
      <c r="C47">
        <v>8.2774000000000001</v>
      </c>
      <c r="D47">
        <v>1.4771000000000001</v>
      </c>
      <c r="E47">
        <v>0.61549824582999935</v>
      </c>
      <c r="F47">
        <v>96.263099999999994</v>
      </c>
      <c r="G47">
        <v>48.7</v>
      </c>
      <c r="H47">
        <v>13.880849619047618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</row>
    <row r="48" spans="1:19" x14ac:dyDescent="0.25">
      <c r="A48" s="2">
        <v>36434</v>
      </c>
      <c r="B48" s="3">
        <v>370156899</v>
      </c>
      <c r="C48">
        <v>8.2774999999999999</v>
      </c>
      <c r="D48">
        <v>1.4776</v>
      </c>
      <c r="E48">
        <v>0.60342746801834424</v>
      </c>
      <c r="F48">
        <v>94.931600000000003</v>
      </c>
      <c r="G48">
        <v>46.59</v>
      </c>
      <c r="H48">
        <v>13.241823285714284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</row>
    <row r="49" spans="1:19" x14ac:dyDescent="0.25">
      <c r="A49" s="2">
        <v>36465</v>
      </c>
      <c r="B49" s="3">
        <v>341380243</v>
      </c>
      <c r="C49">
        <v>8.2782</v>
      </c>
      <c r="D49">
        <v>1.4674</v>
      </c>
      <c r="E49">
        <v>0.61709348966368405</v>
      </c>
      <c r="F49">
        <v>95.830500000000001</v>
      </c>
      <c r="G49">
        <v>47.66</v>
      </c>
      <c r="H49">
        <v>13.982023380952382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</row>
    <row r="50" spans="1:19" x14ac:dyDescent="0.25">
      <c r="A50" s="2">
        <v>36495</v>
      </c>
      <c r="B50" s="3">
        <v>355111412</v>
      </c>
      <c r="C50">
        <v>8.2794000000000008</v>
      </c>
      <c r="D50">
        <v>1.4722</v>
      </c>
      <c r="E50">
        <v>0.61988594098685845</v>
      </c>
      <c r="F50">
        <v>96.395300000000006</v>
      </c>
      <c r="G50">
        <v>50.94</v>
      </c>
      <c r="H50">
        <v>14.795052227272727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 x14ac:dyDescent="0.25">
      <c r="A51" s="2">
        <v>36526</v>
      </c>
      <c r="B51" s="3">
        <v>318156348</v>
      </c>
      <c r="C51">
        <v>8.2791999999999994</v>
      </c>
      <c r="D51">
        <v>1.4486000000000001</v>
      </c>
      <c r="E51">
        <v>0.60960741282613995</v>
      </c>
      <c r="F51">
        <v>95.996099999999998</v>
      </c>
      <c r="G51">
        <v>51.61</v>
      </c>
      <c r="H51">
        <v>16.084464149999999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s="2">
        <v>36557</v>
      </c>
      <c r="B52" s="3">
        <v>375154819</v>
      </c>
      <c r="C52">
        <v>8.2781000000000002</v>
      </c>
      <c r="D52">
        <v>1.4512</v>
      </c>
      <c r="E52">
        <v>0.625</v>
      </c>
      <c r="F52">
        <v>98.21</v>
      </c>
      <c r="G52">
        <v>54.91</v>
      </c>
      <c r="H52">
        <v>13.895454249999997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s="2">
        <v>36586</v>
      </c>
      <c r="B53" s="3">
        <v>439005959</v>
      </c>
      <c r="C53">
        <v>8.2786000000000008</v>
      </c>
      <c r="D53">
        <v>1.4608000000000001</v>
      </c>
      <c r="E53">
        <v>0.63295145262358377</v>
      </c>
      <c r="F53">
        <v>98.905699999999996</v>
      </c>
      <c r="G53">
        <v>57.76</v>
      </c>
      <c r="H53">
        <v>12.999119260869564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s="2">
        <v>36617</v>
      </c>
      <c r="B54" s="3">
        <v>385346545</v>
      </c>
      <c r="C54">
        <v>8.2792999999999992</v>
      </c>
      <c r="D54">
        <v>1.4689000000000001</v>
      </c>
      <c r="E54">
        <v>0.6319914049168931</v>
      </c>
      <c r="F54">
        <v>99.199200000000005</v>
      </c>
      <c r="G54">
        <v>66.95</v>
      </c>
      <c r="H54">
        <v>14.246988052631579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s="2">
        <v>36647</v>
      </c>
      <c r="B55" s="3">
        <v>383368172</v>
      </c>
      <c r="C55">
        <v>8.2781000000000002</v>
      </c>
      <c r="D55">
        <v>1.4957</v>
      </c>
      <c r="E55">
        <v>0.66269052352551361</v>
      </c>
      <c r="F55">
        <v>102.54430000000001</v>
      </c>
      <c r="G55">
        <v>69.16</v>
      </c>
      <c r="H55">
        <v>15.598633772727275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s="2">
        <v>36678</v>
      </c>
      <c r="B56" s="3">
        <v>379454113</v>
      </c>
      <c r="C56">
        <v>8.2772000000000006</v>
      </c>
      <c r="D56">
        <v>1.4770000000000001</v>
      </c>
      <c r="E56">
        <v>0.66260270341902994</v>
      </c>
      <c r="F56">
        <v>100.0607</v>
      </c>
      <c r="G56">
        <v>69.5</v>
      </c>
      <c r="H56">
        <v>14.399478954545456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s="2">
        <v>36708</v>
      </c>
      <c r="B57" s="3">
        <v>360703105</v>
      </c>
      <c r="C57">
        <v>8.2794000000000008</v>
      </c>
      <c r="D57">
        <v>1.4778</v>
      </c>
      <c r="E57">
        <v>0.66330591668877681</v>
      </c>
      <c r="F57">
        <v>100.7257</v>
      </c>
      <c r="G57">
        <v>66.59</v>
      </c>
      <c r="H57">
        <v>13.988484249999996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s="2">
        <v>36739</v>
      </c>
      <c r="B58" s="3">
        <v>378390147</v>
      </c>
      <c r="C58">
        <v>8.2796000000000003</v>
      </c>
      <c r="D58">
        <v>1.4827999999999999</v>
      </c>
      <c r="E58">
        <v>0.67163677883000883</v>
      </c>
      <c r="F58">
        <v>102.43640000000001</v>
      </c>
      <c r="G58">
        <v>59.49</v>
      </c>
      <c r="H58">
        <v>12.527044391304349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s="2">
        <v>36770</v>
      </c>
      <c r="B59" s="3">
        <v>362288754</v>
      </c>
      <c r="C59">
        <v>8.2784999999999993</v>
      </c>
      <c r="D59">
        <v>1.4863999999999999</v>
      </c>
      <c r="E59">
        <v>0.6975446428571429</v>
      </c>
      <c r="F59">
        <v>104.1617</v>
      </c>
      <c r="G59">
        <v>57.16</v>
      </c>
      <c r="H59">
        <v>11.8130177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</row>
    <row r="60" spans="1:19" x14ac:dyDescent="0.25">
      <c r="A60" s="2">
        <v>36800</v>
      </c>
      <c r="B60" s="3">
        <v>379463837</v>
      </c>
      <c r="C60">
        <v>8.2784999999999993</v>
      </c>
      <c r="D60">
        <v>1.5125</v>
      </c>
      <c r="E60">
        <v>0.68936991589687036</v>
      </c>
      <c r="F60">
        <v>105.4525</v>
      </c>
      <c r="G60">
        <v>54.89</v>
      </c>
      <c r="H60">
        <v>12.207664636363637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</row>
    <row r="61" spans="1:19" x14ac:dyDescent="0.25">
      <c r="A61" s="2">
        <v>36831</v>
      </c>
      <c r="B61" s="3">
        <v>358381419</v>
      </c>
      <c r="C61">
        <v>8.2774000000000001</v>
      </c>
      <c r="D61">
        <v>1.5426</v>
      </c>
      <c r="E61">
        <v>0.70136063964090334</v>
      </c>
      <c r="F61">
        <v>106.83159999999999</v>
      </c>
      <c r="G61">
        <v>48.68</v>
      </c>
      <c r="H61">
        <v>13.56634942857143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 spans="1:19" x14ac:dyDescent="0.25">
      <c r="A62" s="2">
        <v>36861</v>
      </c>
      <c r="B62" s="3">
        <v>345772369</v>
      </c>
      <c r="C62">
        <v>8.2771000000000008</v>
      </c>
      <c r="D62">
        <v>1.5219</v>
      </c>
      <c r="E62">
        <v>0.68357372342607148</v>
      </c>
      <c r="F62">
        <v>105.00320000000001</v>
      </c>
      <c r="G62">
        <v>54.76</v>
      </c>
      <c r="H62">
        <v>15.616324650000001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 x14ac:dyDescent="0.25">
      <c r="A63" s="2">
        <v>36892</v>
      </c>
      <c r="B63" s="3">
        <v>384150373</v>
      </c>
      <c r="C63">
        <v>8.2775999999999996</v>
      </c>
      <c r="D63">
        <v>1.5032000000000001</v>
      </c>
      <c r="E63">
        <v>0.67681895093062605</v>
      </c>
      <c r="F63">
        <v>103.6383</v>
      </c>
      <c r="G63">
        <v>50.38</v>
      </c>
      <c r="H63">
        <v>15.434568904761901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s="2">
        <v>36923</v>
      </c>
      <c r="B64" s="3">
        <v>373218264</v>
      </c>
      <c r="C64">
        <v>8.2771000000000008</v>
      </c>
      <c r="D64">
        <v>1.5216000000000001</v>
      </c>
      <c r="E64">
        <v>0.6884681583476765</v>
      </c>
      <c r="F64">
        <v>105.0421</v>
      </c>
      <c r="G64">
        <v>53.8</v>
      </c>
      <c r="H64">
        <v>15.03138063157895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s="2">
        <v>36951</v>
      </c>
      <c r="B65" s="3">
        <v>458819807</v>
      </c>
      <c r="C65">
        <v>8.2774999999999999</v>
      </c>
      <c r="D65">
        <v>1.5587</v>
      </c>
      <c r="E65">
        <v>0.6922810661128419</v>
      </c>
      <c r="F65">
        <v>107.2745</v>
      </c>
      <c r="G65">
        <v>63.11</v>
      </c>
      <c r="H65">
        <v>14.714034954545451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s="2">
        <v>36982</v>
      </c>
      <c r="B66" s="3">
        <v>416036816</v>
      </c>
      <c r="C66">
        <v>8.2771000000000008</v>
      </c>
      <c r="D66">
        <v>1.5578000000000001</v>
      </c>
      <c r="E66">
        <v>0.69696124895455813</v>
      </c>
      <c r="F66">
        <v>108.8514</v>
      </c>
      <c r="G66">
        <v>64.63</v>
      </c>
      <c r="H66">
        <v>13.949420549999999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s="2">
        <v>37012</v>
      </c>
      <c r="B67" s="3">
        <v>435847502</v>
      </c>
      <c r="C67">
        <v>8.2769999999999992</v>
      </c>
      <c r="D67">
        <v>1.5410999999999999</v>
      </c>
      <c r="E67">
        <v>0.70101647388713628</v>
      </c>
      <c r="F67">
        <v>108.64709999999999</v>
      </c>
      <c r="G67">
        <v>70.61</v>
      </c>
      <c r="H67">
        <v>14.315454090909089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s="2">
        <v>37043</v>
      </c>
      <c r="B68" s="3">
        <v>404962916</v>
      </c>
      <c r="C68">
        <v>8.2769999999999992</v>
      </c>
      <c r="D68">
        <v>1.5245</v>
      </c>
      <c r="E68">
        <v>0.71326676176890158</v>
      </c>
      <c r="F68">
        <v>109.6938</v>
      </c>
      <c r="G68">
        <v>72.92</v>
      </c>
      <c r="H68">
        <v>13.937850761904761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s="2">
        <v>37073</v>
      </c>
      <c r="B69" s="3">
        <v>369304229</v>
      </c>
      <c r="C69">
        <v>8.2768999999999995</v>
      </c>
      <c r="D69">
        <v>1.5307999999999999</v>
      </c>
      <c r="E69">
        <v>0.70681368391292054</v>
      </c>
      <c r="F69">
        <v>110.03700000000001</v>
      </c>
      <c r="G69">
        <v>72.97</v>
      </c>
      <c r="H69">
        <v>14.651824238095235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s="2">
        <v>37104</v>
      </c>
      <c r="B70" s="3">
        <v>367314212</v>
      </c>
      <c r="C70">
        <v>8.2769999999999992</v>
      </c>
      <c r="D70">
        <v>1.5399</v>
      </c>
      <c r="E70">
        <v>0.69579738380183687</v>
      </c>
      <c r="F70">
        <v>107.7062</v>
      </c>
      <c r="G70">
        <v>71.540000000000006</v>
      </c>
      <c r="H70">
        <v>15.71557834782609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s="2">
        <v>37135</v>
      </c>
      <c r="B71" s="3">
        <v>357715485</v>
      </c>
      <c r="C71">
        <v>8.2767999999999997</v>
      </c>
      <c r="D71">
        <v>1.5679000000000001</v>
      </c>
      <c r="E71">
        <v>0.68315343626178437</v>
      </c>
      <c r="F71">
        <v>106.8968</v>
      </c>
      <c r="G71">
        <v>63.93</v>
      </c>
      <c r="H71">
        <v>14.413938466666668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</row>
    <row r="72" spans="1:19" x14ac:dyDescent="0.25">
      <c r="A72" s="2">
        <v>37165</v>
      </c>
      <c r="B72" s="3">
        <v>386765757</v>
      </c>
      <c r="C72">
        <v>8.2767999999999997</v>
      </c>
      <c r="D72">
        <v>1.5717000000000001</v>
      </c>
      <c r="E72">
        <v>0.68960761326805053</v>
      </c>
      <c r="F72">
        <v>107.76909999999999</v>
      </c>
      <c r="G72">
        <v>57.29</v>
      </c>
      <c r="H72">
        <v>14.384090869565217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</row>
    <row r="73" spans="1:19" x14ac:dyDescent="0.25">
      <c r="A73" s="2">
        <v>37196</v>
      </c>
      <c r="B73" s="3">
        <v>361992870</v>
      </c>
      <c r="C73">
        <v>8.2768999999999995</v>
      </c>
      <c r="D73">
        <v>1.5922000000000001</v>
      </c>
      <c r="E73">
        <v>0.69657286152131515</v>
      </c>
      <c r="F73">
        <v>109.2496</v>
      </c>
      <c r="G73">
        <v>48.6</v>
      </c>
      <c r="H73">
        <v>14.721352285714287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</row>
    <row r="74" spans="1:19" x14ac:dyDescent="0.25">
      <c r="A74" s="2">
        <v>37226</v>
      </c>
      <c r="B74" s="3">
        <v>343455401</v>
      </c>
      <c r="C74">
        <v>8.2764000000000006</v>
      </c>
      <c r="D74">
        <v>1.5788</v>
      </c>
      <c r="E74">
        <v>0.69381808089918817</v>
      </c>
      <c r="F74">
        <v>109.518</v>
      </c>
      <c r="G74">
        <v>47.41</v>
      </c>
      <c r="H74">
        <v>15.705219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 x14ac:dyDescent="0.25">
      <c r="A75" s="2">
        <v>37257</v>
      </c>
      <c r="B75" s="3">
        <v>367699970</v>
      </c>
      <c r="C75">
        <v>8.2771000000000008</v>
      </c>
      <c r="D75">
        <v>1.5996999999999999</v>
      </c>
      <c r="E75">
        <v>0.69822650467811764</v>
      </c>
      <c r="F75">
        <v>111.28</v>
      </c>
      <c r="G75">
        <v>54.26</v>
      </c>
      <c r="H75">
        <v>16.02963738095238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s="2">
        <v>37288</v>
      </c>
      <c r="B76" s="3">
        <v>385445526</v>
      </c>
      <c r="C76">
        <v>8.2766999999999999</v>
      </c>
      <c r="D76">
        <v>1.5964</v>
      </c>
      <c r="E76">
        <v>0.70288887326913607</v>
      </c>
      <c r="F76">
        <v>112.18510000000001</v>
      </c>
      <c r="G76">
        <v>55.14</v>
      </c>
      <c r="H76">
        <v>16.789415421052627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s="2">
        <v>37316</v>
      </c>
      <c r="B77" s="3">
        <v>430402018</v>
      </c>
      <c r="C77">
        <v>8.2773000000000003</v>
      </c>
      <c r="D77">
        <v>1.5876999999999999</v>
      </c>
      <c r="E77">
        <v>0.70274068868587491</v>
      </c>
      <c r="F77">
        <v>111.18210000000001</v>
      </c>
      <c r="G77">
        <v>50.8</v>
      </c>
      <c r="H77">
        <v>17.450910799999996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s="2">
        <v>37347</v>
      </c>
      <c r="B78" s="3">
        <v>417824748</v>
      </c>
      <c r="C78">
        <v>8.2772000000000006</v>
      </c>
      <c r="D78">
        <v>1.5814999999999999</v>
      </c>
      <c r="E78">
        <v>0.69304872132510909</v>
      </c>
      <c r="F78">
        <v>110.80670000000001</v>
      </c>
      <c r="G78">
        <v>44.78</v>
      </c>
      <c r="H78">
        <v>16.563479681818187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s="2">
        <v>37377</v>
      </c>
      <c r="B79" s="3">
        <v>436058532</v>
      </c>
      <c r="C79">
        <v>8.2769999999999992</v>
      </c>
      <c r="D79">
        <v>1.5502</v>
      </c>
      <c r="E79">
        <v>0.68502534593779973</v>
      </c>
      <c r="F79">
        <v>107.6936</v>
      </c>
      <c r="G79">
        <v>46.98</v>
      </c>
      <c r="H79">
        <v>17.054362727272732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s="2">
        <v>37408</v>
      </c>
      <c r="B80" s="3">
        <v>397557440</v>
      </c>
      <c r="C80">
        <v>8.2766999999999999</v>
      </c>
      <c r="D80">
        <v>1.5318000000000001</v>
      </c>
      <c r="E80">
        <v>0.67399069892835473</v>
      </c>
      <c r="F80">
        <v>104.87439999999999</v>
      </c>
      <c r="G80">
        <v>50.41</v>
      </c>
      <c r="H80">
        <v>17.006989949999998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s="2">
        <v>37438</v>
      </c>
      <c r="B81" s="3">
        <v>358787043</v>
      </c>
      <c r="C81">
        <v>8.2767999999999997</v>
      </c>
      <c r="D81">
        <v>1.5456000000000001</v>
      </c>
      <c r="E81">
        <v>0.6424670735624799</v>
      </c>
      <c r="F81">
        <v>101.95699999999999</v>
      </c>
      <c r="G81">
        <v>54.87</v>
      </c>
      <c r="H81">
        <v>16.217149727272727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s="2">
        <v>37469</v>
      </c>
      <c r="B82" s="3">
        <v>404603381</v>
      </c>
      <c r="C82">
        <v>8.2766999999999999</v>
      </c>
      <c r="D82">
        <v>1.5693999999999999</v>
      </c>
      <c r="E82">
        <v>0.65070275897969809</v>
      </c>
      <c r="F82">
        <v>103.456</v>
      </c>
      <c r="G82">
        <v>46.11</v>
      </c>
      <c r="H82">
        <v>16.728105681818182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s="2">
        <v>37500</v>
      </c>
      <c r="B83" s="3">
        <v>407281630</v>
      </c>
      <c r="C83">
        <v>8.2769999999999992</v>
      </c>
      <c r="D83">
        <v>1.5761000000000001</v>
      </c>
      <c r="E83">
        <v>0.64254963695945511</v>
      </c>
      <c r="F83">
        <v>103.44459999999999</v>
      </c>
      <c r="G83">
        <v>36.659999999999997</v>
      </c>
      <c r="H83">
        <v>17.283128550000001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</row>
    <row r="84" spans="1:19" x14ac:dyDescent="0.25">
      <c r="A84" s="2">
        <v>37530</v>
      </c>
      <c r="B84" s="3">
        <v>395040887</v>
      </c>
      <c r="C84">
        <v>8.2772000000000006</v>
      </c>
      <c r="D84">
        <v>1.5780000000000001</v>
      </c>
      <c r="E84">
        <v>0.6420545746388443</v>
      </c>
      <c r="F84">
        <v>104.1088</v>
      </c>
      <c r="G84">
        <v>42.81</v>
      </c>
      <c r="H84">
        <v>17.257782478260868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</row>
    <row r="85" spans="1:19" x14ac:dyDescent="0.25">
      <c r="A85" s="2">
        <v>37561</v>
      </c>
      <c r="B85" s="3">
        <v>377561466</v>
      </c>
      <c r="C85">
        <v>8.2772000000000006</v>
      </c>
      <c r="D85">
        <v>1.5714999999999999</v>
      </c>
      <c r="E85">
        <v>0.63649672204188146</v>
      </c>
      <c r="F85">
        <v>102.5968</v>
      </c>
      <c r="G85">
        <v>40.6</v>
      </c>
      <c r="H85">
        <v>18.392696749999999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</row>
    <row r="86" spans="1:19" x14ac:dyDescent="0.25">
      <c r="A86" s="2">
        <v>37591</v>
      </c>
      <c r="B86" s="3">
        <v>375772966</v>
      </c>
      <c r="C86">
        <v>8.2776999999999994</v>
      </c>
      <c r="D86">
        <v>1.5591999999999999</v>
      </c>
      <c r="E86">
        <v>0.63039778099981081</v>
      </c>
      <c r="F86">
        <v>102.011</v>
      </c>
      <c r="G86">
        <v>43.67</v>
      </c>
      <c r="H86">
        <v>17.794103666666668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 x14ac:dyDescent="0.25">
      <c r="A87" s="2">
        <v>37622</v>
      </c>
      <c r="B87" s="3">
        <v>382214657</v>
      </c>
      <c r="C87">
        <v>8.2774999999999999</v>
      </c>
      <c r="D87">
        <v>1.5414000000000001</v>
      </c>
      <c r="E87">
        <v>0.61823802163833075</v>
      </c>
      <c r="F87">
        <v>99.280900000000003</v>
      </c>
      <c r="G87">
        <v>46.58</v>
      </c>
      <c r="H87">
        <v>16.677393380952378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s="2">
        <v>37653</v>
      </c>
      <c r="B88" s="3">
        <v>403853215</v>
      </c>
      <c r="C88">
        <v>8.2780000000000005</v>
      </c>
      <c r="D88">
        <v>1.5121</v>
      </c>
      <c r="E88">
        <v>0.62192922445425702</v>
      </c>
      <c r="F88">
        <v>97.960099999999997</v>
      </c>
      <c r="G88">
        <v>48.16</v>
      </c>
      <c r="H88">
        <v>15.791251210526315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s="2">
        <v>37681</v>
      </c>
      <c r="B89" s="3">
        <v>461550966</v>
      </c>
      <c r="C89">
        <v>8.2773000000000003</v>
      </c>
      <c r="D89">
        <v>1.4761</v>
      </c>
      <c r="E89">
        <v>0.63191153238546605</v>
      </c>
      <c r="F89">
        <v>97.190600000000003</v>
      </c>
      <c r="G89">
        <v>48.84</v>
      </c>
      <c r="H89">
        <v>15.195796714285715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s="2">
        <v>37712</v>
      </c>
      <c r="B90" s="3">
        <v>458200250</v>
      </c>
      <c r="C90">
        <v>8.2772000000000006</v>
      </c>
      <c r="D90">
        <v>1.4581999999999999</v>
      </c>
      <c r="E90">
        <v>0.63536438147277463</v>
      </c>
      <c r="F90">
        <v>96.873000000000005</v>
      </c>
      <c r="G90">
        <v>49.26</v>
      </c>
      <c r="H90">
        <v>15.888056142857138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s="2">
        <v>37742</v>
      </c>
      <c r="B91" s="3">
        <v>440436877</v>
      </c>
      <c r="C91">
        <v>8.2768999999999995</v>
      </c>
      <c r="D91">
        <v>1.3839999999999999</v>
      </c>
      <c r="E91">
        <v>0.61637080867850091</v>
      </c>
      <c r="F91">
        <v>92.340500000000006</v>
      </c>
      <c r="G91">
        <v>58.99</v>
      </c>
      <c r="H91">
        <v>16.694459904761906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s="2">
        <v>37773</v>
      </c>
      <c r="B92" s="3">
        <v>462178282</v>
      </c>
      <c r="C92">
        <v>8.2771000000000008</v>
      </c>
      <c r="D92">
        <v>1.3525</v>
      </c>
      <c r="E92">
        <v>0.60208320789933167</v>
      </c>
      <c r="F92">
        <v>91.101200000000006</v>
      </c>
      <c r="G92">
        <v>64.81</v>
      </c>
      <c r="H92">
        <v>17.537040047619044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s="2">
        <v>37803</v>
      </c>
      <c r="B93" s="3">
        <v>420699469</v>
      </c>
      <c r="C93">
        <v>8.2773000000000003</v>
      </c>
      <c r="D93">
        <v>1.3821000000000001</v>
      </c>
      <c r="E93">
        <v>0.61648480364959002</v>
      </c>
      <c r="F93">
        <v>92.891199999999998</v>
      </c>
      <c r="G93">
        <v>60.9</v>
      </c>
      <c r="H93">
        <v>17.978378818181813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s="2">
        <v>37834</v>
      </c>
      <c r="B94" s="3">
        <v>420441208</v>
      </c>
      <c r="C94">
        <v>8.2769999999999992</v>
      </c>
      <c r="D94">
        <v>1.3963000000000001</v>
      </c>
      <c r="E94">
        <v>0.62739193173975782</v>
      </c>
      <c r="F94">
        <v>94.193899999999999</v>
      </c>
      <c r="G94">
        <v>56.69</v>
      </c>
      <c r="H94">
        <v>20.636550333333329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s="2">
        <v>37865</v>
      </c>
      <c r="B95" s="3">
        <v>423799929</v>
      </c>
      <c r="C95">
        <v>8.2772000000000006</v>
      </c>
      <c r="D95">
        <v>1.3633999999999999</v>
      </c>
      <c r="E95">
        <v>0.61900340451872493</v>
      </c>
      <c r="F95">
        <v>93.162300000000002</v>
      </c>
      <c r="G95">
        <v>56.65</v>
      </c>
      <c r="H95">
        <v>20.905794714285715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</row>
    <row r="96" spans="1:19" x14ac:dyDescent="0.25">
      <c r="A96" s="2">
        <v>37895</v>
      </c>
      <c r="B96" s="3">
        <v>475083416</v>
      </c>
      <c r="C96">
        <v>8.2767999999999997</v>
      </c>
      <c r="D96">
        <v>1.3221000000000001</v>
      </c>
      <c r="E96">
        <v>0.59552167698904235</v>
      </c>
      <c r="F96">
        <v>89.208699999999993</v>
      </c>
      <c r="G96">
        <v>52.54</v>
      </c>
      <c r="H96">
        <v>22.001228434782607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</row>
    <row r="97" spans="1:19" x14ac:dyDescent="0.25">
      <c r="A97" s="2">
        <v>37926</v>
      </c>
      <c r="B97" s="3">
        <v>423678705</v>
      </c>
      <c r="C97">
        <v>8.2768999999999995</v>
      </c>
      <c r="D97">
        <v>1.3129999999999999</v>
      </c>
      <c r="E97">
        <v>0.59182103331952418</v>
      </c>
      <c r="F97">
        <v>88.744900000000001</v>
      </c>
      <c r="G97">
        <v>48.69</v>
      </c>
      <c r="H97">
        <v>23.357575368421053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</row>
    <row r="98" spans="1:19" x14ac:dyDescent="0.25">
      <c r="A98" s="2">
        <v>37956</v>
      </c>
      <c r="B98" s="3">
        <v>466238221</v>
      </c>
      <c r="C98">
        <v>8.2769999999999992</v>
      </c>
      <c r="D98">
        <v>1.3128</v>
      </c>
      <c r="E98">
        <v>0.57090659968029234</v>
      </c>
      <c r="F98">
        <v>86.394199999999998</v>
      </c>
      <c r="G98">
        <v>48.68</v>
      </c>
      <c r="H98">
        <v>24.413287409090913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 x14ac:dyDescent="0.25">
      <c r="A99" s="2">
        <v>37987</v>
      </c>
      <c r="B99" s="3">
        <v>453966979</v>
      </c>
      <c r="C99">
        <v>8.2769999999999992</v>
      </c>
      <c r="D99">
        <v>1.2958000000000001</v>
      </c>
      <c r="E99">
        <v>0.54779512462339086</v>
      </c>
      <c r="F99">
        <v>84.401600000000002</v>
      </c>
      <c r="G99">
        <v>52.94</v>
      </c>
      <c r="H99">
        <v>24.89488665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s="2">
        <v>38018</v>
      </c>
      <c r="B100" s="3">
        <v>494908189</v>
      </c>
      <c r="C100">
        <v>8.2771000000000008</v>
      </c>
      <c r="D100">
        <v>1.3299000000000001</v>
      </c>
      <c r="E100">
        <v>0.53553258715792862</v>
      </c>
      <c r="F100">
        <v>84.998000000000005</v>
      </c>
      <c r="G100">
        <v>61.03</v>
      </c>
      <c r="H100">
        <v>24.594489105263158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s="2">
        <v>38047</v>
      </c>
      <c r="B101" s="3">
        <v>578021720</v>
      </c>
      <c r="C101">
        <v>8.2771000000000008</v>
      </c>
      <c r="D101">
        <v>1.3286</v>
      </c>
      <c r="E101">
        <v>0.54761513608236134</v>
      </c>
      <c r="F101">
        <v>86.584500000000006</v>
      </c>
      <c r="G101">
        <v>65.349999999999994</v>
      </c>
      <c r="H101">
        <v>25.405295695652175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s="2">
        <v>38078</v>
      </c>
      <c r="B102" s="3">
        <v>572686065</v>
      </c>
      <c r="C102">
        <v>8.2768999999999995</v>
      </c>
      <c r="D102">
        <v>1.3420000000000001</v>
      </c>
      <c r="E102">
        <v>0.55460041040430375</v>
      </c>
      <c r="F102">
        <v>87.473299999999995</v>
      </c>
      <c r="G102">
        <v>65.28</v>
      </c>
      <c r="H102">
        <v>27.675049190476187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s="2">
        <v>38108</v>
      </c>
      <c r="B103" s="3">
        <v>560767119</v>
      </c>
      <c r="C103">
        <v>8.2771000000000008</v>
      </c>
      <c r="D103">
        <v>1.3789</v>
      </c>
      <c r="E103">
        <v>0.55991041433370659</v>
      </c>
      <c r="F103">
        <v>89.270099999999999</v>
      </c>
      <c r="G103">
        <v>78.87</v>
      </c>
      <c r="H103">
        <v>25.417515399999999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s="2">
        <v>38139</v>
      </c>
      <c r="B104" s="3">
        <v>530514923</v>
      </c>
      <c r="C104">
        <v>8.2766999999999999</v>
      </c>
      <c r="D104">
        <v>1.3577999999999999</v>
      </c>
      <c r="E104">
        <v>0.54707587942447611</v>
      </c>
      <c r="F104">
        <v>87.694100000000006</v>
      </c>
      <c r="G104">
        <v>78.36</v>
      </c>
      <c r="H104">
        <v>26.383171809523816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s="2">
        <v>38169</v>
      </c>
      <c r="B105" s="3">
        <v>537808462</v>
      </c>
      <c r="C105">
        <v>8.2766999999999999</v>
      </c>
      <c r="D105">
        <v>1.3225</v>
      </c>
      <c r="E105">
        <v>0.54235817333767222</v>
      </c>
      <c r="F105">
        <v>86.444999999999993</v>
      </c>
      <c r="G105">
        <v>78.66</v>
      </c>
      <c r="H105">
        <v>25.006589571428567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s="2">
        <v>38200</v>
      </c>
      <c r="B106" s="3">
        <v>500478924</v>
      </c>
      <c r="C106">
        <v>8.2767999999999997</v>
      </c>
      <c r="D106">
        <v>1.3127</v>
      </c>
      <c r="E106">
        <v>0.54935999560512006</v>
      </c>
      <c r="F106">
        <v>86.844700000000003</v>
      </c>
      <c r="G106">
        <v>76.03</v>
      </c>
      <c r="H106">
        <v>23.748593727272716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s="2">
        <v>38231</v>
      </c>
      <c r="B107" s="3">
        <v>498739792</v>
      </c>
      <c r="C107">
        <v>8.2766999999999999</v>
      </c>
      <c r="D107">
        <v>1.2881</v>
      </c>
      <c r="E107">
        <v>0.55750682945866081</v>
      </c>
      <c r="F107">
        <v>86.519300000000001</v>
      </c>
      <c r="G107">
        <v>74.88</v>
      </c>
      <c r="H107">
        <v>24.748950952380955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</row>
    <row r="108" spans="1:19" x14ac:dyDescent="0.25">
      <c r="A108" s="2">
        <v>38261</v>
      </c>
      <c r="B108" s="3">
        <v>572936894</v>
      </c>
      <c r="C108">
        <v>8.2765000000000004</v>
      </c>
      <c r="D108">
        <v>1.2468999999999999</v>
      </c>
      <c r="E108">
        <v>0.55318913536538139</v>
      </c>
      <c r="F108">
        <v>84.637500000000003</v>
      </c>
      <c r="G108">
        <v>72.7</v>
      </c>
      <c r="H108">
        <v>23.75924357142857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</row>
    <row r="109" spans="1:19" x14ac:dyDescent="0.25">
      <c r="A109" s="2">
        <v>38292</v>
      </c>
      <c r="B109" s="3">
        <v>563476078</v>
      </c>
      <c r="C109">
        <v>8.2765000000000004</v>
      </c>
      <c r="D109">
        <v>1.1968000000000001</v>
      </c>
      <c r="E109">
        <v>0.53743214919116455</v>
      </c>
      <c r="F109">
        <v>81.498999999999995</v>
      </c>
      <c r="G109">
        <v>75.81</v>
      </c>
      <c r="H109">
        <v>26.506619952380952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</row>
    <row r="110" spans="1:19" x14ac:dyDescent="0.25">
      <c r="A110" s="2">
        <v>38322</v>
      </c>
      <c r="B110" s="3">
        <v>550356859</v>
      </c>
      <c r="C110">
        <v>8.2765000000000004</v>
      </c>
      <c r="D110">
        <v>1.2189000000000001</v>
      </c>
      <c r="E110">
        <v>0.51851083687649069</v>
      </c>
      <c r="F110">
        <v>80.204700000000003</v>
      </c>
      <c r="G110">
        <v>72.180000000000007</v>
      </c>
      <c r="H110">
        <v>28.195698545454547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 x14ac:dyDescent="0.25">
      <c r="A111" s="2">
        <v>38353</v>
      </c>
      <c r="B111" s="3">
        <v>535576502</v>
      </c>
      <c r="C111">
        <v>8.2765000000000004</v>
      </c>
      <c r="D111">
        <v>1.2248000000000001</v>
      </c>
      <c r="E111">
        <v>0.53199978720008512</v>
      </c>
      <c r="F111">
        <v>80.929500000000004</v>
      </c>
      <c r="G111">
        <v>72.08</v>
      </c>
      <c r="H111">
        <v>27.256332699999994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s="2">
        <v>38384</v>
      </c>
      <c r="B112" s="3">
        <v>564913001</v>
      </c>
      <c r="C112">
        <v>8.2765000000000004</v>
      </c>
      <c r="D112">
        <v>1.2401</v>
      </c>
      <c r="E112">
        <v>0.52991362407927511</v>
      </c>
      <c r="F112">
        <v>81.987399999999994</v>
      </c>
      <c r="G112">
        <v>69.23</v>
      </c>
      <c r="H112">
        <v>26.76255694736842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s="2">
        <v>38412</v>
      </c>
      <c r="B113" s="3">
        <v>659224860</v>
      </c>
      <c r="C113">
        <v>8.2765000000000004</v>
      </c>
      <c r="D113">
        <v>1.216</v>
      </c>
      <c r="E113">
        <v>0.52512734338076983</v>
      </c>
      <c r="F113">
        <v>81.003100000000003</v>
      </c>
      <c r="G113">
        <v>69.45</v>
      </c>
      <c r="H113">
        <v>26.957114954545453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s="2">
        <v>38443</v>
      </c>
      <c r="B114" s="3">
        <v>653777416</v>
      </c>
      <c r="C114">
        <v>8.2765000000000004</v>
      </c>
      <c r="D114">
        <v>1.2359</v>
      </c>
      <c r="E114">
        <v>0.52739834396919993</v>
      </c>
      <c r="F114">
        <v>82.310599999999994</v>
      </c>
      <c r="G114">
        <v>69</v>
      </c>
      <c r="H114">
        <v>25.375514571428578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s="2">
        <v>38473</v>
      </c>
      <c r="B115" s="3">
        <v>630550533</v>
      </c>
      <c r="C115">
        <v>8.2765000000000004</v>
      </c>
      <c r="D115">
        <v>1.2555000000000001</v>
      </c>
      <c r="E115">
        <v>0.5388221348132981</v>
      </c>
      <c r="F115">
        <v>83.226399999999998</v>
      </c>
      <c r="G115">
        <v>74.92</v>
      </c>
      <c r="H115">
        <v>24.842888619047617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s="2">
        <v>38504</v>
      </c>
      <c r="B116" s="3">
        <v>650300204</v>
      </c>
      <c r="C116">
        <v>8.2765000000000004</v>
      </c>
      <c r="D116">
        <v>1.2402</v>
      </c>
      <c r="E116">
        <v>0.550145788633988</v>
      </c>
      <c r="F116">
        <v>84.933400000000006</v>
      </c>
      <c r="G116">
        <v>67.47</v>
      </c>
      <c r="H116">
        <v>26.078257727272725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 s="2">
        <v>38534</v>
      </c>
      <c r="B117" s="3">
        <v>603364427</v>
      </c>
      <c r="C117">
        <v>8.2263999999999999</v>
      </c>
      <c r="D117">
        <v>1.2229000000000001</v>
      </c>
      <c r="E117">
        <v>0.57120009139201466</v>
      </c>
      <c r="F117">
        <v>85.798699999999997</v>
      </c>
      <c r="G117">
        <v>67.52</v>
      </c>
      <c r="H117">
        <v>27.664298649999999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s="2">
        <v>38565</v>
      </c>
      <c r="B118" s="3">
        <v>607099744</v>
      </c>
      <c r="C118">
        <v>8.1016999999999992</v>
      </c>
      <c r="D118">
        <v>1.2042999999999999</v>
      </c>
      <c r="E118">
        <v>0.55728934462773072</v>
      </c>
      <c r="F118">
        <v>84.389399999999995</v>
      </c>
      <c r="G118">
        <v>69.66</v>
      </c>
      <c r="H118">
        <v>26.891705173913046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s="2">
        <v>38596</v>
      </c>
      <c r="B119" s="3">
        <v>596449759</v>
      </c>
      <c r="C119">
        <v>8.0919000000000008</v>
      </c>
      <c r="D119">
        <v>1.1777</v>
      </c>
      <c r="E119">
        <v>0.55358724534986714</v>
      </c>
      <c r="F119">
        <v>83.756500000000003</v>
      </c>
      <c r="G119">
        <v>67.45</v>
      </c>
      <c r="H119">
        <v>24.832479428571435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</row>
    <row r="120" spans="1:19" x14ac:dyDescent="0.25">
      <c r="A120" s="2">
        <v>38626</v>
      </c>
      <c r="B120" s="3">
        <v>640230973</v>
      </c>
      <c r="C120">
        <v>8.0894999999999992</v>
      </c>
      <c r="D120">
        <v>1.1774</v>
      </c>
      <c r="E120">
        <v>0.56654013936887437</v>
      </c>
      <c r="F120">
        <v>85.090999999999994</v>
      </c>
      <c r="G120">
        <v>64.88</v>
      </c>
      <c r="H120">
        <v>23.607490142857142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</row>
    <row r="121" spans="1:19" x14ac:dyDescent="0.25">
      <c r="A121" s="2">
        <v>38657</v>
      </c>
      <c r="B121" s="3">
        <v>609327864</v>
      </c>
      <c r="C121">
        <v>8.0839999999999996</v>
      </c>
      <c r="D121">
        <v>1.1815</v>
      </c>
      <c r="E121">
        <v>0.57640209810363707</v>
      </c>
      <c r="F121">
        <v>86.412000000000006</v>
      </c>
      <c r="G121">
        <v>59.88</v>
      </c>
      <c r="H121">
        <v>25.616248142857142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</row>
    <row r="122" spans="1:19" x14ac:dyDescent="0.25">
      <c r="A122" s="2">
        <v>38687</v>
      </c>
      <c r="B122" s="3">
        <v>621989389</v>
      </c>
      <c r="C122">
        <v>8.0754999999999999</v>
      </c>
      <c r="D122">
        <v>1.1615</v>
      </c>
      <c r="E122">
        <v>0.57280329934700425</v>
      </c>
      <c r="F122">
        <v>85.801000000000002</v>
      </c>
      <c r="G122">
        <v>60.7</v>
      </c>
      <c r="H122">
        <v>27.515952095238099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</row>
    <row r="123" spans="1:19" x14ac:dyDescent="0.25">
      <c r="A123" s="2">
        <v>38718</v>
      </c>
      <c r="B123" s="3">
        <v>649099004</v>
      </c>
      <c r="C123">
        <v>8.0654000000000003</v>
      </c>
      <c r="D123">
        <v>1.1572</v>
      </c>
      <c r="E123">
        <v>0.56541897546081643</v>
      </c>
      <c r="F123">
        <v>84.6858</v>
      </c>
      <c r="G123">
        <v>55.84</v>
      </c>
      <c r="H123">
        <v>27.895134649999999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s="2">
        <v>38749</v>
      </c>
      <c r="B124" s="3">
        <v>673371013</v>
      </c>
      <c r="C124">
        <v>8.0511999999999997</v>
      </c>
      <c r="D124">
        <v>1.1489</v>
      </c>
      <c r="E124">
        <v>0.57208237986270027</v>
      </c>
      <c r="F124">
        <v>85.063299999999998</v>
      </c>
      <c r="G124">
        <v>58.43</v>
      </c>
      <c r="H124">
        <v>30.164504736842105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s="2">
        <v>38777</v>
      </c>
      <c r="B125" s="3">
        <v>772943594</v>
      </c>
      <c r="C125">
        <v>8.0350000000000001</v>
      </c>
      <c r="D125">
        <v>1.1573</v>
      </c>
      <c r="E125">
        <v>0.57332874670335976</v>
      </c>
      <c r="F125">
        <v>85.159000000000006</v>
      </c>
      <c r="G125">
        <v>58.68</v>
      </c>
      <c r="H125">
        <v>30.929839782608699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s="2">
        <v>38808</v>
      </c>
      <c r="B126" s="3">
        <v>700062797</v>
      </c>
      <c r="C126">
        <v>8.0143000000000004</v>
      </c>
      <c r="D126">
        <v>1.1440999999999999</v>
      </c>
      <c r="E126">
        <v>0.56561085972850678</v>
      </c>
      <c r="F126">
        <v>84.344099999999997</v>
      </c>
      <c r="G126">
        <v>55.96</v>
      </c>
      <c r="H126">
        <v>33.74831326315789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 s="2">
        <v>38838</v>
      </c>
      <c r="B127" s="3">
        <v>724093071</v>
      </c>
      <c r="C127">
        <v>8.0130999999999997</v>
      </c>
      <c r="D127">
        <v>1.1100000000000001</v>
      </c>
      <c r="E127">
        <v>0.53513137475250172</v>
      </c>
      <c r="F127">
        <v>80.868200000000002</v>
      </c>
      <c r="G127">
        <v>66.23</v>
      </c>
      <c r="H127">
        <v>35.16590822727273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s="2">
        <v>38869</v>
      </c>
      <c r="B128" s="3">
        <v>705139580</v>
      </c>
      <c r="C128">
        <v>8.0042000000000009</v>
      </c>
      <c r="D128">
        <v>1.1136999999999999</v>
      </c>
      <c r="E128">
        <v>0.54244643341470034</v>
      </c>
      <c r="F128">
        <v>81.636600000000001</v>
      </c>
      <c r="G128">
        <v>74.38</v>
      </c>
      <c r="H128">
        <v>32.395478545454544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 s="2">
        <v>38899</v>
      </c>
      <c r="B129" s="3">
        <v>661999191</v>
      </c>
      <c r="C129">
        <v>7.9897</v>
      </c>
      <c r="D129">
        <v>1.1294</v>
      </c>
      <c r="E129">
        <v>0.54221113701675427</v>
      </c>
      <c r="F129">
        <v>82.091399999999993</v>
      </c>
      <c r="G129">
        <v>70.099999999999994</v>
      </c>
      <c r="H129">
        <v>30.643352300000004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s="2">
        <v>38930</v>
      </c>
      <c r="B130" s="3">
        <v>709004055</v>
      </c>
      <c r="C130">
        <v>7.9722</v>
      </c>
      <c r="D130">
        <v>1.1182000000000001</v>
      </c>
      <c r="E130">
        <v>0.52795522939654715</v>
      </c>
      <c r="F130">
        <v>81.367900000000006</v>
      </c>
      <c r="G130">
        <v>71.930000000000007</v>
      </c>
      <c r="H130">
        <v>29.248905173913048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s="2">
        <v>38961</v>
      </c>
      <c r="B131" s="3">
        <v>691013305</v>
      </c>
      <c r="C131">
        <v>7.9333999999999998</v>
      </c>
      <c r="D131">
        <v>1.1161000000000001</v>
      </c>
      <c r="E131">
        <v>0.53081373745952543</v>
      </c>
      <c r="F131">
        <v>81.67</v>
      </c>
      <c r="G131">
        <v>67.91</v>
      </c>
      <c r="H131">
        <v>32.645946550000005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</row>
    <row r="132" spans="1:19" x14ac:dyDescent="0.25">
      <c r="A132" s="2">
        <v>38991</v>
      </c>
      <c r="B132" s="3">
        <v>769030425</v>
      </c>
      <c r="C132">
        <v>7.9017999999999997</v>
      </c>
      <c r="D132">
        <v>1.1285000000000001</v>
      </c>
      <c r="E132">
        <v>0.5329070077271516</v>
      </c>
      <c r="F132">
        <v>82.582700000000003</v>
      </c>
      <c r="G132">
        <v>64.319999999999993</v>
      </c>
      <c r="H132">
        <v>35.216070318181814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</row>
    <row r="133" spans="1:19" x14ac:dyDescent="0.25">
      <c r="A133" s="2">
        <v>39022</v>
      </c>
      <c r="B133" s="3">
        <v>670855242</v>
      </c>
      <c r="C133">
        <v>7.8621999999999996</v>
      </c>
      <c r="D133">
        <v>1.1358999999999999</v>
      </c>
      <c r="E133">
        <v>0.52287581699346408</v>
      </c>
      <c r="F133">
        <v>81.673599999999993</v>
      </c>
      <c r="G133">
        <v>62.12</v>
      </c>
      <c r="H133">
        <v>36.591212047619052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</row>
    <row r="134" spans="1:19" x14ac:dyDescent="0.25">
      <c r="A134" s="2">
        <v>39052</v>
      </c>
      <c r="B134" s="3">
        <v>701592243</v>
      </c>
      <c r="C134">
        <v>7.8219000000000003</v>
      </c>
      <c r="D134">
        <v>1.1532</v>
      </c>
      <c r="E134">
        <v>0.50945030312293038</v>
      </c>
      <c r="F134">
        <v>80.926400000000001</v>
      </c>
      <c r="G134">
        <v>60.59</v>
      </c>
      <c r="H134">
        <v>38.888275400000005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</row>
    <row r="135" spans="1:19" x14ac:dyDescent="0.25">
      <c r="A135" s="2">
        <v>39083</v>
      </c>
      <c r="B135" s="3">
        <v>701639385</v>
      </c>
      <c r="C135">
        <v>7.7876000000000003</v>
      </c>
      <c r="D135">
        <v>1.1762999999999999</v>
      </c>
      <c r="E135">
        <v>0.51054270689743197</v>
      </c>
      <c r="F135">
        <v>82.3553</v>
      </c>
      <c r="G135">
        <v>59.54</v>
      </c>
      <c r="H135">
        <v>39.365165850000004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s="2">
        <v>39114</v>
      </c>
      <c r="B136" s="3">
        <v>750687367</v>
      </c>
      <c r="C136">
        <v>7.7502000000000004</v>
      </c>
      <c r="D136">
        <v>1.171</v>
      </c>
      <c r="E136">
        <v>0.51049058144877224</v>
      </c>
      <c r="F136">
        <v>82.147800000000004</v>
      </c>
      <c r="G136">
        <v>65.680000000000007</v>
      </c>
      <c r="H136">
        <v>44.029359736842103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s="2">
        <v>39142</v>
      </c>
      <c r="B137" s="3">
        <v>817613572</v>
      </c>
      <c r="C137">
        <v>7.7369000000000003</v>
      </c>
      <c r="D137">
        <v>1.1681999999999999</v>
      </c>
      <c r="E137">
        <v>0.51350518640238263</v>
      </c>
      <c r="F137">
        <v>81.373099999999994</v>
      </c>
      <c r="G137">
        <v>61.53</v>
      </c>
      <c r="H137">
        <v>44.781865454545454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s="2">
        <v>39173</v>
      </c>
      <c r="B138" s="3">
        <v>748709576</v>
      </c>
      <c r="C138">
        <v>7.7247000000000003</v>
      </c>
      <c r="D138">
        <v>1.135</v>
      </c>
      <c r="E138">
        <v>0.50304341264651142</v>
      </c>
      <c r="F138">
        <v>80.132900000000006</v>
      </c>
      <c r="G138">
        <v>65.42</v>
      </c>
      <c r="H138">
        <v>44.885184450000004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s="2">
        <v>39203</v>
      </c>
      <c r="B139" s="3">
        <v>836817631</v>
      </c>
      <c r="C139">
        <v>7.6772999999999998</v>
      </c>
      <c r="D139">
        <v>1.0951</v>
      </c>
      <c r="E139">
        <v>0.50398145348251189</v>
      </c>
      <c r="F139">
        <v>79.307100000000005</v>
      </c>
      <c r="G139">
        <v>73.510000000000005</v>
      </c>
      <c r="H139">
        <v>47.614473636363641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s="2">
        <v>39234</v>
      </c>
      <c r="B140" s="3">
        <v>815739879</v>
      </c>
      <c r="C140">
        <v>7.6333000000000002</v>
      </c>
      <c r="D140">
        <v>1.0650999999999999</v>
      </c>
      <c r="E140">
        <v>0.50334725927417323</v>
      </c>
      <c r="F140">
        <v>79.087599999999995</v>
      </c>
      <c r="G140">
        <v>74.06</v>
      </c>
      <c r="H140">
        <v>49.09621109523809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s="2">
        <v>39264</v>
      </c>
      <c r="B141" s="3">
        <v>720954071</v>
      </c>
      <c r="C141">
        <v>7.5757000000000003</v>
      </c>
      <c r="D141">
        <v>1.0502</v>
      </c>
      <c r="E141">
        <v>0.49127978383689513</v>
      </c>
      <c r="F141">
        <v>77.779600000000002</v>
      </c>
      <c r="G141">
        <v>70.81</v>
      </c>
      <c r="H141">
        <v>51.61710585714286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s="2">
        <v>39295</v>
      </c>
      <c r="B142" s="3">
        <v>823529254</v>
      </c>
      <c r="C142">
        <v>7.5734000000000004</v>
      </c>
      <c r="D142">
        <v>1.0579000000000001</v>
      </c>
      <c r="E142">
        <v>0.49726504226752855</v>
      </c>
      <c r="F142">
        <v>77.6678</v>
      </c>
      <c r="G142">
        <v>70.36</v>
      </c>
      <c r="H142">
        <v>51.107910956521742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 s="2">
        <v>39326</v>
      </c>
      <c r="B143" s="3">
        <v>807941486</v>
      </c>
      <c r="C143">
        <v>7.5209999999999999</v>
      </c>
      <c r="D143">
        <v>1.0266999999999999</v>
      </c>
      <c r="E143">
        <v>0.49544193420531107</v>
      </c>
      <c r="F143">
        <v>76.323099999999997</v>
      </c>
      <c r="G143">
        <v>63.15</v>
      </c>
      <c r="H143">
        <v>58.079609842105263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</row>
    <row r="144" spans="1:19" x14ac:dyDescent="0.25">
      <c r="A144" s="2">
        <v>39356</v>
      </c>
      <c r="B144" s="3">
        <v>922993687</v>
      </c>
      <c r="C144">
        <v>7.5019</v>
      </c>
      <c r="D144">
        <v>0.97540000000000004</v>
      </c>
      <c r="E144">
        <v>0.48902146804244701</v>
      </c>
      <c r="F144">
        <v>74.142499999999998</v>
      </c>
      <c r="G144">
        <v>56.69</v>
      </c>
      <c r="H144">
        <v>61.674214913043471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</row>
    <row r="145" spans="1:19" x14ac:dyDescent="0.25">
      <c r="A145" s="2">
        <v>39387</v>
      </c>
      <c r="B145" s="3">
        <v>895238640</v>
      </c>
      <c r="C145">
        <v>7.4210000000000003</v>
      </c>
      <c r="D145">
        <v>0.96719999999999995</v>
      </c>
      <c r="E145">
        <v>0.4830684507994783</v>
      </c>
      <c r="F145">
        <v>72.254800000000003</v>
      </c>
      <c r="G145">
        <v>49.95</v>
      </c>
      <c r="H145">
        <v>63.300523952380956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</row>
    <row r="146" spans="1:19" x14ac:dyDescent="0.25">
      <c r="A146" s="2">
        <v>39417</v>
      </c>
      <c r="B146" s="3">
        <v>813869068</v>
      </c>
      <c r="C146">
        <v>7.3681999999999999</v>
      </c>
      <c r="D146">
        <v>1.0021</v>
      </c>
      <c r="E146">
        <v>0.49600714250285211</v>
      </c>
      <c r="F146">
        <v>73.799099999999996</v>
      </c>
      <c r="G146">
        <v>53.28</v>
      </c>
      <c r="H146">
        <v>72.867470999999981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 x14ac:dyDescent="0.25">
      <c r="A147" s="2">
        <v>39448</v>
      </c>
      <c r="B147" s="3">
        <v>966155012</v>
      </c>
      <c r="C147">
        <v>7.2404999999999999</v>
      </c>
      <c r="D147">
        <v>1.0099</v>
      </c>
      <c r="E147">
        <v>0.50756268399147297</v>
      </c>
      <c r="F147">
        <v>73.210499999999996</v>
      </c>
      <c r="G147">
        <v>49.76</v>
      </c>
      <c r="H147">
        <v>71.742237285714296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s="2">
        <v>39479</v>
      </c>
      <c r="B148" s="3">
        <v>953670868</v>
      </c>
      <c r="C148">
        <v>7.1643999999999997</v>
      </c>
      <c r="D148">
        <v>0.99860000000000004</v>
      </c>
      <c r="E148">
        <v>0.50900946757609689</v>
      </c>
      <c r="F148">
        <v>72.857500000000002</v>
      </c>
      <c r="G148">
        <v>57.86</v>
      </c>
      <c r="H148">
        <v>70.682557150000008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s="2">
        <v>39508</v>
      </c>
      <c r="B149" s="3">
        <v>988525439</v>
      </c>
      <c r="C149">
        <v>7.0721999999999996</v>
      </c>
      <c r="D149">
        <v>1.0028999999999999</v>
      </c>
      <c r="E149">
        <v>0.49962528103922055</v>
      </c>
      <c r="F149">
        <v>70.435500000000005</v>
      </c>
      <c r="G149">
        <v>53.24</v>
      </c>
      <c r="H149">
        <v>68.513390750000013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s="2">
        <v>39539</v>
      </c>
      <c r="B150" s="3">
        <v>1090868980</v>
      </c>
      <c r="C150">
        <v>6.9996999999999998</v>
      </c>
      <c r="D150">
        <v>1.0137</v>
      </c>
      <c r="E150">
        <v>0.50464271295922492</v>
      </c>
      <c r="F150">
        <v>70.390500000000003</v>
      </c>
      <c r="G150">
        <v>61.15</v>
      </c>
      <c r="H150">
        <v>72.377746636363639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s="2">
        <v>39569</v>
      </c>
      <c r="B151" s="3">
        <v>1047992457</v>
      </c>
      <c r="C151">
        <v>6.9725000000000001</v>
      </c>
      <c r="D151">
        <v>0.99929999999999997</v>
      </c>
      <c r="E151">
        <v>0.5089058524173028</v>
      </c>
      <c r="F151">
        <v>70.720100000000002</v>
      </c>
      <c r="G151">
        <v>78.11</v>
      </c>
      <c r="H151">
        <v>69.261802904761893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s="2">
        <v>39600</v>
      </c>
      <c r="B152" s="3">
        <v>990480417</v>
      </c>
      <c r="C152">
        <v>6.8993000000000002</v>
      </c>
      <c r="D152">
        <v>1.0165999999999999</v>
      </c>
      <c r="E152">
        <v>0.50854353132628149</v>
      </c>
      <c r="F152">
        <v>71.379199999999997</v>
      </c>
      <c r="G152">
        <v>73.900000000000006</v>
      </c>
      <c r="H152">
        <v>64.59479985714286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s="2">
        <v>39630</v>
      </c>
      <c r="B153" s="3">
        <v>1004907967</v>
      </c>
      <c r="C153">
        <v>6.8354999999999997</v>
      </c>
      <c r="D153">
        <v>1.0129999999999999</v>
      </c>
      <c r="E153">
        <v>0.50281576830249397</v>
      </c>
      <c r="F153">
        <v>70.827200000000005</v>
      </c>
      <c r="G153">
        <v>76.08</v>
      </c>
      <c r="H153">
        <v>57.039310909090908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s="2">
        <v>39661</v>
      </c>
      <c r="B154" s="3">
        <v>1009473111</v>
      </c>
      <c r="C154">
        <v>6.8461999999999996</v>
      </c>
      <c r="D154">
        <v>1.0535000000000001</v>
      </c>
      <c r="E154">
        <v>0.53008216273522391</v>
      </c>
      <c r="F154">
        <v>73.855999999999995</v>
      </c>
      <c r="G154">
        <v>84.56</v>
      </c>
      <c r="H154">
        <v>56.207672285714288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s="2">
        <v>39692</v>
      </c>
      <c r="B155" s="3">
        <v>1065380884</v>
      </c>
      <c r="C155">
        <v>6.8307000000000002</v>
      </c>
      <c r="D155">
        <v>1.0582</v>
      </c>
      <c r="E155">
        <v>0.55639014076670568</v>
      </c>
      <c r="F155">
        <v>75.6434</v>
      </c>
      <c r="G155">
        <v>71.16</v>
      </c>
      <c r="H155">
        <v>50.369190285714282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</row>
    <row r="156" spans="1:19" x14ac:dyDescent="0.25">
      <c r="A156" s="2">
        <v>39722</v>
      </c>
      <c r="B156" s="3">
        <v>1114704310</v>
      </c>
      <c r="C156">
        <v>6.8357999999999999</v>
      </c>
      <c r="D156">
        <v>1.1847000000000001</v>
      </c>
      <c r="E156">
        <v>0.59304946032499117</v>
      </c>
      <c r="F156">
        <v>79.516800000000003</v>
      </c>
      <c r="G156">
        <v>63.67</v>
      </c>
      <c r="H156">
        <v>31.290366521739134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</row>
    <row r="157" spans="1:19" x14ac:dyDescent="0.25">
      <c r="A157" s="2">
        <v>39753</v>
      </c>
      <c r="B157" s="3">
        <v>982149690</v>
      </c>
      <c r="C157">
        <v>6.8281000000000001</v>
      </c>
      <c r="D157">
        <v>1.2171000000000001</v>
      </c>
      <c r="E157">
        <v>0.6524434005350036</v>
      </c>
      <c r="F157">
        <v>82.945499999999996</v>
      </c>
      <c r="G157">
        <v>52.6</v>
      </c>
      <c r="H157">
        <v>29.113860210526312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</row>
    <row r="158" spans="1:19" x14ac:dyDescent="0.25">
      <c r="A158" s="2">
        <v>39783</v>
      </c>
      <c r="B158" s="3">
        <v>910322105</v>
      </c>
      <c r="C158">
        <v>6.8539000000000003</v>
      </c>
      <c r="D158">
        <v>1.2337</v>
      </c>
      <c r="E158">
        <v>0.67321933485929708</v>
      </c>
      <c r="F158">
        <v>81.017399999999995</v>
      </c>
      <c r="G158">
        <v>53.7</v>
      </c>
      <c r="H158">
        <v>30.513594999999995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</row>
    <row r="159" spans="1:19" x14ac:dyDescent="0.25">
      <c r="A159" s="2">
        <v>39814</v>
      </c>
      <c r="B159" s="3">
        <v>761575214</v>
      </c>
      <c r="C159">
        <v>6.8360000000000003</v>
      </c>
      <c r="D159">
        <v>1.2248000000000001</v>
      </c>
      <c r="E159">
        <v>0.69146729359701287</v>
      </c>
      <c r="F159">
        <v>81.216200000000001</v>
      </c>
      <c r="G159">
        <v>55.99</v>
      </c>
      <c r="H159">
        <v>33.4155637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s="2">
        <v>39845</v>
      </c>
      <c r="B160" s="3">
        <v>779431246</v>
      </c>
      <c r="C160">
        <v>6.8362999999999996</v>
      </c>
      <c r="D160">
        <v>1.2452000000000001</v>
      </c>
      <c r="E160">
        <v>0.69338510608792125</v>
      </c>
      <c r="F160">
        <v>83.263999999999996</v>
      </c>
      <c r="G160">
        <v>57.37</v>
      </c>
      <c r="H160">
        <v>28.457067210526318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s="2">
        <v>39873</v>
      </c>
      <c r="B161" s="3">
        <v>822920479</v>
      </c>
      <c r="C161">
        <v>6.8360000000000003</v>
      </c>
      <c r="D161">
        <v>1.2645</v>
      </c>
      <c r="E161">
        <v>0.7057163020465772</v>
      </c>
      <c r="F161">
        <v>84.336399999999998</v>
      </c>
      <c r="G161">
        <v>57.35</v>
      </c>
      <c r="H161">
        <v>25.432054681818183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s="2">
        <v>39904</v>
      </c>
      <c r="B162" s="3">
        <v>778694888</v>
      </c>
      <c r="C162">
        <v>6.8305999999999996</v>
      </c>
      <c r="D162">
        <v>1.2242</v>
      </c>
      <c r="E162">
        <v>0.67971723762914626</v>
      </c>
      <c r="F162">
        <v>82.558199999999999</v>
      </c>
      <c r="G162">
        <v>57.89</v>
      </c>
      <c r="H162">
        <v>32.175680952380944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s="2">
        <v>39934</v>
      </c>
      <c r="B163" s="3">
        <v>705300106</v>
      </c>
      <c r="C163">
        <v>6.8235000000000001</v>
      </c>
      <c r="D163">
        <v>1.1528</v>
      </c>
      <c r="E163">
        <v>0.6485925541574783</v>
      </c>
      <c r="F163">
        <v>79.355800000000002</v>
      </c>
      <c r="G163">
        <v>58.72</v>
      </c>
      <c r="H163">
        <v>36.804189800000003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s="2">
        <v>39965</v>
      </c>
      <c r="B164" s="3">
        <v>751743508</v>
      </c>
      <c r="C164">
        <v>6.8334000000000001</v>
      </c>
      <c r="D164">
        <v>1.1264000000000001</v>
      </c>
      <c r="E164">
        <v>0.61091086810434359</v>
      </c>
      <c r="F164">
        <v>77.025700000000001</v>
      </c>
      <c r="G164">
        <v>56.96</v>
      </c>
      <c r="H164">
        <v>36.582270090909098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s="2">
        <v>39995</v>
      </c>
      <c r="B165" s="3">
        <v>756321766</v>
      </c>
      <c r="C165">
        <v>6.8316999999999997</v>
      </c>
      <c r="D165">
        <v>1.1229</v>
      </c>
      <c r="E165">
        <v>0.61057516180241789</v>
      </c>
      <c r="F165">
        <v>76.868300000000005</v>
      </c>
      <c r="G165">
        <v>57.88</v>
      </c>
      <c r="H165">
        <v>33.622585454545451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s="2">
        <v>40026</v>
      </c>
      <c r="B166" s="3">
        <v>713995388</v>
      </c>
      <c r="C166">
        <v>6.8323</v>
      </c>
      <c r="D166">
        <v>1.0871999999999999</v>
      </c>
      <c r="E166">
        <v>0.60488749092668759</v>
      </c>
      <c r="F166">
        <v>75.392099999999999</v>
      </c>
      <c r="G166">
        <v>49.56</v>
      </c>
      <c r="H166">
        <v>38.38133609523809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s="2">
        <v>40057</v>
      </c>
      <c r="B167" s="3">
        <v>729716393</v>
      </c>
      <c r="C167">
        <v>6.8277000000000001</v>
      </c>
      <c r="D167">
        <v>1.0815999999999999</v>
      </c>
      <c r="E167">
        <v>0.61263248177418361</v>
      </c>
      <c r="F167">
        <v>74.240099999999998</v>
      </c>
      <c r="G167">
        <v>50.62</v>
      </c>
      <c r="H167">
        <v>37.297434190476189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</row>
    <row r="168" spans="1:19" x14ac:dyDescent="0.25">
      <c r="A168" s="2">
        <v>40087</v>
      </c>
      <c r="B168" s="3">
        <v>731364599</v>
      </c>
      <c r="C168">
        <v>6.8266999999999998</v>
      </c>
      <c r="D168">
        <v>1.0547</v>
      </c>
      <c r="E168">
        <v>0.61682704169750802</v>
      </c>
      <c r="F168">
        <v>72.793999999999997</v>
      </c>
      <c r="G168">
        <v>50.95</v>
      </c>
      <c r="H168">
        <v>38.396818409090912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</row>
    <row r="169" spans="1:19" x14ac:dyDescent="0.25">
      <c r="A169" s="2">
        <v>40118</v>
      </c>
      <c r="B169" s="3">
        <v>747321288</v>
      </c>
      <c r="C169">
        <v>6.8270999999999997</v>
      </c>
      <c r="D169">
        <v>1.0592999999999999</v>
      </c>
      <c r="E169">
        <v>0.60244593047773964</v>
      </c>
      <c r="F169">
        <v>72.554299999999998</v>
      </c>
      <c r="G169">
        <v>54.18</v>
      </c>
      <c r="H169">
        <v>42.523764799999995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</row>
    <row r="170" spans="1:19" x14ac:dyDescent="0.25">
      <c r="A170" s="2">
        <v>40148</v>
      </c>
      <c r="B170" s="3">
        <v>763740689</v>
      </c>
      <c r="C170">
        <v>6.8274999999999997</v>
      </c>
      <c r="D170">
        <v>1.0537000000000001</v>
      </c>
      <c r="E170">
        <v>0.61629483544927888</v>
      </c>
      <c r="F170">
        <v>73.1327</v>
      </c>
      <c r="G170">
        <v>61.85</v>
      </c>
      <c r="H170">
        <v>46.664378090909096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 x14ac:dyDescent="0.25">
      <c r="A171" s="2">
        <v>40179</v>
      </c>
      <c r="B171" s="3">
        <v>721956990</v>
      </c>
      <c r="C171">
        <v>6.8269000000000002</v>
      </c>
      <c r="D171">
        <v>1.0438000000000001</v>
      </c>
      <c r="E171">
        <v>0.6188884762965714</v>
      </c>
      <c r="F171">
        <v>73.725300000000004</v>
      </c>
      <c r="G171">
        <v>67.34</v>
      </c>
      <c r="H171">
        <v>47.899840210526314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s="2">
        <v>40210</v>
      </c>
      <c r="B172" s="3">
        <v>781185069</v>
      </c>
      <c r="C172">
        <v>6.8285</v>
      </c>
      <c r="D172">
        <v>1.0571999999999999</v>
      </c>
      <c r="E172">
        <v>0.64028684850813156</v>
      </c>
      <c r="F172">
        <v>75.421000000000006</v>
      </c>
      <c r="G172">
        <v>66.19</v>
      </c>
      <c r="H172">
        <v>46.24993805263157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s="2">
        <v>40238</v>
      </c>
      <c r="B173" s="3">
        <v>1006921809</v>
      </c>
      <c r="C173">
        <v>6.8262</v>
      </c>
      <c r="D173">
        <v>1.0228999999999999</v>
      </c>
      <c r="E173">
        <v>0.66409881790410408</v>
      </c>
      <c r="F173">
        <v>75.2483</v>
      </c>
      <c r="G173">
        <v>70.930000000000007</v>
      </c>
      <c r="H173">
        <v>51.314287304347822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s="2">
        <v>40269</v>
      </c>
      <c r="B174" s="3">
        <v>928891976</v>
      </c>
      <c r="C174">
        <v>6.8255999999999997</v>
      </c>
      <c r="D174">
        <v>1.0052000000000001</v>
      </c>
      <c r="E174">
        <v>0.65223062875032611</v>
      </c>
      <c r="F174">
        <v>75.335999999999999</v>
      </c>
      <c r="G174">
        <v>77.58</v>
      </c>
      <c r="H174">
        <v>52.722451619047618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s="2">
        <v>40299</v>
      </c>
      <c r="B175" s="3">
        <v>965179094</v>
      </c>
      <c r="C175">
        <v>6.8274999999999997</v>
      </c>
      <c r="D175">
        <v>1.0403</v>
      </c>
      <c r="E175">
        <v>0.68170972799781848</v>
      </c>
      <c r="F175">
        <v>78.144800000000004</v>
      </c>
      <c r="G175">
        <v>85.29</v>
      </c>
      <c r="H175">
        <v>50.429439100000003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s="2">
        <v>40330</v>
      </c>
      <c r="B176" s="3">
        <v>943767138</v>
      </c>
      <c r="C176">
        <v>6.8183999999999996</v>
      </c>
      <c r="D176">
        <v>1.0376000000000001</v>
      </c>
      <c r="E176">
        <v>0.67713976164680401</v>
      </c>
      <c r="F176">
        <v>79.045900000000003</v>
      </c>
      <c r="G176">
        <v>78.72</v>
      </c>
      <c r="H176">
        <v>50.368390000000005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s="2">
        <v>40360</v>
      </c>
      <c r="B177" s="3">
        <v>807898261</v>
      </c>
      <c r="C177">
        <v>6.7762000000000002</v>
      </c>
      <c r="D177">
        <v>1.0422</v>
      </c>
      <c r="E177">
        <v>0.65342394145321481</v>
      </c>
      <c r="F177">
        <v>76.904899999999998</v>
      </c>
      <c r="G177">
        <v>78.8</v>
      </c>
      <c r="H177">
        <v>52.625426285714283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s="2">
        <v>40391</v>
      </c>
      <c r="B178" s="3">
        <v>887982200</v>
      </c>
      <c r="C178">
        <v>6.7873000000000001</v>
      </c>
      <c r="D178">
        <v>1.0404</v>
      </c>
      <c r="E178">
        <v>0.63852882957665535</v>
      </c>
      <c r="F178">
        <v>75.742800000000003</v>
      </c>
      <c r="G178">
        <v>83.15</v>
      </c>
      <c r="H178">
        <v>57.122132090909084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 s="2">
        <v>40422</v>
      </c>
      <c r="B179" s="3">
        <v>850477570</v>
      </c>
      <c r="C179">
        <v>6.7396000000000003</v>
      </c>
      <c r="D179">
        <v>1.0329999999999999</v>
      </c>
      <c r="E179">
        <v>0.64139567699313704</v>
      </c>
      <c r="F179">
        <v>75.319299999999998</v>
      </c>
      <c r="G179">
        <v>81.93</v>
      </c>
      <c r="H179">
        <v>61.188501095238109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</row>
    <row r="180" spans="1:19" x14ac:dyDescent="0.25">
      <c r="A180" s="2">
        <v>40452</v>
      </c>
      <c r="B180" s="3">
        <v>968073229</v>
      </c>
      <c r="C180">
        <v>6.6677999999999997</v>
      </c>
      <c r="D180">
        <v>1.0179</v>
      </c>
      <c r="E180">
        <v>0.63023886052814015</v>
      </c>
      <c r="F180">
        <v>72.342799999999997</v>
      </c>
      <c r="G180">
        <v>71.150000000000006</v>
      </c>
      <c r="H180">
        <v>65.331417809523799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</row>
    <row r="181" spans="1:19" x14ac:dyDescent="0.25">
      <c r="A181" s="2">
        <v>40483</v>
      </c>
      <c r="B181" s="3">
        <v>988908147</v>
      </c>
      <c r="C181">
        <v>6.6538000000000004</v>
      </c>
      <c r="D181">
        <v>1.0128999999999999</v>
      </c>
      <c r="E181">
        <v>0.62652715995238395</v>
      </c>
      <c r="F181">
        <v>72.478399999999993</v>
      </c>
      <c r="G181">
        <v>63.48</v>
      </c>
      <c r="H181">
        <v>67.49925433333334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</row>
    <row r="182" spans="1:19" x14ac:dyDescent="0.25">
      <c r="A182" s="4">
        <v>40513</v>
      </c>
      <c r="B182" s="5">
        <v>1028521444</v>
      </c>
      <c r="C182">
        <v>6.6497000000000002</v>
      </c>
      <c r="D182">
        <v>1.0081</v>
      </c>
      <c r="E182">
        <v>0.64123116383456236</v>
      </c>
      <c r="F182">
        <v>73.9054</v>
      </c>
      <c r="G182">
        <v>68.81</v>
      </c>
      <c r="H182">
        <v>71.55154845454544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</row>
    <row r="183" spans="1:19" x14ac:dyDescent="0.25">
      <c r="A183" s="2">
        <v>40544</v>
      </c>
      <c r="B183" s="3">
        <v>906581823</v>
      </c>
      <c r="C183">
        <v>6.5964</v>
      </c>
      <c r="D183">
        <v>0.99390000000000001</v>
      </c>
      <c r="E183">
        <v>0.63363325307312124</v>
      </c>
      <c r="F183">
        <v>73.007999999999996</v>
      </c>
      <c r="G183">
        <v>75.040000000000006</v>
      </c>
      <c r="H183">
        <v>77.15627379999998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s="2">
        <v>40575</v>
      </c>
      <c r="B184" s="3">
        <v>922115752</v>
      </c>
      <c r="C184">
        <v>6.5761000000000003</v>
      </c>
      <c r="D184">
        <v>0.98760000000000003</v>
      </c>
      <c r="E184">
        <v>0.62019350037211607</v>
      </c>
      <c r="F184">
        <v>72.075199999999995</v>
      </c>
      <c r="G184">
        <v>83.22</v>
      </c>
      <c r="H184">
        <v>81.802700947368422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 s="2">
        <v>40603</v>
      </c>
      <c r="B185" s="3">
        <v>1158752072</v>
      </c>
      <c r="C185">
        <v>6.5644999999999998</v>
      </c>
      <c r="D185">
        <v>0.97660000000000002</v>
      </c>
      <c r="E185">
        <v>0.61885017637230033</v>
      </c>
      <c r="F185">
        <v>70.834299999999999</v>
      </c>
      <c r="G185">
        <v>80.83</v>
      </c>
      <c r="H185">
        <v>79.993624739130425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s="2">
        <v>40634</v>
      </c>
      <c r="B186" s="3">
        <v>1211362521</v>
      </c>
      <c r="C186">
        <v>6.5266999999999999</v>
      </c>
      <c r="D186">
        <v>0.95799999999999996</v>
      </c>
      <c r="E186">
        <v>0.61053788387569452</v>
      </c>
      <c r="F186">
        <v>69.671599999999998</v>
      </c>
      <c r="G186">
        <v>92.06</v>
      </c>
      <c r="H186">
        <v>84.262121500000006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s="2">
        <v>40664</v>
      </c>
      <c r="B187" s="3">
        <v>1071562672</v>
      </c>
      <c r="C187">
        <v>6.4957000000000003</v>
      </c>
      <c r="D187">
        <v>0.96799999999999997</v>
      </c>
      <c r="E187">
        <v>0.61229488121479303</v>
      </c>
      <c r="F187">
        <v>69.415599999999998</v>
      </c>
      <c r="G187">
        <v>92.45</v>
      </c>
      <c r="H187">
        <v>78.361886952380942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s="2">
        <v>40695</v>
      </c>
      <c r="B188" s="3">
        <v>1065206367</v>
      </c>
      <c r="C188">
        <v>6.4745999999999997</v>
      </c>
      <c r="D188">
        <v>0.97660000000000002</v>
      </c>
      <c r="E188">
        <v>0.61656082372526055</v>
      </c>
      <c r="F188">
        <v>69.564700000000002</v>
      </c>
      <c r="G188">
        <v>94.55</v>
      </c>
      <c r="H188">
        <v>71.78593813636364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 s="2">
        <v>40725</v>
      </c>
      <c r="B189" s="3">
        <v>1156320887</v>
      </c>
      <c r="C189">
        <v>6.4574999999999996</v>
      </c>
      <c r="D189">
        <v>0.95530000000000004</v>
      </c>
      <c r="E189">
        <v>0.6188884762965714</v>
      </c>
      <c r="F189">
        <v>69.135300000000001</v>
      </c>
      <c r="G189">
        <v>96.92</v>
      </c>
      <c r="H189">
        <v>72.769471199999998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s="2">
        <v>40756</v>
      </c>
      <c r="B190" s="3">
        <v>1146625606</v>
      </c>
      <c r="C190">
        <v>6.4036</v>
      </c>
      <c r="D190">
        <v>0.98170000000000002</v>
      </c>
      <c r="E190">
        <v>0.61139642944485206</v>
      </c>
      <c r="F190">
        <v>68.971900000000005</v>
      </c>
      <c r="G190">
        <v>103.02</v>
      </c>
      <c r="H190">
        <v>65.682888869565204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s="2">
        <v>40787</v>
      </c>
      <c r="B191" s="3">
        <v>1137776195</v>
      </c>
      <c r="C191">
        <v>6.3884999999999996</v>
      </c>
      <c r="D191">
        <v>1.0024999999999999</v>
      </c>
      <c r="E191">
        <v>0.6340752013188764</v>
      </c>
      <c r="F191">
        <v>70.945300000000003</v>
      </c>
      <c r="G191">
        <v>88.55</v>
      </c>
      <c r="H191">
        <v>65.596757142857157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</row>
    <row r="192" spans="1:19" x14ac:dyDescent="0.25">
      <c r="A192" s="2">
        <v>40817</v>
      </c>
      <c r="B192" s="3">
        <v>1200214630</v>
      </c>
      <c r="C192">
        <v>6.3710000000000004</v>
      </c>
      <c r="D192">
        <v>1.0198</v>
      </c>
      <c r="E192">
        <v>0.63419583967529169</v>
      </c>
      <c r="F192">
        <v>71.958600000000004</v>
      </c>
      <c r="G192">
        <v>92.48</v>
      </c>
      <c r="H192">
        <v>62.905388095238081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</row>
    <row r="193" spans="1:19" x14ac:dyDescent="0.25">
      <c r="A193" s="2">
        <v>40848</v>
      </c>
      <c r="B193" s="3">
        <v>1179596276</v>
      </c>
      <c r="C193">
        <v>6.3563999999999998</v>
      </c>
      <c r="D193">
        <v>1.0247999999999999</v>
      </c>
      <c r="E193">
        <v>0.63267113754270532</v>
      </c>
      <c r="F193">
        <v>71.979500000000002</v>
      </c>
      <c r="G193">
        <v>85.7</v>
      </c>
      <c r="H193">
        <v>66.812314000000001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</row>
    <row r="194" spans="1:19" x14ac:dyDescent="0.25">
      <c r="A194" s="2">
        <v>40878</v>
      </c>
      <c r="B194" s="3">
        <v>1160405911</v>
      </c>
      <c r="C194">
        <v>6.3482000000000003</v>
      </c>
      <c r="D194">
        <v>1.0235000000000001</v>
      </c>
      <c r="E194">
        <v>0.64156027458779752</v>
      </c>
      <c r="F194">
        <v>73.220699999999994</v>
      </c>
      <c r="G194">
        <v>83.93</v>
      </c>
      <c r="H194">
        <v>68.613445714285731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</row>
    <row r="195" spans="1:19" x14ac:dyDescent="0.25">
      <c r="A195" s="2">
        <v>40909</v>
      </c>
      <c r="B195" s="3">
        <v>1200434973</v>
      </c>
      <c r="C195">
        <v>6.3171999999999997</v>
      </c>
      <c r="D195">
        <v>1.0129999999999999</v>
      </c>
      <c r="E195">
        <v>0.64416387528987373</v>
      </c>
      <c r="F195">
        <v>73.586399999999998</v>
      </c>
      <c r="G195">
        <v>84.13</v>
      </c>
      <c r="H195">
        <v>76.173593350000004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s="2">
        <v>40940</v>
      </c>
      <c r="B196" s="3">
        <v>1183257075</v>
      </c>
      <c r="C196">
        <v>6.2996999999999996</v>
      </c>
      <c r="D196">
        <v>0.99670000000000003</v>
      </c>
      <c r="E196">
        <v>0.6327512022272842</v>
      </c>
      <c r="F196">
        <v>72.333699999999993</v>
      </c>
      <c r="G196">
        <v>86.41</v>
      </c>
      <c r="H196">
        <v>76.973791799999987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 s="2">
        <v>40969</v>
      </c>
      <c r="B197" s="3">
        <v>1419144216</v>
      </c>
      <c r="C197">
        <v>6.3125</v>
      </c>
      <c r="D197">
        <v>0.99380000000000002</v>
      </c>
      <c r="E197">
        <v>0.63195146612740138</v>
      </c>
      <c r="F197">
        <v>72.995099999999994</v>
      </c>
      <c r="G197">
        <v>84.69</v>
      </c>
      <c r="H197">
        <v>72.9828674090909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s="2">
        <v>41000</v>
      </c>
      <c r="B198" s="3">
        <v>1292533258</v>
      </c>
      <c r="C198">
        <v>6.3042999999999996</v>
      </c>
      <c r="D198">
        <v>0.99280000000000002</v>
      </c>
      <c r="E198">
        <v>0.625</v>
      </c>
      <c r="F198">
        <v>72.938900000000004</v>
      </c>
      <c r="G198">
        <v>79.849999999999994</v>
      </c>
      <c r="H198">
        <v>72.668828900000008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s="2">
        <v>41030</v>
      </c>
      <c r="B199" s="3">
        <v>1352138172</v>
      </c>
      <c r="C199">
        <v>6.3242000000000003</v>
      </c>
      <c r="D199">
        <v>1.0097</v>
      </c>
      <c r="E199">
        <v>0.62798291886460689</v>
      </c>
      <c r="F199">
        <v>73.733900000000006</v>
      </c>
      <c r="G199">
        <v>79.150000000000006</v>
      </c>
      <c r="H199">
        <v>69.877222863636362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s="2">
        <v>41061</v>
      </c>
      <c r="B200" s="3">
        <v>1271749235</v>
      </c>
      <c r="C200">
        <v>6.3632999999999997</v>
      </c>
      <c r="D200">
        <v>1.028</v>
      </c>
      <c r="E200">
        <v>0.64283877603497042</v>
      </c>
      <c r="F200">
        <v>75.091399999999993</v>
      </c>
      <c r="G200">
        <v>91.87</v>
      </c>
      <c r="H200">
        <v>67.553916047619055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s="2">
        <v>41091</v>
      </c>
      <c r="B201" s="3">
        <v>1083441027</v>
      </c>
      <c r="C201">
        <v>6.3716999999999997</v>
      </c>
      <c r="D201">
        <v>1.0142</v>
      </c>
      <c r="E201">
        <v>0.64131340986340024</v>
      </c>
      <c r="F201">
        <v>75.284300000000002</v>
      </c>
      <c r="G201">
        <v>94.47</v>
      </c>
      <c r="H201">
        <v>70.315795714285713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s="2">
        <v>41122</v>
      </c>
      <c r="B202" s="3">
        <v>1196997357</v>
      </c>
      <c r="C202">
        <v>6.3593000000000002</v>
      </c>
      <c r="D202">
        <v>0.99239999999999995</v>
      </c>
      <c r="E202">
        <v>0.63605139295255053</v>
      </c>
      <c r="F202">
        <v>74.386300000000006</v>
      </c>
      <c r="G202">
        <v>86.38</v>
      </c>
      <c r="H202">
        <v>69.883013869565232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s="2">
        <v>41153</v>
      </c>
      <c r="B203" s="3">
        <v>1095136863</v>
      </c>
      <c r="C203">
        <v>6.32</v>
      </c>
      <c r="D203">
        <v>0.97829999999999995</v>
      </c>
      <c r="E203">
        <v>0.62011658191740049</v>
      </c>
      <c r="F203">
        <v>72.789900000000003</v>
      </c>
      <c r="G203">
        <v>68.77</v>
      </c>
      <c r="H203">
        <v>72.667442105263163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</row>
    <row r="204" spans="1:19" x14ac:dyDescent="0.25">
      <c r="A204" s="2">
        <v>41183</v>
      </c>
      <c r="B204" s="3">
        <v>1242303703</v>
      </c>
      <c r="C204">
        <v>6.2626999999999997</v>
      </c>
      <c r="D204">
        <v>0.98719999999999997</v>
      </c>
      <c r="E204">
        <v>0.62189054726368154</v>
      </c>
      <c r="F204">
        <v>72.767200000000003</v>
      </c>
      <c r="G204">
        <v>79.72</v>
      </c>
      <c r="H204">
        <v>76.416584999999984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</row>
    <row r="205" spans="1:19" x14ac:dyDescent="0.25">
      <c r="A205" s="2">
        <v>41214</v>
      </c>
      <c r="B205" s="3">
        <v>1152957000</v>
      </c>
      <c r="C205">
        <v>6.2337999999999996</v>
      </c>
      <c r="D205">
        <v>0.997</v>
      </c>
      <c r="E205">
        <v>0.62625250501002006</v>
      </c>
      <c r="F205">
        <v>73.673299999999998</v>
      </c>
      <c r="G205">
        <v>77.900000000000006</v>
      </c>
      <c r="H205">
        <v>77.510409428571421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</row>
    <row r="206" spans="1:19" x14ac:dyDescent="0.25">
      <c r="A206" s="6">
        <v>41244</v>
      </c>
      <c r="B206" s="7">
        <v>1132145731</v>
      </c>
      <c r="C206">
        <v>6.2328000000000001</v>
      </c>
      <c r="D206">
        <v>0.98980000000000001</v>
      </c>
      <c r="E206">
        <v>0.61938680706100957</v>
      </c>
      <c r="F206">
        <v>73.159499999999994</v>
      </c>
      <c r="G206">
        <v>80.22</v>
      </c>
      <c r="H206">
        <v>78.143958050000009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</row>
    <row r="207" spans="1:19" x14ac:dyDescent="0.25">
      <c r="A207" s="2">
        <v>41275</v>
      </c>
      <c r="B207" s="3">
        <v>1160005902</v>
      </c>
      <c r="C207">
        <v>6.2214999999999998</v>
      </c>
      <c r="D207">
        <v>0.99209999999999998</v>
      </c>
      <c r="E207">
        <v>0.62637018477920448</v>
      </c>
      <c r="F207">
        <v>73.611800000000002</v>
      </c>
      <c r="G207">
        <v>82.79</v>
      </c>
      <c r="H207">
        <v>83.400793904761912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s="2">
        <v>41306</v>
      </c>
      <c r="B208" s="3">
        <v>1078768871</v>
      </c>
      <c r="C208">
        <v>6.2323000000000004</v>
      </c>
      <c r="D208">
        <v>1.0098</v>
      </c>
      <c r="E208">
        <v>0.64624531472146818</v>
      </c>
      <c r="F208">
        <v>74.534599999999998</v>
      </c>
      <c r="G208">
        <v>83.08</v>
      </c>
      <c r="H208">
        <v>82.905319473684216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s="2">
        <v>41334</v>
      </c>
      <c r="B209" s="3">
        <v>1249987968</v>
      </c>
      <c r="C209">
        <v>6.2153999999999998</v>
      </c>
      <c r="D209">
        <v>1.0244</v>
      </c>
      <c r="E209">
        <v>0.66312997347480107</v>
      </c>
      <c r="F209">
        <v>76.265699999999995</v>
      </c>
      <c r="G209">
        <v>73.36</v>
      </c>
      <c r="H209">
        <v>81.981867149999999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s="2">
        <v>41365</v>
      </c>
      <c r="B210" s="3">
        <v>1276791084</v>
      </c>
      <c r="C210">
        <v>6.1860999999999997</v>
      </c>
      <c r="D210">
        <v>1.0186999999999999</v>
      </c>
      <c r="E210">
        <v>0.65312520410162633</v>
      </c>
      <c r="F210">
        <v>76.295100000000005</v>
      </c>
      <c r="G210">
        <v>77.95</v>
      </c>
      <c r="H210">
        <v>78.724222545454566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s="2">
        <v>41395</v>
      </c>
      <c r="B211" s="3">
        <v>1174872264</v>
      </c>
      <c r="C211">
        <v>6.1416000000000004</v>
      </c>
      <c r="D211">
        <v>1.0196000000000001</v>
      </c>
      <c r="E211">
        <v>0.65372295221285215</v>
      </c>
      <c r="F211">
        <v>76.821899999999999</v>
      </c>
      <c r="G211">
        <v>89.17</v>
      </c>
      <c r="H211">
        <v>82.359015409090887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 s="2">
        <v>41426</v>
      </c>
      <c r="B212" s="3">
        <v>1110752296</v>
      </c>
      <c r="C212">
        <v>6.1341999999999999</v>
      </c>
      <c r="D212">
        <v>1.0314000000000001</v>
      </c>
      <c r="E212">
        <v>0.64545278512876791</v>
      </c>
      <c r="F212">
        <v>76.224599999999995</v>
      </c>
      <c r="G212">
        <v>98.1</v>
      </c>
      <c r="H212">
        <v>78.052263950000011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s="2">
        <v>41456</v>
      </c>
      <c r="B213" s="3">
        <v>1108440767</v>
      </c>
      <c r="C213">
        <v>6.1342999999999996</v>
      </c>
      <c r="D213">
        <v>1.0402</v>
      </c>
      <c r="E213">
        <v>0.65880492786086042</v>
      </c>
      <c r="F213">
        <v>77.293199999999999</v>
      </c>
      <c r="G213">
        <v>98.45</v>
      </c>
      <c r="H213">
        <v>77.076637500000004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s="2">
        <v>41487</v>
      </c>
      <c r="B214" s="3">
        <v>1124331812</v>
      </c>
      <c r="C214">
        <v>6.1212999999999997</v>
      </c>
      <c r="D214">
        <v>1.0407</v>
      </c>
      <c r="E214">
        <v>0.64495324089003547</v>
      </c>
      <c r="F214">
        <v>76.256900000000002</v>
      </c>
      <c r="G214">
        <v>96.12</v>
      </c>
      <c r="H214">
        <v>77.234444727272731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s="2">
        <v>41518</v>
      </c>
      <c r="B215" s="3">
        <v>1097406810</v>
      </c>
      <c r="C215">
        <v>6.1197999999999997</v>
      </c>
      <c r="D215">
        <v>1.0342</v>
      </c>
      <c r="E215">
        <v>0.62952470884482215</v>
      </c>
      <c r="F215">
        <v>76.265299999999996</v>
      </c>
      <c r="G215">
        <v>91.73</v>
      </c>
      <c r="H215">
        <v>77.681874749999992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</row>
    <row r="216" spans="1:19" x14ac:dyDescent="0.25">
      <c r="A216" s="2">
        <v>41548</v>
      </c>
      <c r="B216" s="3">
        <v>1195787161</v>
      </c>
      <c r="C216">
        <v>6.1032000000000002</v>
      </c>
      <c r="D216">
        <v>1.0363</v>
      </c>
      <c r="E216">
        <v>0.62119517952540693</v>
      </c>
      <c r="F216">
        <v>75.111099999999993</v>
      </c>
      <c r="G216">
        <v>87.76</v>
      </c>
      <c r="H216">
        <v>77.50279573913042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</row>
    <row r="217" spans="1:19" x14ac:dyDescent="0.25">
      <c r="A217" s="2">
        <v>41579</v>
      </c>
      <c r="B217" s="3">
        <v>1170940094</v>
      </c>
      <c r="C217">
        <v>6.0929000000000002</v>
      </c>
      <c r="D217">
        <v>1.0486</v>
      </c>
      <c r="E217">
        <v>0.6211180124223602</v>
      </c>
      <c r="F217">
        <v>76.020399999999995</v>
      </c>
      <c r="G217">
        <v>81.5</v>
      </c>
      <c r="H217">
        <v>77.456262649999999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</row>
    <row r="218" spans="1:19" x14ac:dyDescent="0.25">
      <c r="A218" s="2">
        <v>41609</v>
      </c>
      <c r="B218" s="3">
        <v>1155287860</v>
      </c>
      <c r="C218">
        <v>6.0738000000000003</v>
      </c>
      <c r="D218">
        <v>1.0639000000000001</v>
      </c>
      <c r="E218">
        <v>0.61038881767686015</v>
      </c>
      <c r="F218">
        <v>76.239699999999999</v>
      </c>
      <c r="G218">
        <v>78.569999999999993</v>
      </c>
      <c r="H218">
        <v>82.350717047619042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</row>
    <row r="219" spans="1:19" x14ac:dyDescent="0.25">
      <c r="A219" s="2">
        <v>41640</v>
      </c>
      <c r="B219" s="3">
        <v>1204428606</v>
      </c>
      <c r="C219">
        <v>6.0509000000000004</v>
      </c>
      <c r="D219">
        <v>1.0940000000000001</v>
      </c>
      <c r="E219">
        <v>0.60716454159077105</v>
      </c>
      <c r="F219">
        <v>76.935500000000005</v>
      </c>
      <c r="G219">
        <v>78.849999999999994</v>
      </c>
      <c r="H219">
        <v>83.180691095238103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s="2">
        <v>41671</v>
      </c>
      <c r="B220" s="3">
        <v>1192409089</v>
      </c>
      <c r="C220">
        <v>6.0815999999999999</v>
      </c>
      <c r="D220">
        <v>1.1053999999999999</v>
      </c>
      <c r="E220">
        <v>0.60393767363208117</v>
      </c>
      <c r="F220">
        <v>77.063400000000001</v>
      </c>
      <c r="G220">
        <v>86.35</v>
      </c>
      <c r="H220">
        <v>80.238547631578939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s="2">
        <v>41699</v>
      </c>
      <c r="B221" s="3">
        <v>1355161974</v>
      </c>
      <c r="C221">
        <v>6.1729000000000003</v>
      </c>
      <c r="D221">
        <v>1.1107</v>
      </c>
      <c r="E221">
        <v>0.60153994225216556</v>
      </c>
      <c r="F221">
        <v>76.656000000000006</v>
      </c>
      <c r="G221">
        <v>113.21</v>
      </c>
      <c r="H221">
        <v>82.912490095238084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 s="2">
        <v>41730</v>
      </c>
      <c r="B222" s="3">
        <v>1383174740</v>
      </c>
      <c r="C222">
        <v>6.2245999999999997</v>
      </c>
      <c r="D222">
        <v>1.0992</v>
      </c>
      <c r="E222">
        <v>0.59708621925005967</v>
      </c>
      <c r="F222">
        <v>76.442899999999995</v>
      </c>
      <c r="G222">
        <v>120.33</v>
      </c>
      <c r="H222">
        <v>87.589756238095234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s="2">
        <v>41760</v>
      </c>
      <c r="B223" s="3">
        <v>1444800838</v>
      </c>
      <c r="C223">
        <v>6.2380000000000004</v>
      </c>
      <c r="D223">
        <v>1.0893999999999999</v>
      </c>
      <c r="E223">
        <v>0.59375371096069351</v>
      </c>
      <c r="F223">
        <v>76.265299999999996</v>
      </c>
      <c r="G223">
        <v>110.47</v>
      </c>
      <c r="H223">
        <v>86.853404952380956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s="2">
        <v>41791</v>
      </c>
      <c r="B224" s="3">
        <v>1398805987</v>
      </c>
      <c r="C224">
        <v>6.2305999999999999</v>
      </c>
      <c r="D224">
        <v>1.083</v>
      </c>
      <c r="E224">
        <v>0.59143600662408324</v>
      </c>
      <c r="F224">
        <v>76.578800000000001</v>
      </c>
      <c r="G224">
        <v>115.27</v>
      </c>
      <c r="H224">
        <v>86.202927190476174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s="2">
        <v>41821</v>
      </c>
      <c r="B225" s="3">
        <v>1220945148</v>
      </c>
      <c r="C225">
        <v>6.1984000000000004</v>
      </c>
      <c r="D225">
        <v>1.0739000000000001</v>
      </c>
      <c r="E225">
        <v>0.58596038907769843</v>
      </c>
      <c r="F225">
        <v>76.270600000000002</v>
      </c>
      <c r="G225">
        <v>128.66999999999999</v>
      </c>
      <c r="H225">
        <v>83.814819954545442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s="2">
        <v>41852</v>
      </c>
      <c r="B226" s="3">
        <v>1221114572</v>
      </c>
      <c r="C226">
        <v>6.1540999999999997</v>
      </c>
      <c r="D226">
        <v>1.0926</v>
      </c>
      <c r="E226">
        <v>0.5988023952095809</v>
      </c>
      <c r="F226">
        <v>77.540199999999999</v>
      </c>
      <c r="G226">
        <v>109.2</v>
      </c>
      <c r="H226">
        <v>81.093074476190466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s="2">
        <v>41883</v>
      </c>
      <c r="B227" s="3">
        <v>1072619907</v>
      </c>
      <c r="C227">
        <v>6.1382000000000003</v>
      </c>
      <c r="D227">
        <v>1.1011</v>
      </c>
      <c r="E227">
        <v>0.61387354205033762</v>
      </c>
      <c r="F227">
        <v>79.162499999999994</v>
      </c>
      <c r="G227">
        <v>100.53</v>
      </c>
      <c r="H227">
        <v>78.96653000000002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</row>
    <row r="228" spans="1:19" x14ac:dyDescent="0.25">
      <c r="A228" s="2">
        <v>41913</v>
      </c>
      <c r="B228" s="3">
        <v>1269337219</v>
      </c>
      <c r="C228">
        <v>6.1250999999999998</v>
      </c>
      <c r="D228">
        <v>1.1212</v>
      </c>
      <c r="E228">
        <v>0.6221226825930074</v>
      </c>
      <c r="F228">
        <v>80.800200000000004</v>
      </c>
      <c r="G228">
        <v>101.9</v>
      </c>
      <c r="H228">
        <v>79.79239982608695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</row>
    <row r="229" spans="1:19" x14ac:dyDescent="0.25">
      <c r="A229" s="2">
        <v>41944</v>
      </c>
      <c r="B229" s="3">
        <v>1179557272</v>
      </c>
      <c r="C229">
        <v>6.1249000000000002</v>
      </c>
      <c r="D229">
        <v>1.1325000000000001</v>
      </c>
      <c r="E229">
        <v>0.6340752013188764</v>
      </c>
      <c r="F229">
        <v>82.612799999999993</v>
      </c>
      <c r="G229">
        <v>86.16</v>
      </c>
      <c r="H229">
        <v>83.32906689473684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</row>
    <row r="230" spans="1:19" x14ac:dyDescent="0.25">
      <c r="A230" s="2">
        <v>41974</v>
      </c>
      <c r="B230" s="3">
        <v>1163338398</v>
      </c>
      <c r="C230">
        <v>6.1886000000000001</v>
      </c>
      <c r="D230">
        <v>1.1532</v>
      </c>
      <c r="E230">
        <v>0.6392227051904884</v>
      </c>
      <c r="F230">
        <v>84.169799999999995</v>
      </c>
      <c r="G230">
        <v>82.81</v>
      </c>
      <c r="H230">
        <v>85.438765909090918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</row>
    <row r="231" spans="1:19" x14ac:dyDescent="0.25">
      <c r="A231" s="2">
        <v>42005</v>
      </c>
      <c r="B231" s="3">
        <v>1060920074</v>
      </c>
      <c r="C231">
        <v>6.2180999999999997</v>
      </c>
      <c r="D231">
        <v>1.2121999999999999</v>
      </c>
      <c r="E231">
        <v>0.66041474045700699</v>
      </c>
      <c r="F231">
        <v>87.241799999999998</v>
      </c>
      <c r="G231">
        <v>73</v>
      </c>
      <c r="H231">
        <v>83.555662550000008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s="2">
        <v>42036</v>
      </c>
      <c r="B232" s="3">
        <v>1081589497</v>
      </c>
      <c r="C232">
        <v>6.2518000000000002</v>
      </c>
      <c r="D232">
        <v>1.2499</v>
      </c>
      <c r="E232">
        <v>0.65235827516472045</v>
      </c>
      <c r="F232">
        <v>89.183800000000005</v>
      </c>
      <c r="G232">
        <v>61.84</v>
      </c>
      <c r="H232">
        <v>86.814525000000017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s="2">
        <v>42064</v>
      </c>
      <c r="B233" s="3">
        <v>1190277870</v>
      </c>
      <c r="C233">
        <v>6.2385999999999999</v>
      </c>
      <c r="D233">
        <v>1.2618</v>
      </c>
      <c r="E233">
        <v>0.66853857467575883</v>
      </c>
      <c r="F233">
        <v>91.582099999999997</v>
      </c>
      <c r="G233">
        <v>61.71</v>
      </c>
      <c r="H233">
        <v>86.362859045454528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s="2">
        <v>42095</v>
      </c>
      <c r="B234" s="3">
        <v>1177074248</v>
      </c>
      <c r="C234">
        <v>6.2009999999999996</v>
      </c>
      <c r="D234">
        <v>1.2337</v>
      </c>
      <c r="E234">
        <v>0.66809192944949225</v>
      </c>
      <c r="F234">
        <v>91.108000000000004</v>
      </c>
      <c r="G234">
        <v>60.98</v>
      </c>
      <c r="H234">
        <v>85.974948476190477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s="2">
        <v>42125</v>
      </c>
      <c r="B235" s="3">
        <v>1192036201</v>
      </c>
      <c r="C235">
        <v>6.2035</v>
      </c>
      <c r="D235">
        <v>1.2176</v>
      </c>
      <c r="E235">
        <v>0.64699792960662528</v>
      </c>
      <c r="F235">
        <v>89.066000000000003</v>
      </c>
      <c r="G235">
        <v>77.319999999999993</v>
      </c>
      <c r="H235">
        <v>88.391709650000024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s="2">
        <v>42156</v>
      </c>
      <c r="B236" s="3">
        <v>1146102957</v>
      </c>
      <c r="C236">
        <v>6.2051999999999996</v>
      </c>
      <c r="D236">
        <v>1.2364999999999999</v>
      </c>
      <c r="E236">
        <v>0.6420133538777606</v>
      </c>
      <c r="F236">
        <v>89.859099999999998</v>
      </c>
      <c r="G236">
        <v>77.349999999999994</v>
      </c>
      <c r="H236">
        <v>90.545709227272724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s="2">
        <v>42186</v>
      </c>
      <c r="B237" s="3">
        <v>1170636699</v>
      </c>
      <c r="C237">
        <v>6.2084999999999999</v>
      </c>
      <c r="D237">
        <v>1.2863</v>
      </c>
      <c r="E237">
        <v>0.64267352185089976</v>
      </c>
      <c r="F237">
        <v>91.342399999999998</v>
      </c>
      <c r="G237">
        <v>75.95</v>
      </c>
      <c r="H237">
        <v>92.832248227272714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s="2">
        <v>42217</v>
      </c>
      <c r="B238" s="3">
        <v>1133726352</v>
      </c>
      <c r="C238">
        <v>6.3383000000000003</v>
      </c>
      <c r="D238">
        <v>1.3147</v>
      </c>
      <c r="E238">
        <v>0.64193092823212217</v>
      </c>
      <c r="F238">
        <v>91.996399999999994</v>
      </c>
      <c r="G238">
        <v>75.58</v>
      </c>
      <c r="H238">
        <v>87.923545809523816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 s="2">
        <v>42248</v>
      </c>
      <c r="B239" s="3">
        <v>1073289709</v>
      </c>
      <c r="C239">
        <v>6.3676000000000004</v>
      </c>
      <c r="D239">
        <v>1.3266</v>
      </c>
      <c r="E239">
        <v>0.6519754857217368</v>
      </c>
      <c r="F239">
        <v>91.752399999999994</v>
      </c>
      <c r="G239">
        <v>69.84</v>
      </c>
      <c r="H239">
        <v>76.900933904761885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</row>
    <row r="240" spans="1:19" x14ac:dyDescent="0.25">
      <c r="A240" s="2">
        <v>42278</v>
      </c>
      <c r="B240" s="3">
        <v>1012093811</v>
      </c>
      <c r="C240">
        <v>6.3505000000000003</v>
      </c>
      <c r="D240">
        <v>1.3071999999999999</v>
      </c>
      <c r="E240">
        <v>0.65176301896630384</v>
      </c>
      <c r="F240">
        <v>91.113900000000001</v>
      </c>
      <c r="G240">
        <v>71.239999999999995</v>
      </c>
      <c r="H240">
        <v>76.287326090909076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</row>
    <row r="241" spans="1:19" x14ac:dyDescent="0.25">
      <c r="A241" s="2">
        <v>42309</v>
      </c>
      <c r="B241" s="3">
        <v>931303884</v>
      </c>
      <c r="C241">
        <v>6.3639999999999999</v>
      </c>
      <c r="D241">
        <v>1.3279000000000001</v>
      </c>
      <c r="E241">
        <v>0.65815453468474394</v>
      </c>
      <c r="F241">
        <v>93.688500000000005</v>
      </c>
      <c r="G241">
        <v>57.03</v>
      </c>
      <c r="H241">
        <v>75.439210949999989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</row>
    <row r="242" spans="1:19" x14ac:dyDescent="0.25">
      <c r="A242" s="4">
        <v>42339</v>
      </c>
      <c r="B242" s="5">
        <v>1048155228</v>
      </c>
      <c r="C242">
        <v>6.4490999999999996</v>
      </c>
      <c r="D242">
        <v>1.3713</v>
      </c>
      <c r="E242">
        <v>0.66751218209732333</v>
      </c>
      <c r="F242">
        <v>94.201700000000002</v>
      </c>
      <c r="G242">
        <v>53.11</v>
      </c>
      <c r="H242">
        <v>76.946055863636374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 x14ac:dyDescent="0.25">
      <c r="A243" s="4">
        <v>42370</v>
      </c>
      <c r="B243" s="5">
        <v>887641094</v>
      </c>
      <c r="C243">
        <v>6.5726000000000004</v>
      </c>
      <c r="D243">
        <v>1.4208000000000001</v>
      </c>
      <c r="E243">
        <v>0.69483046136742632</v>
      </c>
      <c r="F243">
        <v>95.260300000000001</v>
      </c>
      <c r="G243">
        <v>54.25</v>
      </c>
      <c r="H243">
        <v>73.577816999999982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s="4">
        <v>42401</v>
      </c>
      <c r="B244" s="5">
        <v>920136308</v>
      </c>
      <c r="C244">
        <v>6.5500999999999996</v>
      </c>
      <c r="D244">
        <v>1.3796999999999999</v>
      </c>
      <c r="E244">
        <v>0.69979006298110569</v>
      </c>
      <c r="F244">
        <v>93.335599999999999</v>
      </c>
      <c r="G244">
        <v>62.94</v>
      </c>
      <c r="H244">
        <v>77.590429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s="4">
        <v>42430</v>
      </c>
      <c r="B245" s="5">
        <v>1019500178</v>
      </c>
      <c r="C245">
        <v>6.5026999999999999</v>
      </c>
      <c r="D245">
        <v>1.3226</v>
      </c>
      <c r="E245">
        <v>0.70180363534283108</v>
      </c>
      <c r="F245">
        <v>91.765500000000003</v>
      </c>
      <c r="G245" s="8">
        <v>63.43</v>
      </c>
      <c r="H245" s="8">
        <v>81.412096772727281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s="4">
        <v>42461</v>
      </c>
      <c r="B246" s="5">
        <v>1082853770</v>
      </c>
      <c r="C246">
        <v>6.4753999999999996</v>
      </c>
      <c r="D246">
        <v>1.2818000000000001</v>
      </c>
      <c r="E246">
        <v>0.69837279139604724</v>
      </c>
      <c r="F246">
        <v>89.501000000000005</v>
      </c>
      <c r="G246" s="8">
        <v>64.81</v>
      </c>
      <c r="H246" s="8">
        <v>79.63476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s="4">
        <v>42491</v>
      </c>
      <c r="B247" s="5">
        <v>1069089249</v>
      </c>
      <c r="C247">
        <v>6.5259</v>
      </c>
      <c r="D247">
        <v>1.2945</v>
      </c>
      <c r="E247">
        <v>0.68851556045166629</v>
      </c>
      <c r="F247">
        <v>89.479500000000002</v>
      </c>
      <c r="G247" s="8">
        <v>73.989999999999995</v>
      </c>
      <c r="H247">
        <v>81.80571352380953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 s="4">
        <v>42522</v>
      </c>
      <c r="B248" s="5">
        <v>1087903959</v>
      </c>
      <c r="C248">
        <v>6.5891999999999999</v>
      </c>
      <c r="D248">
        <v>1.2894000000000001</v>
      </c>
      <c r="E248">
        <v>0.70437416355568083</v>
      </c>
      <c r="F248">
        <v>89.693600000000004</v>
      </c>
      <c r="G248" s="8">
        <v>79.05</v>
      </c>
      <c r="H248" s="8">
        <v>83.88975899999997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s="4">
        <v>42552</v>
      </c>
      <c r="B249" s="5">
        <v>1038876850</v>
      </c>
      <c r="C249">
        <v>6.6771000000000003</v>
      </c>
      <c r="D249">
        <v>1.3051999999999999</v>
      </c>
      <c r="E249">
        <v>0.76138267093040968</v>
      </c>
      <c r="F249">
        <v>90.877099999999999</v>
      </c>
      <c r="G249" s="8">
        <v>76.010000000000005</v>
      </c>
      <c r="H249" s="8">
        <v>80.838499850000005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s="4">
        <v>42583</v>
      </c>
      <c r="B250" s="5">
        <v>995030042</v>
      </c>
      <c r="C250">
        <v>6.6466000000000003</v>
      </c>
      <c r="D250">
        <v>1.2998000000000001</v>
      </c>
      <c r="E250">
        <v>0.76330051141134259</v>
      </c>
      <c r="F250">
        <v>89.904799999999994</v>
      </c>
      <c r="G250" s="8">
        <v>65.16</v>
      </c>
      <c r="H250">
        <v>81.458695086956538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s="4">
        <v>42614</v>
      </c>
      <c r="B251" s="5">
        <v>1050644633</v>
      </c>
      <c r="C251">
        <v>6.6702000000000004</v>
      </c>
      <c r="D251">
        <v>1.3108</v>
      </c>
      <c r="E251">
        <v>0.76103500761035003</v>
      </c>
      <c r="F251">
        <v>90.097099999999998</v>
      </c>
      <c r="G251" s="8">
        <v>58.71</v>
      </c>
      <c r="H251">
        <v>82.594817999999989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</row>
    <row r="252" spans="1:19" x14ac:dyDescent="0.25">
      <c r="A252" s="4">
        <v>42644</v>
      </c>
      <c r="B252" s="5">
        <v>997115275</v>
      </c>
      <c r="C252">
        <v>6.7302999999999997</v>
      </c>
      <c r="D252">
        <v>1.3250999999999999</v>
      </c>
      <c r="E252">
        <v>0.81103000811030002</v>
      </c>
      <c r="F252">
        <v>91.582599999999999</v>
      </c>
      <c r="G252" s="8">
        <v>50.23</v>
      </c>
      <c r="H252">
        <v>86.470952380952383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</row>
    <row r="253" spans="1:19" x14ac:dyDescent="0.25">
      <c r="A253" s="4">
        <v>42675</v>
      </c>
      <c r="B253" s="5">
        <v>974116358</v>
      </c>
      <c r="C253">
        <v>6.8402000000000003</v>
      </c>
      <c r="D253">
        <v>1.3433999999999999</v>
      </c>
      <c r="E253">
        <v>0.80437580437580436</v>
      </c>
      <c r="F253">
        <v>93.621499999999997</v>
      </c>
      <c r="G253" s="8">
        <v>46.61</v>
      </c>
      <c r="H253" s="9">
        <v>92.46341685714286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1" sqref="A11"/>
    </sheetView>
  </sheetViews>
  <sheetFormatPr defaultRowHeight="15" x14ac:dyDescent="0.25"/>
  <cols>
    <col min="1" max="1" width="21.42578125" bestFit="1" customWidth="1"/>
    <col min="2" max="5" width="12.7109375" bestFit="1" customWidth="1"/>
    <col min="6" max="6" width="14.28515625" bestFit="1" customWidth="1"/>
    <col min="7" max="7" width="12" bestFit="1" customWidth="1"/>
    <col min="8" max="8" width="21.140625" bestFit="1" customWidth="1"/>
  </cols>
  <sheetData>
    <row r="1" spans="1:8" x14ac:dyDescent="0.25">
      <c r="A1" s="14"/>
      <c r="B1" s="14" t="s">
        <v>1</v>
      </c>
      <c r="C1" s="14" t="s">
        <v>2</v>
      </c>
      <c r="D1" s="14" t="s">
        <v>3</v>
      </c>
      <c r="E1" s="14" t="s">
        <v>66</v>
      </c>
      <c r="F1" s="14" t="s">
        <v>18</v>
      </c>
      <c r="G1" s="14" t="s">
        <v>4</v>
      </c>
      <c r="H1" s="14" t="s">
        <v>5</v>
      </c>
    </row>
    <row r="2" spans="1:8" x14ac:dyDescent="0.25">
      <c r="A2" s="12" t="s">
        <v>1</v>
      </c>
      <c r="B2" s="12">
        <v>1</v>
      </c>
      <c r="C2" s="12"/>
      <c r="D2" s="12"/>
      <c r="E2" s="12"/>
      <c r="F2" s="12"/>
      <c r="G2" s="12"/>
      <c r="H2" s="12"/>
    </row>
    <row r="3" spans="1:8" x14ac:dyDescent="0.25">
      <c r="A3" s="12" t="s">
        <v>2</v>
      </c>
      <c r="B3" s="12">
        <v>-0.94381023723761803</v>
      </c>
      <c r="C3" s="12">
        <v>1</v>
      </c>
      <c r="D3" s="12"/>
      <c r="E3" s="12"/>
      <c r="F3" s="12"/>
      <c r="G3" s="12"/>
      <c r="H3" s="12"/>
    </row>
    <row r="4" spans="1:8" x14ac:dyDescent="0.25">
      <c r="A4" s="12" t="s">
        <v>3</v>
      </c>
      <c r="B4" s="12">
        <v>-0.81716226817631199</v>
      </c>
      <c r="C4" s="12">
        <v>0.73246558496701475</v>
      </c>
      <c r="D4" s="12">
        <v>1</v>
      </c>
      <c r="E4" s="12"/>
      <c r="F4" s="12"/>
      <c r="G4" s="12"/>
      <c r="H4" s="12"/>
    </row>
    <row r="5" spans="1:8" x14ac:dyDescent="0.25">
      <c r="A5" s="12" t="s">
        <v>66</v>
      </c>
      <c r="B5" s="12">
        <v>-3.3279182045015163E-2</v>
      </c>
      <c r="C5" s="12">
        <v>-0.17102309845584282</v>
      </c>
      <c r="D5" s="12">
        <v>0.37886574641413751</v>
      </c>
      <c r="E5" s="12">
        <v>1</v>
      </c>
      <c r="F5" s="12"/>
      <c r="G5" s="12"/>
      <c r="H5" s="12"/>
    </row>
    <row r="6" spans="1:8" x14ac:dyDescent="0.25">
      <c r="A6" s="12" t="s">
        <v>18</v>
      </c>
      <c r="B6" s="12">
        <v>-0.74313937582060041</v>
      </c>
      <c r="C6" s="12">
        <v>0.66597571294140945</v>
      </c>
      <c r="D6" s="12">
        <v>0.9632724057917994</v>
      </c>
      <c r="E6" s="12">
        <v>0.43868231754485437</v>
      </c>
      <c r="F6" s="12">
        <v>1</v>
      </c>
      <c r="G6" s="12"/>
      <c r="H6" s="12"/>
    </row>
    <row r="7" spans="1:8" x14ac:dyDescent="0.25">
      <c r="A7" s="12" t="s">
        <v>4</v>
      </c>
      <c r="B7" s="12">
        <v>0.52733865237472832</v>
      </c>
      <c r="C7" s="12">
        <v>-0.47310605718512311</v>
      </c>
      <c r="D7" s="12">
        <v>-0.52549012556396391</v>
      </c>
      <c r="E7" s="12">
        <v>-1.356817810704895E-2</v>
      </c>
      <c r="F7" s="12">
        <v>-0.51644273460810342</v>
      </c>
      <c r="G7" s="12">
        <v>1</v>
      </c>
      <c r="H7" s="12"/>
    </row>
    <row r="8" spans="1:8" ht="15.75" thickBot="1" x14ac:dyDescent="0.3">
      <c r="A8" s="13" t="s">
        <v>5</v>
      </c>
      <c r="B8" s="13">
        <v>0.9525029282918408</v>
      </c>
      <c r="C8" s="13">
        <v>-0.93552526720130891</v>
      </c>
      <c r="D8" s="13">
        <v>-0.73430768021084836</v>
      </c>
      <c r="E8" s="13">
        <v>3.5514140317024399E-2</v>
      </c>
      <c r="F8" s="13">
        <v>-0.65129288780203876</v>
      </c>
      <c r="G8" s="13">
        <v>0.4857617372786745</v>
      </c>
      <c r="H8" s="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7"/>
  <sheetViews>
    <sheetView zoomScaleNormal="100" workbookViewId="0">
      <pane xSplit="1" ySplit="2" topLeftCell="AB3" activePane="bottomRight" state="frozen"/>
      <selection pane="topRight" activeCell="B1" sqref="B1"/>
      <selection pane="bottomLeft" activeCell="A3" sqref="A3"/>
      <selection pane="bottomRight" activeCell="T256" sqref="T256"/>
    </sheetView>
  </sheetViews>
  <sheetFormatPr defaultRowHeight="15" x14ac:dyDescent="0.25"/>
  <cols>
    <col min="1" max="1" width="8.85546875" customWidth="1"/>
    <col min="2" max="2" width="13.85546875" bestFit="1" customWidth="1"/>
    <col min="3" max="3" width="8.7109375" bestFit="1" customWidth="1"/>
    <col min="4" max="4" width="7.42578125" bestFit="1" customWidth="1"/>
    <col min="5" max="5" width="12" bestFit="1" customWidth="1"/>
    <col min="6" max="6" width="13.85546875" bestFit="1" customWidth="1"/>
    <col min="7" max="7" width="9.85546875" bestFit="1" customWidth="1"/>
    <col min="8" max="8" width="21.42578125" bestFit="1" customWidth="1"/>
    <col min="13" max="15" width="16.42578125" bestFit="1" customWidth="1"/>
    <col min="16" max="17" width="13.140625" customWidth="1"/>
    <col min="18" max="18" width="15.85546875" customWidth="1"/>
    <col min="19" max="19" width="7.5703125" bestFit="1" customWidth="1"/>
    <col min="20" max="20" width="15.85546875" customWidth="1"/>
    <col min="21" max="21" width="21.42578125" bestFit="1" customWidth="1"/>
    <col min="22" max="22" width="19.28515625" bestFit="1" customWidth="1"/>
    <col min="23" max="23" width="14.85546875" bestFit="1" customWidth="1"/>
    <col min="24" max="24" width="12.7109375" bestFit="1" customWidth="1"/>
    <col min="25" max="25" width="35.140625" bestFit="1" customWidth="1"/>
    <col min="26" max="26" width="17.7109375" bestFit="1" customWidth="1"/>
    <col min="27" max="27" width="12.7109375" bestFit="1" customWidth="1"/>
  </cols>
  <sheetData>
    <row r="1" spans="1:26" x14ac:dyDescent="0.25">
      <c r="A1" s="11" t="s">
        <v>19</v>
      </c>
      <c r="I1" t="s">
        <v>17</v>
      </c>
    </row>
    <row r="2" spans="1:26" x14ac:dyDescent="0.25">
      <c r="A2" s="1" t="s">
        <v>0</v>
      </c>
      <c r="B2" s="1" t="s">
        <v>1</v>
      </c>
      <c r="C2" s="10" t="s">
        <v>2</v>
      </c>
      <c r="D2" s="10" t="s">
        <v>3</v>
      </c>
      <c r="E2" s="10" t="s">
        <v>66</v>
      </c>
      <c r="F2" s="10" t="s">
        <v>18</v>
      </c>
      <c r="G2" s="10" t="s">
        <v>4</v>
      </c>
      <c r="H2" s="10" t="s">
        <v>5</v>
      </c>
      <c r="I2" s="1" t="s">
        <v>7</v>
      </c>
      <c r="J2" s="1" t="s">
        <v>8</v>
      </c>
      <c r="K2" s="1" t="s">
        <v>9</v>
      </c>
      <c r="L2" s="1" t="s">
        <v>14</v>
      </c>
      <c r="M2" s="1" t="s">
        <v>62</v>
      </c>
      <c r="N2" s="1" t="s">
        <v>63</v>
      </c>
      <c r="O2" s="1" t="s">
        <v>64</v>
      </c>
      <c r="P2" s="1" t="s">
        <v>129</v>
      </c>
      <c r="Q2" s="1" t="s">
        <v>140</v>
      </c>
      <c r="R2" s="1" t="s">
        <v>130</v>
      </c>
      <c r="S2" s="1" t="s">
        <v>131</v>
      </c>
      <c r="T2" s="1"/>
    </row>
    <row r="3" spans="1:26" x14ac:dyDescent="0.25">
      <c r="A3" s="2">
        <v>35065</v>
      </c>
      <c r="B3" s="3">
        <v>340402255</v>
      </c>
      <c r="C3">
        <v>8.3350000000000009</v>
      </c>
      <c r="D3">
        <v>1.3693</v>
      </c>
      <c r="E3">
        <v>0.64913988964621872</v>
      </c>
      <c r="F3">
        <v>85.232799999999997</v>
      </c>
      <c r="G3">
        <v>71.5</v>
      </c>
      <c r="H3">
        <v>11.00495825</v>
      </c>
      <c r="I3">
        <v>0</v>
      </c>
      <c r="J3">
        <v>0</v>
      </c>
      <c r="K3">
        <v>0</v>
      </c>
      <c r="L3">
        <v>0</v>
      </c>
      <c r="M3" s="21">
        <f t="array" ref="M3">SUMPRODUCT(TRANSPOSE($V$20:$V$29),C3:L3)+$V$19</f>
        <v>295910899.67007589</v>
      </c>
      <c r="N3" s="21">
        <f>M3-$V$9</f>
        <v>238565559.30143344</v>
      </c>
      <c r="O3" s="21">
        <f>M3+$V$9</f>
        <v>353256240.03871834</v>
      </c>
      <c r="P3" s="3">
        <f>B3-M3</f>
        <v>44491355.329924107</v>
      </c>
      <c r="Q3" s="57">
        <f>P3^2</f>
        <v>1979480699093566.2</v>
      </c>
      <c r="R3" s="3">
        <f>ABS(P3)</f>
        <v>44491355.329924107</v>
      </c>
      <c r="S3" s="40">
        <f>R3/B3</f>
        <v>0.1307022931734812</v>
      </c>
      <c r="T3" s="40"/>
      <c r="U3" t="s">
        <v>20</v>
      </c>
    </row>
    <row r="4" spans="1:26" ht="15.75" thickBot="1" x14ac:dyDescent="0.3">
      <c r="A4" s="2">
        <v>35096</v>
      </c>
      <c r="B4" s="3">
        <v>344599866</v>
      </c>
      <c r="C4">
        <v>8.3384</v>
      </c>
      <c r="D4">
        <v>1.3669</v>
      </c>
      <c r="E4">
        <v>0.65410779696493981</v>
      </c>
      <c r="F4">
        <v>86.292100000000005</v>
      </c>
      <c r="G4">
        <v>72.900000000000006</v>
      </c>
      <c r="H4">
        <v>11.565387545454545</v>
      </c>
      <c r="I4">
        <v>0</v>
      </c>
      <c r="J4">
        <v>0</v>
      </c>
      <c r="K4">
        <v>0</v>
      </c>
      <c r="L4">
        <v>0</v>
      </c>
      <c r="M4" s="21">
        <f t="array" ref="M4">SUMPRODUCT(TRANSPOSE($V$20:$V$29),C4:L4)+$V$19</f>
        <v>303987114.56841755</v>
      </c>
      <c r="N4" s="21">
        <f t="shared" ref="N4:N67" si="0">M4-$V$9</f>
        <v>246641774.1997751</v>
      </c>
      <c r="O4" s="21">
        <f t="shared" ref="O4:O67" si="1">M4+$V$9</f>
        <v>361332454.93706</v>
      </c>
      <c r="P4" s="3">
        <f t="shared" ref="P4:P67" si="2">B4-M4</f>
        <v>40612751.431582451</v>
      </c>
      <c r="Q4" s="57">
        <f t="shared" ref="Q4:Q67" si="3">P4^2</f>
        <v>1649395578843502.5</v>
      </c>
      <c r="R4" s="3">
        <f t="shared" ref="R4:R67" si="4">ABS(P4)</f>
        <v>40612751.431582451</v>
      </c>
      <c r="S4" s="40">
        <f t="shared" ref="S4:S67" si="5">R4/B4</f>
        <v>0.11785480912398977</v>
      </c>
    </row>
    <row r="5" spans="1:26" x14ac:dyDescent="0.25">
      <c r="A5" s="2">
        <v>35125</v>
      </c>
      <c r="B5" s="3">
        <v>400773724</v>
      </c>
      <c r="C5">
        <v>8.3338000000000001</v>
      </c>
      <c r="D5">
        <v>1.3752</v>
      </c>
      <c r="E5">
        <v>0.65104166666666663</v>
      </c>
      <c r="F5">
        <v>86.650800000000004</v>
      </c>
      <c r="G5">
        <v>78.510000000000005</v>
      </c>
      <c r="H5">
        <v>12.492672649999999</v>
      </c>
      <c r="I5">
        <v>1</v>
      </c>
      <c r="J5">
        <v>0</v>
      </c>
      <c r="K5">
        <v>0</v>
      </c>
      <c r="L5">
        <v>0</v>
      </c>
      <c r="M5" s="21">
        <f t="array" ref="M5">SUMPRODUCT(TRANSPOSE($V$20:$V$29),C5:L5)+$V$19</f>
        <v>415930171.47791815</v>
      </c>
      <c r="N5" s="21">
        <f t="shared" si="0"/>
        <v>358584831.1092757</v>
      </c>
      <c r="O5" s="21">
        <f t="shared" si="1"/>
        <v>473275511.8465606</v>
      </c>
      <c r="P5" s="3">
        <f t="shared" si="2"/>
        <v>-15156447.477918148</v>
      </c>
      <c r="Q5" s="57">
        <f t="shared" si="3"/>
        <v>229717900150891.41</v>
      </c>
      <c r="R5" s="3">
        <f t="shared" si="4"/>
        <v>15156447.477918148</v>
      </c>
      <c r="S5" s="40">
        <f t="shared" si="5"/>
        <v>3.7817967023003107E-2</v>
      </c>
      <c r="U5" s="15" t="s">
        <v>21</v>
      </c>
      <c r="V5" s="15"/>
    </row>
    <row r="6" spans="1:26" x14ac:dyDescent="0.25">
      <c r="A6" s="2">
        <v>35156</v>
      </c>
      <c r="B6" s="3">
        <v>395770820</v>
      </c>
      <c r="C6">
        <v>8.3495000000000008</v>
      </c>
      <c r="D6">
        <v>1.3655999999999999</v>
      </c>
      <c r="E6">
        <v>0.65483596359112051</v>
      </c>
      <c r="F6">
        <v>86.559600000000003</v>
      </c>
      <c r="G6">
        <v>89.72</v>
      </c>
      <c r="H6">
        <v>13.67315961904762</v>
      </c>
      <c r="I6">
        <v>0</v>
      </c>
      <c r="J6">
        <v>1</v>
      </c>
      <c r="K6">
        <v>0</v>
      </c>
      <c r="L6">
        <v>0</v>
      </c>
      <c r="M6" s="21">
        <f t="array" ref="M6">SUMPRODUCT(TRANSPOSE($V$20:$V$29),C6:L6)+$V$19</f>
        <v>410100266.63020802</v>
      </c>
      <c r="N6" s="21">
        <f t="shared" si="0"/>
        <v>352754926.26156557</v>
      </c>
      <c r="O6" s="21">
        <f t="shared" si="1"/>
        <v>467445606.99885046</v>
      </c>
      <c r="P6" s="3">
        <f t="shared" si="2"/>
        <v>-14329446.630208015</v>
      </c>
      <c r="Q6" s="57">
        <f t="shared" si="3"/>
        <v>205333040727979.84</v>
      </c>
      <c r="R6" s="3">
        <f t="shared" si="4"/>
        <v>14329446.630208015</v>
      </c>
      <c r="S6" s="40">
        <f t="shared" si="5"/>
        <v>3.6206425299894561E-2</v>
      </c>
      <c r="U6" s="12" t="s">
        <v>22</v>
      </c>
      <c r="V6" s="12">
        <v>0.98043221710845552</v>
      </c>
    </row>
    <row r="7" spans="1:26" x14ac:dyDescent="0.25">
      <c r="A7" s="2">
        <v>35186</v>
      </c>
      <c r="B7" s="3">
        <v>385201564</v>
      </c>
      <c r="C7">
        <v>8.3514999999999997</v>
      </c>
      <c r="D7">
        <v>1.3592</v>
      </c>
      <c r="E7">
        <v>0.65963060686015829</v>
      </c>
      <c r="F7">
        <v>87.039400000000001</v>
      </c>
      <c r="G7">
        <v>99.53</v>
      </c>
      <c r="H7">
        <v>13.794695714285714</v>
      </c>
      <c r="I7">
        <v>0</v>
      </c>
      <c r="J7">
        <v>0</v>
      </c>
      <c r="K7">
        <v>1</v>
      </c>
      <c r="L7">
        <v>0</v>
      </c>
      <c r="M7" s="21">
        <f t="array" ref="M7">SUMPRODUCT(TRANSPOSE($V$20:$V$29),C7:L7)+$V$19</f>
        <v>403127710.16933918</v>
      </c>
      <c r="N7" s="21">
        <f t="shared" si="0"/>
        <v>345782369.80069673</v>
      </c>
      <c r="O7" s="21">
        <f t="shared" si="1"/>
        <v>460473050.53798163</v>
      </c>
      <c r="P7" s="3">
        <f t="shared" si="2"/>
        <v>-17926146.16933918</v>
      </c>
      <c r="Q7" s="57">
        <f t="shared" si="3"/>
        <v>321346716484513.75</v>
      </c>
      <c r="R7" s="3">
        <f t="shared" si="4"/>
        <v>17926146.16933918</v>
      </c>
      <c r="S7" s="40">
        <f t="shared" si="5"/>
        <v>4.6537054479195157E-2</v>
      </c>
      <c r="U7" s="12" t="s">
        <v>23</v>
      </c>
      <c r="V7" s="12">
        <v>0.96124733234420168</v>
      </c>
    </row>
    <row r="8" spans="1:26" x14ac:dyDescent="0.25">
      <c r="A8" s="2">
        <v>35217</v>
      </c>
      <c r="B8" s="3">
        <v>359069011</v>
      </c>
      <c r="C8">
        <v>8.3478999999999992</v>
      </c>
      <c r="D8">
        <v>1.3693</v>
      </c>
      <c r="E8">
        <v>0.65997888067581834</v>
      </c>
      <c r="F8">
        <v>87.471999999999994</v>
      </c>
      <c r="G8">
        <v>112.15</v>
      </c>
      <c r="H8">
        <v>13.399232590909088</v>
      </c>
      <c r="I8">
        <v>0</v>
      </c>
      <c r="J8">
        <v>0</v>
      </c>
      <c r="K8">
        <v>0</v>
      </c>
      <c r="L8">
        <v>0</v>
      </c>
      <c r="M8" s="21">
        <f t="array" ref="M8">SUMPRODUCT(TRANSPOSE($V$20:$V$29),C8:L8)+$V$19</f>
        <v>380173436.14050484</v>
      </c>
      <c r="N8" s="21">
        <f t="shared" si="0"/>
        <v>322828095.77186239</v>
      </c>
      <c r="O8" s="21">
        <f t="shared" si="1"/>
        <v>437518776.50914729</v>
      </c>
      <c r="P8" s="3">
        <f t="shared" si="2"/>
        <v>-21104425.140504837</v>
      </c>
      <c r="Q8" s="57">
        <f t="shared" si="3"/>
        <v>445396760511172.62</v>
      </c>
      <c r="R8" s="3">
        <f t="shared" si="4"/>
        <v>21104425.140504837</v>
      </c>
      <c r="S8" s="40">
        <f t="shared" si="5"/>
        <v>5.8775401089972749E-2</v>
      </c>
      <c r="U8" s="12" t="s">
        <v>24</v>
      </c>
      <c r="V8" s="12">
        <v>0.95923942210296864</v>
      </c>
    </row>
    <row r="9" spans="1:26" x14ac:dyDescent="0.25">
      <c r="A9" s="2">
        <v>35247</v>
      </c>
      <c r="B9" s="3">
        <v>356448190</v>
      </c>
      <c r="C9">
        <v>8.3423999999999996</v>
      </c>
      <c r="D9">
        <v>1.3657999999999999</v>
      </c>
      <c r="E9">
        <v>0.64867669953295271</v>
      </c>
      <c r="F9">
        <v>87.745599999999996</v>
      </c>
      <c r="G9">
        <v>102.34</v>
      </c>
      <c r="H9">
        <v>13.448609450000001</v>
      </c>
      <c r="I9">
        <v>0</v>
      </c>
      <c r="J9">
        <v>0</v>
      </c>
      <c r="K9">
        <v>0</v>
      </c>
      <c r="L9">
        <v>0</v>
      </c>
      <c r="M9" s="21">
        <f t="array" ref="M9">SUMPRODUCT(TRANSPOSE($V$20:$V$29),C9:L9)+$V$19</f>
        <v>380513270.72938967</v>
      </c>
      <c r="N9" s="21">
        <f t="shared" si="0"/>
        <v>323167930.36074722</v>
      </c>
      <c r="O9" s="21">
        <f t="shared" si="1"/>
        <v>437858611.09803212</v>
      </c>
      <c r="P9" s="3">
        <f t="shared" si="2"/>
        <v>-24065080.729389668</v>
      </c>
      <c r="Q9" s="57">
        <f t="shared" si="3"/>
        <v>579128110512041.87</v>
      </c>
      <c r="R9" s="3">
        <f t="shared" si="4"/>
        <v>24065080.729389668</v>
      </c>
      <c r="S9" s="40">
        <f t="shared" si="5"/>
        <v>6.7513544477220286E-2</v>
      </c>
      <c r="U9" s="12" t="s">
        <v>25</v>
      </c>
      <c r="V9" s="19">
        <v>57345340.368642434</v>
      </c>
    </row>
    <row r="10" spans="1:26" ht="15.75" thickBot="1" x14ac:dyDescent="0.3">
      <c r="A10" s="2">
        <v>35278</v>
      </c>
      <c r="B10" s="3">
        <v>353687312</v>
      </c>
      <c r="C10">
        <v>8.3408999999999995</v>
      </c>
      <c r="D10">
        <v>1.3696999999999999</v>
      </c>
      <c r="E10">
        <v>0.64391500321957507</v>
      </c>
      <c r="F10">
        <v>87.403499999999994</v>
      </c>
      <c r="G10">
        <v>124.77</v>
      </c>
      <c r="H10">
        <v>12.180907136363635</v>
      </c>
      <c r="I10">
        <v>0</v>
      </c>
      <c r="J10">
        <v>0</v>
      </c>
      <c r="K10">
        <v>0</v>
      </c>
      <c r="L10">
        <v>0</v>
      </c>
      <c r="M10" s="21">
        <f t="array" ref="M10">SUMPRODUCT(TRANSPOSE($V$20:$V$29),C10:L10)+$V$19</f>
        <v>417358591.40570116</v>
      </c>
      <c r="N10" s="21">
        <f t="shared" si="0"/>
        <v>360013251.03705871</v>
      </c>
      <c r="O10" s="21">
        <f t="shared" si="1"/>
        <v>474703931.77434361</v>
      </c>
      <c r="P10" s="3">
        <f t="shared" si="2"/>
        <v>-63671279.40570116</v>
      </c>
      <c r="Q10" s="57">
        <f t="shared" si="3"/>
        <v>4054031821158864.5</v>
      </c>
      <c r="R10" s="3">
        <f t="shared" si="4"/>
        <v>63671279.40570116</v>
      </c>
      <c r="S10" s="40">
        <f t="shared" si="5"/>
        <v>0.18002138398931641</v>
      </c>
      <c r="U10" s="13" t="s">
        <v>26</v>
      </c>
      <c r="V10" s="13">
        <v>204</v>
      </c>
    </row>
    <row r="11" spans="1:26" x14ac:dyDescent="0.25">
      <c r="A11" s="2">
        <v>35309</v>
      </c>
      <c r="B11" s="3">
        <v>324887002</v>
      </c>
      <c r="C11">
        <v>8.3378999999999994</v>
      </c>
      <c r="D11">
        <v>1.3722000000000001</v>
      </c>
      <c r="E11">
        <v>0.64520291631718174</v>
      </c>
      <c r="F11">
        <v>86.840299999999999</v>
      </c>
      <c r="G11">
        <v>124.77</v>
      </c>
      <c r="H11">
        <v>12.790891136363637</v>
      </c>
      <c r="I11">
        <v>0</v>
      </c>
      <c r="J11">
        <v>0</v>
      </c>
      <c r="K11">
        <v>0</v>
      </c>
      <c r="L11">
        <v>0</v>
      </c>
      <c r="M11" s="21">
        <f t="array" ref="M11">SUMPRODUCT(TRANSPOSE($V$20:$V$29),C11:L11)+$V$19</f>
        <v>412867078.7437911</v>
      </c>
      <c r="N11" s="21">
        <f t="shared" si="0"/>
        <v>355521738.37514865</v>
      </c>
      <c r="O11" s="21">
        <f t="shared" si="1"/>
        <v>470212419.11243355</v>
      </c>
      <c r="P11" s="3">
        <f t="shared" si="2"/>
        <v>-87980076.743791103</v>
      </c>
      <c r="Q11" s="57">
        <f t="shared" si="3"/>
        <v>7740493903843372</v>
      </c>
      <c r="R11" s="3">
        <f t="shared" si="4"/>
        <v>87980076.743791103</v>
      </c>
      <c r="S11" s="40">
        <f t="shared" si="5"/>
        <v>0.27080208257697891</v>
      </c>
    </row>
    <row r="12" spans="1:26" ht="15.75" thickBot="1" x14ac:dyDescent="0.3">
      <c r="A12" s="2">
        <v>35339</v>
      </c>
      <c r="B12" s="3">
        <v>371051995</v>
      </c>
      <c r="C12">
        <v>8.3340999999999994</v>
      </c>
      <c r="D12">
        <v>1.3694</v>
      </c>
      <c r="E12">
        <v>0.64131340986340024</v>
      </c>
      <c r="F12">
        <v>87.365099999999998</v>
      </c>
      <c r="G12">
        <v>76.3</v>
      </c>
      <c r="H12">
        <v>13.925125250000002</v>
      </c>
      <c r="I12">
        <v>0</v>
      </c>
      <c r="J12">
        <v>0</v>
      </c>
      <c r="K12">
        <v>0</v>
      </c>
      <c r="L12">
        <v>1</v>
      </c>
      <c r="M12" s="21">
        <f t="array" ref="M12">SUMPRODUCT(TRANSPOSE($V$20:$V$29),C12:L12)+$V$19</f>
        <v>386228200.41837978</v>
      </c>
      <c r="N12" s="21">
        <f t="shared" si="0"/>
        <v>328882860.04973733</v>
      </c>
      <c r="O12" s="21">
        <f t="shared" si="1"/>
        <v>443573540.78702223</v>
      </c>
      <c r="P12" s="3">
        <f t="shared" si="2"/>
        <v>-15176205.418379784</v>
      </c>
      <c r="Q12" s="57">
        <f t="shared" si="3"/>
        <v>230317210900859.91</v>
      </c>
      <c r="R12" s="3">
        <f t="shared" si="4"/>
        <v>15176205.418379784</v>
      </c>
      <c r="S12" s="40">
        <f t="shared" si="5"/>
        <v>4.0900481934829064E-2</v>
      </c>
      <c r="U12" t="s">
        <v>27</v>
      </c>
    </row>
    <row r="13" spans="1:26" x14ac:dyDescent="0.25">
      <c r="A13" s="2">
        <v>35370</v>
      </c>
      <c r="B13" s="3">
        <v>373948674</v>
      </c>
      <c r="C13">
        <v>8.3299000000000003</v>
      </c>
      <c r="D13">
        <v>1.3508</v>
      </c>
      <c r="E13">
        <v>0.63039778099981081</v>
      </c>
      <c r="F13">
        <v>87.840100000000007</v>
      </c>
      <c r="G13">
        <v>76.59</v>
      </c>
      <c r="H13">
        <v>14.119013043478262</v>
      </c>
      <c r="I13">
        <v>0</v>
      </c>
      <c r="J13">
        <v>0</v>
      </c>
      <c r="K13">
        <v>0</v>
      </c>
      <c r="L13">
        <v>0</v>
      </c>
      <c r="M13" s="21">
        <f t="array" ref="M13">SUMPRODUCT(TRANSPOSE($V$20:$V$29),C13:L13)+$V$19</f>
        <v>367514458.50007343</v>
      </c>
      <c r="N13" s="21">
        <f t="shared" si="0"/>
        <v>310169118.13143098</v>
      </c>
      <c r="O13" s="21">
        <f t="shared" si="1"/>
        <v>424859798.86871588</v>
      </c>
      <c r="P13" s="3">
        <f t="shared" si="2"/>
        <v>6434215.4999265671</v>
      </c>
      <c r="Q13" s="57">
        <f t="shared" si="3"/>
        <v>41399129099495.281</v>
      </c>
      <c r="R13" s="3">
        <f t="shared" si="4"/>
        <v>6434215.4999265671</v>
      </c>
      <c r="S13" s="40">
        <f t="shared" si="5"/>
        <v>1.7206146049675703E-2</v>
      </c>
      <c r="U13" s="14"/>
      <c r="V13" s="14" t="s">
        <v>32</v>
      </c>
      <c r="W13" s="14" t="s">
        <v>33</v>
      </c>
      <c r="X13" s="14" t="s">
        <v>34</v>
      </c>
      <c r="Y13" s="14" t="s">
        <v>35</v>
      </c>
      <c r="Z13" s="14" t="s">
        <v>36</v>
      </c>
    </row>
    <row r="14" spans="1:26" x14ac:dyDescent="0.25">
      <c r="A14" s="2">
        <v>35400</v>
      </c>
      <c r="B14" s="3">
        <v>394528316</v>
      </c>
      <c r="C14">
        <v>8.3293999999999997</v>
      </c>
      <c r="D14">
        <v>1.3381000000000001</v>
      </c>
      <c r="E14">
        <v>0.60157612945918304</v>
      </c>
      <c r="F14">
        <v>86.904300000000006</v>
      </c>
      <c r="G14">
        <v>75.739999999999995</v>
      </c>
      <c r="H14">
        <v>14.089790050000001</v>
      </c>
      <c r="I14">
        <v>0</v>
      </c>
      <c r="J14">
        <v>0</v>
      </c>
      <c r="K14">
        <v>0</v>
      </c>
      <c r="L14">
        <v>0</v>
      </c>
      <c r="M14" s="21">
        <f t="array" ref="M14">SUMPRODUCT(TRANSPOSE($V$20:$V$29),C14:L14)+$V$19</f>
        <v>395279994.1284337</v>
      </c>
      <c r="N14" s="21">
        <f t="shared" si="0"/>
        <v>337934653.75979125</v>
      </c>
      <c r="O14" s="21">
        <f t="shared" si="1"/>
        <v>452625334.49707615</v>
      </c>
      <c r="P14" s="3">
        <f t="shared" si="2"/>
        <v>-751678.12843370438</v>
      </c>
      <c r="Q14" s="57">
        <f t="shared" si="3"/>
        <v>565020008765.59656</v>
      </c>
      <c r="R14" s="3">
        <f t="shared" si="4"/>
        <v>751678.12843370438</v>
      </c>
      <c r="S14" s="40">
        <f t="shared" si="5"/>
        <v>1.9052577418390024E-3</v>
      </c>
      <c r="U14" s="12" t="s">
        <v>28</v>
      </c>
      <c r="V14" s="12">
        <v>10</v>
      </c>
      <c r="W14" s="12">
        <v>1.5742986474821974E+19</v>
      </c>
      <c r="X14" s="12">
        <v>1.5742986474821975E+18</v>
      </c>
      <c r="Y14" s="12">
        <v>478.73023036821201</v>
      </c>
      <c r="Z14" s="12">
        <v>2.0201457084954967E-130</v>
      </c>
    </row>
    <row r="15" spans="1:26" x14ac:dyDescent="0.25">
      <c r="A15" s="2">
        <v>35431</v>
      </c>
      <c r="B15" s="3">
        <v>365245645</v>
      </c>
      <c r="C15">
        <v>8.3290000000000006</v>
      </c>
      <c r="D15">
        <v>1.3622000000000001</v>
      </c>
      <c r="E15">
        <v>0.60099765610914124</v>
      </c>
      <c r="F15">
        <v>88.328500000000005</v>
      </c>
      <c r="G15">
        <v>76.510000000000005</v>
      </c>
      <c r="H15">
        <v>13.916209619047617</v>
      </c>
      <c r="I15">
        <v>0</v>
      </c>
      <c r="J15">
        <v>0</v>
      </c>
      <c r="K15">
        <v>0</v>
      </c>
      <c r="L15">
        <v>0</v>
      </c>
      <c r="M15" s="21">
        <f t="array" ref="M15">SUMPRODUCT(TRANSPOSE($V$20:$V$29),C15:L15)+$V$19</f>
        <v>398181178.65806961</v>
      </c>
      <c r="N15" s="21">
        <f t="shared" si="0"/>
        <v>340835838.28942716</v>
      </c>
      <c r="O15" s="21">
        <f t="shared" si="1"/>
        <v>455526519.02671206</v>
      </c>
      <c r="P15" s="3">
        <f t="shared" si="2"/>
        <v>-32935533.658069611</v>
      </c>
      <c r="Q15" s="57">
        <f t="shared" si="3"/>
        <v>1084749377341836.1</v>
      </c>
      <c r="R15" s="3">
        <f t="shared" si="4"/>
        <v>32935533.658069611</v>
      </c>
      <c r="S15" s="40">
        <f t="shared" si="5"/>
        <v>9.0173651921488643E-2</v>
      </c>
      <c r="U15" s="12" t="s">
        <v>29</v>
      </c>
      <c r="V15" s="12">
        <v>193</v>
      </c>
      <c r="W15" s="12">
        <v>6.3467819596512218E+17</v>
      </c>
      <c r="X15" s="12">
        <v>3288488061995451.5</v>
      </c>
      <c r="Y15" s="12"/>
      <c r="Z15" s="12"/>
    </row>
    <row r="16" spans="1:26" ht="15.75" thickBot="1" x14ac:dyDescent="0.3">
      <c r="A16" s="2">
        <v>35462</v>
      </c>
      <c r="B16" s="3">
        <v>417103032</v>
      </c>
      <c r="C16">
        <v>8.3260000000000005</v>
      </c>
      <c r="D16">
        <v>1.3493999999999999</v>
      </c>
      <c r="E16">
        <v>0.60295447693699122</v>
      </c>
      <c r="F16">
        <v>89.650899999999993</v>
      </c>
      <c r="G16">
        <v>74.599999999999994</v>
      </c>
      <c r="H16">
        <v>14.063975863636363</v>
      </c>
      <c r="I16">
        <v>0</v>
      </c>
      <c r="J16">
        <v>0</v>
      </c>
      <c r="K16">
        <v>0</v>
      </c>
      <c r="L16">
        <v>0</v>
      </c>
      <c r="M16" s="21">
        <f t="array" ref="M16">SUMPRODUCT(TRANSPOSE($V$20:$V$29),C16:L16)+$V$19</f>
        <v>410828135.12267399</v>
      </c>
      <c r="N16" s="21">
        <f t="shared" si="0"/>
        <v>353482794.75403154</v>
      </c>
      <c r="O16" s="21">
        <f t="shared" si="1"/>
        <v>468173475.49131644</v>
      </c>
      <c r="P16" s="3">
        <f t="shared" si="2"/>
        <v>6274896.8773260117</v>
      </c>
      <c r="Q16" s="57">
        <f t="shared" si="3"/>
        <v>39374330821075.734</v>
      </c>
      <c r="R16" s="3">
        <f t="shared" si="4"/>
        <v>6274896.8773260117</v>
      </c>
      <c r="S16" s="40">
        <f t="shared" si="5"/>
        <v>1.5043997276255742E-2</v>
      </c>
      <c r="U16" s="13" t="s">
        <v>30</v>
      </c>
      <c r="V16" s="13">
        <v>203</v>
      </c>
      <c r="W16" s="13">
        <v>1.6377664670787097E+19</v>
      </c>
      <c r="X16" s="13"/>
      <c r="Y16" s="13"/>
      <c r="Z16" s="13"/>
    </row>
    <row r="17" spans="1:27" ht="15.75" thickBot="1" x14ac:dyDescent="0.3">
      <c r="A17" s="2">
        <v>35490</v>
      </c>
      <c r="B17" s="3">
        <v>466444042</v>
      </c>
      <c r="C17">
        <v>8.3226999999999993</v>
      </c>
      <c r="D17">
        <v>1.3555999999999999</v>
      </c>
      <c r="E17">
        <v>0.61515748031496065</v>
      </c>
      <c r="F17">
        <v>92.613200000000006</v>
      </c>
      <c r="G17">
        <v>72.48</v>
      </c>
      <c r="H17">
        <v>14.075145894736842</v>
      </c>
      <c r="I17">
        <v>1</v>
      </c>
      <c r="J17">
        <v>0</v>
      </c>
      <c r="K17">
        <v>0</v>
      </c>
      <c r="L17">
        <v>0</v>
      </c>
      <c r="M17" s="21">
        <f t="array" ref="M17">SUMPRODUCT(TRANSPOSE($V$20:$V$29),C17:L17)+$V$19</f>
        <v>511911243.90300226</v>
      </c>
      <c r="N17" s="21">
        <f t="shared" si="0"/>
        <v>454565903.53435981</v>
      </c>
      <c r="O17" s="21">
        <f t="shared" si="1"/>
        <v>569256584.27164471</v>
      </c>
      <c r="P17" s="3">
        <f t="shared" si="2"/>
        <v>-45467201.903002262</v>
      </c>
      <c r="Q17" s="57">
        <f t="shared" si="3"/>
        <v>2067266448888372.5</v>
      </c>
      <c r="R17" s="3">
        <f t="shared" si="4"/>
        <v>45467201.903002262</v>
      </c>
      <c r="S17" s="40">
        <f t="shared" si="5"/>
        <v>9.7476219672674613E-2</v>
      </c>
    </row>
    <row r="18" spans="1:27" x14ac:dyDescent="0.25">
      <c r="A18" s="2">
        <v>35521</v>
      </c>
      <c r="B18" s="3">
        <v>433505013</v>
      </c>
      <c r="C18">
        <v>8.3257999999999992</v>
      </c>
      <c r="D18">
        <v>1.3725000000000001</v>
      </c>
      <c r="E18">
        <v>0.62127236580516898</v>
      </c>
      <c r="F18">
        <v>93.453999999999994</v>
      </c>
      <c r="G18">
        <v>68.959999999999994</v>
      </c>
      <c r="H18">
        <v>14.657050649999997</v>
      </c>
      <c r="I18">
        <v>0</v>
      </c>
      <c r="J18">
        <v>1</v>
      </c>
      <c r="K18">
        <v>0</v>
      </c>
      <c r="L18">
        <v>0</v>
      </c>
      <c r="M18" s="21">
        <f t="array" ref="M18">SUMPRODUCT(TRANSPOSE($V$20:$V$29),C18:L18)+$V$19</f>
        <v>474696977.75643301</v>
      </c>
      <c r="N18" s="21">
        <f t="shared" si="0"/>
        <v>417351637.38779056</v>
      </c>
      <c r="O18" s="21">
        <f t="shared" si="1"/>
        <v>532042318.12507546</v>
      </c>
      <c r="P18" s="3">
        <f t="shared" si="2"/>
        <v>-41191964.75643301</v>
      </c>
      <c r="Q18" s="57">
        <f t="shared" si="3"/>
        <v>1696777960495219.2</v>
      </c>
      <c r="R18" s="3">
        <f t="shared" si="4"/>
        <v>41191964.75643301</v>
      </c>
      <c r="S18" s="40">
        <f t="shared" si="5"/>
        <v>9.5020734527083803E-2</v>
      </c>
      <c r="U18" s="14"/>
      <c r="V18" s="14" t="s">
        <v>37</v>
      </c>
      <c r="W18" s="14" t="s">
        <v>25</v>
      </c>
      <c r="X18" s="14" t="s">
        <v>38</v>
      </c>
      <c r="Y18" s="14" t="s">
        <v>39</v>
      </c>
      <c r="Z18" s="14" t="s">
        <v>40</v>
      </c>
      <c r="AA18" s="14" t="s">
        <v>41</v>
      </c>
    </row>
    <row r="19" spans="1:27" x14ac:dyDescent="0.25">
      <c r="A19" s="2">
        <v>35551</v>
      </c>
      <c r="B19" s="3">
        <v>464059468</v>
      </c>
      <c r="C19">
        <v>8.3256999999999994</v>
      </c>
      <c r="D19">
        <v>1.3942000000000001</v>
      </c>
      <c r="E19">
        <v>0.61376051064874482</v>
      </c>
      <c r="F19">
        <v>94.454800000000006</v>
      </c>
      <c r="G19">
        <v>76.86</v>
      </c>
      <c r="H19">
        <v>14.867357863636364</v>
      </c>
      <c r="I19">
        <v>0</v>
      </c>
      <c r="J19">
        <v>0</v>
      </c>
      <c r="K19">
        <v>1</v>
      </c>
      <c r="L19">
        <v>0</v>
      </c>
      <c r="M19" s="21">
        <f t="array" ref="M19">SUMPRODUCT(TRANSPOSE($V$20:$V$29),C19:L19)+$V$19</f>
        <v>470543405.16917038</v>
      </c>
      <c r="N19" s="21">
        <f t="shared" si="0"/>
        <v>413198064.80052793</v>
      </c>
      <c r="O19" s="21">
        <f t="shared" si="1"/>
        <v>527888745.53781283</v>
      </c>
      <c r="P19" s="3">
        <f t="shared" si="2"/>
        <v>-6483937.1691703796</v>
      </c>
      <c r="Q19" s="57">
        <f t="shared" si="3"/>
        <v>42041441213749.195</v>
      </c>
      <c r="R19" s="3">
        <f t="shared" si="4"/>
        <v>6483937.1691703796</v>
      </c>
      <c r="S19" s="40">
        <f t="shared" si="5"/>
        <v>1.3972211788102941E-2</v>
      </c>
      <c r="U19" s="12" t="s">
        <v>31</v>
      </c>
      <c r="V19" s="19">
        <v>2931776845.7238793</v>
      </c>
      <c r="W19" s="19">
        <v>206445399.83300692</v>
      </c>
      <c r="X19" s="12">
        <v>14.201221475970813</v>
      </c>
      <c r="Y19" s="12">
        <v>8.3459669617981117E-32</v>
      </c>
      <c r="Z19" s="12">
        <v>2524598044.3109212</v>
      </c>
      <c r="AA19" s="12">
        <v>3338955647.1368375</v>
      </c>
    </row>
    <row r="20" spans="1:27" x14ac:dyDescent="0.25">
      <c r="A20" s="2">
        <v>35582</v>
      </c>
      <c r="B20" s="3">
        <v>422657016</v>
      </c>
      <c r="C20">
        <v>8.3229000000000006</v>
      </c>
      <c r="D20">
        <v>1.3804000000000001</v>
      </c>
      <c r="E20">
        <v>0.61267001592942039</v>
      </c>
      <c r="F20">
        <v>93.008600000000001</v>
      </c>
      <c r="G20">
        <v>81.52</v>
      </c>
      <c r="H20">
        <v>16.827735142857144</v>
      </c>
      <c r="I20">
        <v>0</v>
      </c>
      <c r="J20">
        <v>0</v>
      </c>
      <c r="K20">
        <v>0</v>
      </c>
      <c r="L20">
        <v>0</v>
      </c>
      <c r="M20" s="21">
        <f t="array" ref="M20">SUMPRODUCT(TRANSPOSE($V$20:$V$29),C20:L20)+$V$19</f>
        <v>437213421.16063166</v>
      </c>
      <c r="N20" s="21">
        <f t="shared" si="0"/>
        <v>379868080.79198921</v>
      </c>
      <c r="O20" s="21">
        <f t="shared" si="1"/>
        <v>494558761.52927411</v>
      </c>
      <c r="P20" s="3">
        <f t="shared" si="2"/>
        <v>-14556405.160631657</v>
      </c>
      <c r="Q20" s="57">
        <f t="shared" si="3"/>
        <v>211888931200463.94</v>
      </c>
      <c r="R20" s="3">
        <f t="shared" si="4"/>
        <v>14556405.160631657</v>
      </c>
      <c r="S20" s="40">
        <f t="shared" si="5"/>
        <v>3.4440230753513996E-2</v>
      </c>
      <c r="U20" s="12" t="s">
        <v>2</v>
      </c>
      <c r="V20" s="19">
        <v>-264376693.94821543</v>
      </c>
      <c r="W20" s="19">
        <v>23137085.270441502</v>
      </c>
      <c r="X20" s="12">
        <v>-11.426534105657923</v>
      </c>
      <c r="Y20" s="12">
        <v>1.9830630787915643E-23</v>
      </c>
      <c r="Z20" s="12">
        <v>-310010700.11269444</v>
      </c>
      <c r="AA20" s="12">
        <v>-218742687.78373641</v>
      </c>
    </row>
    <row r="21" spans="1:27" x14ac:dyDescent="0.25">
      <c r="A21" s="2">
        <v>35612</v>
      </c>
      <c r="B21" s="3">
        <v>390208621</v>
      </c>
      <c r="C21">
        <v>8.3224</v>
      </c>
      <c r="D21">
        <v>1.3843000000000001</v>
      </c>
      <c r="E21">
        <v>0.60793969238251566</v>
      </c>
      <c r="F21">
        <v>92.48</v>
      </c>
      <c r="G21">
        <v>83.17</v>
      </c>
      <c r="H21">
        <v>18.229476285714288</v>
      </c>
      <c r="I21">
        <v>0</v>
      </c>
      <c r="J21">
        <v>0</v>
      </c>
      <c r="K21">
        <v>0</v>
      </c>
      <c r="L21">
        <v>0</v>
      </c>
      <c r="M21" s="21">
        <f t="array" ref="M21">SUMPRODUCT(TRANSPOSE($V$20:$V$29),C21:L21)+$V$19</f>
        <v>443882037.06554508</v>
      </c>
      <c r="N21" s="21">
        <f t="shared" si="0"/>
        <v>386536696.69690263</v>
      </c>
      <c r="O21" s="21">
        <f t="shared" si="1"/>
        <v>501227377.43418753</v>
      </c>
      <c r="P21" s="3">
        <f t="shared" si="2"/>
        <v>-53673416.065545082</v>
      </c>
      <c r="Q21" s="57">
        <f t="shared" si="3"/>
        <v>2880835592145113</v>
      </c>
      <c r="R21" s="3">
        <f t="shared" si="4"/>
        <v>53673416.065545082</v>
      </c>
      <c r="S21" s="40">
        <f t="shared" si="5"/>
        <v>0.13755056443395464</v>
      </c>
      <c r="U21" s="12" t="s">
        <v>3</v>
      </c>
      <c r="V21" s="19">
        <v>-445029197.24170381</v>
      </c>
      <c r="W21" s="19">
        <v>96568387.518480897</v>
      </c>
      <c r="X21" s="12">
        <v>-4.6084356245105136</v>
      </c>
      <c r="Y21" s="12">
        <v>7.3622649851799794E-6</v>
      </c>
      <c r="Z21" s="12">
        <v>-635494086.82492256</v>
      </c>
      <c r="AA21" s="12">
        <v>-254564307.65848508</v>
      </c>
    </row>
    <row r="22" spans="1:27" x14ac:dyDescent="0.25">
      <c r="A22" s="2">
        <v>35643</v>
      </c>
      <c r="B22" s="3">
        <v>408882396</v>
      </c>
      <c r="C22">
        <v>8.3162000000000003</v>
      </c>
      <c r="D22">
        <v>1.3774999999999999</v>
      </c>
      <c r="E22">
        <v>0.59901761111776686</v>
      </c>
      <c r="F22">
        <v>93.254000000000005</v>
      </c>
      <c r="G22">
        <v>83.14</v>
      </c>
      <c r="H22">
        <v>19.157464181818181</v>
      </c>
      <c r="I22">
        <v>0</v>
      </c>
      <c r="J22">
        <v>0</v>
      </c>
      <c r="K22">
        <v>0</v>
      </c>
      <c r="L22">
        <v>0</v>
      </c>
      <c r="M22" s="21">
        <f t="array" ref="M22">SUMPRODUCT(TRANSPOSE($V$20:$V$29),C22:L22)+$V$19</f>
        <v>467892964.9314003</v>
      </c>
      <c r="N22" s="21">
        <f t="shared" si="0"/>
        <v>410547624.56275785</v>
      </c>
      <c r="O22" s="21">
        <f t="shared" si="1"/>
        <v>525238305.30004275</v>
      </c>
      <c r="P22" s="3">
        <f t="shared" si="2"/>
        <v>-59010568.931400299</v>
      </c>
      <c r="Q22" s="57">
        <f t="shared" si="3"/>
        <v>3482247245607546</v>
      </c>
      <c r="R22" s="3">
        <f t="shared" si="4"/>
        <v>59010568.931400299</v>
      </c>
      <c r="S22" s="40">
        <f t="shared" si="5"/>
        <v>0.14432161792409448</v>
      </c>
      <c r="U22" s="12" t="s">
        <v>66</v>
      </c>
      <c r="V22" s="19">
        <v>-1094241994.1719298</v>
      </c>
      <c r="W22" s="19">
        <v>165643271.76253694</v>
      </c>
      <c r="X22" s="12">
        <v>-6.6060153396427381</v>
      </c>
      <c r="Y22" s="12">
        <v>3.743043783643768E-10</v>
      </c>
      <c r="Z22" s="12">
        <v>-1420945465.9516249</v>
      </c>
      <c r="AA22" s="12">
        <v>-767538522.39223468</v>
      </c>
    </row>
    <row r="23" spans="1:27" x14ac:dyDescent="0.25">
      <c r="A23" s="2">
        <v>35674</v>
      </c>
      <c r="B23" s="3">
        <v>421480073</v>
      </c>
      <c r="C23">
        <v>8.3186999999999998</v>
      </c>
      <c r="D23">
        <v>1.3905000000000001</v>
      </c>
      <c r="E23">
        <v>0.62363579669473035</v>
      </c>
      <c r="F23">
        <v>95.502799999999993</v>
      </c>
      <c r="G23">
        <v>77.41</v>
      </c>
      <c r="H23">
        <v>19.00283533333333</v>
      </c>
      <c r="I23">
        <v>0</v>
      </c>
      <c r="J23">
        <v>0</v>
      </c>
      <c r="K23">
        <v>0</v>
      </c>
      <c r="L23">
        <v>0</v>
      </c>
      <c r="M23" s="21">
        <f t="array" ref="M23">SUMPRODUCT(TRANSPOSE($V$20:$V$29),C23:L23)+$V$19</f>
        <v>442845035.53913212</v>
      </c>
      <c r="N23" s="21">
        <f t="shared" si="0"/>
        <v>385499695.17048967</v>
      </c>
      <c r="O23" s="21">
        <f t="shared" si="1"/>
        <v>500190375.90777457</v>
      </c>
      <c r="P23" s="3">
        <f t="shared" si="2"/>
        <v>-21364962.539132118</v>
      </c>
      <c r="Q23" s="57">
        <f t="shared" si="3"/>
        <v>456461624298518.75</v>
      </c>
      <c r="R23" s="3">
        <f t="shared" si="4"/>
        <v>21364962.539132118</v>
      </c>
      <c r="S23" s="40">
        <f t="shared" si="5"/>
        <v>5.0690326560544459E-2</v>
      </c>
      <c r="U23" s="12" t="s">
        <v>18</v>
      </c>
      <c r="V23" s="19">
        <v>8486176.5235008057</v>
      </c>
      <c r="W23" s="19">
        <v>1535460.4604330873</v>
      </c>
      <c r="X23" s="12">
        <v>5.5267958649402278</v>
      </c>
      <c r="Y23" s="12">
        <v>1.0475874733716113E-7</v>
      </c>
      <c r="Z23" s="12">
        <v>5457739.2204567026</v>
      </c>
      <c r="AA23" s="12">
        <v>11514613.826544909</v>
      </c>
    </row>
    <row r="24" spans="1:27" x14ac:dyDescent="0.25">
      <c r="A24" s="2">
        <v>35704</v>
      </c>
      <c r="B24" s="3">
        <v>460766219</v>
      </c>
      <c r="C24">
        <v>8.3170999999999999</v>
      </c>
      <c r="D24">
        <v>1.3872</v>
      </c>
      <c r="E24">
        <v>0.62449259976269278</v>
      </c>
      <c r="F24">
        <v>95.175399999999996</v>
      </c>
      <c r="G24">
        <v>70.66</v>
      </c>
      <c r="H24">
        <v>18.437930142857144</v>
      </c>
      <c r="I24">
        <v>0</v>
      </c>
      <c r="J24">
        <v>0</v>
      </c>
      <c r="K24">
        <v>0</v>
      </c>
      <c r="L24">
        <v>1</v>
      </c>
      <c r="M24" s="21">
        <f t="array" ref="M24">SUMPRODUCT(TRANSPOSE($V$20:$V$29),C24:L24)+$V$19</f>
        <v>472331146.72513628</v>
      </c>
      <c r="N24" s="21">
        <f t="shared" si="0"/>
        <v>414985806.35649383</v>
      </c>
      <c r="O24" s="21">
        <f t="shared" si="1"/>
        <v>529676487.09377873</v>
      </c>
      <c r="P24" s="3">
        <f t="shared" si="2"/>
        <v>-11564927.72513628</v>
      </c>
      <c r="Q24" s="57">
        <f t="shared" si="3"/>
        <v>133747553287625.81</v>
      </c>
      <c r="R24" s="3">
        <f t="shared" si="4"/>
        <v>11564927.72513628</v>
      </c>
      <c r="S24" s="40">
        <f t="shared" si="5"/>
        <v>2.5099339422572295E-2</v>
      </c>
      <c r="U24" s="12" t="s">
        <v>4</v>
      </c>
      <c r="V24" s="19">
        <v>1786362.9538406266</v>
      </c>
      <c r="W24" s="19">
        <v>348264.90167452948</v>
      </c>
      <c r="X24" s="12">
        <v>5.1293223786015334</v>
      </c>
      <c r="Y24" s="12">
        <v>7.0498290448468628E-7</v>
      </c>
      <c r="Z24" s="12">
        <v>1099469.0567000601</v>
      </c>
      <c r="AA24" s="12">
        <v>2473256.8509811931</v>
      </c>
    </row>
    <row r="25" spans="1:27" x14ac:dyDescent="0.25">
      <c r="A25" s="2">
        <v>35735</v>
      </c>
      <c r="B25" s="3">
        <v>410031810</v>
      </c>
      <c r="C25">
        <v>8.3134999999999994</v>
      </c>
      <c r="D25">
        <v>1.3869</v>
      </c>
      <c r="E25">
        <v>0.61236987140232702</v>
      </c>
      <c r="F25">
        <v>94.479399999999998</v>
      </c>
      <c r="G25">
        <v>65.95</v>
      </c>
      <c r="H25">
        <v>18.615815043478257</v>
      </c>
      <c r="I25">
        <v>0</v>
      </c>
      <c r="J25">
        <v>0</v>
      </c>
      <c r="K25">
        <v>0</v>
      </c>
      <c r="L25">
        <v>0</v>
      </c>
      <c r="M25" s="21">
        <f t="array" ref="M25">SUMPRODUCT(TRANSPOSE($V$20:$V$29),C25:L25)+$V$19</f>
        <v>427713569.70790339</v>
      </c>
      <c r="N25" s="21">
        <f t="shared" si="0"/>
        <v>370368229.33926094</v>
      </c>
      <c r="O25" s="21">
        <f t="shared" si="1"/>
        <v>485058910.07654583</v>
      </c>
      <c r="P25" s="3">
        <f t="shared" si="2"/>
        <v>-17681759.707903385</v>
      </c>
      <c r="Q25" s="57">
        <f t="shared" si="3"/>
        <v>312644626368035.62</v>
      </c>
      <c r="R25" s="3">
        <f t="shared" si="4"/>
        <v>17681759.707903385</v>
      </c>
      <c r="S25" s="40">
        <f t="shared" si="5"/>
        <v>4.3122897484230274E-2</v>
      </c>
      <c r="U25" s="12" t="s">
        <v>5</v>
      </c>
      <c r="V25" s="19">
        <v>3306043.2136411951</v>
      </c>
      <c r="W25" s="19">
        <v>644384.62505530368</v>
      </c>
      <c r="X25" s="12">
        <v>5.1305432890448888</v>
      </c>
      <c r="Y25" s="12">
        <v>7.0097184013182539E-7</v>
      </c>
      <c r="Z25" s="12">
        <v>2035103.0062488527</v>
      </c>
      <c r="AA25" s="12">
        <v>4576983.421033537</v>
      </c>
    </row>
    <row r="26" spans="1:27" x14ac:dyDescent="0.25">
      <c r="A26" s="2">
        <v>35765</v>
      </c>
      <c r="B26" s="3">
        <v>458022694</v>
      </c>
      <c r="C26">
        <v>8.3109000000000002</v>
      </c>
      <c r="D26">
        <v>1.4128000000000001</v>
      </c>
      <c r="E26">
        <v>0.59210136775415945</v>
      </c>
      <c r="F26">
        <v>94.807299999999998</v>
      </c>
      <c r="G26">
        <v>63.03</v>
      </c>
      <c r="H26">
        <v>18.036163052631583</v>
      </c>
      <c r="I26">
        <v>0</v>
      </c>
      <c r="J26">
        <v>0</v>
      </c>
      <c r="K26">
        <v>0</v>
      </c>
      <c r="L26">
        <v>0</v>
      </c>
      <c r="M26" s="21">
        <f t="array" ref="M26">SUMPRODUCT(TRANSPOSE($V$20:$V$29),C26:L26)+$V$19</f>
        <v>434703423.68068886</v>
      </c>
      <c r="N26" s="21">
        <f t="shared" si="0"/>
        <v>377358083.31204641</v>
      </c>
      <c r="O26" s="21">
        <f t="shared" si="1"/>
        <v>492048764.04933131</v>
      </c>
      <c r="P26" s="3">
        <f t="shared" si="2"/>
        <v>23319270.319311142</v>
      </c>
      <c r="Q26" s="57">
        <f t="shared" si="3"/>
        <v>543788368225105.56</v>
      </c>
      <c r="R26" s="3">
        <f t="shared" si="4"/>
        <v>23319270.319311142</v>
      </c>
      <c r="S26" s="40">
        <f t="shared" si="5"/>
        <v>5.0912914632372214E-2</v>
      </c>
      <c r="U26" s="12" t="s">
        <v>7</v>
      </c>
      <c r="V26" s="19">
        <v>94934445.605452776</v>
      </c>
      <c r="W26" s="19">
        <v>14867733.356972491</v>
      </c>
      <c r="X26" s="12">
        <v>6.3852668948311182</v>
      </c>
      <c r="Y26" s="12">
        <v>1.2465563918636893E-9</v>
      </c>
      <c r="Z26" s="12">
        <v>65610344.158210866</v>
      </c>
      <c r="AA26" s="12">
        <v>124258547.05269468</v>
      </c>
    </row>
    <row r="27" spans="1:27" x14ac:dyDescent="0.25">
      <c r="A27" s="2">
        <v>35796</v>
      </c>
      <c r="B27" s="3">
        <v>415360985</v>
      </c>
      <c r="C27">
        <v>8.3099000000000007</v>
      </c>
      <c r="D27">
        <v>1.4271</v>
      </c>
      <c r="E27">
        <v>0.6025185274447189</v>
      </c>
      <c r="F27">
        <v>97.217799999999997</v>
      </c>
      <c r="G27">
        <v>56.52</v>
      </c>
      <c r="H27">
        <v>19.156958045454548</v>
      </c>
      <c r="I27">
        <v>0</v>
      </c>
      <c r="J27">
        <v>0</v>
      </c>
      <c r="K27">
        <v>0</v>
      </c>
      <c r="L27">
        <v>0</v>
      </c>
      <c r="M27" s="21">
        <f t="array" ref="M27">SUMPRODUCT(TRANSPOSE($V$20:$V$29),C27:L27)+$V$19</f>
        <v>429737091.62097692</v>
      </c>
      <c r="N27" s="21">
        <f t="shared" si="0"/>
        <v>372391751.25233448</v>
      </c>
      <c r="O27" s="21">
        <f t="shared" si="1"/>
        <v>487082431.98961937</v>
      </c>
      <c r="P27" s="3">
        <f t="shared" si="2"/>
        <v>-14376106.620976925</v>
      </c>
      <c r="Q27" s="57">
        <f t="shared" si="3"/>
        <v>206672441577696.56</v>
      </c>
      <c r="R27" s="3">
        <f t="shared" si="4"/>
        <v>14376106.620976925</v>
      </c>
      <c r="S27" s="40">
        <f t="shared" si="5"/>
        <v>3.4611114524819721E-2</v>
      </c>
      <c r="U27" s="12" t="s">
        <v>8</v>
      </c>
      <c r="V27" s="19">
        <v>69980923.245883062</v>
      </c>
      <c r="W27" s="19">
        <v>14873352.382708779</v>
      </c>
      <c r="X27" s="12">
        <v>4.7051210409860493</v>
      </c>
      <c r="Y27" s="12">
        <v>4.8283828808594978E-6</v>
      </c>
      <c r="Z27" s="12">
        <v>40645739.216194361</v>
      </c>
      <c r="AA27" s="12">
        <v>99316107.275571764</v>
      </c>
    </row>
    <row r="28" spans="1:27" x14ac:dyDescent="0.25">
      <c r="A28" s="2">
        <v>35827</v>
      </c>
      <c r="B28" s="3">
        <v>427526327</v>
      </c>
      <c r="C28">
        <v>8.3094000000000001</v>
      </c>
      <c r="D28">
        <v>1.4409000000000001</v>
      </c>
      <c r="E28">
        <v>0.6116207951070336</v>
      </c>
      <c r="F28">
        <v>98.525800000000004</v>
      </c>
      <c r="G28">
        <v>50.56</v>
      </c>
      <c r="H28">
        <v>17.87008295</v>
      </c>
      <c r="I28">
        <v>0</v>
      </c>
      <c r="J28">
        <v>0</v>
      </c>
      <c r="K28">
        <v>0</v>
      </c>
      <c r="L28">
        <v>0</v>
      </c>
      <c r="M28" s="21">
        <f t="array" ref="M28">SUMPRODUCT(TRANSPOSE($V$20:$V$29),C28:L28)+$V$19</f>
        <v>409966524.53943586</v>
      </c>
      <c r="N28" s="21">
        <f t="shared" si="0"/>
        <v>352621184.17079341</v>
      </c>
      <c r="O28" s="21">
        <f t="shared" si="1"/>
        <v>467311864.90807831</v>
      </c>
      <c r="P28" s="3">
        <f t="shared" si="2"/>
        <v>17559802.460564137</v>
      </c>
      <c r="Q28" s="57">
        <f t="shared" si="3"/>
        <v>308346662454034.31</v>
      </c>
      <c r="R28" s="3">
        <f t="shared" si="4"/>
        <v>17559802.460564137</v>
      </c>
      <c r="S28" s="40">
        <f t="shared" si="5"/>
        <v>4.1073031885037893E-2</v>
      </c>
      <c r="U28" s="12" t="s">
        <v>9</v>
      </c>
      <c r="V28" s="19">
        <v>43937741.666591078</v>
      </c>
      <c r="W28" s="19">
        <v>14808912.390922448</v>
      </c>
      <c r="X28" s="12">
        <v>2.9669796475751986</v>
      </c>
      <c r="Y28" s="12">
        <v>3.3877122599021013E-3</v>
      </c>
      <c r="Z28" s="12">
        <v>14729654.673890576</v>
      </c>
      <c r="AA28" s="12">
        <v>73145828.65929158</v>
      </c>
    </row>
    <row r="29" spans="1:27" ht="15.75" thickBot="1" x14ac:dyDescent="0.3">
      <c r="A29" s="2">
        <v>35855</v>
      </c>
      <c r="B29" s="3">
        <v>481235065</v>
      </c>
      <c r="C29">
        <v>8.3071999999999999</v>
      </c>
      <c r="D29">
        <v>1.4334</v>
      </c>
      <c r="E29">
        <v>0.6094588005850804</v>
      </c>
      <c r="F29">
        <v>97.656400000000005</v>
      </c>
      <c r="G29">
        <v>50.38</v>
      </c>
      <c r="H29">
        <v>18.842940052631576</v>
      </c>
      <c r="I29">
        <v>1</v>
      </c>
      <c r="J29">
        <v>0</v>
      </c>
      <c r="K29">
        <v>0</v>
      </c>
      <c r="L29">
        <v>0</v>
      </c>
      <c r="M29" s="21">
        <f t="array" ref="M29">SUMPRODUCT(TRANSPOSE($V$20:$V$29),C29:L29)+$V$19</f>
        <v>506702943.46875334</v>
      </c>
      <c r="N29" s="21">
        <f t="shared" si="0"/>
        <v>449357603.10011089</v>
      </c>
      <c r="O29" s="21">
        <f t="shared" si="1"/>
        <v>564048283.83739579</v>
      </c>
      <c r="P29" s="3">
        <f t="shared" si="2"/>
        <v>-25467878.468753338</v>
      </c>
      <c r="Q29" s="57">
        <f t="shared" si="3"/>
        <v>648612833699189.87</v>
      </c>
      <c r="R29" s="3">
        <f t="shared" si="4"/>
        <v>25467878.468753338</v>
      </c>
      <c r="S29" s="40">
        <f t="shared" si="5"/>
        <v>5.2921909314221187E-2</v>
      </c>
      <c r="U29" s="13" t="s">
        <v>14</v>
      </c>
      <c r="V29" s="20">
        <v>45235987.126032248</v>
      </c>
      <c r="W29" s="20">
        <v>14788658.973246738</v>
      </c>
      <c r="X29" s="13">
        <v>3.0588295536374135</v>
      </c>
      <c r="Y29" s="13">
        <v>2.5377567561374577E-3</v>
      </c>
      <c r="Z29" s="13">
        <v>16067846.59055667</v>
      </c>
      <c r="AA29" s="13">
        <v>74404127.66150783</v>
      </c>
    </row>
    <row r="30" spans="1:27" x14ac:dyDescent="0.25">
      <c r="A30" s="2">
        <v>35886</v>
      </c>
      <c r="B30" s="3">
        <v>461372146</v>
      </c>
      <c r="C30">
        <v>8.3076000000000008</v>
      </c>
      <c r="D30">
        <v>1.4166000000000001</v>
      </c>
      <c r="E30">
        <v>0.60172092183645232</v>
      </c>
      <c r="F30">
        <v>97.808999999999997</v>
      </c>
      <c r="G30">
        <v>50.25</v>
      </c>
      <c r="H30">
        <v>20.142977954545458</v>
      </c>
      <c r="I30">
        <v>0</v>
      </c>
      <c r="J30">
        <v>1</v>
      </c>
      <c r="K30">
        <v>0</v>
      </c>
      <c r="L30">
        <v>0</v>
      </c>
      <c r="M30" s="21">
        <f t="array" ref="M30">SUMPRODUCT(TRANSPOSE($V$20:$V$29),C30:L30)+$V$19</f>
        <v>502948017.65440893</v>
      </c>
      <c r="N30" s="21">
        <f t="shared" si="0"/>
        <v>445602677.28576648</v>
      </c>
      <c r="O30" s="21">
        <f t="shared" si="1"/>
        <v>560293358.02305138</v>
      </c>
      <c r="P30" s="3">
        <f t="shared" si="2"/>
        <v>-41575871.654408932</v>
      </c>
      <c r="Q30" s="57">
        <f t="shared" si="3"/>
        <v>1728553103823884</v>
      </c>
      <c r="R30" s="3">
        <f t="shared" si="4"/>
        <v>41575871.654408932</v>
      </c>
      <c r="S30" s="40">
        <f t="shared" si="5"/>
        <v>9.0113527690960635E-2</v>
      </c>
    </row>
    <row r="31" spans="1:27" x14ac:dyDescent="0.25">
      <c r="A31" s="2">
        <v>35916</v>
      </c>
      <c r="B31" s="3">
        <v>426813197</v>
      </c>
      <c r="C31">
        <v>8.3057999999999996</v>
      </c>
      <c r="D31">
        <v>1.4298</v>
      </c>
      <c r="E31">
        <v>0.59797883154936315</v>
      </c>
      <c r="F31">
        <v>98.396100000000004</v>
      </c>
      <c r="G31">
        <v>50.75</v>
      </c>
      <c r="H31">
        <v>20.492494190476197</v>
      </c>
      <c r="I31">
        <v>0</v>
      </c>
      <c r="J31">
        <v>0</v>
      </c>
      <c r="K31">
        <v>1</v>
      </c>
      <c r="L31">
        <v>0</v>
      </c>
      <c r="M31" s="21">
        <f t="array" ref="M31">SUMPRODUCT(TRANSPOSE($V$20:$V$29),C31:L31)+$V$19</f>
        <v>482632012.55247355</v>
      </c>
      <c r="N31" s="21">
        <f t="shared" si="0"/>
        <v>425286672.1838311</v>
      </c>
      <c r="O31" s="21">
        <f t="shared" si="1"/>
        <v>539977352.92111599</v>
      </c>
      <c r="P31" s="3">
        <f t="shared" si="2"/>
        <v>-55818815.552473545</v>
      </c>
      <c r="Q31" s="57">
        <f t="shared" si="3"/>
        <v>3115740169681062.5</v>
      </c>
      <c r="R31" s="3">
        <f t="shared" si="4"/>
        <v>55818815.552473545</v>
      </c>
      <c r="S31" s="40">
        <f t="shared" si="5"/>
        <v>0.1307804349650265</v>
      </c>
    </row>
    <row r="32" spans="1:27" x14ac:dyDescent="0.25">
      <c r="A32" s="2">
        <v>35947</v>
      </c>
      <c r="B32" s="3">
        <v>445724201</v>
      </c>
      <c r="C32">
        <v>8.3084000000000007</v>
      </c>
      <c r="D32">
        <v>1.4452</v>
      </c>
      <c r="E32">
        <v>0.61042607740202659</v>
      </c>
      <c r="F32">
        <v>98.6464</v>
      </c>
      <c r="G32">
        <v>61.33</v>
      </c>
      <c r="H32">
        <v>18.739276700000001</v>
      </c>
      <c r="I32">
        <v>0</v>
      </c>
      <c r="J32">
        <v>0</v>
      </c>
      <c r="K32">
        <v>0</v>
      </c>
      <c r="L32">
        <v>0</v>
      </c>
      <c r="M32" s="21">
        <f t="array" ref="M32">SUMPRODUCT(TRANSPOSE($V$20:$V$29),C32:L32)+$V$19</f>
        <v>432760739.96936846</v>
      </c>
      <c r="N32" s="21">
        <f t="shared" si="0"/>
        <v>375415399.60072601</v>
      </c>
      <c r="O32" s="21">
        <f t="shared" si="1"/>
        <v>490106080.33801091</v>
      </c>
      <c r="P32" s="3">
        <f t="shared" si="2"/>
        <v>12963461.030631542</v>
      </c>
      <c r="Q32" s="57">
        <f t="shared" si="3"/>
        <v>168051321892702.59</v>
      </c>
      <c r="R32" s="3">
        <f t="shared" si="4"/>
        <v>12963461.030631542</v>
      </c>
      <c r="S32" s="40">
        <f t="shared" si="5"/>
        <v>2.9084041211016817E-2</v>
      </c>
    </row>
    <row r="33" spans="1:26" x14ac:dyDescent="0.25">
      <c r="A33" s="2">
        <v>35977</v>
      </c>
      <c r="B33" s="3">
        <v>401959987</v>
      </c>
      <c r="C33">
        <v>8.31</v>
      </c>
      <c r="D33">
        <v>1.4655</v>
      </c>
      <c r="E33">
        <v>0.60591371788657289</v>
      </c>
      <c r="F33">
        <v>100.32989999999999</v>
      </c>
      <c r="G33">
        <v>60.45</v>
      </c>
      <c r="H33">
        <v>17.151955409090906</v>
      </c>
      <c r="I33">
        <v>0</v>
      </c>
      <c r="J33">
        <v>0</v>
      </c>
      <c r="K33">
        <v>0</v>
      </c>
      <c r="L33">
        <v>0</v>
      </c>
      <c r="M33" s="21">
        <f t="array" ref="M33">SUMPRODUCT(TRANSPOSE($V$20:$V$29),C33:L33)+$V$19</f>
        <v>435707983.82591057</v>
      </c>
      <c r="N33" s="21">
        <f t="shared" si="0"/>
        <v>378362643.45726812</v>
      </c>
      <c r="O33" s="21">
        <f t="shared" si="1"/>
        <v>493053324.19455302</v>
      </c>
      <c r="P33" s="3">
        <f t="shared" si="2"/>
        <v>-33747996.825910568</v>
      </c>
      <c r="Q33" s="57">
        <f t="shared" si="3"/>
        <v>1138927289761669.7</v>
      </c>
      <c r="R33" s="3">
        <f t="shared" si="4"/>
        <v>33747996.825910568</v>
      </c>
      <c r="S33" s="40">
        <f t="shared" si="5"/>
        <v>8.3958597664872972E-2</v>
      </c>
      <c r="U33" t="s">
        <v>42</v>
      </c>
      <c r="W33" t="s">
        <v>146</v>
      </c>
    </row>
    <row r="34" spans="1:26" ht="15.75" thickBot="1" x14ac:dyDescent="0.3">
      <c r="A34" s="2">
        <v>36008</v>
      </c>
      <c r="B34" s="3">
        <v>369331027</v>
      </c>
      <c r="C34">
        <v>8.31</v>
      </c>
      <c r="D34">
        <v>1.4869000000000001</v>
      </c>
      <c r="E34">
        <v>0.60838352497414372</v>
      </c>
      <c r="F34">
        <v>101.0223</v>
      </c>
      <c r="G34">
        <v>52.34</v>
      </c>
      <c r="H34">
        <v>16.136889545454547</v>
      </c>
      <c r="I34">
        <v>0</v>
      </c>
      <c r="J34">
        <v>0</v>
      </c>
      <c r="K34">
        <v>0</v>
      </c>
      <c r="L34">
        <v>0</v>
      </c>
      <c r="M34" s="21">
        <f t="array" ref="M34">SUMPRODUCT(TRANSPOSE($V$20:$V$29),C34:L34)+$V$19</f>
        <v>411514365.83156586</v>
      </c>
      <c r="N34" s="21">
        <f t="shared" si="0"/>
        <v>354169025.46292341</v>
      </c>
      <c r="O34" s="21">
        <f t="shared" si="1"/>
        <v>468859706.20020831</v>
      </c>
      <c r="P34" s="3">
        <f t="shared" si="2"/>
        <v>-42183338.831565857</v>
      </c>
      <c r="Q34" s="57">
        <f t="shared" si="3"/>
        <v>1779434074978692</v>
      </c>
      <c r="R34" s="3">
        <f t="shared" si="4"/>
        <v>42183338.831565857</v>
      </c>
      <c r="S34" s="40">
        <f t="shared" si="5"/>
        <v>0.11421552955951858</v>
      </c>
      <c r="W34">
        <f>CORREL(W36:W238,W37:W239)</f>
        <v>0.58711710517864091</v>
      </c>
    </row>
    <row r="35" spans="1:26" x14ac:dyDescent="0.25">
      <c r="A35" s="2">
        <v>36039</v>
      </c>
      <c r="B35" s="3">
        <v>407523190</v>
      </c>
      <c r="C35">
        <v>8.31</v>
      </c>
      <c r="D35">
        <v>1.5346</v>
      </c>
      <c r="E35">
        <v>0.611920205605189</v>
      </c>
      <c r="F35">
        <v>102.55200000000001</v>
      </c>
      <c r="G35">
        <v>49.06</v>
      </c>
      <c r="H35">
        <v>13.357961857142858</v>
      </c>
      <c r="I35">
        <v>0</v>
      </c>
      <c r="J35">
        <v>0</v>
      </c>
      <c r="K35">
        <v>0</v>
      </c>
      <c r="L35">
        <v>0</v>
      </c>
      <c r="M35" s="21">
        <f t="array" ref="M35">SUMPRODUCT(TRANSPOSE($V$20:$V$29),C35:L35)+$V$19</f>
        <v>384351267.37093163</v>
      </c>
      <c r="N35" s="21">
        <f t="shared" si="0"/>
        <v>327005927.00228918</v>
      </c>
      <c r="O35" s="21">
        <f t="shared" si="1"/>
        <v>441696607.73957407</v>
      </c>
      <c r="P35" s="3">
        <f t="shared" si="2"/>
        <v>23171922.629068375</v>
      </c>
      <c r="Q35" s="57">
        <f t="shared" si="3"/>
        <v>536937998327531</v>
      </c>
      <c r="R35" s="3">
        <f t="shared" si="4"/>
        <v>23171922.629068375</v>
      </c>
      <c r="S35" s="40">
        <f t="shared" si="5"/>
        <v>5.6860378004668581E-2</v>
      </c>
      <c r="U35" s="14" t="s">
        <v>43</v>
      </c>
      <c r="V35" s="14" t="s">
        <v>44</v>
      </c>
      <c r="W35" s="14" t="s">
        <v>45</v>
      </c>
    </row>
    <row r="36" spans="1:26" x14ac:dyDescent="0.25">
      <c r="A36" s="2">
        <v>36069</v>
      </c>
      <c r="B36" s="3">
        <v>375464437</v>
      </c>
      <c r="C36">
        <v>8.3055000000000003</v>
      </c>
      <c r="D36">
        <v>1.5218</v>
      </c>
      <c r="E36">
        <v>0.59442430006538671</v>
      </c>
      <c r="F36">
        <v>99.147000000000006</v>
      </c>
      <c r="G36">
        <v>40.93</v>
      </c>
      <c r="H36">
        <v>10.999160238095239</v>
      </c>
      <c r="I36">
        <v>0</v>
      </c>
      <c r="J36">
        <v>0</v>
      </c>
      <c r="K36">
        <v>0</v>
      </c>
      <c r="L36">
        <v>1</v>
      </c>
      <c r="M36" s="21">
        <f t="array" ref="M36">SUMPRODUCT(TRANSPOSE($V$20:$V$29),C36:L36)+$V$19</f>
        <v>404401215.94991922</v>
      </c>
      <c r="N36" s="21">
        <f t="shared" si="0"/>
        <v>347055875.58127677</v>
      </c>
      <c r="O36" s="21">
        <f t="shared" si="1"/>
        <v>461746556.31856167</v>
      </c>
      <c r="P36" s="3">
        <f t="shared" si="2"/>
        <v>-28936778.949919224</v>
      </c>
      <c r="Q36" s="57">
        <f t="shared" si="3"/>
        <v>837337175996488.25</v>
      </c>
      <c r="R36" s="3">
        <f t="shared" si="4"/>
        <v>28936778.949919224</v>
      </c>
      <c r="S36" s="40">
        <f t="shared" si="5"/>
        <v>7.7069293649025997E-2</v>
      </c>
      <c r="U36" s="12">
        <v>1</v>
      </c>
      <c r="V36" s="12">
        <v>295910899.67007512</v>
      </c>
      <c r="W36" s="12">
        <v>44491355.329924881</v>
      </c>
      <c r="Y36" s="16" t="s">
        <v>46</v>
      </c>
      <c r="Z36" t="s">
        <v>48</v>
      </c>
    </row>
    <row r="37" spans="1:26" x14ac:dyDescent="0.25">
      <c r="A37" s="2">
        <v>36100</v>
      </c>
      <c r="B37" s="3">
        <v>349278269</v>
      </c>
      <c r="C37">
        <v>8.2777999999999992</v>
      </c>
      <c r="D37">
        <v>1.5451999999999999</v>
      </c>
      <c r="E37">
        <v>0.59017941454202083</v>
      </c>
      <c r="F37">
        <v>95.325999999999993</v>
      </c>
      <c r="G37">
        <v>38.590000000000003</v>
      </c>
      <c r="H37">
        <v>11.217928181818182</v>
      </c>
      <c r="I37">
        <v>0</v>
      </c>
      <c r="J37">
        <v>0</v>
      </c>
      <c r="K37">
        <v>0</v>
      </c>
      <c r="L37">
        <v>0</v>
      </c>
      <c r="M37" s="21">
        <f t="array" ref="M37">SUMPRODUCT(TRANSPOSE($V$20:$V$29),C37:L37)+$V$19</f>
        <v>324837198.49833965</v>
      </c>
      <c r="N37" s="21">
        <f t="shared" si="0"/>
        <v>267491858.1296972</v>
      </c>
      <c r="O37" s="21">
        <f t="shared" si="1"/>
        <v>382182538.8669821</v>
      </c>
      <c r="P37" s="3">
        <f t="shared" si="2"/>
        <v>24441070.501660347</v>
      </c>
      <c r="Q37" s="57">
        <f t="shared" si="3"/>
        <v>597365927267131.62</v>
      </c>
      <c r="R37" s="3">
        <f t="shared" si="4"/>
        <v>24441070.501660347</v>
      </c>
      <c r="S37" s="40">
        <f t="shared" si="5"/>
        <v>6.9975926563184923E-2</v>
      </c>
      <c r="U37" s="12">
        <v>2</v>
      </c>
      <c r="V37" s="12">
        <v>303987114.56841725</v>
      </c>
      <c r="W37" s="12">
        <v>40612751.431582749</v>
      </c>
      <c r="Y37" s="17" t="s">
        <v>49</v>
      </c>
      <c r="Z37" s="18">
        <v>4</v>
      </c>
    </row>
    <row r="38" spans="1:26" x14ac:dyDescent="0.25">
      <c r="A38" s="2">
        <v>36130</v>
      </c>
      <c r="B38" s="3">
        <v>339726395</v>
      </c>
      <c r="C38">
        <v>8.2777999999999992</v>
      </c>
      <c r="D38">
        <v>1.5404</v>
      </c>
      <c r="E38">
        <v>0.60201071579074106</v>
      </c>
      <c r="F38">
        <v>95.980900000000005</v>
      </c>
      <c r="G38">
        <v>23.68</v>
      </c>
      <c r="H38">
        <v>13.0329034</v>
      </c>
      <c r="I38">
        <v>0</v>
      </c>
      <c r="J38">
        <v>0</v>
      </c>
      <c r="K38">
        <v>0</v>
      </c>
      <c r="L38">
        <v>0</v>
      </c>
      <c r="M38" s="21">
        <f t="array" ref="M38">SUMPRODUCT(TRANSPOSE($V$20:$V$29),C38:L38)+$V$19</f>
        <v>298950343.8395257</v>
      </c>
      <c r="N38" s="21">
        <f t="shared" si="0"/>
        <v>241605003.47088325</v>
      </c>
      <c r="O38" s="21">
        <f t="shared" si="1"/>
        <v>356295684.20816815</v>
      </c>
      <c r="P38" s="3">
        <f t="shared" si="2"/>
        <v>40776051.1604743</v>
      </c>
      <c r="Q38" s="57">
        <f t="shared" si="3"/>
        <v>1662686348241617.5</v>
      </c>
      <c r="R38" s="3">
        <f t="shared" si="4"/>
        <v>40776051.1604743</v>
      </c>
      <c r="S38" s="40">
        <f t="shared" si="5"/>
        <v>0.12002614975051998</v>
      </c>
      <c r="U38" s="12">
        <v>3</v>
      </c>
      <c r="V38" s="12">
        <v>415930171.47791803</v>
      </c>
      <c r="W38" s="12">
        <v>-15156447.477918029</v>
      </c>
      <c r="Y38" s="17" t="s">
        <v>50</v>
      </c>
      <c r="Z38" s="18">
        <v>8</v>
      </c>
    </row>
    <row r="39" spans="1:26" x14ac:dyDescent="0.25">
      <c r="A39" s="2">
        <v>36161</v>
      </c>
      <c r="B39" s="3">
        <v>282377688</v>
      </c>
      <c r="C39">
        <v>8.2780000000000005</v>
      </c>
      <c r="D39">
        <v>1.5432999999999999</v>
      </c>
      <c r="E39">
        <v>0.59851568111084508</v>
      </c>
      <c r="F39">
        <v>95.627600000000001</v>
      </c>
      <c r="G39">
        <v>19.100000000000001</v>
      </c>
      <c r="H39">
        <v>10.924532363636361</v>
      </c>
      <c r="I39">
        <v>0</v>
      </c>
      <c r="J39">
        <v>0</v>
      </c>
      <c r="K39">
        <v>0</v>
      </c>
      <c r="L39">
        <v>0</v>
      </c>
      <c r="M39" s="21">
        <f t="array" ref="M39">SUMPRODUCT(TRANSPOSE($V$20:$V$29),C39:L39)+$V$19</f>
        <v>283281223.29561424</v>
      </c>
      <c r="N39" s="21">
        <f t="shared" si="0"/>
        <v>225935882.92697179</v>
      </c>
      <c r="O39" s="21">
        <f t="shared" si="1"/>
        <v>340626563.66425669</v>
      </c>
      <c r="P39" s="3">
        <f t="shared" si="2"/>
        <v>-903535.29561424255</v>
      </c>
      <c r="Q39" s="57">
        <f t="shared" si="3"/>
        <v>816376030420.71667</v>
      </c>
      <c r="R39" s="3">
        <f t="shared" si="4"/>
        <v>903535.29561424255</v>
      </c>
      <c r="S39" s="40">
        <f t="shared" si="5"/>
        <v>3.1997403973866466E-3</v>
      </c>
      <c r="U39" s="12">
        <v>4</v>
      </c>
      <c r="V39" s="12">
        <v>410100266.63020825</v>
      </c>
      <c r="W39" s="12">
        <v>-14329446.630208254</v>
      </c>
      <c r="Y39" s="17" t="s">
        <v>51</v>
      </c>
      <c r="Z39" s="18">
        <v>6</v>
      </c>
    </row>
    <row r="40" spans="1:26" x14ac:dyDescent="0.25">
      <c r="A40" s="2">
        <v>36192</v>
      </c>
      <c r="B40" s="3">
        <v>314862932</v>
      </c>
      <c r="C40">
        <v>8.2789000000000001</v>
      </c>
      <c r="D40">
        <v>1.5194000000000001</v>
      </c>
      <c r="E40">
        <v>0.60613407685780096</v>
      </c>
      <c r="F40">
        <v>94.510599999999997</v>
      </c>
      <c r="G40">
        <v>34.86</v>
      </c>
      <c r="H40">
        <v>11.770431736842108</v>
      </c>
      <c r="I40">
        <v>0</v>
      </c>
      <c r="J40">
        <v>0</v>
      </c>
      <c r="K40">
        <v>0</v>
      </c>
      <c r="L40">
        <v>0</v>
      </c>
      <c r="M40" s="21">
        <f t="array" ref="M40">SUMPRODUCT(TRANSPOSE($V$20:$V$29),C40:L40)+$V$19</f>
        <v>306813714.38858509</v>
      </c>
      <c r="N40" s="21">
        <f t="shared" si="0"/>
        <v>249468374.01994264</v>
      </c>
      <c r="O40" s="21">
        <f t="shared" si="1"/>
        <v>364159054.75722754</v>
      </c>
      <c r="P40" s="3">
        <f t="shared" si="2"/>
        <v>8049217.6114149094</v>
      </c>
      <c r="Q40" s="57">
        <f t="shared" si="3"/>
        <v>64789904155911.937</v>
      </c>
      <c r="R40" s="3">
        <f t="shared" si="4"/>
        <v>8049217.6114149094</v>
      </c>
      <c r="S40" s="40">
        <f t="shared" si="5"/>
        <v>2.55641956971134E-2</v>
      </c>
      <c r="U40" s="12">
        <v>5</v>
      </c>
      <c r="V40" s="12">
        <v>403127710.1693387</v>
      </c>
      <c r="W40" s="12">
        <v>-17926146.169338703</v>
      </c>
      <c r="Y40" s="17" t="s">
        <v>52</v>
      </c>
      <c r="Z40" s="18">
        <v>17</v>
      </c>
    </row>
    <row r="41" spans="1:26" x14ac:dyDescent="0.25">
      <c r="A41" s="2">
        <v>36220</v>
      </c>
      <c r="B41" s="3">
        <v>378712289</v>
      </c>
      <c r="C41">
        <v>8.2781000000000002</v>
      </c>
      <c r="D41">
        <v>1.4977</v>
      </c>
      <c r="E41">
        <v>0.61440157286802655</v>
      </c>
      <c r="F41">
        <v>95.900700000000001</v>
      </c>
      <c r="G41">
        <v>37.340000000000003</v>
      </c>
      <c r="H41">
        <v>11.514107000000001</v>
      </c>
      <c r="I41">
        <v>1</v>
      </c>
      <c r="J41">
        <v>0</v>
      </c>
      <c r="K41">
        <v>0</v>
      </c>
      <c r="L41">
        <v>0</v>
      </c>
      <c r="M41" s="21">
        <f t="array" ref="M41">SUMPRODUCT(TRANSPOSE($V$20:$V$29),C41:L41)+$V$19</f>
        <v>417949547.06242132</v>
      </c>
      <c r="N41" s="21">
        <f t="shared" si="0"/>
        <v>360604206.69377887</v>
      </c>
      <c r="O41" s="21">
        <f t="shared" si="1"/>
        <v>475294887.43106377</v>
      </c>
      <c r="P41" s="3">
        <f t="shared" si="2"/>
        <v>-39237258.062421322</v>
      </c>
      <c r="Q41" s="57">
        <f t="shared" si="3"/>
        <v>1539562420257047</v>
      </c>
      <c r="R41" s="3">
        <f t="shared" si="4"/>
        <v>39237258.062421322</v>
      </c>
      <c r="S41" s="40">
        <f t="shared" si="5"/>
        <v>0.10360703679837895</v>
      </c>
      <c r="U41" s="12">
        <v>6</v>
      </c>
      <c r="V41" s="12">
        <v>380173436.14050508</v>
      </c>
      <c r="W41" s="12">
        <v>-21104425.140505075</v>
      </c>
      <c r="Y41" s="17" t="s">
        <v>53</v>
      </c>
      <c r="Z41" s="18">
        <v>26</v>
      </c>
    </row>
    <row r="42" spans="1:26" x14ac:dyDescent="0.25">
      <c r="A42" s="2">
        <v>36251</v>
      </c>
      <c r="B42" s="3">
        <v>377370673</v>
      </c>
      <c r="C42">
        <v>8.2791999999999994</v>
      </c>
      <c r="D42">
        <v>1.5176000000000001</v>
      </c>
      <c r="E42">
        <v>0.61678899648430274</v>
      </c>
      <c r="F42">
        <v>97.990499999999997</v>
      </c>
      <c r="G42">
        <v>35.08</v>
      </c>
      <c r="H42">
        <v>12.361316782608695</v>
      </c>
      <c r="I42">
        <v>0</v>
      </c>
      <c r="J42">
        <v>1</v>
      </c>
      <c r="K42">
        <v>0</v>
      </c>
      <c r="L42">
        <v>0</v>
      </c>
      <c r="M42" s="21">
        <f t="array" ref="M42">SUMPRODUCT(TRANSPOSE($V$20:$V$29),C42:L42)+$V$19</f>
        <v>397734853.71104813</v>
      </c>
      <c r="N42" s="21">
        <f t="shared" si="0"/>
        <v>340389513.34240568</v>
      </c>
      <c r="O42" s="21">
        <f t="shared" si="1"/>
        <v>455080194.07969058</v>
      </c>
      <c r="P42" s="3">
        <f t="shared" si="2"/>
        <v>-20364180.711048126</v>
      </c>
      <c r="Q42" s="57">
        <f t="shared" si="3"/>
        <v>414699856032224.56</v>
      </c>
      <c r="R42" s="3">
        <f t="shared" si="4"/>
        <v>20364180.711048126</v>
      </c>
      <c r="S42" s="40">
        <f t="shared" si="5"/>
        <v>5.3963336761593358E-2</v>
      </c>
      <c r="U42" s="12">
        <v>7</v>
      </c>
      <c r="V42" s="12">
        <v>380513270.72938967</v>
      </c>
      <c r="W42" s="12">
        <v>-24065080.729389668</v>
      </c>
      <c r="Y42" s="17" t="s">
        <v>54</v>
      </c>
      <c r="Z42" s="18">
        <v>43</v>
      </c>
    </row>
    <row r="43" spans="1:26" x14ac:dyDescent="0.25">
      <c r="A43" s="2">
        <v>36281</v>
      </c>
      <c r="B43" s="3">
        <v>335794183</v>
      </c>
      <c r="C43">
        <v>8.2791999999999994</v>
      </c>
      <c r="D43">
        <v>1.4881</v>
      </c>
      <c r="E43">
        <v>0.62154266890422027</v>
      </c>
      <c r="F43">
        <v>98.191699999999997</v>
      </c>
      <c r="G43">
        <v>39.450000000000003</v>
      </c>
      <c r="H43">
        <v>14.539746142857146</v>
      </c>
      <c r="I43">
        <v>0</v>
      </c>
      <c r="J43">
        <v>0</v>
      </c>
      <c r="K43">
        <v>1</v>
      </c>
      <c r="L43">
        <v>0</v>
      </c>
      <c r="M43" s="21">
        <f t="array" ref="M43">SUMPRODUCT(TRANSPOSE($V$20:$V$29),C43:L43)+$V$19</f>
        <v>396334171.88963413</v>
      </c>
      <c r="N43" s="21">
        <f t="shared" si="0"/>
        <v>338988831.52099168</v>
      </c>
      <c r="O43" s="21">
        <f t="shared" si="1"/>
        <v>453679512.25827658</v>
      </c>
      <c r="P43" s="3">
        <f t="shared" si="2"/>
        <v>-60539988.889634132</v>
      </c>
      <c r="Q43" s="57">
        <f t="shared" si="3"/>
        <v>3665090254757024</v>
      </c>
      <c r="R43" s="3">
        <f t="shared" si="4"/>
        <v>60539988.889634132</v>
      </c>
      <c r="S43" s="40">
        <f t="shared" si="5"/>
        <v>0.18028897448063932</v>
      </c>
      <c r="U43" s="12">
        <v>8</v>
      </c>
      <c r="V43" s="12">
        <v>417358591.40570146</v>
      </c>
      <c r="W43" s="12">
        <v>-63671279.405701458</v>
      </c>
      <c r="Y43" s="17" t="s">
        <v>55</v>
      </c>
      <c r="Z43" s="18">
        <v>45</v>
      </c>
    </row>
    <row r="44" spans="1:26" x14ac:dyDescent="0.25">
      <c r="A44" s="2">
        <v>36312</v>
      </c>
      <c r="B44" s="3">
        <v>325134338</v>
      </c>
      <c r="C44">
        <v>8.2784999999999993</v>
      </c>
      <c r="D44">
        <v>1.4611000000000001</v>
      </c>
      <c r="E44">
        <v>0.61904172341215802</v>
      </c>
      <c r="F44">
        <v>98.069699999999997</v>
      </c>
      <c r="G44">
        <v>48.75</v>
      </c>
      <c r="H44">
        <v>14.382778200000001</v>
      </c>
      <c r="I44">
        <v>0</v>
      </c>
      <c r="J44">
        <v>0</v>
      </c>
      <c r="K44">
        <v>0</v>
      </c>
      <c r="L44">
        <v>0</v>
      </c>
      <c r="M44" s="21">
        <f t="array" ref="M44">SUMPRODUCT(TRANSPOSE($V$20:$V$29),C44:L44)+$V$19</f>
        <v>382392840.94949102</v>
      </c>
      <c r="N44" s="21">
        <f t="shared" si="0"/>
        <v>325047500.58084857</v>
      </c>
      <c r="O44" s="21">
        <f t="shared" si="1"/>
        <v>439738181.31813347</v>
      </c>
      <c r="P44" s="3">
        <f t="shared" si="2"/>
        <v>-57258502.949491024</v>
      </c>
      <c r="Q44" s="57">
        <f t="shared" si="3"/>
        <v>3278536160016872.5</v>
      </c>
      <c r="R44" s="3">
        <f t="shared" si="4"/>
        <v>57258502.949491024</v>
      </c>
      <c r="S44" s="40">
        <f t="shared" si="5"/>
        <v>0.17610721556420481</v>
      </c>
      <c r="U44" s="12">
        <v>9</v>
      </c>
      <c r="V44" s="12">
        <v>412867078.74379069</v>
      </c>
      <c r="W44" s="12">
        <v>-87980076.743790686</v>
      </c>
      <c r="Y44" s="17" t="s">
        <v>56</v>
      </c>
      <c r="Z44" s="18">
        <v>27</v>
      </c>
    </row>
    <row r="45" spans="1:26" x14ac:dyDescent="0.25">
      <c r="A45" s="2">
        <v>36342</v>
      </c>
      <c r="B45" s="3">
        <v>361318535</v>
      </c>
      <c r="C45">
        <v>8.2780000000000005</v>
      </c>
      <c r="D45">
        <v>1.4695</v>
      </c>
      <c r="E45">
        <v>0.62695924764890287</v>
      </c>
      <c r="F45">
        <v>99.070800000000006</v>
      </c>
      <c r="G45">
        <v>45.92</v>
      </c>
      <c r="H45">
        <v>13.716069636363637</v>
      </c>
      <c r="I45">
        <v>0</v>
      </c>
      <c r="J45">
        <v>0</v>
      </c>
      <c r="K45">
        <v>0</v>
      </c>
      <c r="L45">
        <v>0</v>
      </c>
      <c r="M45" s="21">
        <f t="array" ref="M45">SUMPRODUCT(TRANSPOSE($V$20:$V$29),C45:L45)+$V$19</f>
        <v>371359033.36593533</v>
      </c>
      <c r="N45" s="21">
        <f t="shared" si="0"/>
        <v>314013692.99729288</v>
      </c>
      <c r="O45" s="21">
        <f t="shared" si="1"/>
        <v>428704373.73457778</v>
      </c>
      <c r="P45" s="3">
        <f t="shared" si="2"/>
        <v>-10040498.365935326</v>
      </c>
      <c r="Q45" s="57">
        <f t="shared" si="3"/>
        <v>100811607436349.94</v>
      </c>
      <c r="R45" s="3">
        <f t="shared" si="4"/>
        <v>10040498.365935326</v>
      </c>
      <c r="S45" s="40">
        <f t="shared" si="5"/>
        <v>2.7788495173477125E-2</v>
      </c>
      <c r="U45" s="12">
        <v>10</v>
      </c>
      <c r="V45" s="12">
        <v>386228200.41837931</v>
      </c>
      <c r="W45" s="12">
        <v>-15176205.418379307</v>
      </c>
      <c r="Y45" s="17" t="s">
        <v>57</v>
      </c>
      <c r="Z45" s="18">
        <v>14</v>
      </c>
    </row>
    <row r="46" spans="1:26" x14ac:dyDescent="0.25">
      <c r="A46" s="2">
        <v>36373</v>
      </c>
      <c r="B46" s="3">
        <v>310717506</v>
      </c>
      <c r="C46">
        <v>8.2775999999999996</v>
      </c>
      <c r="D46">
        <v>1.4890000000000001</v>
      </c>
      <c r="E46">
        <v>0.63488032505872649</v>
      </c>
      <c r="F46">
        <v>99.553899999999999</v>
      </c>
      <c r="G46">
        <v>44.33</v>
      </c>
      <c r="H46">
        <v>13.182764142857144</v>
      </c>
      <c r="I46">
        <v>0</v>
      </c>
      <c r="J46">
        <v>0</v>
      </c>
      <c r="K46">
        <v>0</v>
      </c>
      <c r="L46">
        <v>0</v>
      </c>
      <c r="M46" s="21">
        <f t="array" ref="M46">SUMPRODUCT(TRANSPOSE($V$20:$V$29),C46:L46)+$V$19</f>
        <v>353615362.93067741</v>
      </c>
      <c r="N46" s="21">
        <f t="shared" si="0"/>
        <v>296270022.56203496</v>
      </c>
      <c r="O46" s="21">
        <f t="shared" si="1"/>
        <v>410960703.29931986</v>
      </c>
      <c r="P46" s="3">
        <f t="shared" si="2"/>
        <v>-42897856.930677414</v>
      </c>
      <c r="Q46" s="57">
        <f t="shared" si="3"/>
        <v>1840226129244868.2</v>
      </c>
      <c r="R46" s="3">
        <f t="shared" si="4"/>
        <v>42897856.930677414</v>
      </c>
      <c r="S46" s="40">
        <f t="shared" si="5"/>
        <v>0.13806063740315105</v>
      </c>
      <c r="U46" s="12">
        <v>11</v>
      </c>
      <c r="V46" s="12">
        <v>367514458.50007343</v>
      </c>
      <c r="W46" s="12">
        <v>6434215.4999265671</v>
      </c>
      <c r="Y46" s="17" t="s">
        <v>58</v>
      </c>
      <c r="Z46" s="18">
        <v>7</v>
      </c>
    </row>
    <row r="47" spans="1:26" x14ac:dyDescent="0.25">
      <c r="A47" s="2">
        <v>36404</v>
      </c>
      <c r="B47" s="3">
        <v>340836758</v>
      </c>
      <c r="C47">
        <v>8.2772000000000006</v>
      </c>
      <c r="D47">
        <v>1.4932000000000001</v>
      </c>
      <c r="E47">
        <v>0.62274255822642921</v>
      </c>
      <c r="F47">
        <v>97.321100000000001</v>
      </c>
      <c r="G47">
        <v>53.25</v>
      </c>
      <c r="H47">
        <v>14.262349000000002</v>
      </c>
      <c r="I47">
        <v>0</v>
      </c>
      <c r="J47">
        <v>0</v>
      </c>
      <c r="K47">
        <v>0</v>
      </c>
      <c r="L47">
        <v>0</v>
      </c>
      <c r="M47" s="21">
        <f t="array" ref="M47">SUMPRODUCT(TRANSPOSE($V$20:$V$29),C47:L47)+$V$19</f>
        <v>365689221.96030092</v>
      </c>
      <c r="N47" s="21">
        <f t="shared" si="0"/>
        <v>308343881.59165847</v>
      </c>
      <c r="O47" s="21">
        <f t="shared" si="1"/>
        <v>423034562.32894337</v>
      </c>
      <c r="P47" s="3">
        <f t="shared" si="2"/>
        <v>-24852463.960300922</v>
      </c>
      <c r="Q47" s="57">
        <f t="shared" si="3"/>
        <v>617644964898056.25</v>
      </c>
      <c r="R47" s="3">
        <f t="shared" si="4"/>
        <v>24852463.960300922</v>
      </c>
      <c r="S47" s="40">
        <f t="shared" si="5"/>
        <v>7.2916032021114699E-2</v>
      </c>
      <c r="U47" s="12">
        <v>12</v>
      </c>
      <c r="V47" s="12">
        <v>395279994.12843436</v>
      </c>
      <c r="W47" s="12">
        <v>-751678.12843436003</v>
      </c>
      <c r="Y47" s="17" t="s">
        <v>59</v>
      </c>
      <c r="Z47" s="18">
        <v>1</v>
      </c>
    </row>
    <row r="48" spans="1:26" x14ac:dyDescent="0.25">
      <c r="A48" s="2">
        <v>36434</v>
      </c>
      <c r="B48" s="3">
        <v>370156899</v>
      </c>
      <c r="C48">
        <v>8.2774000000000001</v>
      </c>
      <c r="D48">
        <v>1.4771000000000001</v>
      </c>
      <c r="E48">
        <v>0.61549824582999935</v>
      </c>
      <c r="F48">
        <v>96.263099999999994</v>
      </c>
      <c r="G48">
        <v>48.7</v>
      </c>
      <c r="H48">
        <v>13.880849619047618</v>
      </c>
      <c r="I48">
        <v>0</v>
      </c>
      <c r="J48">
        <v>0</v>
      </c>
      <c r="K48">
        <v>0</v>
      </c>
      <c r="L48">
        <v>1</v>
      </c>
      <c r="M48" s="21">
        <f t="array" ref="M48">SUMPRODUCT(TRANSPOSE($V$20:$V$29),C48:L48)+$V$19</f>
        <v>407596755.02496433</v>
      </c>
      <c r="N48" s="21">
        <f t="shared" si="0"/>
        <v>350251414.65632188</v>
      </c>
      <c r="O48" s="21">
        <f t="shared" si="1"/>
        <v>464942095.39360678</v>
      </c>
      <c r="P48" s="3">
        <f t="shared" si="2"/>
        <v>-37439856.024964333</v>
      </c>
      <c r="Q48" s="57">
        <f t="shared" si="3"/>
        <v>1401742819170058</v>
      </c>
      <c r="R48" s="3">
        <f t="shared" si="4"/>
        <v>37439856.024964333</v>
      </c>
      <c r="S48" s="40">
        <f t="shared" si="5"/>
        <v>0.10114590900807263</v>
      </c>
      <c r="U48" s="12">
        <v>13</v>
      </c>
      <c r="V48" s="12">
        <v>398181178.65806973</v>
      </c>
      <c r="W48" s="12">
        <v>-32935533.65806973</v>
      </c>
      <c r="Y48" s="17" t="s">
        <v>60</v>
      </c>
      <c r="Z48" s="18">
        <v>4</v>
      </c>
    </row>
    <row r="49" spans="1:26" x14ac:dyDescent="0.25">
      <c r="A49" s="2">
        <v>36465</v>
      </c>
      <c r="B49" s="3">
        <v>341380243</v>
      </c>
      <c r="C49">
        <v>8.2774999999999999</v>
      </c>
      <c r="D49">
        <v>1.4776</v>
      </c>
      <c r="E49">
        <v>0.60342746801834424</v>
      </c>
      <c r="F49">
        <v>94.931600000000003</v>
      </c>
      <c r="G49">
        <v>46.59</v>
      </c>
      <c r="H49">
        <v>13.241823285714284</v>
      </c>
      <c r="I49">
        <v>0</v>
      </c>
      <c r="J49">
        <v>0</v>
      </c>
      <c r="K49">
        <v>0</v>
      </c>
      <c r="L49">
        <v>0</v>
      </c>
      <c r="M49" s="21">
        <f t="array" ref="M49">SUMPRODUCT(TRANSPOSE($V$20:$V$29),C49:L49)+$V$19</f>
        <v>358138949.06844902</v>
      </c>
      <c r="N49" s="21">
        <f t="shared" si="0"/>
        <v>300793608.69980657</v>
      </c>
      <c r="O49" s="21">
        <f t="shared" si="1"/>
        <v>415484289.43709147</v>
      </c>
      <c r="P49" s="3">
        <f t="shared" si="2"/>
        <v>-16758706.06844902</v>
      </c>
      <c r="Q49" s="57">
        <f t="shared" si="3"/>
        <v>280854229088670.03</v>
      </c>
      <c r="R49" s="3">
        <f t="shared" si="4"/>
        <v>16758706.06844902</v>
      </c>
      <c r="S49" s="40">
        <f t="shared" si="5"/>
        <v>4.9091025072733982E-2</v>
      </c>
      <c r="U49" s="12">
        <v>14</v>
      </c>
      <c r="V49" s="12">
        <v>410828135.12267381</v>
      </c>
      <c r="W49" s="12">
        <v>6274896.8773261905</v>
      </c>
      <c r="Y49" s="17" t="s">
        <v>61</v>
      </c>
      <c r="Z49" s="18">
        <v>2</v>
      </c>
    </row>
    <row r="50" spans="1:26" x14ac:dyDescent="0.25">
      <c r="A50" s="2">
        <v>36495</v>
      </c>
      <c r="B50" s="3">
        <v>355111412</v>
      </c>
      <c r="C50">
        <v>8.2782</v>
      </c>
      <c r="D50">
        <v>1.4674</v>
      </c>
      <c r="E50">
        <v>0.61709348966368405</v>
      </c>
      <c r="F50">
        <v>95.830500000000001</v>
      </c>
      <c r="G50">
        <v>47.66</v>
      </c>
      <c r="H50">
        <v>13.982023380952382</v>
      </c>
      <c r="I50">
        <v>0</v>
      </c>
      <c r="J50">
        <v>0</v>
      </c>
      <c r="K50">
        <v>0</v>
      </c>
      <c r="L50">
        <v>0</v>
      </c>
      <c r="M50" s="21">
        <f t="array" ref="M50">SUMPRODUCT(TRANSPOSE($V$20:$V$29),C50:L50)+$V$19</f>
        <v>359526014.35614014</v>
      </c>
      <c r="N50" s="21">
        <f t="shared" si="0"/>
        <v>302180673.98749769</v>
      </c>
      <c r="O50" s="21">
        <f t="shared" si="1"/>
        <v>416871354.72478259</v>
      </c>
      <c r="P50" s="3">
        <f t="shared" si="2"/>
        <v>-4414602.3561401367</v>
      </c>
      <c r="Q50" s="57">
        <f t="shared" si="3"/>
        <v>19488713962838.047</v>
      </c>
      <c r="R50" s="3">
        <f t="shared" si="4"/>
        <v>4414602.3561401367</v>
      </c>
      <c r="S50" s="40">
        <f t="shared" si="5"/>
        <v>1.2431598104034281E-2</v>
      </c>
      <c r="U50" s="12">
        <v>15</v>
      </c>
      <c r="V50" s="12">
        <v>511911243.90300202</v>
      </c>
      <c r="W50" s="12">
        <v>-45467201.903002024</v>
      </c>
      <c r="Y50" s="17" t="s">
        <v>47</v>
      </c>
      <c r="Z50" s="18">
        <v>204</v>
      </c>
    </row>
    <row r="51" spans="1:26" x14ac:dyDescent="0.25">
      <c r="A51" s="2">
        <v>36526</v>
      </c>
      <c r="B51" s="3">
        <v>318156348</v>
      </c>
      <c r="C51">
        <v>8.2794000000000008</v>
      </c>
      <c r="D51">
        <v>1.4722</v>
      </c>
      <c r="E51">
        <v>0.61988594098685845</v>
      </c>
      <c r="F51">
        <v>96.395300000000006</v>
      </c>
      <c r="G51">
        <v>50.94</v>
      </c>
      <c r="H51">
        <v>14.795052227272727</v>
      </c>
      <c r="I51">
        <v>0</v>
      </c>
      <c r="J51">
        <v>0</v>
      </c>
      <c r="K51">
        <v>0</v>
      </c>
      <c r="L51">
        <v>0</v>
      </c>
      <c r="M51" s="21">
        <f t="array" ref="M51">SUMPRODUCT(TRANSPOSE($V$20:$V$29),C51:L51)+$V$19</f>
        <v>367357176.16108561</v>
      </c>
      <c r="N51" s="21">
        <f t="shared" si="0"/>
        <v>310011835.79244316</v>
      </c>
      <c r="O51" s="21">
        <f t="shared" si="1"/>
        <v>424702516.52972806</v>
      </c>
      <c r="P51" s="3">
        <f t="shared" si="2"/>
        <v>-49200828.161085606</v>
      </c>
      <c r="Q51" s="57">
        <f t="shared" si="3"/>
        <v>2420721491736674.5</v>
      </c>
      <c r="R51" s="3">
        <f t="shared" si="4"/>
        <v>49200828.161085606</v>
      </c>
      <c r="S51" s="40">
        <f t="shared" si="5"/>
        <v>0.15464355330444515</v>
      </c>
      <c r="U51" s="12">
        <v>16</v>
      </c>
      <c r="V51" s="12">
        <v>474696977.75643283</v>
      </c>
      <c r="W51" s="12">
        <v>-41191964.756432831</v>
      </c>
    </row>
    <row r="52" spans="1:26" x14ac:dyDescent="0.25">
      <c r="A52" s="2">
        <v>36557</v>
      </c>
      <c r="B52" s="3">
        <v>375154819</v>
      </c>
      <c r="C52">
        <v>8.2791999999999994</v>
      </c>
      <c r="D52">
        <v>1.4486000000000001</v>
      </c>
      <c r="E52">
        <v>0.60960741282613995</v>
      </c>
      <c r="F52">
        <v>95.996099999999998</v>
      </c>
      <c r="G52">
        <v>51.61</v>
      </c>
      <c r="H52">
        <v>16.084464149999999</v>
      </c>
      <c r="I52">
        <v>0</v>
      </c>
      <c r="J52">
        <v>0</v>
      </c>
      <c r="K52">
        <v>0</v>
      </c>
      <c r="L52">
        <v>0</v>
      </c>
      <c r="M52" s="21">
        <f t="array" ref="M52">SUMPRODUCT(TRANSPOSE($V$20:$V$29),C52:L52)+$V$19</f>
        <v>391231970.75412846</v>
      </c>
      <c r="N52" s="21">
        <f t="shared" si="0"/>
        <v>333886630.38548601</v>
      </c>
      <c r="O52" s="21">
        <f t="shared" si="1"/>
        <v>448577311.12277091</v>
      </c>
      <c r="P52" s="3">
        <f t="shared" si="2"/>
        <v>-16077151.754128456</v>
      </c>
      <c r="Q52" s="57">
        <f t="shared" si="3"/>
        <v>258474808525275.69</v>
      </c>
      <c r="R52" s="3">
        <f t="shared" si="4"/>
        <v>16077151.754128456</v>
      </c>
      <c r="S52" s="40">
        <f t="shared" si="5"/>
        <v>4.2854712081223344E-2</v>
      </c>
      <c r="U52" s="12">
        <v>17</v>
      </c>
      <c r="V52" s="12">
        <v>470543405.16917002</v>
      </c>
      <c r="W52" s="12">
        <v>-6483937.169170022</v>
      </c>
    </row>
    <row r="53" spans="1:26" x14ac:dyDescent="0.25">
      <c r="A53" s="2">
        <v>36586</v>
      </c>
      <c r="B53" s="3">
        <v>439005959</v>
      </c>
      <c r="C53">
        <v>8.2781000000000002</v>
      </c>
      <c r="D53">
        <v>1.4512</v>
      </c>
      <c r="E53">
        <v>0.625</v>
      </c>
      <c r="F53">
        <v>98.21</v>
      </c>
      <c r="G53">
        <v>54.91</v>
      </c>
      <c r="H53">
        <v>13.895454249999997</v>
      </c>
      <c r="I53">
        <v>1</v>
      </c>
      <c r="J53">
        <v>0</v>
      </c>
      <c r="K53">
        <v>0</v>
      </c>
      <c r="L53">
        <v>0</v>
      </c>
      <c r="M53" s="21">
        <f t="array" ref="M53">SUMPRODUCT(TRANSPOSE($V$20:$V$29),C53:L53)+$V$19</f>
        <v>485902522.15407038</v>
      </c>
      <c r="N53" s="21">
        <f t="shared" si="0"/>
        <v>428557181.78542793</v>
      </c>
      <c r="O53" s="21">
        <f t="shared" si="1"/>
        <v>543247862.52271283</v>
      </c>
      <c r="P53" s="3">
        <f t="shared" si="2"/>
        <v>-46896563.154070377</v>
      </c>
      <c r="Q53" s="57">
        <f t="shared" si="3"/>
        <v>2199287635663711.2</v>
      </c>
      <c r="R53" s="3">
        <f t="shared" si="4"/>
        <v>46896563.154070377</v>
      </c>
      <c r="S53" s="40">
        <f t="shared" si="5"/>
        <v>0.10682443413956114</v>
      </c>
      <c r="U53" s="12">
        <v>18</v>
      </c>
      <c r="V53" s="12">
        <v>437213421.16063154</v>
      </c>
      <c r="W53" s="12">
        <v>-14556405.160631537</v>
      </c>
    </row>
    <row r="54" spans="1:26" x14ac:dyDescent="0.25">
      <c r="A54" s="2">
        <v>36617</v>
      </c>
      <c r="B54" s="3">
        <v>385346545</v>
      </c>
      <c r="C54">
        <v>8.2786000000000008</v>
      </c>
      <c r="D54">
        <v>1.4608000000000001</v>
      </c>
      <c r="E54">
        <v>0.63295145262358377</v>
      </c>
      <c r="F54">
        <v>98.905699999999996</v>
      </c>
      <c r="G54">
        <v>57.76</v>
      </c>
      <c r="H54">
        <v>12.999119260869564</v>
      </c>
      <c r="I54">
        <v>0</v>
      </c>
      <c r="J54">
        <v>1</v>
      </c>
      <c r="K54">
        <v>0</v>
      </c>
      <c r="L54">
        <v>0</v>
      </c>
      <c r="M54" s="21">
        <f t="array" ref="M54">SUMPRODUCT(TRANSPOSE($V$20:$V$29),C54:L54)+$V$19</f>
        <v>455875362.99649382</v>
      </c>
      <c r="N54" s="21">
        <f t="shared" si="0"/>
        <v>398530022.62785137</v>
      </c>
      <c r="O54" s="21">
        <f t="shared" si="1"/>
        <v>513220703.36513627</v>
      </c>
      <c r="P54" s="3">
        <f t="shared" si="2"/>
        <v>-70528817.996493816</v>
      </c>
      <c r="Q54" s="57">
        <f t="shared" si="3"/>
        <v>4974314167982550</v>
      </c>
      <c r="R54" s="3">
        <f t="shared" si="4"/>
        <v>70528817.996493816</v>
      </c>
      <c r="S54" s="40">
        <f t="shared" si="5"/>
        <v>0.18302698937262774</v>
      </c>
      <c r="U54" s="12">
        <v>19</v>
      </c>
      <c r="V54" s="12">
        <v>443882037.0655452</v>
      </c>
      <c r="W54" s="12">
        <v>-53673416.065545201</v>
      </c>
    </row>
    <row r="55" spans="1:26" x14ac:dyDescent="0.25">
      <c r="A55" s="2">
        <v>36647</v>
      </c>
      <c r="B55" s="3">
        <v>383368172</v>
      </c>
      <c r="C55">
        <v>8.2792999999999992</v>
      </c>
      <c r="D55">
        <v>1.4689000000000001</v>
      </c>
      <c r="E55">
        <v>0.6319914049168931</v>
      </c>
      <c r="F55">
        <v>99.199200000000005</v>
      </c>
      <c r="G55">
        <v>66.95</v>
      </c>
      <c r="H55">
        <v>14.246988052631579</v>
      </c>
      <c r="I55">
        <v>0</v>
      </c>
      <c r="J55">
        <v>0</v>
      </c>
      <c r="K55">
        <v>1</v>
      </c>
      <c r="L55">
        <v>0</v>
      </c>
      <c r="M55" s="21">
        <f t="array" ref="M55">SUMPRODUCT(TRANSPOSE($V$20:$V$29),C55:L55)+$V$19</f>
        <v>450125782.25681257</v>
      </c>
      <c r="N55" s="21">
        <f t="shared" si="0"/>
        <v>392780441.88817012</v>
      </c>
      <c r="O55" s="21">
        <f t="shared" si="1"/>
        <v>507471122.62545502</v>
      </c>
      <c r="P55" s="3">
        <f t="shared" si="2"/>
        <v>-66757610.256812572</v>
      </c>
      <c r="Q55" s="57">
        <f t="shared" si="3"/>
        <v>4456578527200487</v>
      </c>
      <c r="R55" s="3">
        <f t="shared" si="4"/>
        <v>66757610.256812572</v>
      </c>
      <c r="S55" s="40">
        <f t="shared" si="5"/>
        <v>0.17413446168090493</v>
      </c>
      <c r="U55" s="12">
        <v>20</v>
      </c>
      <c r="V55" s="12">
        <v>467892964.93140054</v>
      </c>
      <c r="W55" s="12">
        <v>-59010568.931400537</v>
      </c>
    </row>
    <row r="56" spans="1:26" x14ac:dyDescent="0.25">
      <c r="A56" s="2">
        <v>36678</v>
      </c>
      <c r="B56" s="3">
        <v>379454113</v>
      </c>
      <c r="C56">
        <v>8.2781000000000002</v>
      </c>
      <c r="D56">
        <v>1.4957</v>
      </c>
      <c r="E56">
        <v>0.66269052352551361</v>
      </c>
      <c r="F56">
        <v>102.54430000000001</v>
      </c>
      <c r="G56">
        <v>69.16</v>
      </c>
      <c r="H56">
        <v>15.598633772727275</v>
      </c>
      <c r="I56">
        <v>0</v>
      </c>
      <c r="J56">
        <v>0</v>
      </c>
      <c r="K56">
        <v>0</v>
      </c>
      <c r="L56">
        <v>0</v>
      </c>
      <c r="M56" s="21">
        <f t="array" ref="M56">SUMPRODUCT(TRANSPOSE($V$20:$V$29),C56:L56)+$V$19</f>
        <v>397789815.74818325</v>
      </c>
      <c r="N56" s="21">
        <f t="shared" si="0"/>
        <v>340444475.3795408</v>
      </c>
      <c r="O56" s="21">
        <f t="shared" si="1"/>
        <v>455135156.1168257</v>
      </c>
      <c r="P56" s="3">
        <f t="shared" si="2"/>
        <v>-18335702.74818325</v>
      </c>
      <c r="Q56" s="57">
        <f t="shared" si="3"/>
        <v>336197995269734.81</v>
      </c>
      <c r="R56" s="3">
        <f t="shared" si="4"/>
        <v>18335702.74818325</v>
      </c>
      <c r="S56" s="40">
        <f t="shared" si="5"/>
        <v>4.8321264996232231E-2</v>
      </c>
      <c r="U56" s="12">
        <v>21</v>
      </c>
      <c r="V56" s="12">
        <v>442845035.53913206</v>
      </c>
      <c r="W56" s="12">
        <v>-21364962.539132059</v>
      </c>
    </row>
    <row r="57" spans="1:26" x14ac:dyDescent="0.25">
      <c r="A57" s="2">
        <v>36708</v>
      </c>
      <c r="B57" s="3">
        <v>360703105</v>
      </c>
      <c r="C57">
        <v>8.2772000000000006</v>
      </c>
      <c r="D57">
        <v>1.4770000000000001</v>
      </c>
      <c r="E57">
        <v>0.66260270341902994</v>
      </c>
      <c r="F57">
        <v>100.0607</v>
      </c>
      <c r="G57">
        <v>69.5</v>
      </c>
      <c r="H57">
        <v>14.399478954545456</v>
      </c>
      <c r="I57">
        <v>0</v>
      </c>
      <c r="J57">
        <v>0</v>
      </c>
      <c r="K57">
        <v>0</v>
      </c>
      <c r="L57">
        <v>0</v>
      </c>
      <c r="M57" s="21">
        <f t="array" ref="M57">SUMPRODUCT(TRANSPOSE($V$20:$V$29),C57:L57)+$V$19</f>
        <v>382012534.95138788</v>
      </c>
      <c r="N57" s="21">
        <f t="shared" si="0"/>
        <v>324667194.58274543</v>
      </c>
      <c r="O57" s="21">
        <f t="shared" si="1"/>
        <v>439357875.32003033</v>
      </c>
      <c r="P57" s="3">
        <f t="shared" si="2"/>
        <v>-21309429.951387882</v>
      </c>
      <c r="Q57" s="57">
        <f t="shared" si="3"/>
        <v>454091804853106.94</v>
      </c>
      <c r="R57" s="3">
        <f t="shared" si="4"/>
        <v>21309429.951387882</v>
      </c>
      <c r="S57" s="40">
        <f t="shared" si="5"/>
        <v>5.9077478557851289E-2</v>
      </c>
      <c r="U57" s="12">
        <v>22</v>
      </c>
      <c r="V57" s="12">
        <v>472331146.7251364</v>
      </c>
      <c r="W57" s="12">
        <v>-11564927.725136399</v>
      </c>
    </row>
    <row r="58" spans="1:26" x14ac:dyDescent="0.25">
      <c r="A58" s="2">
        <v>36739</v>
      </c>
      <c r="B58" s="3">
        <v>378390147</v>
      </c>
      <c r="C58">
        <v>8.2794000000000008</v>
      </c>
      <c r="D58">
        <v>1.4778</v>
      </c>
      <c r="E58">
        <v>0.66330591668877681</v>
      </c>
      <c r="F58">
        <v>100.7257</v>
      </c>
      <c r="G58">
        <v>66.59</v>
      </c>
      <c r="H58">
        <v>13.988484249999996</v>
      </c>
      <c r="I58">
        <v>0</v>
      </c>
      <c r="J58">
        <v>0</v>
      </c>
      <c r="K58">
        <v>0</v>
      </c>
      <c r="L58">
        <v>0</v>
      </c>
      <c r="M58" s="21">
        <f t="array" ref="M58">SUMPRODUCT(TRANSPOSE($V$20:$V$29),C58:L58)+$V$19</f>
        <v>379391622.31493902</v>
      </c>
      <c r="N58" s="21">
        <f t="shared" si="0"/>
        <v>322046281.94629657</v>
      </c>
      <c r="O58" s="21">
        <f t="shared" si="1"/>
        <v>436736962.68358147</v>
      </c>
      <c r="P58" s="3">
        <f t="shared" si="2"/>
        <v>-1001475.3149390221</v>
      </c>
      <c r="Q58" s="57">
        <f t="shared" si="3"/>
        <v>1002952806432.2134</v>
      </c>
      <c r="R58" s="3">
        <f t="shared" si="4"/>
        <v>1001475.3149390221</v>
      </c>
      <c r="S58" s="40">
        <f t="shared" si="5"/>
        <v>2.6466738705514499E-3</v>
      </c>
      <c r="U58" s="12">
        <v>23</v>
      </c>
      <c r="V58" s="12">
        <v>427713569.70790339</v>
      </c>
      <c r="W58" s="12">
        <v>-17681759.707903385</v>
      </c>
    </row>
    <row r="59" spans="1:26" x14ac:dyDescent="0.25">
      <c r="A59" s="2">
        <v>36770</v>
      </c>
      <c r="B59" s="3">
        <v>362288754</v>
      </c>
      <c r="C59">
        <v>8.2796000000000003</v>
      </c>
      <c r="D59">
        <v>1.4827999999999999</v>
      </c>
      <c r="E59">
        <v>0.67163677883000883</v>
      </c>
      <c r="F59">
        <v>102.43640000000001</v>
      </c>
      <c r="G59">
        <v>59.49</v>
      </c>
      <c r="H59">
        <v>12.527044391304349</v>
      </c>
      <c r="I59">
        <v>0</v>
      </c>
      <c r="J59">
        <v>0</v>
      </c>
      <c r="K59">
        <v>0</v>
      </c>
      <c r="L59">
        <v>0</v>
      </c>
      <c r="M59" s="21">
        <f t="array" ref="M59">SUMPRODUCT(TRANSPOSE($V$20:$V$29),C59:L59)+$V$19</f>
        <v>365000163.66684675</v>
      </c>
      <c r="N59" s="21">
        <f t="shared" si="0"/>
        <v>307654823.2982043</v>
      </c>
      <c r="O59" s="21">
        <f t="shared" si="1"/>
        <v>422345504.0354892</v>
      </c>
      <c r="P59" s="3">
        <f t="shared" si="2"/>
        <v>-2711409.6668467522</v>
      </c>
      <c r="Q59" s="57">
        <f t="shared" si="3"/>
        <v>7351742381470.0156</v>
      </c>
      <c r="R59" s="3">
        <f t="shared" si="4"/>
        <v>2711409.6668467522</v>
      </c>
      <c r="S59" s="40">
        <f t="shared" si="5"/>
        <v>7.4841121533867766E-3</v>
      </c>
      <c r="U59" s="12">
        <v>24</v>
      </c>
      <c r="V59" s="12">
        <v>434703423.68068904</v>
      </c>
      <c r="W59" s="12">
        <v>23319270.319310963</v>
      </c>
    </row>
    <row r="60" spans="1:26" x14ac:dyDescent="0.25">
      <c r="A60" s="2">
        <v>36800</v>
      </c>
      <c r="B60" s="3">
        <v>379463837</v>
      </c>
      <c r="C60">
        <v>8.2784999999999993</v>
      </c>
      <c r="D60">
        <v>1.4863999999999999</v>
      </c>
      <c r="E60">
        <v>0.6975446428571429</v>
      </c>
      <c r="F60">
        <v>104.1617</v>
      </c>
      <c r="G60">
        <v>57.16</v>
      </c>
      <c r="H60">
        <v>11.8130177</v>
      </c>
      <c r="I60">
        <v>0</v>
      </c>
      <c r="J60">
        <v>0</v>
      </c>
      <c r="K60">
        <v>0</v>
      </c>
      <c r="L60">
        <v>1</v>
      </c>
      <c r="M60" s="21">
        <f t="array" ref="M60">SUMPRODUCT(TRANSPOSE($V$20:$V$29),C60:L60)+$V$19</f>
        <v>388693758.82476759</v>
      </c>
      <c r="N60" s="21">
        <f t="shared" si="0"/>
        <v>331348418.45612514</v>
      </c>
      <c r="O60" s="21">
        <f t="shared" si="1"/>
        <v>446039099.19341004</v>
      </c>
      <c r="P60" s="3">
        <f t="shared" si="2"/>
        <v>-9229921.8247675896</v>
      </c>
      <c r="Q60" s="57">
        <f t="shared" si="3"/>
        <v>85191456891321.078</v>
      </c>
      <c r="R60" s="3">
        <f t="shared" si="4"/>
        <v>9229921.8247675896</v>
      </c>
      <c r="S60" s="40">
        <f t="shared" si="5"/>
        <v>2.4323587453651319E-2</v>
      </c>
      <c r="U60" s="12">
        <v>25</v>
      </c>
      <c r="V60" s="12">
        <v>429737091.62097728</v>
      </c>
      <c r="W60" s="12">
        <v>-14376106.620977283</v>
      </c>
    </row>
    <row r="61" spans="1:26" x14ac:dyDescent="0.25">
      <c r="A61" s="2">
        <v>36831</v>
      </c>
      <c r="B61" s="3">
        <v>358381419</v>
      </c>
      <c r="C61">
        <v>8.2784999999999993</v>
      </c>
      <c r="D61">
        <v>1.5125</v>
      </c>
      <c r="E61">
        <v>0.68936991589687036</v>
      </c>
      <c r="F61">
        <v>105.4525</v>
      </c>
      <c r="G61">
        <v>54.89</v>
      </c>
      <c r="H61">
        <v>12.207664636363637</v>
      </c>
      <c r="I61">
        <v>0</v>
      </c>
      <c r="J61">
        <v>0</v>
      </c>
      <c r="K61">
        <v>0</v>
      </c>
      <c r="L61">
        <v>0</v>
      </c>
      <c r="M61" s="21">
        <f t="array" ref="M61">SUMPRODUCT(TRANSPOSE($V$20:$V$29),C61:L61)+$V$19</f>
        <v>348991271.75861263</v>
      </c>
      <c r="N61" s="21">
        <f t="shared" si="0"/>
        <v>291645931.38997018</v>
      </c>
      <c r="O61" s="21">
        <f t="shared" si="1"/>
        <v>406336612.12725508</v>
      </c>
      <c r="P61" s="3">
        <f t="shared" si="2"/>
        <v>9390147.2413873672</v>
      </c>
      <c r="Q61" s="57">
        <f t="shared" si="3"/>
        <v>88174865214934.781</v>
      </c>
      <c r="R61" s="3">
        <f t="shared" si="4"/>
        <v>9390147.2413873672</v>
      </c>
      <c r="S61" s="40">
        <f t="shared" si="5"/>
        <v>2.6201546016500838E-2</v>
      </c>
      <c r="U61" s="12">
        <v>26</v>
      </c>
      <c r="V61" s="12">
        <v>409966524.53943574</v>
      </c>
      <c r="W61" s="12">
        <v>17559802.460564256</v>
      </c>
    </row>
    <row r="62" spans="1:26" x14ac:dyDescent="0.25">
      <c r="A62" s="2">
        <v>36861</v>
      </c>
      <c r="B62" s="3">
        <v>345772369</v>
      </c>
      <c r="C62">
        <v>8.2774000000000001</v>
      </c>
      <c r="D62">
        <v>1.5426</v>
      </c>
      <c r="E62">
        <v>0.70136063964090334</v>
      </c>
      <c r="F62">
        <v>106.83159999999999</v>
      </c>
      <c r="G62">
        <v>48.68</v>
      </c>
      <c r="H62">
        <v>13.56634942857143</v>
      </c>
      <c r="I62">
        <v>0</v>
      </c>
      <c r="J62">
        <v>0</v>
      </c>
      <c r="K62">
        <v>0</v>
      </c>
      <c r="L62">
        <v>0</v>
      </c>
      <c r="M62" s="21">
        <f t="array" ref="M62">SUMPRODUCT(TRANSPOSE($V$20:$V$29),C62:L62)+$V$19</f>
        <v>327867796.56070995</v>
      </c>
      <c r="N62" s="21">
        <f t="shared" si="0"/>
        <v>270522456.1920675</v>
      </c>
      <c r="O62" s="21">
        <f t="shared" si="1"/>
        <v>385213136.9293524</v>
      </c>
      <c r="P62" s="3">
        <f t="shared" si="2"/>
        <v>17904572.439290047</v>
      </c>
      <c r="Q62" s="57">
        <f t="shared" si="3"/>
        <v>320573714233784.75</v>
      </c>
      <c r="R62" s="3">
        <f t="shared" si="4"/>
        <v>17904572.439290047</v>
      </c>
      <c r="S62" s="40">
        <f t="shared" si="5"/>
        <v>5.1781385803242271E-2</v>
      </c>
      <c r="U62" s="12">
        <v>27</v>
      </c>
      <c r="V62" s="12">
        <v>506702943.4687531</v>
      </c>
      <c r="W62" s="12">
        <v>-25467878.468753099</v>
      </c>
    </row>
    <row r="63" spans="1:26" x14ac:dyDescent="0.25">
      <c r="A63" s="2">
        <v>36892</v>
      </c>
      <c r="B63" s="3">
        <v>384150373</v>
      </c>
      <c r="C63">
        <v>8.2771000000000008</v>
      </c>
      <c r="D63">
        <v>1.5219</v>
      </c>
      <c r="E63">
        <v>0.68357372342607148</v>
      </c>
      <c r="F63">
        <v>105.00320000000001</v>
      </c>
      <c r="G63">
        <v>54.76</v>
      </c>
      <c r="H63">
        <v>15.616324650000001</v>
      </c>
      <c r="I63">
        <v>0</v>
      </c>
      <c r="J63">
        <v>0</v>
      </c>
      <c r="K63">
        <v>0</v>
      </c>
      <c r="L63">
        <v>0</v>
      </c>
      <c r="M63" s="21">
        <f t="array" ref="M63">SUMPRODUCT(TRANSPOSE($V$20:$V$29),C63:L63)+$V$19</f>
        <v>358744672.89360332</v>
      </c>
      <c r="N63" s="21">
        <f t="shared" si="0"/>
        <v>301399332.52496088</v>
      </c>
      <c r="O63" s="21">
        <f t="shared" si="1"/>
        <v>416090013.26224577</v>
      </c>
      <c r="P63" s="3">
        <f t="shared" si="2"/>
        <v>25405700.106396675</v>
      </c>
      <c r="Q63" s="57">
        <f t="shared" si="3"/>
        <v>645449597896164</v>
      </c>
      <c r="R63" s="3">
        <f t="shared" si="4"/>
        <v>25405700.106396675</v>
      </c>
      <c r="S63" s="40">
        <f t="shared" si="5"/>
        <v>6.6134779221981063E-2</v>
      </c>
      <c r="U63" s="12">
        <v>28</v>
      </c>
      <c r="V63" s="12">
        <v>502948017.65440959</v>
      </c>
      <c r="W63" s="12">
        <v>-41575871.654409587</v>
      </c>
    </row>
    <row r="64" spans="1:26" x14ac:dyDescent="0.25">
      <c r="A64" s="2">
        <v>36923</v>
      </c>
      <c r="B64" s="3">
        <v>373218264</v>
      </c>
      <c r="C64">
        <v>8.2775999999999996</v>
      </c>
      <c r="D64">
        <v>1.5032000000000001</v>
      </c>
      <c r="E64">
        <v>0.67681895093062605</v>
      </c>
      <c r="F64">
        <v>103.6383</v>
      </c>
      <c r="G64">
        <v>50.38</v>
      </c>
      <c r="H64">
        <v>15.434568904761901</v>
      </c>
      <c r="I64">
        <v>0</v>
      </c>
      <c r="J64">
        <v>0</v>
      </c>
      <c r="K64">
        <v>0</v>
      </c>
      <c r="L64">
        <v>0</v>
      </c>
      <c r="M64" s="21">
        <f t="array" ref="M64">SUMPRODUCT(TRANSPOSE($V$20:$V$29),C64:L64)+$V$19</f>
        <v>354317941.83781004</v>
      </c>
      <c r="N64" s="21">
        <f t="shared" si="0"/>
        <v>296972601.46916759</v>
      </c>
      <c r="O64" s="21">
        <f t="shared" si="1"/>
        <v>411663282.20645249</v>
      </c>
      <c r="P64" s="3">
        <f t="shared" si="2"/>
        <v>18900322.16218996</v>
      </c>
      <c r="Q64" s="57">
        <f t="shared" si="3"/>
        <v>357222177834569</v>
      </c>
      <c r="R64" s="3">
        <f t="shared" si="4"/>
        <v>18900322.16218996</v>
      </c>
      <c r="S64" s="40">
        <f t="shared" si="5"/>
        <v>5.0641471721196263E-2</v>
      </c>
      <c r="U64" s="12">
        <v>29</v>
      </c>
      <c r="V64" s="12">
        <v>482632012.55247402</v>
      </c>
      <c r="W64" s="12">
        <v>-55818815.552474022</v>
      </c>
    </row>
    <row r="65" spans="1:23" x14ac:dyDescent="0.25">
      <c r="A65" s="2">
        <v>36951</v>
      </c>
      <c r="B65" s="3">
        <v>458819807</v>
      </c>
      <c r="C65">
        <v>8.2771000000000008</v>
      </c>
      <c r="D65">
        <v>1.5216000000000001</v>
      </c>
      <c r="E65">
        <v>0.6884681583476765</v>
      </c>
      <c r="F65">
        <v>105.0421</v>
      </c>
      <c r="G65">
        <v>53.8</v>
      </c>
      <c r="H65">
        <v>15.03138063157895</v>
      </c>
      <c r="I65">
        <v>1</v>
      </c>
      <c r="J65">
        <v>0</v>
      </c>
      <c r="K65">
        <v>0</v>
      </c>
      <c r="L65">
        <v>0</v>
      </c>
      <c r="M65" s="21">
        <f t="array" ref="M65">SUMPRODUCT(TRANSPOSE($V$20:$V$29),C65:L65)+$V$19</f>
        <v>445138284.65788317</v>
      </c>
      <c r="N65" s="21">
        <f t="shared" si="0"/>
        <v>387792944.28924072</v>
      </c>
      <c r="O65" s="21">
        <f t="shared" si="1"/>
        <v>502483625.02652562</v>
      </c>
      <c r="P65" s="3">
        <f t="shared" si="2"/>
        <v>13681522.342116833</v>
      </c>
      <c r="Q65" s="57">
        <f t="shared" si="3"/>
        <v>187184053597842.06</v>
      </c>
      <c r="R65" s="3">
        <f t="shared" si="4"/>
        <v>13681522.342116833</v>
      </c>
      <c r="S65" s="40">
        <f t="shared" si="5"/>
        <v>2.9818944460078274E-2</v>
      </c>
      <c r="U65" s="12">
        <v>30</v>
      </c>
      <c r="V65" s="12">
        <v>432760739.96936828</v>
      </c>
      <c r="W65" s="12">
        <v>12963461.030631721</v>
      </c>
    </row>
    <row r="66" spans="1:23" x14ac:dyDescent="0.25">
      <c r="A66" s="2">
        <v>36982</v>
      </c>
      <c r="B66" s="3">
        <v>416036816</v>
      </c>
      <c r="C66">
        <v>8.2774999999999999</v>
      </c>
      <c r="D66">
        <v>1.5587</v>
      </c>
      <c r="E66">
        <v>0.6922810661128419</v>
      </c>
      <c r="F66">
        <v>107.2745</v>
      </c>
      <c r="G66">
        <v>63.11</v>
      </c>
      <c r="H66">
        <v>14.714034954545451</v>
      </c>
      <c r="I66">
        <v>0</v>
      </c>
      <c r="J66">
        <v>1</v>
      </c>
      <c r="K66">
        <v>0</v>
      </c>
      <c r="L66">
        <v>0</v>
      </c>
      <c r="M66" s="21">
        <f t="array" ref="M66">SUMPRODUCT(TRANSPOSE($V$20:$V$29),C66:L66)+$V$19</f>
        <v>433922605.65590382</v>
      </c>
      <c r="N66" s="21">
        <f t="shared" si="0"/>
        <v>376577265.28726137</v>
      </c>
      <c r="O66" s="21">
        <f t="shared" si="1"/>
        <v>491267946.02454627</v>
      </c>
      <c r="P66" s="3">
        <f t="shared" si="2"/>
        <v>-17885789.655903816</v>
      </c>
      <c r="Q66" s="57">
        <f t="shared" si="3"/>
        <v>319901471615235.94</v>
      </c>
      <c r="R66" s="3">
        <f t="shared" si="4"/>
        <v>17885789.655903816</v>
      </c>
      <c r="S66" s="40">
        <f t="shared" si="5"/>
        <v>4.29908819797905E-2</v>
      </c>
      <c r="U66" s="12">
        <v>31</v>
      </c>
      <c r="V66" s="12">
        <v>435707983.82591099</v>
      </c>
      <c r="W66" s="12">
        <v>-33747996.825910985</v>
      </c>
    </row>
    <row r="67" spans="1:23" x14ac:dyDescent="0.25">
      <c r="A67" s="2">
        <v>37012</v>
      </c>
      <c r="B67" s="3">
        <v>435847502</v>
      </c>
      <c r="C67">
        <v>8.2771000000000008</v>
      </c>
      <c r="D67">
        <v>1.5578000000000001</v>
      </c>
      <c r="E67">
        <v>0.69696124895455813</v>
      </c>
      <c r="F67">
        <v>108.8514</v>
      </c>
      <c r="G67">
        <v>64.63</v>
      </c>
      <c r="H67">
        <v>13.949420549999999</v>
      </c>
      <c r="I67">
        <v>0</v>
      </c>
      <c r="J67">
        <v>0</v>
      </c>
      <c r="K67">
        <v>1</v>
      </c>
      <c r="L67">
        <v>0</v>
      </c>
      <c r="M67" s="21">
        <f t="array" ref="M67">SUMPRODUCT(TRANSPOSE($V$20:$V$29),C67:L67)+$V$19</f>
        <v>416833723.61244583</v>
      </c>
      <c r="N67" s="21">
        <f t="shared" si="0"/>
        <v>359488383.24380338</v>
      </c>
      <c r="O67" s="21">
        <f t="shared" si="1"/>
        <v>474179063.98108828</v>
      </c>
      <c r="P67" s="3">
        <f t="shared" si="2"/>
        <v>19013778.387554169</v>
      </c>
      <c r="Q67" s="57">
        <f t="shared" si="3"/>
        <v>361523768571022</v>
      </c>
      <c r="R67" s="3">
        <f t="shared" si="4"/>
        <v>19013778.387554169</v>
      </c>
      <c r="S67" s="40">
        <f t="shared" si="5"/>
        <v>4.3624841946562694E-2</v>
      </c>
      <c r="U67" s="12">
        <v>32</v>
      </c>
      <c r="V67" s="12">
        <v>411514365.83156574</v>
      </c>
      <c r="W67" s="12">
        <v>-42183338.831565738</v>
      </c>
    </row>
    <row r="68" spans="1:23" x14ac:dyDescent="0.25">
      <c r="A68" s="2">
        <v>37043</v>
      </c>
      <c r="B68" s="3">
        <v>404962916</v>
      </c>
      <c r="C68">
        <v>8.2769999999999992</v>
      </c>
      <c r="D68">
        <v>1.5410999999999999</v>
      </c>
      <c r="E68">
        <v>0.70101647388713628</v>
      </c>
      <c r="F68">
        <v>108.64709999999999</v>
      </c>
      <c r="G68">
        <v>70.61</v>
      </c>
      <c r="H68">
        <v>14.315454090909089</v>
      </c>
      <c r="I68">
        <v>0</v>
      </c>
      <c r="J68">
        <v>0</v>
      </c>
      <c r="K68">
        <v>0</v>
      </c>
      <c r="L68">
        <v>0</v>
      </c>
      <c r="M68" s="21">
        <f t="array" ref="M68">SUMPRODUCT(TRANSPOSE($V$20:$V$29),C68:L68)+$V$19</f>
        <v>386075857.09624958</v>
      </c>
      <c r="N68" s="21">
        <f t="shared" ref="N68:N131" si="6">M68-$V$9</f>
        <v>328730516.72760713</v>
      </c>
      <c r="O68" s="21">
        <f t="shared" ref="O68:O131" si="7">M68+$V$9</f>
        <v>443421197.46489203</v>
      </c>
      <c r="P68" s="3">
        <f t="shared" ref="P68:P131" si="8">B68-M68</f>
        <v>18887058.90375042</v>
      </c>
      <c r="Q68" s="57">
        <f t="shared" ref="Q68:Q131" si="9">P68^2</f>
        <v>356720994033738</v>
      </c>
      <c r="R68" s="3">
        <f t="shared" ref="R68:R131" si="10">ABS(P68)</f>
        <v>18887058.90375042</v>
      </c>
      <c r="S68" s="40">
        <f t="shared" ref="S68:S131" si="11">R68/B68</f>
        <v>4.6638983861303537E-2</v>
      </c>
      <c r="U68" s="12">
        <v>33</v>
      </c>
      <c r="V68" s="12">
        <v>384351267.37093174</v>
      </c>
      <c r="W68" s="12">
        <v>23171922.629068255</v>
      </c>
    </row>
    <row r="69" spans="1:23" x14ac:dyDescent="0.25">
      <c r="A69" s="2">
        <v>37073</v>
      </c>
      <c r="B69" s="3">
        <v>369304229</v>
      </c>
      <c r="C69">
        <v>8.2769999999999992</v>
      </c>
      <c r="D69">
        <v>1.5245</v>
      </c>
      <c r="E69">
        <v>0.71326676176890158</v>
      </c>
      <c r="F69">
        <v>109.6938</v>
      </c>
      <c r="G69">
        <v>72.92</v>
      </c>
      <c r="H69">
        <v>13.937850761904761</v>
      </c>
      <c r="I69">
        <v>0</v>
      </c>
      <c r="J69">
        <v>0</v>
      </c>
      <c r="K69">
        <v>0</v>
      </c>
      <c r="L69">
        <v>0</v>
      </c>
      <c r="M69" s="21">
        <f t="array" ref="M69">SUMPRODUCT(TRANSPOSE($V$20:$V$29),C69:L69)+$V$19</f>
        <v>391819168.79675579</v>
      </c>
      <c r="N69" s="21">
        <f t="shared" si="6"/>
        <v>334473828.42811334</v>
      </c>
      <c r="O69" s="21">
        <f t="shared" si="7"/>
        <v>449164509.16539824</v>
      </c>
      <c r="P69" s="3">
        <f t="shared" si="8"/>
        <v>-22514939.796755791</v>
      </c>
      <c r="Q69" s="57">
        <f t="shared" si="9"/>
        <v>506922514051537.69</v>
      </c>
      <c r="R69" s="3">
        <f t="shared" si="10"/>
        <v>22514939.796755791</v>
      </c>
      <c r="S69" s="40">
        <f t="shared" si="11"/>
        <v>6.0965832581234239E-2</v>
      </c>
      <c r="U69" s="12">
        <v>34</v>
      </c>
      <c r="V69" s="12">
        <v>404401215.94991928</v>
      </c>
      <c r="W69" s="12">
        <v>-28936778.949919283</v>
      </c>
    </row>
    <row r="70" spans="1:23" x14ac:dyDescent="0.25">
      <c r="A70" s="2">
        <v>37104</v>
      </c>
      <c r="B70" s="3">
        <v>367314212</v>
      </c>
      <c r="C70">
        <v>8.2768999999999995</v>
      </c>
      <c r="D70">
        <v>1.5307999999999999</v>
      </c>
      <c r="E70">
        <v>0.70681368391292054</v>
      </c>
      <c r="F70">
        <v>110.03700000000001</v>
      </c>
      <c r="G70">
        <v>72.97</v>
      </c>
      <c r="H70">
        <v>14.651824238095235</v>
      </c>
      <c r="I70">
        <v>0</v>
      </c>
      <c r="J70">
        <v>0</v>
      </c>
      <c r="K70">
        <v>0</v>
      </c>
      <c r="L70">
        <v>0</v>
      </c>
      <c r="M70" s="21">
        <f t="array" ref="M70">SUMPRODUCT(TRANSPOSE($V$20:$V$29),C70:L70)+$V$19</f>
        <v>401465352.40144062</v>
      </c>
      <c r="N70" s="21">
        <f t="shared" si="6"/>
        <v>344120012.03279817</v>
      </c>
      <c r="O70" s="21">
        <f t="shared" si="7"/>
        <v>458810692.77008307</v>
      </c>
      <c r="P70" s="3">
        <f t="shared" si="8"/>
        <v>-34151140.40144062</v>
      </c>
      <c r="Q70" s="57">
        <f t="shared" si="9"/>
        <v>1166300390718909.7</v>
      </c>
      <c r="R70" s="3">
        <f t="shared" si="10"/>
        <v>34151140.40144062</v>
      </c>
      <c r="S70" s="40">
        <f t="shared" si="11"/>
        <v>9.2975276441088592E-2</v>
      </c>
      <c r="U70" s="12">
        <v>35</v>
      </c>
      <c r="V70" s="12">
        <v>324837198.49834007</v>
      </c>
      <c r="W70" s="12">
        <v>24441070.50165993</v>
      </c>
    </row>
    <row r="71" spans="1:23" x14ac:dyDescent="0.25">
      <c r="A71" s="2">
        <v>37135</v>
      </c>
      <c r="B71" s="3">
        <v>357715485</v>
      </c>
      <c r="C71">
        <v>8.2769999999999992</v>
      </c>
      <c r="D71">
        <v>1.5399</v>
      </c>
      <c r="E71">
        <v>0.69579738380183687</v>
      </c>
      <c r="F71">
        <v>107.7062</v>
      </c>
      <c r="G71">
        <v>71.540000000000006</v>
      </c>
      <c r="H71">
        <v>15.71557834782609</v>
      </c>
      <c r="I71">
        <v>0</v>
      </c>
      <c r="J71">
        <v>0</v>
      </c>
      <c r="K71">
        <v>0</v>
      </c>
      <c r="L71">
        <v>0</v>
      </c>
      <c r="M71" s="21">
        <f t="array" ref="M71">SUMPRODUCT(TRANSPOSE($V$20:$V$29),C71:L71)+$V$19</f>
        <v>390626385.02958488</v>
      </c>
      <c r="N71" s="21">
        <f t="shared" si="6"/>
        <v>333281044.66094244</v>
      </c>
      <c r="O71" s="21">
        <f t="shared" si="7"/>
        <v>447971725.39822733</v>
      </c>
      <c r="P71" s="3">
        <f t="shared" si="8"/>
        <v>-32910900.029584885</v>
      </c>
      <c r="Q71" s="57">
        <f t="shared" si="9"/>
        <v>1083127340757330.4</v>
      </c>
      <c r="R71" s="3">
        <f t="shared" si="10"/>
        <v>32910900.029584885</v>
      </c>
      <c r="S71" s="40">
        <f t="shared" si="11"/>
        <v>9.2003006326619841E-2</v>
      </c>
      <c r="U71" s="12">
        <v>36</v>
      </c>
      <c r="V71" s="12">
        <v>298950343.83952582</v>
      </c>
      <c r="W71" s="12">
        <v>40776051.160474181</v>
      </c>
    </row>
    <row r="72" spans="1:23" x14ac:dyDescent="0.25">
      <c r="A72" s="2">
        <v>37165</v>
      </c>
      <c r="B72" s="3">
        <v>386765757</v>
      </c>
      <c r="C72">
        <v>8.2767999999999997</v>
      </c>
      <c r="D72">
        <v>1.5679000000000001</v>
      </c>
      <c r="E72">
        <v>0.68315343626178437</v>
      </c>
      <c r="F72">
        <v>106.8968</v>
      </c>
      <c r="G72">
        <v>63.93</v>
      </c>
      <c r="H72">
        <v>14.413938466666668</v>
      </c>
      <c r="I72">
        <v>0</v>
      </c>
      <c r="J72">
        <v>0</v>
      </c>
      <c r="K72">
        <v>0</v>
      </c>
      <c r="L72">
        <v>1</v>
      </c>
      <c r="M72" s="21">
        <f t="array" ref="M72">SUMPRODUCT(TRANSPOSE($V$20:$V$29),C72:L72)+$V$19</f>
        <v>412523757.2895112</v>
      </c>
      <c r="N72" s="21">
        <f t="shared" si="6"/>
        <v>355178416.92086875</v>
      </c>
      <c r="O72" s="21">
        <f t="shared" si="7"/>
        <v>469869097.65815365</v>
      </c>
      <c r="P72" s="3">
        <f t="shared" si="8"/>
        <v>-25758000.289511204</v>
      </c>
      <c r="Q72" s="57">
        <f t="shared" si="9"/>
        <v>663474578914459.25</v>
      </c>
      <c r="R72" s="3">
        <f t="shared" si="10"/>
        <v>25758000.289511204</v>
      </c>
      <c r="S72" s="40">
        <f t="shared" si="11"/>
        <v>6.6598450931402403E-2</v>
      </c>
      <c r="U72" s="12">
        <v>37</v>
      </c>
      <c r="V72" s="12">
        <v>283281223.29561388</v>
      </c>
      <c r="W72" s="12">
        <v>-903535.29561388493</v>
      </c>
    </row>
    <row r="73" spans="1:23" x14ac:dyDescent="0.25">
      <c r="A73" s="2">
        <v>37196</v>
      </c>
      <c r="B73" s="3">
        <v>361992870</v>
      </c>
      <c r="C73">
        <v>8.2767999999999997</v>
      </c>
      <c r="D73">
        <v>1.5717000000000001</v>
      </c>
      <c r="E73">
        <v>0.68960761326805053</v>
      </c>
      <c r="F73">
        <v>107.76909999999999</v>
      </c>
      <c r="G73">
        <v>57.29</v>
      </c>
      <c r="H73">
        <v>14.384090869565217</v>
      </c>
      <c r="I73">
        <v>0</v>
      </c>
      <c r="J73">
        <v>0</v>
      </c>
      <c r="K73">
        <v>0</v>
      </c>
      <c r="L73">
        <v>0</v>
      </c>
      <c r="M73" s="21">
        <f t="array" ref="M73">SUMPRODUCT(TRANSPOSE($V$20:$V$29),C73:L73)+$V$19</f>
        <v>353976592.01799202</v>
      </c>
      <c r="N73" s="21">
        <f t="shared" si="6"/>
        <v>296631251.64934957</v>
      </c>
      <c r="O73" s="21">
        <f t="shared" si="7"/>
        <v>411321932.38663447</v>
      </c>
      <c r="P73" s="3">
        <f t="shared" si="8"/>
        <v>8016277.9820079803</v>
      </c>
      <c r="Q73" s="57">
        <f t="shared" si="9"/>
        <v>64260712684825.937</v>
      </c>
      <c r="R73" s="3">
        <f t="shared" si="10"/>
        <v>8016277.9820079803</v>
      </c>
      <c r="S73" s="40">
        <f t="shared" si="11"/>
        <v>2.2144850482850618E-2</v>
      </c>
      <c r="U73" s="12">
        <v>38</v>
      </c>
      <c r="V73" s="12">
        <v>306813714.38858509</v>
      </c>
      <c r="W73" s="12">
        <v>8049217.6114149094</v>
      </c>
    </row>
    <row r="74" spans="1:23" x14ac:dyDescent="0.25">
      <c r="A74" s="2">
        <v>37226</v>
      </c>
      <c r="B74" s="3">
        <v>343455401</v>
      </c>
      <c r="C74">
        <v>8.2768999999999995</v>
      </c>
      <c r="D74">
        <v>1.5922000000000001</v>
      </c>
      <c r="E74">
        <v>0.69657286152131515</v>
      </c>
      <c r="F74">
        <v>109.2496</v>
      </c>
      <c r="G74">
        <v>48.6</v>
      </c>
      <c r="H74">
        <v>14.721352285714287</v>
      </c>
      <c r="I74">
        <v>0</v>
      </c>
      <c r="J74">
        <v>0</v>
      </c>
      <c r="K74">
        <v>0</v>
      </c>
      <c r="L74">
        <v>0</v>
      </c>
      <c r="M74" s="21">
        <f t="array" ref="M74">SUMPRODUCT(TRANSPOSE($V$20:$V$29),C74:L74)+$V$19</f>
        <v>335360679.75683832</v>
      </c>
      <c r="N74" s="21">
        <f t="shared" si="6"/>
        <v>278015339.38819587</v>
      </c>
      <c r="O74" s="21">
        <f t="shared" si="7"/>
        <v>392706020.12548077</v>
      </c>
      <c r="P74" s="3">
        <f t="shared" si="8"/>
        <v>8094721.2431616783</v>
      </c>
      <c r="Q74" s="57">
        <f t="shared" si="9"/>
        <v>65524512004492.945</v>
      </c>
      <c r="R74" s="3">
        <f t="shared" si="10"/>
        <v>8094721.2431616783</v>
      </c>
      <c r="S74" s="40">
        <f t="shared" si="11"/>
        <v>2.3568478526158562E-2</v>
      </c>
      <c r="U74" s="12">
        <v>39</v>
      </c>
      <c r="V74" s="12">
        <v>417949547.06242168</v>
      </c>
      <c r="W74" s="12">
        <v>-39237258.062421679</v>
      </c>
    </row>
    <row r="75" spans="1:23" x14ac:dyDescent="0.25">
      <c r="A75" s="2">
        <v>37257</v>
      </c>
      <c r="B75" s="3">
        <v>367699970</v>
      </c>
      <c r="C75">
        <v>8.2764000000000006</v>
      </c>
      <c r="D75">
        <v>1.5788</v>
      </c>
      <c r="E75">
        <v>0.69381808089918817</v>
      </c>
      <c r="F75">
        <v>109.518</v>
      </c>
      <c r="G75">
        <v>47.41</v>
      </c>
      <c r="H75">
        <v>15.705219</v>
      </c>
      <c r="I75">
        <v>0</v>
      </c>
      <c r="J75">
        <v>0</v>
      </c>
      <c r="K75">
        <v>0</v>
      </c>
      <c r="L75">
        <v>0</v>
      </c>
      <c r="M75" s="21">
        <f t="array" ref="M75">SUMPRODUCT(TRANSPOSE($V$20:$V$29),C75:L75)+$V$19</f>
        <v>347875279.72604179</v>
      </c>
      <c r="N75" s="21">
        <f t="shared" si="6"/>
        <v>290529939.35739934</v>
      </c>
      <c r="O75" s="21">
        <f t="shared" si="7"/>
        <v>405220620.09468424</v>
      </c>
      <c r="P75" s="3">
        <f t="shared" si="8"/>
        <v>19824690.273958206</v>
      </c>
      <c r="Q75" s="57">
        <f t="shared" si="9"/>
        <v>393018344458373.12</v>
      </c>
      <c r="R75" s="3">
        <f t="shared" si="10"/>
        <v>19824690.273958206</v>
      </c>
      <c r="S75" s="40">
        <f t="shared" si="11"/>
        <v>5.3915398127332474E-2</v>
      </c>
      <c r="U75" s="12">
        <v>40</v>
      </c>
      <c r="V75" s="12">
        <v>397734853.71104801</v>
      </c>
      <c r="W75" s="12">
        <v>-20364180.711048007</v>
      </c>
    </row>
    <row r="76" spans="1:23" x14ac:dyDescent="0.25">
      <c r="A76" s="2">
        <v>37288</v>
      </c>
      <c r="B76" s="3">
        <v>385445526</v>
      </c>
      <c r="C76">
        <v>8.2771000000000008</v>
      </c>
      <c r="D76">
        <v>1.5996999999999999</v>
      </c>
      <c r="E76">
        <v>0.69822650467811764</v>
      </c>
      <c r="F76">
        <v>111.28</v>
      </c>
      <c r="G76">
        <v>54.26</v>
      </c>
      <c r="H76">
        <v>16.02963738095238</v>
      </c>
      <c r="I76">
        <v>0</v>
      </c>
      <c r="J76">
        <v>0</v>
      </c>
      <c r="K76">
        <v>0</v>
      </c>
      <c r="L76">
        <v>0</v>
      </c>
      <c r="M76" s="21">
        <f t="array" ref="M76">SUMPRODUCT(TRANSPOSE($V$20:$V$29),C76:L76)+$V$19</f>
        <v>361826993.84586096</v>
      </c>
      <c r="N76" s="21">
        <f t="shared" si="6"/>
        <v>304481653.47721851</v>
      </c>
      <c r="O76" s="21">
        <f t="shared" si="7"/>
        <v>419172334.21450341</v>
      </c>
      <c r="P76" s="3">
        <f t="shared" si="8"/>
        <v>23618532.154139042</v>
      </c>
      <c r="Q76" s="57">
        <f t="shared" si="9"/>
        <v>557835061116099.81</v>
      </c>
      <c r="R76" s="3">
        <f t="shared" si="10"/>
        <v>23618532.154139042</v>
      </c>
      <c r="S76" s="40">
        <f t="shared" si="11"/>
        <v>6.1275927623918099E-2</v>
      </c>
      <c r="U76" s="12">
        <v>41</v>
      </c>
      <c r="V76" s="12">
        <v>396334171.88963389</v>
      </c>
      <c r="W76" s="12">
        <v>-60539988.889633894</v>
      </c>
    </row>
    <row r="77" spans="1:23" x14ac:dyDescent="0.25">
      <c r="A77" s="2">
        <v>37316</v>
      </c>
      <c r="B77" s="3">
        <v>430402018</v>
      </c>
      <c r="C77">
        <v>8.2766999999999999</v>
      </c>
      <c r="D77">
        <v>1.5964</v>
      </c>
      <c r="E77">
        <v>0.70288887326913607</v>
      </c>
      <c r="F77">
        <v>112.18510000000001</v>
      </c>
      <c r="G77">
        <v>55.14</v>
      </c>
      <c r="H77">
        <v>16.789415421052627</v>
      </c>
      <c r="I77">
        <v>1</v>
      </c>
      <c r="J77">
        <v>0</v>
      </c>
      <c r="K77">
        <v>0</v>
      </c>
      <c r="L77">
        <v>0</v>
      </c>
      <c r="M77" s="21">
        <f t="array" ref="M77">SUMPRODUCT(TRANSPOSE($V$20:$V$29),C77:L77)+$V$19</f>
        <v>464998723.77933741</v>
      </c>
      <c r="N77" s="21">
        <f t="shared" si="6"/>
        <v>407653383.41069496</v>
      </c>
      <c r="O77" s="21">
        <f t="shared" si="7"/>
        <v>522344064.14797986</v>
      </c>
      <c r="P77" s="3">
        <f t="shared" si="8"/>
        <v>-34596705.779337406</v>
      </c>
      <c r="Q77" s="57">
        <f t="shared" si="9"/>
        <v>1196932050782038.2</v>
      </c>
      <c r="R77" s="3">
        <f t="shared" si="10"/>
        <v>34596705.779337406</v>
      </c>
      <c r="S77" s="40">
        <f t="shared" si="11"/>
        <v>8.0382303828643767E-2</v>
      </c>
      <c r="U77" s="12">
        <v>42</v>
      </c>
      <c r="V77" s="12">
        <v>382392840.94949067</v>
      </c>
      <c r="W77" s="12">
        <v>-57258502.949490666</v>
      </c>
    </row>
    <row r="78" spans="1:23" x14ac:dyDescent="0.25">
      <c r="A78" s="2">
        <v>37347</v>
      </c>
      <c r="B78" s="3">
        <v>417824748</v>
      </c>
      <c r="C78">
        <v>8.2773000000000003</v>
      </c>
      <c r="D78">
        <v>1.5876999999999999</v>
      </c>
      <c r="E78">
        <v>0.70274068868587491</v>
      </c>
      <c r="F78">
        <v>111.18210000000001</v>
      </c>
      <c r="G78">
        <v>50.8</v>
      </c>
      <c r="H78">
        <v>17.450910799999996</v>
      </c>
      <c r="I78">
        <v>0</v>
      </c>
      <c r="J78">
        <v>1</v>
      </c>
      <c r="K78">
        <v>0</v>
      </c>
      <c r="L78">
        <v>0</v>
      </c>
      <c r="M78" s="21">
        <f t="array" ref="M78">SUMPRODUCT(TRANSPOSE($V$20:$V$29),C78:L78)+$V$19</f>
        <v>429842961.24897957</v>
      </c>
      <c r="N78" s="21">
        <f t="shared" si="6"/>
        <v>372497620.88033712</v>
      </c>
      <c r="O78" s="21">
        <f t="shared" si="7"/>
        <v>487188301.61762202</v>
      </c>
      <c r="P78" s="3">
        <f t="shared" si="8"/>
        <v>-12018213.248979568</v>
      </c>
      <c r="Q78" s="57">
        <f t="shared" si="9"/>
        <v>144437449697948.03</v>
      </c>
      <c r="R78" s="3">
        <f t="shared" si="10"/>
        <v>12018213.248979568</v>
      </c>
      <c r="S78" s="40">
        <f t="shared" si="11"/>
        <v>2.876376592460619E-2</v>
      </c>
      <c r="U78" s="12">
        <v>43</v>
      </c>
      <c r="V78" s="12">
        <v>371359033.36593521</v>
      </c>
      <c r="W78" s="12">
        <v>-10040498.365935206</v>
      </c>
    </row>
    <row r="79" spans="1:23" x14ac:dyDescent="0.25">
      <c r="A79" s="2">
        <v>37377</v>
      </c>
      <c r="B79" s="3">
        <v>436058532</v>
      </c>
      <c r="C79">
        <v>8.2772000000000006</v>
      </c>
      <c r="D79">
        <v>1.5814999999999999</v>
      </c>
      <c r="E79">
        <v>0.69304872132510909</v>
      </c>
      <c r="F79">
        <v>110.80670000000001</v>
      </c>
      <c r="G79">
        <v>44.78</v>
      </c>
      <c r="H79">
        <v>16.563479681818187</v>
      </c>
      <c r="I79">
        <v>0</v>
      </c>
      <c r="J79">
        <v>0</v>
      </c>
      <c r="K79">
        <v>1</v>
      </c>
      <c r="L79">
        <v>0</v>
      </c>
      <c r="M79" s="21">
        <f t="array" ref="M79">SUMPRODUCT(TRANSPOSE($V$20:$V$29),C79:L79)+$V$19</f>
        <v>400317254.77939224</v>
      </c>
      <c r="N79" s="21">
        <f t="shared" si="6"/>
        <v>342971914.41074979</v>
      </c>
      <c r="O79" s="21">
        <f t="shared" si="7"/>
        <v>457662595.14803469</v>
      </c>
      <c r="P79" s="3">
        <f t="shared" si="8"/>
        <v>35741277.220607758</v>
      </c>
      <c r="Q79" s="57">
        <f t="shared" si="9"/>
        <v>1277438897360335</v>
      </c>
      <c r="R79" s="3">
        <f t="shared" si="10"/>
        <v>35741277.220607758</v>
      </c>
      <c r="S79" s="40">
        <f t="shared" si="11"/>
        <v>8.1964402936181416E-2</v>
      </c>
      <c r="U79" s="12">
        <v>44</v>
      </c>
      <c r="V79" s="12">
        <v>353615362.93067765</v>
      </c>
      <c r="W79" s="12">
        <v>-42897856.930677652</v>
      </c>
    </row>
    <row r="80" spans="1:23" x14ac:dyDescent="0.25">
      <c r="A80" s="2">
        <v>37408</v>
      </c>
      <c r="B80" s="3">
        <v>397557440</v>
      </c>
      <c r="C80">
        <v>8.2769999999999992</v>
      </c>
      <c r="D80">
        <v>1.5502</v>
      </c>
      <c r="E80">
        <v>0.68502534593779973</v>
      </c>
      <c r="F80">
        <v>107.6936</v>
      </c>
      <c r="G80">
        <v>46.98</v>
      </c>
      <c r="H80">
        <v>17.054362727272732</v>
      </c>
      <c r="I80">
        <v>0</v>
      </c>
      <c r="J80">
        <v>0</v>
      </c>
      <c r="K80">
        <v>0</v>
      </c>
      <c r="L80">
        <v>0</v>
      </c>
      <c r="M80" s="21">
        <f t="array" ref="M80">SUMPRODUCT(TRANSPOSE($V$20:$V$29),C80:L80)+$V$19</f>
        <v>358275879.53331184</v>
      </c>
      <c r="N80" s="21">
        <f t="shared" si="6"/>
        <v>300930539.16466939</v>
      </c>
      <c r="O80" s="21">
        <f t="shared" si="7"/>
        <v>415621219.90195429</v>
      </c>
      <c r="P80" s="3">
        <f t="shared" si="8"/>
        <v>39281560.466688156</v>
      </c>
      <c r="Q80" s="57">
        <f t="shared" si="9"/>
        <v>1543040992698077.7</v>
      </c>
      <c r="R80" s="3">
        <f t="shared" si="10"/>
        <v>39281560.466688156</v>
      </c>
      <c r="S80" s="40">
        <f t="shared" si="11"/>
        <v>9.8807257805785642E-2</v>
      </c>
      <c r="U80" s="12">
        <v>45</v>
      </c>
      <c r="V80" s="12">
        <v>365689221.96030098</v>
      </c>
      <c r="W80" s="12">
        <v>-24852463.960300982</v>
      </c>
    </row>
    <row r="81" spans="1:23" x14ac:dyDescent="0.25">
      <c r="A81" s="2">
        <v>37438</v>
      </c>
      <c r="B81" s="3">
        <v>358787043</v>
      </c>
      <c r="C81">
        <v>8.2766999999999999</v>
      </c>
      <c r="D81">
        <v>1.5318000000000001</v>
      </c>
      <c r="E81">
        <v>0.67399069892835473</v>
      </c>
      <c r="F81">
        <v>104.87439999999999</v>
      </c>
      <c r="G81">
        <v>50.41</v>
      </c>
      <c r="H81">
        <v>17.006989949999998</v>
      </c>
      <c r="I81">
        <v>0</v>
      </c>
      <c r="J81">
        <v>0</v>
      </c>
      <c r="K81">
        <v>0</v>
      </c>
      <c r="L81">
        <v>0</v>
      </c>
      <c r="M81" s="21">
        <f t="array" ref="M81">SUMPRODUCT(TRANSPOSE($V$20:$V$29),C81:L81)+$V$19</f>
        <v>360664683.54714727</v>
      </c>
      <c r="N81" s="21">
        <f t="shared" si="6"/>
        <v>303319343.17850482</v>
      </c>
      <c r="O81" s="21">
        <f t="shared" si="7"/>
        <v>418010023.91578972</v>
      </c>
      <c r="P81" s="3">
        <f t="shared" si="8"/>
        <v>-1877640.547147274</v>
      </c>
      <c r="Q81" s="57">
        <f t="shared" si="9"/>
        <v>3525534024291.5146</v>
      </c>
      <c r="R81" s="3">
        <f t="shared" si="10"/>
        <v>1877640.547147274</v>
      </c>
      <c r="S81" s="40">
        <f t="shared" si="11"/>
        <v>5.2333008780009764E-3</v>
      </c>
      <c r="U81" s="12">
        <v>46</v>
      </c>
      <c r="V81" s="12">
        <v>407596755.02496433</v>
      </c>
      <c r="W81" s="12">
        <v>-37439856.024964333</v>
      </c>
    </row>
    <row r="82" spans="1:23" x14ac:dyDescent="0.25">
      <c r="A82" s="2">
        <v>37469</v>
      </c>
      <c r="B82" s="3">
        <v>404603381</v>
      </c>
      <c r="C82">
        <v>8.2767999999999997</v>
      </c>
      <c r="D82">
        <v>1.5456000000000001</v>
      </c>
      <c r="E82">
        <v>0.6424670735624799</v>
      </c>
      <c r="F82">
        <v>101.95699999999999</v>
      </c>
      <c r="G82">
        <v>54.87</v>
      </c>
      <c r="H82">
        <v>16.217149727272727</v>
      </c>
      <c r="I82">
        <v>0</v>
      </c>
      <c r="J82">
        <v>0</v>
      </c>
      <c r="K82">
        <v>0</v>
      </c>
      <c r="L82">
        <v>0</v>
      </c>
      <c r="M82" s="21">
        <f t="array" ref="M82">SUMPRODUCT(TRANSPOSE($V$20:$V$29),C82:L82)+$V$19</f>
        <v>369589679.1159606</v>
      </c>
      <c r="N82" s="21">
        <f t="shared" si="6"/>
        <v>312244338.74731815</v>
      </c>
      <c r="O82" s="21">
        <f t="shared" si="7"/>
        <v>426935019.48460305</v>
      </c>
      <c r="P82" s="3">
        <f t="shared" si="8"/>
        <v>35013701.884039402</v>
      </c>
      <c r="Q82" s="57">
        <f t="shared" si="9"/>
        <v>1225959319624384.3</v>
      </c>
      <c r="R82" s="3">
        <f t="shared" si="10"/>
        <v>35013701.884039402</v>
      </c>
      <c r="S82" s="40">
        <f t="shared" si="11"/>
        <v>8.6538332421990813E-2</v>
      </c>
      <c r="U82" s="12">
        <v>47</v>
      </c>
      <c r="V82" s="12">
        <v>358138949.06844896</v>
      </c>
      <c r="W82" s="12">
        <v>-16758706.068448961</v>
      </c>
    </row>
    <row r="83" spans="1:23" x14ac:dyDescent="0.25">
      <c r="A83" s="2">
        <v>37500</v>
      </c>
      <c r="B83" s="3">
        <v>407281630</v>
      </c>
      <c r="C83">
        <v>8.2766999999999999</v>
      </c>
      <c r="D83">
        <v>1.5693999999999999</v>
      </c>
      <c r="E83">
        <v>0.65070275897969809</v>
      </c>
      <c r="F83">
        <v>103.456</v>
      </c>
      <c r="G83">
        <v>46.11</v>
      </c>
      <c r="H83">
        <v>16.728105681818182</v>
      </c>
      <c r="I83">
        <v>0</v>
      </c>
      <c r="J83">
        <v>0</v>
      </c>
      <c r="K83">
        <v>0</v>
      </c>
      <c r="L83">
        <v>0</v>
      </c>
      <c r="M83" s="21">
        <f t="array" ref="M83">SUMPRODUCT(TRANSPOSE($V$20:$V$29),C83:L83)+$V$19</f>
        <v>348774070.65577126</v>
      </c>
      <c r="N83" s="21">
        <f t="shared" si="6"/>
        <v>291428730.28712881</v>
      </c>
      <c r="O83" s="21">
        <f t="shared" si="7"/>
        <v>406119411.0244137</v>
      </c>
      <c r="P83" s="3">
        <f t="shared" si="8"/>
        <v>58507559.344228745</v>
      </c>
      <c r="Q83" s="57">
        <f t="shared" si="9"/>
        <v>3423134500418448.5</v>
      </c>
      <c r="R83" s="3">
        <f t="shared" si="10"/>
        <v>58507559.344228745</v>
      </c>
      <c r="S83" s="40">
        <f t="shared" si="11"/>
        <v>0.14365381356440934</v>
      </c>
      <c r="U83" s="12">
        <v>48</v>
      </c>
      <c r="V83" s="12">
        <v>359526014.3561399</v>
      </c>
      <c r="W83" s="12">
        <v>-4414602.3561398983</v>
      </c>
    </row>
    <row r="84" spans="1:23" x14ac:dyDescent="0.25">
      <c r="A84" s="2">
        <v>37530</v>
      </c>
      <c r="B84" s="3">
        <v>395040887</v>
      </c>
      <c r="C84">
        <v>8.2769999999999992</v>
      </c>
      <c r="D84">
        <v>1.5761000000000001</v>
      </c>
      <c r="E84">
        <v>0.64254963695945511</v>
      </c>
      <c r="F84">
        <v>103.44459999999999</v>
      </c>
      <c r="G84">
        <v>36.659999999999997</v>
      </c>
      <c r="H84">
        <v>17.283128550000001</v>
      </c>
      <c r="I84">
        <v>0</v>
      </c>
      <c r="J84">
        <v>0</v>
      </c>
      <c r="K84">
        <v>0</v>
      </c>
      <c r="L84">
        <v>1</v>
      </c>
      <c r="M84" s="21">
        <f t="array" ref="M84">SUMPRODUCT(TRANSPOSE($V$20:$V$29),C84:L84)+$V$19</f>
        <v>384727594.91086435</v>
      </c>
      <c r="N84" s="21">
        <f t="shared" si="6"/>
        <v>327382254.5422219</v>
      </c>
      <c r="O84" s="21">
        <f t="shared" si="7"/>
        <v>442072935.2795068</v>
      </c>
      <c r="P84" s="3">
        <f t="shared" si="8"/>
        <v>10313292.089135647</v>
      </c>
      <c r="Q84" s="57">
        <f t="shared" si="9"/>
        <v>106363993715827.92</v>
      </c>
      <c r="R84" s="3">
        <f t="shared" si="10"/>
        <v>10313292.089135647</v>
      </c>
      <c r="S84" s="40">
        <f t="shared" si="11"/>
        <v>2.6106897864310554E-2</v>
      </c>
      <c r="U84" s="12">
        <v>49</v>
      </c>
      <c r="V84" s="12">
        <v>367357176.16108561</v>
      </c>
      <c r="W84" s="12">
        <v>-49200828.161085606</v>
      </c>
    </row>
    <row r="85" spans="1:23" x14ac:dyDescent="0.25">
      <c r="A85" s="2">
        <v>37561</v>
      </c>
      <c r="B85" s="3">
        <v>377561466</v>
      </c>
      <c r="C85">
        <v>8.2772000000000006</v>
      </c>
      <c r="D85">
        <v>1.5780000000000001</v>
      </c>
      <c r="E85">
        <v>0.6420545746388443</v>
      </c>
      <c r="F85">
        <v>104.1088</v>
      </c>
      <c r="G85">
        <v>42.81</v>
      </c>
      <c r="H85">
        <v>17.257782478260868</v>
      </c>
      <c r="I85">
        <v>0</v>
      </c>
      <c r="J85">
        <v>0</v>
      </c>
      <c r="K85">
        <v>0</v>
      </c>
      <c r="L85">
        <v>0</v>
      </c>
      <c r="M85" s="21">
        <f t="array" ref="M85">SUMPRODUCT(TRANSPOSE($V$20:$V$29),C85:L85)+$V$19</f>
        <v>355673750.35679102</v>
      </c>
      <c r="N85" s="21">
        <f t="shared" si="6"/>
        <v>298328409.98814857</v>
      </c>
      <c r="O85" s="21">
        <f t="shared" si="7"/>
        <v>413019090.72543347</v>
      </c>
      <c r="P85" s="3">
        <f t="shared" si="8"/>
        <v>21887715.643208981</v>
      </c>
      <c r="Q85" s="57">
        <f t="shared" si="9"/>
        <v>479072096077975.12</v>
      </c>
      <c r="R85" s="3">
        <f t="shared" si="10"/>
        <v>21887715.643208981</v>
      </c>
      <c r="S85" s="40">
        <f t="shared" si="11"/>
        <v>5.7971264586648738E-2</v>
      </c>
      <c r="U85" s="12">
        <v>50</v>
      </c>
      <c r="V85" s="12">
        <v>391231970.75412881</v>
      </c>
      <c r="W85" s="12">
        <v>-16077151.754128814</v>
      </c>
    </row>
    <row r="86" spans="1:23" x14ac:dyDescent="0.25">
      <c r="A86" s="2">
        <v>37591</v>
      </c>
      <c r="B86" s="3">
        <v>375772966</v>
      </c>
      <c r="C86">
        <v>8.2772000000000006</v>
      </c>
      <c r="D86">
        <v>1.5714999999999999</v>
      </c>
      <c r="E86">
        <v>0.63649672204188146</v>
      </c>
      <c r="F86">
        <v>102.5968</v>
      </c>
      <c r="G86">
        <v>40.6</v>
      </c>
      <c r="H86">
        <v>18.392696749999999</v>
      </c>
      <c r="I86">
        <v>0</v>
      </c>
      <c r="J86">
        <v>0</v>
      </c>
      <c r="K86">
        <v>0</v>
      </c>
      <c r="L86">
        <v>0</v>
      </c>
      <c r="M86" s="21">
        <f t="array" ref="M86">SUMPRODUCT(TRANSPOSE($V$20:$V$29),C86:L86)+$V$19</f>
        <v>351621190.44250298</v>
      </c>
      <c r="N86" s="21">
        <f t="shared" si="6"/>
        <v>294275850.07386053</v>
      </c>
      <c r="O86" s="21">
        <f t="shared" si="7"/>
        <v>408966530.81114542</v>
      </c>
      <c r="P86" s="3">
        <f t="shared" si="8"/>
        <v>24151775.557497025</v>
      </c>
      <c r="Q86" s="57">
        <f t="shared" si="9"/>
        <v>583308262579710.75</v>
      </c>
      <c r="R86" s="3">
        <f t="shared" si="10"/>
        <v>24151775.557497025</v>
      </c>
      <c r="S86" s="40">
        <f t="shared" si="11"/>
        <v>6.4272254107542753E-2</v>
      </c>
      <c r="U86" s="12">
        <v>51</v>
      </c>
      <c r="V86" s="12">
        <v>485902522.15407002</v>
      </c>
      <c r="W86" s="12">
        <v>-46896563.15407002</v>
      </c>
    </row>
    <row r="87" spans="1:23" x14ac:dyDescent="0.25">
      <c r="A87" s="2">
        <v>37622</v>
      </c>
      <c r="B87" s="3">
        <v>382214657</v>
      </c>
      <c r="C87">
        <v>8.2776999999999994</v>
      </c>
      <c r="D87">
        <v>1.5591999999999999</v>
      </c>
      <c r="E87">
        <v>0.63039778099981081</v>
      </c>
      <c r="F87">
        <v>102.011</v>
      </c>
      <c r="G87">
        <v>43.67</v>
      </c>
      <c r="H87">
        <v>17.794103666666668</v>
      </c>
      <c r="I87">
        <v>0</v>
      </c>
      <c r="J87">
        <v>0</v>
      </c>
      <c r="K87">
        <v>0</v>
      </c>
      <c r="L87">
        <v>0</v>
      </c>
      <c r="M87" s="21">
        <f t="array" ref="M87">SUMPRODUCT(TRANSPOSE($V$20:$V$29),C87:L87)+$V$19</f>
        <v>362170536.08975172</v>
      </c>
      <c r="N87" s="21">
        <f t="shared" si="6"/>
        <v>304825195.72110927</v>
      </c>
      <c r="O87" s="21">
        <f t="shared" si="7"/>
        <v>419515876.45839417</v>
      </c>
      <c r="P87" s="3">
        <f t="shared" si="8"/>
        <v>20044120.91024828</v>
      </c>
      <c r="Q87" s="57">
        <f t="shared" si="9"/>
        <v>401766783064652.31</v>
      </c>
      <c r="R87" s="3">
        <f t="shared" si="10"/>
        <v>20044120.91024828</v>
      </c>
      <c r="S87" s="40">
        <f t="shared" si="11"/>
        <v>5.2442051980880158E-2</v>
      </c>
      <c r="U87" s="12">
        <v>52</v>
      </c>
      <c r="V87" s="12">
        <v>455875362.9964937</v>
      </c>
      <c r="W87" s="12">
        <v>-70528817.996493697</v>
      </c>
    </row>
    <row r="88" spans="1:23" x14ac:dyDescent="0.25">
      <c r="A88" s="2">
        <v>37653</v>
      </c>
      <c r="B88" s="3">
        <v>403853215</v>
      </c>
      <c r="C88">
        <v>8.2774999999999999</v>
      </c>
      <c r="D88">
        <v>1.5414000000000001</v>
      </c>
      <c r="E88">
        <v>0.61823802163833075</v>
      </c>
      <c r="F88">
        <v>99.280900000000003</v>
      </c>
      <c r="G88">
        <v>46.58</v>
      </c>
      <c r="H88">
        <v>16.677393380952378</v>
      </c>
      <c r="I88">
        <v>0</v>
      </c>
      <c r="J88">
        <v>0</v>
      </c>
      <c r="K88">
        <v>0</v>
      </c>
      <c r="L88">
        <v>0</v>
      </c>
      <c r="M88" s="21">
        <f t="array" ref="M88">SUMPRODUCT(TRANSPOSE($V$20:$V$29),C88:L88)+$V$19</f>
        <v>361788963.67897797</v>
      </c>
      <c r="N88" s="21">
        <f t="shared" si="6"/>
        <v>304443623.31033552</v>
      </c>
      <c r="O88" s="21">
        <f t="shared" si="7"/>
        <v>419134304.04762042</v>
      </c>
      <c r="P88" s="3">
        <f t="shared" si="8"/>
        <v>42064251.321022034</v>
      </c>
      <c r="Q88" s="57">
        <f t="shared" si="9"/>
        <v>1769401239198104</v>
      </c>
      <c r="R88" s="3">
        <f t="shared" si="10"/>
        <v>42064251.321022034</v>
      </c>
      <c r="S88" s="40">
        <f t="shared" si="11"/>
        <v>0.1041572773440024</v>
      </c>
      <c r="U88" s="12">
        <v>53</v>
      </c>
      <c r="V88" s="12">
        <v>450125782.25681233</v>
      </c>
      <c r="W88" s="12">
        <v>-66757610.256812334</v>
      </c>
    </row>
    <row r="89" spans="1:23" x14ac:dyDescent="0.25">
      <c r="A89" s="2">
        <v>37681</v>
      </c>
      <c r="B89" s="3">
        <v>461550966</v>
      </c>
      <c r="C89">
        <v>8.2780000000000005</v>
      </c>
      <c r="D89">
        <v>1.5121</v>
      </c>
      <c r="E89">
        <v>0.62192922445425702</v>
      </c>
      <c r="F89">
        <v>97.960099999999997</v>
      </c>
      <c r="G89">
        <v>48.16</v>
      </c>
      <c r="H89">
        <v>15.791251210526315</v>
      </c>
      <c r="I89">
        <v>1</v>
      </c>
      <c r="J89">
        <v>0</v>
      </c>
      <c r="K89">
        <v>0</v>
      </c>
      <c r="L89">
        <v>0</v>
      </c>
      <c r="M89" s="21">
        <f t="array" ref="M89">SUMPRODUCT(TRANSPOSE($V$20:$V$29),C89:L89)+$V$19</f>
        <v>454275794.4924159</v>
      </c>
      <c r="N89" s="21">
        <f t="shared" si="6"/>
        <v>396930454.12377346</v>
      </c>
      <c r="O89" s="21">
        <f t="shared" si="7"/>
        <v>511621134.86105835</v>
      </c>
      <c r="P89" s="3">
        <f t="shared" si="8"/>
        <v>7275171.507584095</v>
      </c>
      <c r="Q89" s="57">
        <f t="shared" si="9"/>
        <v>52928120464763.437</v>
      </c>
      <c r="R89" s="3">
        <f t="shared" si="10"/>
        <v>7275171.507584095</v>
      </c>
      <c r="S89" s="40">
        <f t="shared" si="11"/>
        <v>1.5762444547855404E-2</v>
      </c>
      <c r="U89" s="12">
        <v>54</v>
      </c>
      <c r="V89" s="12">
        <v>397789815.74818319</v>
      </c>
      <c r="W89" s="12">
        <v>-18335702.748183191</v>
      </c>
    </row>
    <row r="90" spans="1:23" x14ac:dyDescent="0.25">
      <c r="A90" s="2">
        <v>37712</v>
      </c>
      <c r="B90" s="3">
        <v>458200250</v>
      </c>
      <c r="C90">
        <v>8.2773000000000003</v>
      </c>
      <c r="D90">
        <v>1.4761</v>
      </c>
      <c r="E90">
        <v>0.63191153238546605</v>
      </c>
      <c r="F90">
        <v>97.190600000000003</v>
      </c>
      <c r="G90">
        <v>48.84</v>
      </c>
      <c r="H90">
        <v>15.195796714285715</v>
      </c>
      <c r="I90">
        <v>0</v>
      </c>
      <c r="J90">
        <v>1</v>
      </c>
      <c r="K90">
        <v>0</v>
      </c>
      <c r="L90">
        <v>0</v>
      </c>
      <c r="M90" s="21">
        <f t="array" ref="M90">SUMPRODUCT(TRANSPOSE($V$20:$V$29),C90:L90)+$V$19</f>
        <v>427321342.05967617</v>
      </c>
      <c r="N90" s="21">
        <f t="shared" si="6"/>
        <v>369976001.69103372</v>
      </c>
      <c r="O90" s="21">
        <f t="shared" si="7"/>
        <v>484666682.42831862</v>
      </c>
      <c r="P90" s="3">
        <f t="shared" si="8"/>
        <v>30878907.94032383</v>
      </c>
      <c r="Q90" s="57">
        <f t="shared" si="9"/>
        <v>953506955586994</v>
      </c>
      <c r="R90" s="3">
        <f t="shared" si="10"/>
        <v>30878907.94032383</v>
      </c>
      <c r="S90" s="40">
        <f t="shared" si="11"/>
        <v>6.7391730886929527E-2</v>
      </c>
      <c r="U90" s="12">
        <v>55</v>
      </c>
      <c r="V90" s="12">
        <v>382012534.95138747</v>
      </c>
      <c r="W90" s="12">
        <v>-21309429.951387465</v>
      </c>
    </row>
    <row r="91" spans="1:23" x14ac:dyDescent="0.25">
      <c r="A91" s="2">
        <v>37742</v>
      </c>
      <c r="B91" s="3">
        <v>440436877</v>
      </c>
      <c r="C91">
        <v>8.2772000000000006</v>
      </c>
      <c r="D91">
        <v>1.4581999999999999</v>
      </c>
      <c r="E91">
        <v>0.63536438147277463</v>
      </c>
      <c r="F91">
        <v>96.873000000000005</v>
      </c>
      <c r="G91">
        <v>49.26</v>
      </c>
      <c r="H91">
        <v>15.888056142857138</v>
      </c>
      <c r="I91">
        <v>0</v>
      </c>
      <c r="J91">
        <v>0</v>
      </c>
      <c r="K91">
        <v>1</v>
      </c>
      <c r="L91">
        <v>0</v>
      </c>
      <c r="M91" s="21">
        <f t="array" ref="M91">SUMPRODUCT(TRANSPOSE($V$20:$V$29),C91:L91)+$V$19</f>
        <v>405836070.67219114</v>
      </c>
      <c r="N91" s="21">
        <f t="shared" si="6"/>
        <v>348490730.30354869</v>
      </c>
      <c r="O91" s="21">
        <f t="shared" si="7"/>
        <v>463181411.04083359</v>
      </c>
      <c r="P91" s="3">
        <f t="shared" si="8"/>
        <v>34600806.327808857</v>
      </c>
      <c r="Q91" s="57">
        <f t="shared" si="9"/>
        <v>1197215798534537.5</v>
      </c>
      <c r="R91" s="3">
        <f t="shared" si="10"/>
        <v>34600806.327808857</v>
      </c>
      <c r="S91" s="40">
        <f t="shared" si="11"/>
        <v>7.8560193604789497E-2</v>
      </c>
      <c r="U91" s="12">
        <v>56</v>
      </c>
      <c r="V91" s="12">
        <v>379391622.31493902</v>
      </c>
      <c r="W91" s="12">
        <v>-1001475.3149390221</v>
      </c>
    </row>
    <row r="92" spans="1:23" x14ac:dyDescent="0.25">
      <c r="A92" s="2">
        <v>37773</v>
      </c>
      <c r="B92" s="3">
        <v>462178282</v>
      </c>
      <c r="C92">
        <v>8.2768999999999995</v>
      </c>
      <c r="D92">
        <v>1.3839999999999999</v>
      </c>
      <c r="E92">
        <v>0.61637080867850091</v>
      </c>
      <c r="F92">
        <v>92.340500000000006</v>
      </c>
      <c r="G92">
        <v>58.99</v>
      </c>
      <c r="H92">
        <v>16.694459904761906</v>
      </c>
      <c r="I92">
        <v>0</v>
      </c>
      <c r="J92">
        <v>0</v>
      </c>
      <c r="K92">
        <v>0</v>
      </c>
      <c r="L92">
        <v>0</v>
      </c>
      <c r="M92" s="21">
        <f t="array" ref="M92">SUMPRODUCT(TRANSPOSE($V$20:$V$29),C92:L92)+$V$19</f>
        <v>397366095.55257702</v>
      </c>
      <c r="N92" s="21">
        <f t="shared" si="6"/>
        <v>340020755.18393457</v>
      </c>
      <c r="O92" s="21">
        <f t="shared" si="7"/>
        <v>454711435.92121947</v>
      </c>
      <c r="P92" s="3">
        <f t="shared" si="8"/>
        <v>64812186.447422981</v>
      </c>
      <c r="Q92" s="57">
        <f t="shared" si="9"/>
        <v>4200619512095519</v>
      </c>
      <c r="R92" s="3">
        <f t="shared" si="10"/>
        <v>64812186.447422981</v>
      </c>
      <c r="S92" s="40">
        <f t="shared" si="11"/>
        <v>0.14023200347484735</v>
      </c>
      <c r="U92" s="12">
        <v>57</v>
      </c>
      <c r="V92" s="12">
        <v>365000163.66684675</v>
      </c>
      <c r="W92" s="12">
        <v>-2711409.6668467522</v>
      </c>
    </row>
    <row r="93" spans="1:23" x14ac:dyDescent="0.25">
      <c r="A93" s="2">
        <v>37803</v>
      </c>
      <c r="B93" s="3">
        <v>420699469</v>
      </c>
      <c r="C93">
        <v>8.2771000000000008</v>
      </c>
      <c r="D93">
        <v>1.3525</v>
      </c>
      <c r="E93">
        <v>0.60208320789933167</v>
      </c>
      <c r="F93">
        <v>91.101200000000006</v>
      </c>
      <c r="G93">
        <v>64.81</v>
      </c>
      <c r="H93">
        <v>17.537040047619044</v>
      </c>
      <c r="I93">
        <v>0</v>
      </c>
      <c r="J93">
        <v>0</v>
      </c>
      <c r="K93">
        <v>0</v>
      </c>
      <c r="L93">
        <v>0</v>
      </c>
      <c r="M93" s="21">
        <f t="array" ref="M93">SUMPRODUCT(TRANSPOSE($V$20:$V$29),C93:L93)+$V$19</f>
        <v>429631052.88445139</v>
      </c>
      <c r="N93" s="21">
        <f t="shared" si="6"/>
        <v>372285712.51580894</v>
      </c>
      <c r="O93" s="21">
        <f t="shared" si="7"/>
        <v>486976393.25309384</v>
      </c>
      <c r="P93" s="3">
        <f t="shared" si="8"/>
        <v>-8931583.8844513893</v>
      </c>
      <c r="Q93" s="57">
        <f t="shared" si="9"/>
        <v>79773190684991.766</v>
      </c>
      <c r="R93" s="3">
        <f t="shared" si="10"/>
        <v>8931583.8844513893</v>
      </c>
      <c r="S93" s="40">
        <f t="shared" si="11"/>
        <v>2.1230318891729785E-2</v>
      </c>
      <c r="U93" s="12">
        <v>58</v>
      </c>
      <c r="V93" s="12">
        <v>388693758.82476747</v>
      </c>
      <c r="W93" s="12">
        <v>-9229921.8247674704</v>
      </c>
    </row>
    <row r="94" spans="1:23" x14ac:dyDescent="0.25">
      <c r="A94" s="2">
        <v>37834</v>
      </c>
      <c r="B94" s="3">
        <v>420441208</v>
      </c>
      <c r="C94">
        <v>8.2773000000000003</v>
      </c>
      <c r="D94">
        <v>1.3821000000000001</v>
      </c>
      <c r="E94">
        <v>0.61648480364959002</v>
      </c>
      <c r="F94">
        <v>92.891199999999998</v>
      </c>
      <c r="G94">
        <v>60.9</v>
      </c>
      <c r="H94">
        <v>17.978378818181813</v>
      </c>
      <c r="I94">
        <v>0</v>
      </c>
      <c r="J94">
        <v>0</v>
      </c>
      <c r="K94">
        <v>0</v>
      </c>
      <c r="L94">
        <v>0</v>
      </c>
      <c r="M94" s="21">
        <f t="array" ref="M94">SUMPRODUCT(TRANSPOSE($V$20:$V$29),C94:L94)+$V$19</f>
        <v>410311144.32917213</v>
      </c>
      <c r="N94" s="21">
        <f t="shared" si="6"/>
        <v>352965803.96052969</v>
      </c>
      <c r="O94" s="21">
        <f t="shared" si="7"/>
        <v>467656484.69781458</v>
      </c>
      <c r="P94" s="3">
        <f t="shared" si="8"/>
        <v>10130063.670827866</v>
      </c>
      <c r="Q94" s="57">
        <f t="shared" si="9"/>
        <v>102618189975026.53</v>
      </c>
      <c r="R94" s="3">
        <f t="shared" si="10"/>
        <v>10130063.670827866</v>
      </c>
      <c r="S94" s="40">
        <f t="shared" si="11"/>
        <v>2.4093888700909321E-2</v>
      </c>
      <c r="U94" s="12">
        <v>59</v>
      </c>
      <c r="V94" s="12">
        <v>348991271.75861245</v>
      </c>
      <c r="W94" s="12">
        <v>9390147.2413875461</v>
      </c>
    </row>
    <row r="95" spans="1:23" x14ac:dyDescent="0.25">
      <c r="A95" s="2">
        <v>37865</v>
      </c>
      <c r="B95" s="3">
        <v>423799929</v>
      </c>
      <c r="C95">
        <v>8.2769999999999992</v>
      </c>
      <c r="D95">
        <v>1.3963000000000001</v>
      </c>
      <c r="E95">
        <v>0.62739193173975782</v>
      </c>
      <c r="F95">
        <v>94.193899999999999</v>
      </c>
      <c r="G95">
        <v>56.69</v>
      </c>
      <c r="H95">
        <v>20.636550333333329</v>
      </c>
      <c r="I95">
        <v>0</v>
      </c>
      <c r="J95">
        <v>0</v>
      </c>
      <c r="K95">
        <v>0</v>
      </c>
      <c r="L95">
        <v>0</v>
      </c>
      <c r="M95" s="21">
        <f t="array" ref="M95">SUMPRODUCT(TRANSPOSE($V$20:$V$29),C95:L95)+$V$19</f>
        <v>404458389.16430664</v>
      </c>
      <c r="N95" s="21">
        <f t="shared" si="6"/>
        <v>347113048.79566419</v>
      </c>
      <c r="O95" s="21">
        <f t="shared" si="7"/>
        <v>461803729.53294909</v>
      </c>
      <c r="P95" s="3">
        <f t="shared" si="8"/>
        <v>19341539.835693359</v>
      </c>
      <c r="Q95" s="57">
        <f t="shared" si="9"/>
        <v>374095163215713.12</v>
      </c>
      <c r="R95" s="3">
        <f t="shared" si="10"/>
        <v>19341539.835693359</v>
      </c>
      <c r="S95" s="40">
        <f t="shared" si="11"/>
        <v>4.5638374412501043E-2</v>
      </c>
      <c r="U95" s="12">
        <v>60</v>
      </c>
      <c r="V95" s="12">
        <v>327867796.56071013</v>
      </c>
      <c r="W95" s="12">
        <v>17904572.439289868</v>
      </c>
    </row>
    <row r="96" spans="1:23" x14ac:dyDescent="0.25">
      <c r="A96" s="2">
        <v>37895</v>
      </c>
      <c r="B96" s="3">
        <v>475083416</v>
      </c>
      <c r="C96">
        <v>8.2772000000000006</v>
      </c>
      <c r="D96">
        <v>1.3633999999999999</v>
      </c>
      <c r="E96">
        <v>0.61900340451872493</v>
      </c>
      <c r="F96">
        <v>93.162300000000002</v>
      </c>
      <c r="G96">
        <v>56.65</v>
      </c>
      <c r="H96">
        <v>20.905794714285715</v>
      </c>
      <c r="I96">
        <v>0</v>
      </c>
      <c r="J96">
        <v>0</v>
      </c>
      <c r="K96">
        <v>0</v>
      </c>
      <c r="L96">
        <v>1</v>
      </c>
      <c r="M96" s="21">
        <f t="array" ref="M96">SUMPRODUCT(TRANSPOSE($V$20:$V$29),C96:L96)+$V$19</f>
        <v>465526379.63397121</v>
      </c>
      <c r="N96" s="21">
        <f t="shared" si="6"/>
        <v>408181039.26532876</v>
      </c>
      <c r="O96" s="21">
        <f t="shared" si="7"/>
        <v>522871720.00261366</v>
      </c>
      <c r="P96" s="3">
        <f t="shared" si="8"/>
        <v>9557036.3660287857</v>
      </c>
      <c r="Q96" s="57">
        <f t="shared" si="9"/>
        <v>91336944101596.703</v>
      </c>
      <c r="R96" s="3">
        <f t="shared" si="10"/>
        <v>9557036.3660287857</v>
      </c>
      <c r="S96" s="40">
        <f t="shared" si="11"/>
        <v>2.0116543840858436E-2</v>
      </c>
      <c r="U96" s="12">
        <v>61</v>
      </c>
      <c r="V96" s="12">
        <v>358744672.89360332</v>
      </c>
      <c r="W96" s="12">
        <v>25405700.106396675</v>
      </c>
    </row>
    <row r="97" spans="1:23" x14ac:dyDescent="0.25">
      <c r="A97" s="2">
        <v>37926</v>
      </c>
      <c r="B97" s="3">
        <v>423678705</v>
      </c>
      <c r="C97">
        <v>8.2767999999999997</v>
      </c>
      <c r="D97">
        <v>1.3221000000000001</v>
      </c>
      <c r="E97">
        <v>0.59552167698904235</v>
      </c>
      <c r="F97">
        <v>89.208699999999993</v>
      </c>
      <c r="G97">
        <v>52.54</v>
      </c>
      <c r="H97">
        <v>22.001228434782607</v>
      </c>
      <c r="I97">
        <v>0</v>
      </c>
      <c r="J97">
        <v>0</v>
      </c>
      <c r="K97">
        <v>0</v>
      </c>
      <c r="L97">
        <v>0</v>
      </c>
      <c r="M97" s="21">
        <f t="array" ref="M97">SUMPRODUCT(TRANSPOSE($V$20:$V$29),C97:L97)+$V$19</f>
        <v>427199193.36432791</v>
      </c>
      <c r="N97" s="21">
        <f t="shared" si="6"/>
        <v>369853852.99568546</v>
      </c>
      <c r="O97" s="21">
        <f t="shared" si="7"/>
        <v>484544533.73297036</v>
      </c>
      <c r="P97" s="3">
        <f t="shared" si="8"/>
        <v>-3520488.3643279076</v>
      </c>
      <c r="Q97" s="57">
        <f t="shared" si="9"/>
        <v>12393838323368.186</v>
      </c>
      <c r="R97" s="3">
        <f t="shared" si="10"/>
        <v>3520488.3643279076</v>
      </c>
      <c r="S97" s="40">
        <f t="shared" si="11"/>
        <v>8.3093351702156187E-3</v>
      </c>
      <c r="U97" s="12">
        <v>62</v>
      </c>
      <c r="V97" s="12">
        <v>354317941.83781022</v>
      </c>
      <c r="W97" s="12">
        <v>18900322.162189782</v>
      </c>
    </row>
    <row r="98" spans="1:23" x14ac:dyDescent="0.25">
      <c r="A98" s="2">
        <v>37956</v>
      </c>
      <c r="B98" s="3">
        <v>466238221</v>
      </c>
      <c r="C98">
        <v>8.2768999999999995</v>
      </c>
      <c r="D98">
        <v>1.3129999999999999</v>
      </c>
      <c r="E98">
        <v>0.59182103331952418</v>
      </c>
      <c r="F98">
        <v>88.744900000000001</v>
      </c>
      <c r="G98">
        <v>48.69</v>
      </c>
      <c r="H98">
        <v>23.357575368421053</v>
      </c>
      <c r="I98">
        <v>0</v>
      </c>
      <c r="J98">
        <v>0</v>
      </c>
      <c r="K98">
        <v>0</v>
      </c>
      <c r="L98">
        <v>0</v>
      </c>
      <c r="M98" s="21">
        <f t="array" ref="M98">SUMPRODUCT(TRANSPOSE($V$20:$V$29),C98:L98)+$V$19</f>
        <v>428942676.62989807</v>
      </c>
      <c r="N98" s="21">
        <f t="shared" si="6"/>
        <v>371597336.26125562</v>
      </c>
      <c r="O98" s="21">
        <f t="shared" si="7"/>
        <v>486288016.99854052</v>
      </c>
      <c r="P98" s="3">
        <f t="shared" si="8"/>
        <v>37295544.370101929</v>
      </c>
      <c r="Q98" s="57">
        <f t="shared" si="9"/>
        <v>1390957629862241.7</v>
      </c>
      <c r="R98" s="3">
        <f t="shared" si="10"/>
        <v>37295544.370101929</v>
      </c>
      <c r="S98" s="40">
        <f t="shared" si="11"/>
        <v>7.9992464560519005E-2</v>
      </c>
      <c r="U98" s="12">
        <v>63</v>
      </c>
      <c r="V98" s="12">
        <v>445138284.65788311</v>
      </c>
      <c r="W98" s="12">
        <v>13681522.342116892</v>
      </c>
    </row>
    <row r="99" spans="1:23" x14ac:dyDescent="0.25">
      <c r="A99" s="2">
        <v>37987</v>
      </c>
      <c r="B99" s="3">
        <v>453966979</v>
      </c>
      <c r="C99">
        <v>8.2769999999999992</v>
      </c>
      <c r="D99">
        <v>1.3128</v>
      </c>
      <c r="E99">
        <v>0.57090659968029234</v>
      </c>
      <c r="F99">
        <v>86.394199999999998</v>
      </c>
      <c r="G99">
        <v>48.68</v>
      </c>
      <c r="H99">
        <v>24.413287409090913</v>
      </c>
      <c r="I99">
        <v>0</v>
      </c>
      <c r="J99">
        <v>0</v>
      </c>
      <c r="K99">
        <v>0</v>
      </c>
      <c r="L99">
        <v>0</v>
      </c>
      <c r="M99" s="21">
        <f t="array" ref="M99">SUMPRODUCT(TRANSPOSE($V$20:$V$29),C99:L99)+$V$19</f>
        <v>435414607.21660519</v>
      </c>
      <c r="N99" s="21">
        <f t="shared" si="6"/>
        <v>378069266.84796274</v>
      </c>
      <c r="O99" s="21">
        <f t="shared" si="7"/>
        <v>492759947.58524764</v>
      </c>
      <c r="P99" s="3">
        <f t="shared" si="8"/>
        <v>18552371.783394814</v>
      </c>
      <c r="Q99" s="57">
        <f t="shared" si="9"/>
        <v>344190498789304.06</v>
      </c>
      <c r="R99" s="3">
        <f t="shared" si="10"/>
        <v>18552371.783394814</v>
      </c>
      <c r="S99" s="40">
        <f t="shared" si="11"/>
        <v>4.0867227445181238E-2</v>
      </c>
      <c r="U99" s="12">
        <v>64</v>
      </c>
      <c r="V99" s="12">
        <v>433922605.65590334</v>
      </c>
      <c r="W99" s="12">
        <v>-17885789.655903339</v>
      </c>
    </row>
    <row r="100" spans="1:23" x14ac:dyDescent="0.25">
      <c r="A100" s="2">
        <v>38018</v>
      </c>
      <c r="B100" s="3">
        <v>494908189</v>
      </c>
      <c r="C100">
        <v>8.2769999999999992</v>
      </c>
      <c r="D100">
        <v>1.2958000000000001</v>
      </c>
      <c r="E100">
        <v>0.54779512462339086</v>
      </c>
      <c r="F100">
        <v>84.401600000000002</v>
      </c>
      <c r="G100">
        <v>52.94</v>
      </c>
      <c r="H100">
        <v>24.89488665</v>
      </c>
      <c r="I100">
        <v>0</v>
      </c>
      <c r="J100">
        <v>0</v>
      </c>
      <c r="K100">
        <v>0</v>
      </c>
      <c r="L100">
        <v>0</v>
      </c>
      <c r="M100" s="21">
        <f t="array" ref="M100">SUMPRODUCT(TRANSPOSE($V$20:$V$29),C100:L100)+$V$19</f>
        <v>460562188.86896801</v>
      </c>
      <c r="N100" s="21">
        <f t="shared" si="6"/>
        <v>403216848.50032556</v>
      </c>
      <c r="O100" s="21">
        <f t="shared" si="7"/>
        <v>517907529.23761046</v>
      </c>
      <c r="P100" s="3">
        <f t="shared" si="8"/>
        <v>34346000.13103199</v>
      </c>
      <c r="Q100" s="57">
        <f t="shared" si="9"/>
        <v>1179647725000849.5</v>
      </c>
      <c r="R100" s="3">
        <f t="shared" si="10"/>
        <v>34346000.13103199</v>
      </c>
      <c r="S100" s="40">
        <f t="shared" si="11"/>
        <v>6.9398730702821307E-2</v>
      </c>
      <c r="U100" s="12">
        <v>65</v>
      </c>
      <c r="V100" s="12">
        <v>416833723.61244547</v>
      </c>
      <c r="W100" s="12">
        <v>19013778.387554526</v>
      </c>
    </row>
    <row r="101" spans="1:23" x14ac:dyDescent="0.25">
      <c r="A101" s="2">
        <v>38047</v>
      </c>
      <c r="B101" s="3">
        <v>578021720</v>
      </c>
      <c r="C101">
        <v>8.2771000000000008</v>
      </c>
      <c r="D101">
        <v>1.3299000000000001</v>
      </c>
      <c r="E101">
        <v>0.53553258715792862</v>
      </c>
      <c r="F101">
        <v>84.998000000000005</v>
      </c>
      <c r="G101">
        <v>61.03</v>
      </c>
      <c r="H101">
        <v>24.594489105263158</v>
      </c>
      <c r="I101">
        <v>1</v>
      </c>
      <c r="J101">
        <v>0</v>
      </c>
      <c r="K101">
        <v>0</v>
      </c>
      <c r="L101">
        <v>0</v>
      </c>
      <c r="M101" s="21">
        <f t="array" ref="M101">SUMPRODUCT(TRANSPOSE($V$20:$V$29),C101:L101)+$V$19</f>
        <v>572232589.33991385</v>
      </c>
      <c r="N101" s="21">
        <f t="shared" si="6"/>
        <v>514887248.9712714</v>
      </c>
      <c r="O101" s="21">
        <f t="shared" si="7"/>
        <v>629577929.70855629</v>
      </c>
      <c r="P101" s="3">
        <f t="shared" si="8"/>
        <v>5789130.6600861549</v>
      </c>
      <c r="Q101" s="57">
        <f t="shared" si="9"/>
        <v>33514033799549.559</v>
      </c>
      <c r="R101" s="3">
        <f t="shared" si="10"/>
        <v>5789130.6600861549</v>
      </c>
      <c r="S101" s="40">
        <f t="shared" si="11"/>
        <v>1.0015420631747462E-2</v>
      </c>
      <c r="U101" s="12">
        <v>66</v>
      </c>
      <c r="V101" s="12">
        <v>386075857.09624898</v>
      </c>
      <c r="W101" s="12">
        <v>18887058.903751016</v>
      </c>
    </row>
    <row r="102" spans="1:23" x14ac:dyDescent="0.25">
      <c r="A102" s="2">
        <v>38078</v>
      </c>
      <c r="B102" s="3">
        <v>572686065</v>
      </c>
      <c r="C102">
        <v>8.2771000000000008</v>
      </c>
      <c r="D102">
        <v>1.3286</v>
      </c>
      <c r="E102">
        <v>0.54761513608236134</v>
      </c>
      <c r="F102">
        <v>86.584500000000006</v>
      </c>
      <c r="G102">
        <v>65.349999999999994</v>
      </c>
      <c r="H102">
        <v>25.405295695652175</v>
      </c>
      <c r="I102">
        <v>0</v>
      </c>
      <c r="J102">
        <v>1</v>
      </c>
      <c r="K102">
        <v>0</v>
      </c>
      <c r="L102">
        <v>0</v>
      </c>
      <c r="M102" s="21">
        <f t="array" ref="M102">SUMPRODUCT(TRANSPOSE($V$20:$V$29),C102:L102)+$V$19</f>
        <v>558497341.14786482</v>
      </c>
      <c r="N102" s="21">
        <f t="shared" si="6"/>
        <v>501152000.77922237</v>
      </c>
      <c r="O102" s="21">
        <f t="shared" si="7"/>
        <v>615842681.51650727</v>
      </c>
      <c r="P102" s="3">
        <f t="shared" si="8"/>
        <v>14188723.852135181</v>
      </c>
      <c r="Q102" s="57">
        <f t="shared" si="9"/>
        <v>201319884552149.81</v>
      </c>
      <c r="R102" s="3">
        <f t="shared" si="10"/>
        <v>14188723.852135181</v>
      </c>
      <c r="S102" s="40">
        <f t="shared" si="11"/>
        <v>2.4775744896351166E-2</v>
      </c>
      <c r="U102" s="12">
        <v>67</v>
      </c>
      <c r="V102" s="12">
        <v>391819168.79675531</v>
      </c>
      <c r="W102" s="12">
        <v>-22514939.796755314</v>
      </c>
    </row>
    <row r="103" spans="1:23" x14ac:dyDescent="0.25">
      <c r="A103" s="2">
        <v>38108</v>
      </c>
      <c r="B103" s="3">
        <v>560767119</v>
      </c>
      <c r="C103">
        <v>8.2768999999999995</v>
      </c>
      <c r="D103">
        <v>1.3420000000000001</v>
      </c>
      <c r="E103">
        <v>0.55460041040430375</v>
      </c>
      <c r="F103">
        <v>87.473299999999995</v>
      </c>
      <c r="G103">
        <v>65.28</v>
      </c>
      <c r="H103">
        <v>27.675049190476187</v>
      </c>
      <c r="I103">
        <v>0</v>
      </c>
      <c r="J103">
        <v>0</v>
      </c>
      <c r="K103">
        <v>1</v>
      </c>
      <c r="L103">
        <v>0</v>
      </c>
      <c r="M103" s="21">
        <f t="array" ref="M103">SUMPRODUCT(TRANSPOSE($V$20:$V$29),C103:L103)+$V$19</f>
        <v>533821434.58596277</v>
      </c>
      <c r="N103" s="21">
        <f t="shared" si="6"/>
        <v>476476094.21732032</v>
      </c>
      <c r="O103" s="21">
        <f t="shared" si="7"/>
        <v>591166774.95460522</v>
      </c>
      <c r="P103" s="3">
        <f t="shared" si="8"/>
        <v>26945684.414037228</v>
      </c>
      <c r="Q103" s="57">
        <f t="shared" si="9"/>
        <v>726069908540888.75</v>
      </c>
      <c r="R103" s="3">
        <f t="shared" si="10"/>
        <v>26945684.414037228</v>
      </c>
      <c r="S103" s="40">
        <f t="shared" si="11"/>
        <v>4.8051470032851956E-2</v>
      </c>
      <c r="U103" s="12">
        <v>68</v>
      </c>
      <c r="V103" s="12">
        <v>401465352.40143979</v>
      </c>
      <c r="W103" s="12">
        <v>-34151140.401439786</v>
      </c>
    </row>
    <row r="104" spans="1:23" x14ac:dyDescent="0.25">
      <c r="A104" s="2">
        <v>38139</v>
      </c>
      <c r="B104" s="3">
        <v>530514923</v>
      </c>
      <c r="C104">
        <v>8.2771000000000008</v>
      </c>
      <c r="D104">
        <v>1.3789</v>
      </c>
      <c r="E104">
        <v>0.55991041433370659</v>
      </c>
      <c r="F104">
        <v>89.270099999999999</v>
      </c>
      <c r="G104">
        <v>78.87</v>
      </c>
      <c r="H104">
        <v>25.417515399999999</v>
      </c>
      <c r="I104">
        <v>0</v>
      </c>
      <c r="J104">
        <v>0</v>
      </c>
      <c r="K104">
        <v>0</v>
      </c>
      <c r="L104">
        <v>0</v>
      </c>
      <c r="M104" s="21">
        <f t="array" ref="M104">SUMPRODUCT(TRANSPOSE($V$20:$V$29),C104:L104)+$V$19</f>
        <v>499659941.16614342</v>
      </c>
      <c r="N104" s="21">
        <f t="shared" si="6"/>
        <v>442314600.79750097</v>
      </c>
      <c r="O104" s="21">
        <f t="shared" si="7"/>
        <v>557005281.53478587</v>
      </c>
      <c r="P104" s="3">
        <f t="shared" si="8"/>
        <v>30854981.833856583</v>
      </c>
      <c r="Q104" s="57">
        <f t="shared" si="9"/>
        <v>952029903967619.75</v>
      </c>
      <c r="R104" s="3">
        <f t="shared" si="10"/>
        <v>30854981.833856583</v>
      </c>
      <c r="S104" s="40">
        <f t="shared" si="11"/>
        <v>5.816044091535684E-2</v>
      </c>
      <c r="U104" s="12">
        <v>69</v>
      </c>
      <c r="V104" s="12">
        <v>390626385.02958471</v>
      </c>
      <c r="W104" s="12">
        <v>-32910900.029584706</v>
      </c>
    </row>
    <row r="105" spans="1:23" x14ac:dyDescent="0.25">
      <c r="A105" s="2">
        <v>38169</v>
      </c>
      <c r="B105" s="3">
        <v>537808462</v>
      </c>
      <c r="C105">
        <v>8.2766999999999999</v>
      </c>
      <c r="D105">
        <v>1.3577999999999999</v>
      </c>
      <c r="E105">
        <v>0.54707587942447611</v>
      </c>
      <c r="F105">
        <v>87.694100000000006</v>
      </c>
      <c r="G105">
        <v>78.36</v>
      </c>
      <c r="H105">
        <v>26.383171809523816</v>
      </c>
      <c r="I105">
        <v>0</v>
      </c>
      <c r="J105">
        <v>0</v>
      </c>
      <c r="K105">
        <v>0</v>
      </c>
      <c r="L105">
        <v>0</v>
      </c>
      <c r="M105" s="21">
        <f t="array" ref="M105">SUMPRODUCT(TRANSPOSE($V$20:$V$29),C105:L105)+$V$19</f>
        <v>512107137.49078751</v>
      </c>
      <c r="N105" s="21">
        <f t="shared" si="6"/>
        <v>454761797.12214506</v>
      </c>
      <c r="O105" s="21">
        <f t="shared" si="7"/>
        <v>569452477.85942996</v>
      </c>
      <c r="P105" s="3">
        <f t="shared" si="8"/>
        <v>25701324.509212494</v>
      </c>
      <c r="Q105" s="57">
        <f t="shared" si="9"/>
        <v>660558081527846.87</v>
      </c>
      <c r="R105" s="3">
        <f t="shared" si="10"/>
        <v>25701324.509212494</v>
      </c>
      <c r="S105" s="40">
        <f t="shared" si="11"/>
        <v>4.778899241122854E-2</v>
      </c>
      <c r="U105" s="12">
        <v>70</v>
      </c>
      <c r="V105" s="12">
        <v>412523757.28951102</v>
      </c>
      <c r="W105" s="12">
        <v>-25758000.289511025</v>
      </c>
    </row>
    <row r="106" spans="1:23" x14ac:dyDescent="0.25">
      <c r="A106" s="2">
        <v>38200</v>
      </c>
      <c r="B106" s="3">
        <v>500478924</v>
      </c>
      <c r="C106">
        <v>8.2766999999999999</v>
      </c>
      <c r="D106">
        <v>1.3225</v>
      </c>
      <c r="E106">
        <v>0.54235817333767222</v>
      </c>
      <c r="F106">
        <v>86.444999999999993</v>
      </c>
      <c r="G106">
        <v>78.66</v>
      </c>
      <c r="H106">
        <v>25.006589571428567</v>
      </c>
      <c r="I106">
        <v>0</v>
      </c>
      <c r="J106">
        <v>0</v>
      </c>
      <c r="K106">
        <v>0</v>
      </c>
      <c r="L106">
        <v>0</v>
      </c>
      <c r="M106" s="21">
        <f t="array" ref="M106">SUMPRODUCT(TRANSPOSE($V$20:$V$29),C106:L106)+$V$19</f>
        <v>518363765.69413471</v>
      </c>
      <c r="N106" s="21">
        <f t="shared" si="6"/>
        <v>461018425.32549226</v>
      </c>
      <c r="O106" s="21">
        <f t="shared" si="7"/>
        <v>575709106.06277716</v>
      </c>
      <c r="P106" s="3">
        <f t="shared" si="8"/>
        <v>-17884841.694134712</v>
      </c>
      <c r="Q106" s="57">
        <f t="shared" si="9"/>
        <v>319867562424259.37</v>
      </c>
      <c r="R106" s="3">
        <f t="shared" si="10"/>
        <v>17884841.694134712</v>
      </c>
      <c r="S106" s="40">
        <f t="shared" si="11"/>
        <v>3.5735454254882296E-2</v>
      </c>
      <c r="U106" s="12">
        <v>71</v>
      </c>
      <c r="V106" s="12">
        <v>353976592.01799214</v>
      </c>
      <c r="W106" s="12">
        <v>8016277.9820078611</v>
      </c>
    </row>
    <row r="107" spans="1:23" x14ac:dyDescent="0.25">
      <c r="A107" s="2">
        <v>38231</v>
      </c>
      <c r="B107" s="3">
        <v>498739792</v>
      </c>
      <c r="C107">
        <v>8.2767999999999997</v>
      </c>
      <c r="D107">
        <v>1.3127</v>
      </c>
      <c r="E107">
        <v>0.54935999560512006</v>
      </c>
      <c r="F107">
        <v>86.844700000000003</v>
      </c>
      <c r="G107">
        <v>76.03</v>
      </c>
      <c r="H107">
        <v>23.748593727272716</v>
      </c>
      <c r="I107">
        <v>0</v>
      </c>
      <c r="J107">
        <v>0</v>
      </c>
      <c r="K107">
        <v>0</v>
      </c>
      <c r="L107">
        <v>0</v>
      </c>
      <c r="M107" s="21">
        <f t="array" ref="M107">SUMPRODUCT(TRANSPOSE($V$20:$V$29),C107:L107)+$V$19</f>
        <v>509571727.76142168</v>
      </c>
      <c r="N107" s="21">
        <f t="shared" si="6"/>
        <v>452226387.39277923</v>
      </c>
      <c r="O107" s="21">
        <f t="shared" si="7"/>
        <v>566917068.13006413</v>
      </c>
      <c r="P107" s="3">
        <f t="shared" si="8"/>
        <v>-10831935.76142168</v>
      </c>
      <c r="Q107" s="57">
        <f t="shared" si="9"/>
        <v>117330832339565.87</v>
      </c>
      <c r="R107" s="3">
        <f t="shared" si="10"/>
        <v>10831935.76142168</v>
      </c>
      <c r="S107" s="40">
        <f t="shared" si="11"/>
        <v>2.1718611458661555E-2</v>
      </c>
      <c r="U107" s="12">
        <v>72</v>
      </c>
      <c r="V107" s="12">
        <v>335360679.75683802</v>
      </c>
      <c r="W107" s="12">
        <v>8094721.2431619763</v>
      </c>
    </row>
    <row r="108" spans="1:23" x14ac:dyDescent="0.25">
      <c r="A108" s="2">
        <v>38261</v>
      </c>
      <c r="B108" s="3">
        <v>572936894</v>
      </c>
      <c r="C108">
        <v>8.2766999999999999</v>
      </c>
      <c r="D108">
        <v>1.2881</v>
      </c>
      <c r="E108">
        <v>0.55750682945866081</v>
      </c>
      <c r="F108">
        <v>86.519300000000001</v>
      </c>
      <c r="G108">
        <v>74.88</v>
      </c>
      <c r="H108">
        <v>24.748950952380955</v>
      </c>
      <c r="I108">
        <v>0</v>
      </c>
      <c r="J108">
        <v>0</v>
      </c>
      <c r="K108">
        <v>0</v>
      </c>
      <c r="L108">
        <v>1</v>
      </c>
      <c r="M108" s="21">
        <f t="array" ref="M108">SUMPRODUCT(TRANSPOSE($V$20:$V$29),C108:L108)+$V$19</f>
        <v>555358768.06453085</v>
      </c>
      <c r="N108" s="21">
        <f t="shared" si="6"/>
        <v>498013427.6958884</v>
      </c>
      <c r="O108" s="21">
        <f t="shared" si="7"/>
        <v>612704108.4331733</v>
      </c>
      <c r="P108" s="3">
        <f t="shared" si="8"/>
        <v>17578125.935469151</v>
      </c>
      <c r="Q108" s="57">
        <f t="shared" si="9"/>
        <v>308990511403213.19</v>
      </c>
      <c r="R108" s="3">
        <f t="shared" si="10"/>
        <v>17578125.935469151</v>
      </c>
      <c r="S108" s="40">
        <f t="shared" si="11"/>
        <v>3.0680736603897515E-2</v>
      </c>
      <c r="U108" s="12">
        <v>73</v>
      </c>
      <c r="V108" s="12">
        <v>347875279.72604221</v>
      </c>
      <c r="W108" s="12">
        <v>19824690.273957789</v>
      </c>
    </row>
    <row r="109" spans="1:23" x14ac:dyDescent="0.25">
      <c r="A109" s="2">
        <v>38292</v>
      </c>
      <c r="B109" s="3">
        <v>563476078</v>
      </c>
      <c r="C109">
        <v>8.2765000000000004</v>
      </c>
      <c r="D109">
        <v>1.2468999999999999</v>
      </c>
      <c r="E109">
        <v>0.55318913536538139</v>
      </c>
      <c r="F109">
        <v>84.637500000000003</v>
      </c>
      <c r="G109">
        <v>72.7</v>
      </c>
      <c r="H109">
        <v>23.75924357142857</v>
      </c>
      <c r="I109">
        <v>0</v>
      </c>
      <c r="J109">
        <v>0</v>
      </c>
      <c r="K109">
        <v>0</v>
      </c>
      <c r="L109">
        <v>0</v>
      </c>
      <c r="M109" s="21">
        <f t="array" ref="M109">SUMPRODUCT(TRANSPOSE($V$20:$V$29),C109:L109)+$V$19</f>
        <v>510099887.80691576</v>
      </c>
      <c r="N109" s="21">
        <f t="shared" si="6"/>
        <v>452754547.43827331</v>
      </c>
      <c r="O109" s="21">
        <f t="shared" si="7"/>
        <v>567445228.17555821</v>
      </c>
      <c r="P109" s="3">
        <f t="shared" si="8"/>
        <v>53376190.19308424</v>
      </c>
      <c r="Q109" s="57">
        <f t="shared" si="9"/>
        <v>2849017679528302</v>
      </c>
      <c r="R109" s="3">
        <f t="shared" si="10"/>
        <v>53376190.19308424</v>
      </c>
      <c r="S109" s="40">
        <f t="shared" si="11"/>
        <v>9.4726630423313626E-2</v>
      </c>
      <c r="U109" s="12">
        <v>74</v>
      </c>
      <c r="V109" s="12">
        <v>361826993.84586096</v>
      </c>
      <c r="W109" s="12">
        <v>23618532.154139042</v>
      </c>
    </row>
    <row r="110" spans="1:23" x14ac:dyDescent="0.25">
      <c r="A110" s="2">
        <v>38322</v>
      </c>
      <c r="B110" s="3">
        <v>550356859</v>
      </c>
      <c r="C110">
        <v>8.2765000000000004</v>
      </c>
      <c r="D110">
        <v>1.1968000000000001</v>
      </c>
      <c r="E110">
        <v>0.53743214919116455</v>
      </c>
      <c r="F110">
        <v>81.498999999999995</v>
      </c>
      <c r="G110">
        <v>75.81</v>
      </c>
      <c r="H110">
        <v>26.506619952380952</v>
      </c>
      <c r="I110">
        <v>0</v>
      </c>
      <c r="J110">
        <v>0</v>
      </c>
      <c r="K110">
        <v>0</v>
      </c>
      <c r="L110">
        <v>0</v>
      </c>
      <c r="M110" s="21">
        <f t="array" ref="M110">SUMPRODUCT(TRANSPOSE($V$20:$V$29),C110:L110)+$V$19</f>
        <v>537642475.36914253</v>
      </c>
      <c r="N110" s="21">
        <f t="shared" si="6"/>
        <v>480297135.00050008</v>
      </c>
      <c r="O110" s="21">
        <f t="shared" si="7"/>
        <v>594987815.73778498</v>
      </c>
      <c r="P110" s="3">
        <f t="shared" si="8"/>
        <v>12714383.630857468</v>
      </c>
      <c r="Q110" s="57">
        <f t="shared" si="9"/>
        <v>161655551112616.31</v>
      </c>
      <c r="R110" s="3">
        <f t="shared" si="10"/>
        <v>12714383.630857468</v>
      </c>
      <c r="S110" s="40">
        <f t="shared" si="11"/>
        <v>2.3102071724806956E-2</v>
      </c>
      <c r="U110" s="12">
        <v>75</v>
      </c>
      <c r="V110" s="12">
        <v>464998723.77933753</v>
      </c>
      <c r="W110" s="12">
        <v>-34596705.779337525</v>
      </c>
    </row>
    <row r="111" spans="1:23" x14ac:dyDescent="0.25">
      <c r="A111" s="2">
        <v>38353</v>
      </c>
      <c r="B111" s="3">
        <v>535576502</v>
      </c>
      <c r="C111">
        <v>8.2765000000000004</v>
      </c>
      <c r="D111">
        <v>1.2189000000000001</v>
      </c>
      <c r="E111">
        <v>0.51851083687649069</v>
      </c>
      <c r="F111">
        <v>80.204700000000003</v>
      </c>
      <c r="G111">
        <v>72.180000000000007</v>
      </c>
      <c r="H111">
        <v>28.195698545454547</v>
      </c>
      <c r="I111">
        <v>0</v>
      </c>
      <c r="J111">
        <v>0</v>
      </c>
      <c r="K111">
        <v>0</v>
      </c>
      <c r="L111">
        <v>0</v>
      </c>
      <c r="M111" s="21">
        <f t="array" ref="M111">SUMPRODUCT(TRANSPOSE($V$20:$V$29),C111:L111)+$V$19</f>
        <v>536627835.65278816</v>
      </c>
      <c r="N111" s="21">
        <f t="shared" si="6"/>
        <v>479282495.28414571</v>
      </c>
      <c r="O111" s="21">
        <f t="shared" si="7"/>
        <v>593973176.02143061</v>
      </c>
      <c r="P111" s="3">
        <f t="shared" si="8"/>
        <v>-1051333.6527881622</v>
      </c>
      <c r="Q111" s="57">
        <f t="shared" si="9"/>
        <v>1105302449484.9001</v>
      </c>
      <c r="R111" s="3">
        <f t="shared" si="10"/>
        <v>1051333.6527881622</v>
      </c>
      <c r="S111" s="40">
        <f t="shared" si="11"/>
        <v>1.9629943600254557E-3</v>
      </c>
      <c r="U111" s="12">
        <v>76</v>
      </c>
      <c r="V111" s="12">
        <v>429842961.24897927</v>
      </c>
      <c r="W111" s="12">
        <v>-12018213.24897927</v>
      </c>
    </row>
    <row r="112" spans="1:23" x14ac:dyDescent="0.25">
      <c r="A112" s="2">
        <v>38384</v>
      </c>
      <c r="B112" s="3">
        <v>564913001</v>
      </c>
      <c r="C112">
        <v>8.2765000000000004</v>
      </c>
      <c r="D112">
        <v>1.2248000000000001</v>
      </c>
      <c r="E112">
        <v>0.53199978720008512</v>
      </c>
      <c r="F112">
        <v>80.929500000000004</v>
      </c>
      <c r="G112">
        <v>72.08</v>
      </c>
      <c r="H112">
        <v>27.256332699999994</v>
      </c>
      <c r="I112">
        <v>0</v>
      </c>
      <c r="J112">
        <v>0</v>
      </c>
      <c r="K112">
        <v>0</v>
      </c>
      <c r="L112">
        <v>0</v>
      </c>
      <c r="M112" s="21">
        <f t="array" ref="M112">SUMPRODUCT(TRANSPOSE($V$20:$V$29),C112:L112)+$V$19</f>
        <v>522108547.85804367</v>
      </c>
      <c r="N112" s="21">
        <f t="shared" si="6"/>
        <v>464763207.48940122</v>
      </c>
      <c r="O112" s="21">
        <f t="shared" si="7"/>
        <v>579453888.22668612</v>
      </c>
      <c r="P112" s="3">
        <f t="shared" si="8"/>
        <v>42804453.141956329</v>
      </c>
      <c r="Q112" s="57">
        <f t="shared" si="9"/>
        <v>1832221208781935</v>
      </c>
      <c r="R112" s="3">
        <f t="shared" si="10"/>
        <v>42804453.141956329</v>
      </c>
      <c r="S112" s="40">
        <f t="shared" si="11"/>
        <v>7.5771761432618059E-2</v>
      </c>
      <c r="U112" s="12">
        <v>77</v>
      </c>
      <c r="V112" s="12">
        <v>400317254.77939236</v>
      </c>
      <c r="W112" s="12">
        <v>35741277.220607638</v>
      </c>
    </row>
    <row r="113" spans="1:23" x14ac:dyDescent="0.25">
      <c r="A113" s="2">
        <v>38412</v>
      </c>
      <c r="B113" s="3">
        <v>659224860</v>
      </c>
      <c r="C113">
        <v>8.2765000000000004</v>
      </c>
      <c r="D113">
        <v>1.2401</v>
      </c>
      <c r="E113">
        <v>0.52991362407927511</v>
      </c>
      <c r="F113">
        <v>81.987399999999994</v>
      </c>
      <c r="G113">
        <v>69.23</v>
      </c>
      <c r="H113">
        <v>26.76255694736842</v>
      </c>
      <c r="I113">
        <v>1</v>
      </c>
      <c r="J113">
        <v>0</v>
      </c>
      <c r="K113">
        <v>0</v>
      </c>
      <c r="L113">
        <v>0</v>
      </c>
      <c r="M113" s="21">
        <f t="array" ref="M113">SUMPRODUCT(TRANSPOSE($V$20:$V$29),C113:L113)+$V$19</f>
        <v>614770761.78889894</v>
      </c>
      <c r="N113" s="21">
        <f t="shared" si="6"/>
        <v>557425421.4202565</v>
      </c>
      <c r="O113" s="21">
        <f t="shared" si="7"/>
        <v>672116102.15754139</v>
      </c>
      <c r="P113" s="3">
        <f t="shared" si="8"/>
        <v>44454098.211101055</v>
      </c>
      <c r="Q113" s="57">
        <f t="shared" si="9"/>
        <v>1976166847762218</v>
      </c>
      <c r="R113" s="3">
        <f t="shared" si="10"/>
        <v>44454098.211101055</v>
      </c>
      <c r="S113" s="40">
        <f t="shared" si="11"/>
        <v>6.743389230057413E-2</v>
      </c>
      <c r="U113" s="12">
        <v>78</v>
      </c>
      <c r="V113" s="12">
        <v>358275879.53331131</v>
      </c>
      <c r="W113" s="12">
        <v>39281560.466688693</v>
      </c>
    </row>
    <row r="114" spans="1:23" x14ac:dyDescent="0.25">
      <c r="A114" s="2">
        <v>38443</v>
      </c>
      <c r="B114" s="3">
        <v>653777416</v>
      </c>
      <c r="C114">
        <v>8.2765000000000004</v>
      </c>
      <c r="D114">
        <v>1.216</v>
      </c>
      <c r="E114">
        <v>0.52512734338076983</v>
      </c>
      <c r="F114">
        <v>81.003100000000003</v>
      </c>
      <c r="G114">
        <v>69.45</v>
      </c>
      <c r="H114">
        <v>26.957114954545453</v>
      </c>
      <c r="I114">
        <v>0</v>
      </c>
      <c r="J114">
        <v>1</v>
      </c>
      <c r="K114">
        <v>0</v>
      </c>
      <c r="L114">
        <v>0</v>
      </c>
      <c r="M114" s="21">
        <f t="array" ref="M114">SUMPRODUCT(TRANSPOSE($V$20:$V$29),C114:L114)+$V$19</f>
        <v>598463065.89610386</v>
      </c>
      <c r="N114" s="21">
        <f t="shared" si="6"/>
        <v>541117725.52746141</v>
      </c>
      <c r="O114" s="21">
        <f t="shared" si="7"/>
        <v>655808406.26474631</v>
      </c>
      <c r="P114" s="3">
        <f t="shared" si="8"/>
        <v>55314350.103896141</v>
      </c>
      <c r="Q114" s="57">
        <f t="shared" si="9"/>
        <v>3059677327416395</v>
      </c>
      <c r="R114" s="3">
        <f t="shared" si="10"/>
        <v>55314350.103896141</v>
      </c>
      <c r="S114" s="40">
        <f t="shared" si="11"/>
        <v>8.4607312443316554E-2</v>
      </c>
      <c r="U114" s="12">
        <v>79</v>
      </c>
      <c r="V114" s="12">
        <v>360664683.54714733</v>
      </c>
      <c r="W114" s="12">
        <v>-1877640.5471473336</v>
      </c>
    </row>
    <row r="115" spans="1:23" x14ac:dyDescent="0.25">
      <c r="A115" s="2">
        <v>38473</v>
      </c>
      <c r="B115" s="3">
        <v>630550533</v>
      </c>
      <c r="C115">
        <v>8.2765000000000004</v>
      </c>
      <c r="D115">
        <v>1.2359</v>
      </c>
      <c r="E115">
        <v>0.52739834396919993</v>
      </c>
      <c r="F115">
        <v>82.310599999999994</v>
      </c>
      <c r="G115">
        <v>69</v>
      </c>
      <c r="H115">
        <v>25.375514571428578</v>
      </c>
      <c r="I115">
        <v>0</v>
      </c>
      <c r="J115">
        <v>0</v>
      </c>
      <c r="K115">
        <v>1</v>
      </c>
      <c r="L115">
        <v>0</v>
      </c>
      <c r="M115" s="21">
        <f t="array" ref="M115">SUMPRODUCT(TRANSPOSE($V$20:$V$29),C115:L115)+$V$19</f>
        <v>566141752.34100628</v>
      </c>
      <c r="N115" s="21">
        <f t="shared" si="6"/>
        <v>508796411.97236383</v>
      </c>
      <c r="O115" s="21">
        <f t="shared" si="7"/>
        <v>623487092.70964873</v>
      </c>
      <c r="P115" s="3">
        <f t="shared" si="8"/>
        <v>64408780.658993721</v>
      </c>
      <c r="Q115" s="57">
        <f t="shared" si="9"/>
        <v>4148491025978363.5</v>
      </c>
      <c r="R115" s="3">
        <f t="shared" si="10"/>
        <v>64408780.658993721</v>
      </c>
      <c r="S115" s="40">
        <f t="shared" si="11"/>
        <v>0.10214689749377108</v>
      </c>
      <c r="U115" s="12">
        <v>80</v>
      </c>
      <c r="V115" s="12">
        <v>369589679.11596072</v>
      </c>
      <c r="W115" s="12">
        <v>35013701.884039283</v>
      </c>
    </row>
    <row r="116" spans="1:23" x14ac:dyDescent="0.25">
      <c r="A116" s="2">
        <v>38504</v>
      </c>
      <c r="B116" s="3">
        <v>650300204</v>
      </c>
      <c r="C116">
        <v>8.2765000000000004</v>
      </c>
      <c r="D116">
        <v>1.2555000000000001</v>
      </c>
      <c r="E116">
        <v>0.5388221348132981</v>
      </c>
      <c r="F116">
        <v>83.226399999999998</v>
      </c>
      <c r="G116">
        <v>74.92</v>
      </c>
      <c r="H116">
        <v>24.842888619047617</v>
      </c>
      <c r="I116">
        <v>0</v>
      </c>
      <c r="J116">
        <v>0</v>
      </c>
      <c r="K116">
        <v>0</v>
      </c>
      <c r="L116">
        <v>0</v>
      </c>
      <c r="M116" s="21">
        <f t="array" ref="M116">SUMPRODUCT(TRANSPOSE($V$20:$V$29),C116:L116)+$V$19</f>
        <v>517567071.465909</v>
      </c>
      <c r="N116" s="21">
        <f t="shared" si="6"/>
        <v>460221731.09726655</v>
      </c>
      <c r="O116" s="21">
        <f t="shared" si="7"/>
        <v>574912411.83455145</v>
      </c>
      <c r="P116" s="3">
        <f t="shared" si="8"/>
        <v>132733132.534091</v>
      </c>
      <c r="Q116" s="57">
        <f t="shared" si="9"/>
        <v>1.7618084472312566E+16</v>
      </c>
      <c r="R116" s="3">
        <f t="shared" si="10"/>
        <v>132733132.534091</v>
      </c>
      <c r="S116" s="40">
        <f t="shared" si="11"/>
        <v>0.20411055035451134</v>
      </c>
      <c r="U116" s="12">
        <v>81</v>
      </c>
      <c r="V116" s="12">
        <v>348774070.65577167</v>
      </c>
      <c r="W116" s="12">
        <v>58507559.344228327</v>
      </c>
    </row>
    <row r="117" spans="1:23" x14ac:dyDescent="0.25">
      <c r="A117" s="2">
        <v>38534</v>
      </c>
      <c r="B117" s="3">
        <v>603364427</v>
      </c>
      <c r="C117">
        <v>8.2765000000000004</v>
      </c>
      <c r="D117">
        <v>1.2402</v>
      </c>
      <c r="E117">
        <v>0.550145788633988</v>
      </c>
      <c r="F117">
        <v>84.933400000000006</v>
      </c>
      <c r="G117">
        <v>67.47</v>
      </c>
      <c r="H117">
        <v>26.078257727272725</v>
      </c>
      <c r="I117">
        <v>0</v>
      </c>
      <c r="J117">
        <v>0</v>
      </c>
      <c r="K117">
        <v>0</v>
      </c>
      <c r="L117">
        <v>0</v>
      </c>
      <c r="M117" s="21">
        <f t="array" ref="M117">SUMPRODUCT(TRANSPOSE($V$20:$V$29),C117:L117)+$V$19</f>
        <v>517246883.62173557</v>
      </c>
      <c r="N117" s="21">
        <f t="shared" si="6"/>
        <v>459901543.25309312</v>
      </c>
      <c r="O117" s="21">
        <f t="shared" si="7"/>
        <v>574592223.99037802</v>
      </c>
      <c r="P117" s="3">
        <f t="shared" si="8"/>
        <v>86117543.378264427</v>
      </c>
      <c r="Q117" s="57">
        <f t="shared" si="9"/>
        <v>7416231277507255</v>
      </c>
      <c r="R117" s="3">
        <f t="shared" si="10"/>
        <v>86117543.378264427</v>
      </c>
      <c r="S117" s="40">
        <f t="shared" si="11"/>
        <v>0.14272890399994434</v>
      </c>
      <c r="U117" s="12">
        <v>82</v>
      </c>
      <c r="V117" s="12">
        <v>384727594.91086394</v>
      </c>
      <c r="W117" s="12">
        <v>10313292.089136064</v>
      </c>
    </row>
    <row r="118" spans="1:23" x14ac:dyDescent="0.25">
      <c r="A118" s="2">
        <v>38565</v>
      </c>
      <c r="B118" s="3">
        <v>607099744</v>
      </c>
      <c r="C118">
        <v>8.2263999999999999</v>
      </c>
      <c r="D118">
        <v>1.2229000000000001</v>
      </c>
      <c r="E118">
        <v>0.57120009139201466</v>
      </c>
      <c r="F118">
        <v>85.798699999999997</v>
      </c>
      <c r="G118">
        <v>67.52</v>
      </c>
      <c r="H118">
        <v>27.664298649999999</v>
      </c>
      <c r="I118">
        <v>0</v>
      </c>
      <c r="J118">
        <v>0</v>
      </c>
      <c r="K118">
        <v>0</v>
      </c>
      <c r="L118">
        <v>0</v>
      </c>
      <c r="M118" s="21">
        <f t="array" ref="M118">SUMPRODUCT(TRANSPOSE($V$20:$V$29),C118:L118)+$V$19</f>
        <v>527828585.38759756</v>
      </c>
      <c r="N118" s="21">
        <f t="shared" si="6"/>
        <v>470483245.01895511</v>
      </c>
      <c r="O118" s="21">
        <f t="shared" si="7"/>
        <v>585173925.75624001</v>
      </c>
      <c r="P118" s="3">
        <f t="shared" si="8"/>
        <v>79271158.612402439</v>
      </c>
      <c r="Q118" s="57">
        <f t="shared" si="9"/>
        <v>6283916587752665</v>
      </c>
      <c r="R118" s="3">
        <f t="shared" si="10"/>
        <v>79271158.612402439</v>
      </c>
      <c r="S118" s="40">
        <f t="shared" si="11"/>
        <v>0.1305735332551918</v>
      </c>
      <c r="U118" s="12">
        <v>83</v>
      </c>
      <c r="V118" s="12">
        <v>355673750.35679066</v>
      </c>
      <c r="W118" s="12">
        <v>21887715.643209338</v>
      </c>
    </row>
    <row r="119" spans="1:23" x14ac:dyDescent="0.25">
      <c r="A119" s="2">
        <v>38596</v>
      </c>
      <c r="B119" s="3">
        <v>596449759</v>
      </c>
      <c r="C119">
        <v>8.1016999999999992</v>
      </c>
      <c r="D119">
        <v>1.2042999999999999</v>
      </c>
      <c r="E119">
        <v>0.55728934462773072</v>
      </c>
      <c r="F119">
        <v>84.389399999999995</v>
      </c>
      <c r="G119">
        <v>69.66</v>
      </c>
      <c r="H119">
        <v>26.891705173913046</v>
      </c>
      <c r="I119">
        <v>0</v>
      </c>
      <c r="J119">
        <v>0</v>
      </c>
      <c r="K119">
        <v>0</v>
      </c>
      <c r="L119">
        <v>0</v>
      </c>
      <c r="M119" s="21">
        <f t="array" ref="M119">SUMPRODUCT(TRANSPOSE($V$20:$V$29),C119:L119)+$V$19</f>
        <v>573604646.19953489</v>
      </c>
      <c r="N119" s="21">
        <f t="shared" si="6"/>
        <v>516259305.83089244</v>
      </c>
      <c r="O119" s="21">
        <f t="shared" si="7"/>
        <v>630949986.56817734</v>
      </c>
      <c r="P119" s="3">
        <f t="shared" si="8"/>
        <v>22845112.800465107</v>
      </c>
      <c r="Q119" s="57">
        <f t="shared" si="9"/>
        <v>521899178865974.69</v>
      </c>
      <c r="R119" s="3">
        <f t="shared" si="10"/>
        <v>22845112.800465107</v>
      </c>
      <c r="S119" s="40">
        <f t="shared" si="11"/>
        <v>3.8301822501809593E-2</v>
      </c>
      <c r="U119" s="12">
        <v>84</v>
      </c>
      <c r="V119" s="12">
        <v>351621190.44250274</v>
      </c>
      <c r="W119" s="12">
        <v>24151775.557497263</v>
      </c>
    </row>
    <row r="120" spans="1:23" x14ac:dyDescent="0.25">
      <c r="A120" s="2">
        <v>38626</v>
      </c>
      <c r="B120" s="3">
        <v>640230973</v>
      </c>
      <c r="C120">
        <v>8.0919000000000008</v>
      </c>
      <c r="D120">
        <v>1.1777</v>
      </c>
      <c r="E120">
        <v>0.55358724534986714</v>
      </c>
      <c r="F120">
        <v>83.756500000000003</v>
      </c>
      <c r="G120">
        <v>67.45</v>
      </c>
      <c r="H120">
        <v>24.832479428571435</v>
      </c>
      <c r="I120">
        <v>0</v>
      </c>
      <c r="J120">
        <v>0</v>
      </c>
      <c r="K120">
        <v>0</v>
      </c>
      <c r="L120">
        <v>1</v>
      </c>
      <c r="M120" s="21">
        <f t="array" ref="M120">SUMPRODUCT(TRANSPOSE($V$20:$V$29),C120:L120)+$V$19</f>
        <v>621193641.51886749</v>
      </c>
      <c r="N120" s="21">
        <f t="shared" si="6"/>
        <v>563848301.15022504</v>
      </c>
      <c r="O120" s="21">
        <f t="shared" si="7"/>
        <v>678538981.88750994</v>
      </c>
      <c r="P120" s="3">
        <f t="shared" si="8"/>
        <v>19037331.481132507</v>
      </c>
      <c r="Q120" s="57">
        <f t="shared" si="9"/>
        <v>362419989922518.81</v>
      </c>
      <c r="R120" s="3">
        <f t="shared" si="10"/>
        <v>19037331.481132507</v>
      </c>
      <c r="S120" s="40">
        <f t="shared" si="11"/>
        <v>2.973509918135827E-2</v>
      </c>
      <c r="U120" s="12">
        <v>85</v>
      </c>
      <c r="V120" s="12">
        <v>362170536.0897519</v>
      </c>
      <c r="W120" s="12">
        <v>20044120.910248101</v>
      </c>
    </row>
    <row r="121" spans="1:23" x14ac:dyDescent="0.25">
      <c r="A121" s="2">
        <v>38657</v>
      </c>
      <c r="B121" s="3">
        <v>609327864</v>
      </c>
      <c r="C121">
        <v>8.0894999999999992</v>
      </c>
      <c r="D121">
        <v>1.1774</v>
      </c>
      <c r="E121">
        <v>0.56654013936887437</v>
      </c>
      <c r="F121">
        <v>85.090999999999994</v>
      </c>
      <c r="G121">
        <v>64.88</v>
      </c>
      <c r="H121">
        <v>23.607490142857142</v>
      </c>
      <c r="I121">
        <v>0</v>
      </c>
      <c r="J121">
        <v>0</v>
      </c>
      <c r="K121">
        <v>0</v>
      </c>
      <c r="L121">
        <v>0</v>
      </c>
      <c r="M121" s="21">
        <f t="array" ref="M121">SUMPRODUCT(TRANSPOSE($V$20:$V$29),C121:L121)+$V$19</f>
        <v>565236048.90024996</v>
      </c>
      <c r="N121" s="21">
        <f t="shared" si="6"/>
        <v>507890708.53160751</v>
      </c>
      <c r="O121" s="21">
        <f t="shared" si="7"/>
        <v>622581389.26889241</v>
      </c>
      <c r="P121" s="3">
        <f t="shared" si="8"/>
        <v>44091815.099750042</v>
      </c>
      <c r="Q121" s="57">
        <f t="shared" si="9"/>
        <v>1944088158790545.7</v>
      </c>
      <c r="R121" s="3">
        <f t="shared" si="10"/>
        <v>44091815.099750042</v>
      </c>
      <c r="S121" s="40">
        <f t="shared" si="11"/>
        <v>7.2361396392255001E-2</v>
      </c>
      <c r="U121" s="12">
        <v>86</v>
      </c>
      <c r="V121" s="12">
        <v>361788963.67897797</v>
      </c>
      <c r="W121" s="12">
        <v>42064251.321022034</v>
      </c>
    </row>
    <row r="122" spans="1:23" x14ac:dyDescent="0.25">
      <c r="A122" s="2">
        <v>38687</v>
      </c>
      <c r="B122" s="3">
        <v>621989389</v>
      </c>
      <c r="C122">
        <v>8.0839999999999996</v>
      </c>
      <c r="D122">
        <v>1.1815</v>
      </c>
      <c r="E122">
        <v>0.57640209810363707</v>
      </c>
      <c r="F122">
        <v>86.412000000000006</v>
      </c>
      <c r="G122">
        <v>59.88</v>
      </c>
      <c r="H122">
        <v>25.616248142857142</v>
      </c>
      <c r="I122">
        <v>0</v>
      </c>
      <c r="J122">
        <v>0</v>
      </c>
      <c r="K122">
        <v>0</v>
      </c>
      <c r="L122">
        <v>0</v>
      </c>
      <c r="M122" s="21">
        <f t="array" ref="M122">SUMPRODUCT(TRANSPOSE($V$20:$V$29),C122:L122)+$V$19</f>
        <v>562993596.78799486</v>
      </c>
      <c r="N122" s="21">
        <f t="shared" si="6"/>
        <v>505648256.41935241</v>
      </c>
      <c r="O122" s="21">
        <f t="shared" si="7"/>
        <v>620338937.15663731</v>
      </c>
      <c r="P122" s="3">
        <f t="shared" si="8"/>
        <v>58995792.212005138</v>
      </c>
      <c r="Q122" s="57">
        <f t="shared" si="9"/>
        <v>3480503498722086</v>
      </c>
      <c r="R122" s="3">
        <f t="shared" si="10"/>
        <v>58995792.212005138</v>
      </c>
      <c r="S122" s="40">
        <f t="shared" si="11"/>
        <v>9.4850158628679015E-2</v>
      </c>
      <c r="U122" s="12">
        <v>87</v>
      </c>
      <c r="V122" s="12">
        <v>454275794.4924162</v>
      </c>
      <c r="W122" s="12">
        <v>7275171.507583797</v>
      </c>
    </row>
    <row r="123" spans="1:23" x14ac:dyDescent="0.25">
      <c r="A123" s="2">
        <v>38718</v>
      </c>
      <c r="B123" s="3">
        <v>649099004</v>
      </c>
      <c r="C123">
        <v>8.0754999999999999</v>
      </c>
      <c r="D123">
        <v>1.1615</v>
      </c>
      <c r="E123">
        <v>0.57280329934700425</v>
      </c>
      <c r="F123">
        <v>85.801000000000002</v>
      </c>
      <c r="G123">
        <v>60.7</v>
      </c>
      <c r="H123">
        <v>27.515952095238099</v>
      </c>
      <c r="I123">
        <v>0</v>
      </c>
      <c r="J123">
        <v>0</v>
      </c>
      <c r="K123">
        <v>0</v>
      </c>
      <c r="L123">
        <v>0</v>
      </c>
      <c r="M123" s="21">
        <f t="array" ref="M123">SUMPRODUCT(TRANSPOSE($V$20:$V$29),C123:L123)+$V$19</f>
        <v>580639606.48545647</v>
      </c>
      <c r="N123" s="21">
        <f t="shared" si="6"/>
        <v>523294266.11681402</v>
      </c>
      <c r="O123" s="21">
        <f t="shared" si="7"/>
        <v>637984946.85409892</v>
      </c>
      <c r="P123" s="3">
        <f t="shared" si="8"/>
        <v>68459397.514543533</v>
      </c>
      <c r="Q123" s="57">
        <f t="shared" si="9"/>
        <v>4686689108054289</v>
      </c>
      <c r="R123" s="3">
        <f t="shared" si="10"/>
        <v>68459397.514543533</v>
      </c>
      <c r="S123" s="40">
        <f t="shared" si="11"/>
        <v>0.10546834472502678</v>
      </c>
      <c r="U123" s="12">
        <v>88</v>
      </c>
      <c r="V123" s="12">
        <v>427321342.05967659</v>
      </c>
      <c r="W123" s="12">
        <v>30878907.940323412</v>
      </c>
    </row>
    <row r="124" spans="1:23" x14ac:dyDescent="0.25">
      <c r="A124" s="2">
        <v>38749</v>
      </c>
      <c r="B124" s="3">
        <v>673371013</v>
      </c>
      <c r="C124">
        <v>8.0654000000000003</v>
      </c>
      <c r="D124">
        <v>1.1572</v>
      </c>
      <c r="E124">
        <v>0.56541897546081643</v>
      </c>
      <c r="F124">
        <v>84.6858</v>
      </c>
      <c r="G124">
        <v>55.84</v>
      </c>
      <c r="H124">
        <v>27.895134649999999</v>
      </c>
      <c r="I124">
        <v>0</v>
      </c>
      <c r="J124">
        <v>0</v>
      </c>
      <c r="K124">
        <v>0</v>
      </c>
      <c r="L124">
        <v>0</v>
      </c>
      <c r="M124" s="21">
        <f t="array" ref="M124">SUMPRODUCT(TRANSPOSE($V$20:$V$29),C124:L124)+$V$19</f>
        <v>576411759.83453512</v>
      </c>
      <c r="N124" s="21">
        <f t="shared" si="6"/>
        <v>519066419.46589267</v>
      </c>
      <c r="O124" s="21">
        <f t="shared" si="7"/>
        <v>633757100.20317757</v>
      </c>
      <c r="P124" s="3">
        <f t="shared" si="8"/>
        <v>96959253.165464878</v>
      </c>
      <c r="Q124" s="57">
        <f t="shared" si="9"/>
        <v>9401096774404710</v>
      </c>
      <c r="R124" s="3">
        <f t="shared" si="10"/>
        <v>96959253.165464878</v>
      </c>
      <c r="S124" s="40">
        <f t="shared" si="11"/>
        <v>0.14399083312703406</v>
      </c>
      <c r="U124" s="12">
        <v>89</v>
      </c>
      <c r="V124" s="12">
        <v>405836070.67219126</v>
      </c>
      <c r="W124" s="12">
        <v>34600806.327808738</v>
      </c>
    </row>
    <row r="125" spans="1:23" x14ac:dyDescent="0.25">
      <c r="A125" s="2">
        <v>38777</v>
      </c>
      <c r="B125" s="3">
        <v>772943594</v>
      </c>
      <c r="C125">
        <v>8.0511999999999997</v>
      </c>
      <c r="D125">
        <v>1.1489</v>
      </c>
      <c r="E125">
        <v>0.57208237986270027</v>
      </c>
      <c r="F125">
        <v>85.063299999999998</v>
      </c>
      <c r="G125">
        <v>58.43</v>
      </c>
      <c r="H125">
        <v>30.164504736842105</v>
      </c>
      <c r="I125">
        <v>1</v>
      </c>
      <c r="J125">
        <v>0</v>
      </c>
      <c r="K125">
        <v>0</v>
      </c>
      <c r="L125">
        <v>0</v>
      </c>
      <c r="M125" s="21">
        <f t="array" ref="M125">SUMPRODUCT(TRANSPOSE($V$20:$V$29),C125:L125)+$V$19</f>
        <v>686835567.17338037</v>
      </c>
      <c r="N125" s="21">
        <f t="shared" si="6"/>
        <v>629490226.80473793</v>
      </c>
      <c r="O125" s="21">
        <f t="shared" si="7"/>
        <v>744180907.54202282</v>
      </c>
      <c r="P125" s="3">
        <f t="shared" si="8"/>
        <v>86108026.826619625</v>
      </c>
      <c r="Q125" s="57">
        <f t="shared" si="9"/>
        <v>7414592283973845</v>
      </c>
      <c r="R125" s="3">
        <f t="shared" si="10"/>
        <v>86108026.826619625</v>
      </c>
      <c r="S125" s="40">
        <f t="shared" si="11"/>
        <v>0.11140273041271835</v>
      </c>
      <c r="U125" s="12">
        <v>90</v>
      </c>
      <c r="V125" s="12">
        <v>397366095.55257708</v>
      </c>
      <c r="W125" s="12">
        <v>64812186.447422922</v>
      </c>
    </row>
    <row r="126" spans="1:23" x14ac:dyDescent="0.25">
      <c r="A126" s="2">
        <v>38808</v>
      </c>
      <c r="B126" s="3">
        <v>700062797</v>
      </c>
      <c r="C126">
        <v>8.0350000000000001</v>
      </c>
      <c r="D126">
        <v>1.1573</v>
      </c>
      <c r="E126">
        <v>0.57332874670335976</v>
      </c>
      <c r="F126">
        <v>85.159000000000006</v>
      </c>
      <c r="G126">
        <v>58.68</v>
      </c>
      <c r="H126">
        <v>30.929839782608699</v>
      </c>
      <c r="I126">
        <v>0</v>
      </c>
      <c r="J126">
        <v>1</v>
      </c>
      <c r="K126">
        <v>0</v>
      </c>
      <c r="L126">
        <v>0</v>
      </c>
      <c r="M126" s="21">
        <f t="array" ref="M126">SUMPRODUCT(TRANSPOSE($V$20:$V$29),C126:L126)+$V$19</f>
        <v>664851823.62772608</v>
      </c>
      <c r="N126" s="21">
        <f t="shared" si="6"/>
        <v>607506483.25908363</v>
      </c>
      <c r="O126" s="21">
        <f t="shared" si="7"/>
        <v>722197163.99636853</v>
      </c>
      <c r="P126" s="3">
        <f t="shared" si="8"/>
        <v>35210973.372273922</v>
      </c>
      <c r="Q126" s="57">
        <f t="shared" si="9"/>
        <v>1239812645822983.2</v>
      </c>
      <c r="R126" s="3">
        <f t="shared" si="10"/>
        <v>35210973.372273922</v>
      </c>
      <c r="S126" s="40">
        <f t="shared" si="11"/>
        <v>5.0296878398858727E-2</v>
      </c>
      <c r="U126" s="12">
        <v>91</v>
      </c>
      <c r="V126" s="12">
        <v>429631052.88445103</v>
      </c>
      <c r="W126" s="12">
        <v>-8931583.8844510317</v>
      </c>
    </row>
    <row r="127" spans="1:23" x14ac:dyDescent="0.25">
      <c r="A127" s="2">
        <v>38838</v>
      </c>
      <c r="B127" s="3">
        <v>724093071</v>
      </c>
      <c r="C127">
        <v>8.0143000000000004</v>
      </c>
      <c r="D127">
        <v>1.1440999999999999</v>
      </c>
      <c r="E127">
        <v>0.56561085972850678</v>
      </c>
      <c r="F127">
        <v>84.344099999999997</v>
      </c>
      <c r="G127">
        <v>55.96</v>
      </c>
      <c r="H127">
        <v>33.74831326315789</v>
      </c>
      <c r="I127">
        <v>0</v>
      </c>
      <c r="J127">
        <v>0</v>
      </c>
      <c r="K127">
        <v>1</v>
      </c>
      <c r="L127">
        <v>0</v>
      </c>
      <c r="M127" s="21">
        <f t="array" ref="M127">SUMPRODUCT(TRANSPOSE($V$20:$V$29),C127:L127)+$V$19</f>
        <v>656144563.69065952</v>
      </c>
      <c r="N127" s="21">
        <f t="shared" si="6"/>
        <v>598799223.32201707</v>
      </c>
      <c r="O127" s="21">
        <f t="shared" si="7"/>
        <v>713489904.05930197</v>
      </c>
      <c r="P127" s="3">
        <f t="shared" si="8"/>
        <v>67948507.309340477</v>
      </c>
      <c r="Q127" s="57">
        <f t="shared" si="9"/>
        <v>4616999645567496</v>
      </c>
      <c r="R127" s="3">
        <f t="shared" si="10"/>
        <v>67948507.309340477</v>
      </c>
      <c r="S127" s="40">
        <f t="shared" si="11"/>
        <v>9.383946626571224E-2</v>
      </c>
      <c r="U127" s="12">
        <v>92</v>
      </c>
      <c r="V127" s="12">
        <v>410311144.32917178</v>
      </c>
      <c r="W127" s="12">
        <v>10130063.670828223</v>
      </c>
    </row>
    <row r="128" spans="1:23" x14ac:dyDescent="0.25">
      <c r="A128" s="2">
        <v>38869</v>
      </c>
      <c r="B128" s="3">
        <v>705139580</v>
      </c>
      <c r="C128">
        <v>8.0130999999999997</v>
      </c>
      <c r="D128">
        <v>1.1100000000000001</v>
      </c>
      <c r="E128">
        <v>0.53513137475250172</v>
      </c>
      <c r="F128">
        <v>80.868200000000002</v>
      </c>
      <c r="G128">
        <v>66.23</v>
      </c>
      <c r="H128">
        <v>35.16590822727273</v>
      </c>
      <c r="I128">
        <v>0</v>
      </c>
      <c r="J128">
        <v>0</v>
      </c>
      <c r="K128">
        <v>0</v>
      </c>
      <c r="L128">
        <v>0</v>
      </c>
      <c r="M128" s="21">
        <f t="array" ref="M128">SUMPRODUCT(TRANSPOSE($V$20:$V$29),C128:L128)+$V$19</f>
        <v>654586978.87293577</v>
      </c>
      <c r="N128" s="21">
        <f t="shared" si="6"/>
        <v>597241638.50429332</v>
      </c>
      <c r="O128" s="21">
        <f t="shared" si="7"/>
        <v>711932319.24157822</v>
      </c>
      <c r="P128" s="3">
        <f t="shared" si="8"/>
        <v>50552601.127064228</v>
      </c>
      <c r="Q128" s="57">
        <f t="shared" si="9"/>
        <v>2555565480712055.5</v>
      </c>
      <c r="R128" s="3">
        <f t="shared" si="10"/>
        <v>50552601.127064228</v>
      </c>
      <c r="S128" s="40">
        <f t="shared" si="11"/>
        <v>7.1691623277003153E-2</v>
      </c>
      <c r="U128" s="12">
        <v>93</v>
      </c>
      <c r="V128" s="12">
        <v>404458389.16430646</v>
      </c>
      <c r="W128" s="12">
        <v>19341539.835693538</v>
      </c>
    </row>
    <row r="129" spans="1:23" x14ac:dyDescent="0.25">
      <c r="A129" s="2">
        <v>38899</v>
      </c>
      <c r="B129" s="3">
        <v>661999191</v>
      </c>
      <c r="C129">
        <v>8.0042000000000009</v>
      </c>
      <c r="D129">
        <v>1.1136999999999999</v>
      </c>
      <c r="E129">
        <v>0.54244643341470034</v>
      </c>
      <c r="F129">
        <v>81.636600000000001</v>
      </c>
      <c r="G129">
        <v>74.38</v>
      </c>
      <c r="H129">
        <v>32.395478545454544</v>
      </c>
      <c r="I129">
        <v>0</v>
      </c>
      <c r="J129">
        <v>0</v>
      </c>
      <c r="K129">
        <v>0</v>
      </c>
      <c r="L129">
        <v>0</v>
      </c>
      <c r="M129" s="21">
        <f t="array" ref="M129">SUMPRODUCT(TRANSPOSE($V$20:$V$29),C129:L129)+$V$19</f>
        <v>659209354.90728569</v>
      </c>
      <c r="N129" s="21">
        <f t="shared" si="6"/>
        <v>601864014.53864324</v>
      </c>
      <c r="O129" s="21">
        <f t="shared" si="7"/>
        <v>716554695.27592814</v>
      </c>
      <c r="P129" s="3">
        <f t="shared" si="8"/>
        <v>2789836.0927143097</v>
      </c>
      <c r="Q129" s="57">
        <f t="shared" si="9"/>
        <v>7783185424211.4463</v>
      </c>
      <c r="R129" s="3">
        <f t="shared" si="10"/>
        <v>2789836.0927143097</v>
      </c>
      <c r="S129" s="40">
        <f t="shared" si="11"/>
        <v>4.214259066540626E-3</v>
      </c>
      <c r="U129" s="12">
        <v>94</v>
      </c>
      <c r="V129" s="12">
        <v>465526379.6339711</v>
      </c>
      <c r="W129" s="12">
        <v>9557036.3660289049</v>
      </c>
    </row>
    <row r="130" spans="1:23" x14ac:dyDescent="0.25">
      <c r="A130" s="2">
        <v>38930</v>
      </c>
      <c r="B130" s="3">
        <v>709004055</v>
      </c>
      <c r="C130">
        <v>7.9897</v>
      </c>
      <c r="D130">
        <v>1.1294</v>
      </c>
      <c r="E130">
        <v>0.54221113701675427</v>
      </c>
      <c r="F130">
        <v>82.091399999999993</v>
      </c>
      <c r="G130">
        <v>70.099999999999994</v>
      </c>
      <c r="H130">
        <v>30.643352300000004</v>
      </c>
      <c r="I130">
        <v>0</v>
      </c>
      <c r="J130">
        <v>0</v>
      </c>
      <c r="K130">
        <v>0</v>
      </c>
      <c r="L130">
        <v>0</v>
      </c>
      <c r="M130" s="21">
        <f t="array" ref="M130">SUMPRODUCT(TRANSPOSE($V$20:$V$29),C130:L130)+$V$19</f>
        <v>646734604.32977295</v>
      </c>
      <c r="N130" s="21">
        <f t="shared" si="6"/>
        <v>589389263.9611305</v>
      </c>
      <c r="O130" s="21">
        <f t="shared" si="7"/>
        <v>704079944.6984154</v>
      </c>
      <c r="P130" s="3">
        <f t="shared" si="8"/>
        <v>62269450.670227051</v>
      </c>
      <c r="Q130" s="57">
        <f t="shared" si="9"/>
        <v>3877484486771840</v>
      </c>
      <c r="R130" s="3">
        <f t="shared" si="10"/>
        <v>62269450.670227051</v>
      </c>
      <c r="S130" s="40">
        <f t="shared" si="11"/>
        <v>8.7826649553121458E-2</v>
      </c>
      <c r="U130" s="12">
        <v>95</v>
      </c>
      <c r="V130" s="12">
        <v>427199193.36432755</v>
      </c>
      <c r="W130" s="12">
        <v>-3520488.3643275499</v>
      </c>
    </row>
    <row r="131" spans="1:23" x14ac:dyDescent="0.25">
      <c r="A131" s="2">
        <v>38961</v>
      </c>
      <c r="B131" s="3">
        <v>691013305</v>
      </c>
      <c r="C131">
        <v>7.9722</v>
      </c>
      <c r="D131">
        <v>1.1182000000000001</v>
      </c>
      <c r="E131">
        <v>0.52795522939654715</v>
      </c>
      <c r="F131">
        <v>81.367900000000006</v>
      </c>
      <c r="G131">
        <v>71.930000000000007</v>
      </c>
      <c r="H131">
        <v>29.248905173913048</v>
      </c>
      <c r="I131">
        <v>0</v>
      </c>
      <c r="J131">
        <v>0</v>
      </c>
      <c r="K131">
        <v>0</v>
      </c>
      <c r="L131">
        <v>0</v>
      </c>
      <c r="M131" s="21">
        <f t="array" ref="M131">SUMPRODUCT(TRANSPOSE($V$20:$V$29),C131:L131)+$V$19</f>
        <v>664464129.2988348</v>
      </c>
      <c r="N131" s="21">
        <f t="shared" si="6"/>
        <v>607118788.93019235</v>
      </c>
      <c r="O131" s="21">
        <f t="shared" si="7"/>
        <v>721809469.66747725</v>
      </c>
      <c r="P131" s="3">
        <f t="shared" si="8"/>
        <v>26549175.701165199</v>
      </c>
      <c r="Q131" s="57">
        <f t="shared" si="9"/>
        <v>704858730411340.62</v>
      </c>
      <c r="R131" s="3">
        <f t="shared" si="10"/>
        <v>26549175.701165199</v>
      </c>
      <c r="S131" s="40">
        <f t="shared" si="11"/>
        <v>3.8420643291615347E-2</v>
      </c>
      <c r="U131" s="12">
        <v>96</v>
      </c>
      <c r="V131" s="12">
        <v>428942676.62989783</v>
      </c>
      <c r="W131" s="12">
        <v>37295544.370102167</v>
      </c>
    </row>
    <row r="132" spans="1:23" x14ac:dyDescent="0.25">
      <c r="A132" s="2">
        <v>38991</v>
      </c>
      <c r="B132" s="3">
        <v>769030425</v>
      </c>
      <c r="C132">
        <v>7.9333999999999998</v>
      </c>
      <c r="D132">
        <v>1.1161000000000001</v>
      </c>
      <c r="E132">
        <v>0.53081373745952543</v>
      </c>
      <c r="F132">
        <v>81.67</v>
      </c>
      <c r="G132">
        <v>67.91</v>
      </c>
      <c r="H132">
        <v>32.645946550000005</v>
      </c>
      <c r="I132">
        <v>0</v>
      </c>
      <c r="J132">
        <v>0</v>
      </c>
      <c r="K132">
        <v>0</v>
      </c>
      <c r="L132">
        <v>1</v>
      </c>
      <c r="M132" s="21">
        <f t="array" ref="M132">SUMPRODUCT(TRANSPOSE($V$20:$V$29),C132:L132)+$V$19</f>
        <v>724377854.34225559</v>
      </c>
      <c r="N132" s="21">
        <f t="shared" ref="N132:N195" si="12">M132-$V$9</f>
        <v>667032513.97361314</v>
      </c>
      <c r="O132" s="21">
        <f t="shared" ref="O132:O195" si="13">M132+$V$9</f>
        <v>781723194.71089804</v>
      </c>
      <c r="P132" s="3">
        <f t="shared" ref="P132:P195" si="14">B132-M132</f>
        <v>44652570.657744408</v>
      </c>
      <c r="Q132" s="57">
        <f t="shared" ref="Q132:Q195" si="15">P132^2</f>
        <v>1993852066344856.7</v>
      </c>
      <c r="R132" s="3">
        <f t="shared" ref="R132:R195" si="16">ABS(P132)</f>
        <v>44652570.657744408</v>
      </c>
      <c r="S132" s="40">
        <f t="shared" ref="S132:S195" si="17">R132/B132</f>
        <v>5.8063464339196215E-2</v>
      </c>
      <c r="U132" s="12">
        <v>97</v>
      </c>
      <c r="V132" s="12">
        <v>435414607.21660477</v>
      </c>
      <c r="W132" s="12">
        <v>18552371.783395231</v>
      </c>
    </row>
    <row r="133" spans="1:23" x14ac:dyDescent="0.25">
      <c r="A133" s="2">
        <v>39022</v>
      </c>
      <c r="B133" s="3">
        <v>670855242</v>
      </c>
      <c r="C133">
        <v>7.9017999999999997</v>
      </c>
      <c r="D133">
        <v>1.1285000000000001</v>
      </c>
      <c r="E133">
        <v>0.5329070077271516</v>
      </c>
      <c r="F133">
        <v>82.582700000000003</v>
      </c>
      <c r="G133">
        <v>64.319999999999993</v>
      </c>
      <c r="H133">
        <v>35.216070318181814</v>
      </c>
      <c r="I133">
        <v>0</v>
      </c>
      <c r="J133">
        <v>0</v>
      </c>
      <c r="K133">
        <v>0</v>
      </c>
      <c r="L133">
        <v>0</v>
      </c>
      <c r="M133" s="21">
        <f t="array" ref="M133">SUMPRODUCT(TRANSPOSE($V$20:$V$29),C133:L133)+$V$19</f>
        <v>689516495.0179286</v>
      </c>
      <c r="N133" s="21">
        <f t="shared" si="12"/>
        <v>632171154.64928615</v>
      </c>
      <c r="O133" s="21">
        <f t="shared" si="13"/>
        <v>746861835.38657105</v>
      </c>
      <c r="P133" s="3">
        <f t="shared" si="14"/>
        <v>-18661253.0179286</v>
      </c>
      <c r="Q133" s="57">
        <f t="shared" si="15"/>
        <v>348242364199149.31</v>
      </c>
      <c r="R133" s="3">
        <f t="shared" si="16"/>
        <v>18661253.0179286</v>
      </c>
      <c r="S133" s="40">
        <f t="shared" si="17"/>
        <v>2.7817108445473845E-2</v>
      </c>
      <c r="U133" s="12">
        <v>98</v>
      </c>
      <c r="V133" s="12">
        <v>460562188.86896813</v>
      </c>
      <c r="W133" s="12">
        <v>34346000.131031871</v>
      </c>
    </row>
    <row r="134" spans="1:23" x14ac:dyDescent="0.25">
      <c r="A134" s="2">
        <v>39052</v>
      </c>
      <c r="B134" s="3">
        <v>701592243</v>
      </c>
      <c r="C134">
        <v>7.8621999999999996</v>
      </c>
      <c r="D134">
        <v>1.1358999999999999</v>
      </c>
      <c r="E134">
        <v>0.52287581699346408</v>
      </c>
      <c r="F134">
        <v>81.673599999999993</v>
      </c>
      <c r="G134">
        <v>62.12</v>
      </c>
      <c r="H134">
        <v>36.591212047619052</v>
      </c>
      <c r="I134">
        <v>0</v>
      </c>
      <c r="J134">
        <v>0</v>
      </c>
      <c r="K134">
        <v>0</v>
      </c>
      <c r="L134">
        <v>0</v>
      </c>
      <c r="M134" s="21">
        <f t="array" ref="M134">SUMPRODUCT(TRANSPOSE($V$20:$V$29),C134:L134)+$V$19</f>
        <v>700570642.59747601</v>
      </c>
      <c r="N134" s="21">
        <f t="shared" si="12"/>
        <v>643225302.22883356</v>
      </c>
      <c r="O134" s="21">
        <f t="shared" si="13"/>
        <v>757915982.96611845</v>
      </c>
      <c r="P134" s="3">
        <f t="shared" si="14"/>
        <v>1021600.4025239944</v>
      </c>
      <c r="Q134" s="57">
        <f t="shared" si="15"/>
        <v>1043667382437.1875</v>
      </c>
      <c r="R134" s="3">
        <f t="shared" si="16"/>
        <v>1021600.4025239944</v>
      </c>
      <c r="S134" s="40">
        <f t="shared" si="17"/>
        <v>1.4561170148570106E-3</v>
      </c>
      <c r="U134" s="12">
        <v>99</v>
      </c>
      <c r="V134" s="12">
        <v>572232589.33991396</v>
      </c>
      <c r="W134" s="12">
        <v>5789130.6600860357</v>
      </c>
    </row>
    <row r="135" spans="1:23" x14ac:dyDescent="0.25">
      <c r="A135" s="2">
        <v>39083</v>
      </c>
      <c r="B135" s="3">
        <v>701639385</v>
      </c>
      <c r="C135">
        <v>7.8219000000000003</v>
      </c>
      <c r="D135">
        <v>1.1532</v>
      </c>
      <c r="E135">
        <v>0.50945030312293038</v>
      </c>
      <c r="F135">
        <v>80.926400000000001</v>
      </c>
      <c r="G135">
        <v>60.59</v>
      </c>
      <c r="H135">
        <v>38.888275400000005</v>
      </c>
      <c r="I135">
        <v>0</v>
      </c>
      <c r="J135">
        <v>0</v>
      </c>
      <c r="K135">
        <v>0</v>
      </c>
      <c r="L135">
        <v>0</v>
      </c>
      <c r="M135" s="21">
        <f t="array" ref="M135">SUMPRODUCT(TRANSPOSE($V$20:$V$29),C135:L135)+$V$19</f>
        <v>716736963.61148977</v>
      </c>
      <c r="N135" s="21">
        <f t="shared" si="12"/>
        <v>659391623.24284732</v>
      </c>
      <c r="O135" s="21">
        <f t="shared" si="13"/>
        <v>774082303.98013222</v>
      </c>
      <c r="P135" s="3">
        <f t="shared" si="14"/>
        <v>-15097578.611489773</v>
      </c>
      <c r="Q135" s="57">
        <f t="shared" si="15"/>
        <v>227936879930113.47</v>
      </c>
      <c r="R135" s="3">
        <f t="shared" si="16"/>
        <v>15097578.611489773</v>
      </c>
      <c r="S135" s="40">
        <f t="shared" si="17"/>
        <v>2.151757574368459E-2</v>
      </c>
      <c r="U135" s="12">
        <v>100</v>
      </c>
      <c r="V135" s="12">
        <v>558497341.14786422</v>
      </c>
      <c r="W135" s="12">
        <v>14188723.852135777</v>
      </c>
    </row>
    <row r="136" spans="1:23" x14ac:dyDescent="0.25">
      <c r="A136" s="2">
        <v>39114</v>
      </c>
      <c r="B136" s="3">
        <v>750687367</v>
      </c>
      <c r="C136">
        <v>7.7876000000000003</v>
      </c>
      <c r="D136">
        <v>1.1762999999999999</v>
      </c>
      <c r="E136">
        <v>0.51054270689743197</v>
      </c>
      <c r="F136">
        <v>82.3553</v>
      </c>
      <c r="G136">
        <v>59.54</v>
      </c>
      <c r="H136">
        <v>39.365165850000004</v>
      </c>
      <c r="I136">
        <v>0</v>
      </c>
      <c r="J136">
        <v>0</v>
      </c>
      <c r="K136">
        <v>0</v>
      </c>
      <c r="L136">
        <v>0</v>
      </c>
      <c r="M136" s="21">
        <f t="array" ref="M136">SUMPRODUCT(TRANSPOSE($V$20:$V$29),C136:L136)+$V$19</f>
        <v>726156392.64174938</v>
      </c>
      <c r="N136" s="21">
        <f t="shared" si="12"/>
        <v>668811052.27310693</v>
      </c>
      <c r="O136" s="21">
        <f t="shared" si="13"/>
        <v>783501733.01039183</v>
      </c>
      <c r="P136" s="3">
        <f t="shared" si="14"/>
        <v>24530974.358250618</v>
      </c>
      <c r="Q136" s="57">
        <f t="shared" si="15"/>
        <v>601768702965149.37</v>
      </c>
      <c r="R136" s="3">
        <f t="shared" si="16"/>
        <v>24530974.358250618</v>
      </c>
      <c r="S136" s="40">
        <f t="shared" si="17"/>
        <v>3.2678016757208356E-2</v>
      </c>
      <c r="U136" s="12">
        <v>101</v>
      </c>
      <c r="V136" s="12">
        <v>533821434.58596289</v>
      </c>
      <c r="W136" s="12">
        <v>26945684.414037108</v>
      </c>
    </row>
    <row r="137" spans="1:23" x14ac:dyDescent="0.25">
      <c r="A137" s="2">
        <v>39142</v>
      </c>
      <c r="B137" s="3">
        <v>817613572</v>
      </c>
      <c r="C137">
        <v>7.7502000000000004</v>
      </c>
      <c r="D137">
        <v>1.171</v>
      </c>
      <c r="E137">
        <v>0.51049058144877224</v>
      </c>
      <c r="F137">
        <v>82.147800000000004</v>
      </c>
      <c r="G137">
        <v>65.680000000000007</v>
      </c>
      <c r="H137">
        <v>44.029359736842103</v>
      </c>
      <c r="I137">
        <v>1</v>
      </c>
      <c r="J137">
        <v>0</v>
      </c>
      <c r="K137">
        <v>0</v>
      </c>
      <c r="L137">
        <v>0</v>
      </c>
      <c r="M137" s="21">
        <f t="array" ref="M137">SUMPRODUCT(TRANSPOSE($V$20:$V$29),C137:L137)+$V$19</f>
        <v>858021632.65579104</v>
      </c>
      <c r="N137" s="21">
        <f t="shared" si="12"/>
        <v>800676292.28714859</v>
      </c>
      <c r="O137" s="21">
        <f t="shared" si="13"/>
        <v>915366973.02443349</v>
      </c>
      <c r="P137" s="3">
        <f t="shared" si="14"/>
        <v>-40408060.655791044</v>
      </c>
      <c r="Q137" s="57">
        <f t="shared" si="15"/>
        <v>1632811365962088.2</v>
      </c>
      <c r="R137" s="3">
        <f t="shared" si="16"/>
        <v>40408060.655791044</v>
      </c>
      <c r="S137" s="40">
        <f t="shared" si="17"/>
        <v>4.9421954379924415E-2</v>
      </c>
      <c r="U137" s="12">
        <v>102</v>
      </c>
      <c r="V137" s="12">
        <v>499659941.1661433</v>
      </c>
      <c r="W137" s="12">
        <v>30854981.833856702</v>
      </c>
    </row>
    <row r="138" spans="1:23" x14ac:dyDescent="0.25">
      <c r="A138" s="2">
        <v>39173</v>
      </c>
      <c r="B138" s="3">
        <v>748709576</v>
      </c>
      <c r="C138">
        <v>7.7369000000000003</v>
      </c>
      <c r="D138">
        <v>1.1681999999999999</v>
      </c>
      <c r="E138">
        <v>0.51350518640238263</v>
      </c>
      <c r="F138">
        <v>81.373099999999994</v>
      </c>
      <c r="G138">
        <v>61.53</v>
      </c>
      <c r="H138">
        <v>44.781865454545454</v>
      </c>
      <c r="I138">
        <v>0</v>
      </c>
      <c r="J138">
        <v>1</v>
      </c>
      <c r="K138">
        <v>0</v>
      </c>
      <c r="L138">
        <v>0</v>
      </c>
      <c r="M138" s="21">
        <f t="array" ref="M138">SUMPRODUCT(TRANSPOSE($V$20:$V$29),C138:L138)+$V$19</f>
        <v>823031863.95197487</v>
      </c>
      <c r="N138" s="21">
        <f t="shared" si="12"/>
        <v>765686523.58333242</v>
      </c>
      <c r="O138" s="21">
        <f t="shared" si="13"/>
        <v>880377204.32061732</v>
      </c>
      <c r="P138" s="3">
        <f t="shared" si="14"/>
        <v>-74322287.951974869</v>
      </c>
      <c r="Q138" s="57">
        <f t="shared" si="15"/>
        <v>5523802486416269</v>
      </c>
      <c r="R138" s="3">
        <f t="shared" si="16"/>
        <v>74322287.951974869</v>
      </c>
      <c r="S138" s="40">
        <f t="shared" si="17"/>
        <v>9.9267179603930791E-2</v>
      </c>
      <c r="U138" s="12">
        <v>103</v>
      </c>
      <c r="V138" s="12">
        <v>512107137.49078768</v>
      </c>
      <c r="W138" s="12">
        <v>25701324.509212315</v>
      </c>
    </row>
    <row r="139" spans="1:23" x14ac:dyDescent="0.25">
      <c r="A139" s="2">
        <v>39203</v>
      </c>
      <c r="B139" s="3">
        <v>836817631</v>
      </c>
      <c r="C139">
        <v>7.7247000000000003</v>
      </c>
      <c r="D139">
        <v>1.135</v>
      </c>
      <c r="E139">
        <v>0.50304341264651142</v>
      </c>
      <c r="F139">
        <v>80.132900000000006</v>
      </c>
      <c r="G139">
        <v>65.42</v>
      </c>
      <c r="H139">
        <v>44.885184450000004</v>
      </c>
      <c r="I139">
        <v>0</v>
      </c>
      <c r="J139">
        <v>0</v>
      </c>
      <c r="K139">
        <v>1</v>
      </c>
      <c r="L139">
        <v>0</v>
      </c>
      <c r="M139" s="21">
        <f t="array" ref="M139">SUMPRODUCT(TRANSPOSE($V$20:$V$29),C139:L139)+$V$19</f>
        <v>823202732.39423275</v>
      </c>
      <c r="N139" s="21">
        <f t="shared" si="12"/>
        <v>765857392.0255903</v>
      </c>
      <c r="O139" s="21">
        <f t="shared" si="13"/>
        <v>880548072.7628752</v>
      </c>
      <c r="P139" s="3">
        <f t="shared" si="14"/>
        <v>13614898.60576725</v>
      </c>
      <c r="Q139" s="57">
        <f t="shared" si="15"/>
        <v>185365464045323</v>
      </c>
      <c r="R139" s="3">
        <f t="shared" si="16"/>
        <v>13614898.60576725</v>
      </c>
      <c r="S139" s="40">
        <f t="shared" si="17"/>
        <v>1.6269851520094525E-2</v>
      </c>
      <c r="U139" s="12">
        <v>104</v>
      </c>
      <c r="V139" s="12">
        <v>518363765.69413459</v>
      </c>
      <c r="W139" s="12">
        <v>-17884841.694134593</v>
      </c>
    </row>
    <row r="140" spans="1:23" x14ac:dyDescent="0.25">
      <c r="A140" s="2">
        <v>39234</v>
      </c>
      <c r="B140" s="3">
        <v>815739879</v>
      </c>
      <c r="C140">
        <v>7.6772999999999998</v>
      </c>
      <c r="D140">
        <v>1.0951</v>
      </c>
      <c r="E140">
        <v>0.50398145348251189</v>
      </c>
      <c r="F140">
        <v>79.307100000000005</v>
      </c>
      <c r="G140">
        <v>73.510000000000005</v>
      </c>
      <c r="H140">
        <v>47.614473636363641</v>
      </c>
      <c r="I140">
        <v>0</v>
      </c>
      <c r="J140">
        <v>0</v>
      </c>
      <c r="K140">
        <v>0</v>
      </c>
      <c r="L140">
        <v>0</v>
      </c>
      <c r="M140" s="21">
        <f t="array" ref="M140">SUMPRODUCT(TRANSPOSE($V$20:$V$29),C140:L140)+$V$19</f>
        <v>824993607.03183675</v>
      </c>
      <c r="N140" s="21">
        <f t="shared" si="12"/>
        <v>767648266.6631943</v>
      </c>
      <c r="O140" s="21">
        <f t="shared" si="13"/>
        <v>882338947.4004792</v>
      </c>
      <c r="P140" s="3">
        <f t="shared" si="14"/>
        <v>-9253728.0318367481</v>
      </c>
      <c r="Q140" s="57">
        <f t="shared" si="15"/>
        <v>85631482487201.219</v>
      </c>
      <c r="R140" s="3">
        <f t="shared" si="16"/>
        <v>9253728.0318367481</v>
      </c>
      <c r="S140" s="40">
        <f t="shared" si="17"/>
        <v>1.134396916230296E-2</v>
      </c>
      <c r="U140" s="12">
        <v>105</v>
      </c>
      <c r="V140" s="12">
        <v>509571727.76142144</v>
      </c>
      <c r="W140" s="12">
        <v>-10831935.761421442</v>
      </c>
    </row>
    <row r="141" spans="1:23" x14ac:dyDescent="0.25">
      <c r="A141" s="2">
        <v>39264</v>
      </c>
      <c r="B141" s="3">
        <v>720954071</v>
      </c>
      <c r="C141">
        <v>7.6333000000000002</v>
      </c>
      <c r="D141">
        <v>1.0650999999999999</v>
      </c>
      <c r="E141">
        <v>0.50334725927417323</v>
      </c>
      <c r="F141">
        <v>79.087599999999995</v>
      </c>
      <c r="G141">
        <v>74.06</v>
      </c>
      <c r="H141">
        <v>49.09621109523809</v>
      </c>
      <c r="I141">
        <v>0</v>
      </c>
      <c r="J141">
        <v>0</v>
      </c>
      <c r="K141">
        <v>0</v>
      </c>
      <c r="L141">
        <v>0</v>
      </c>
      <c r="M141" s="21">
        <f t="array" ref="M141">SUMPRODUCT(TRANSPOSE($V$20:$V$29),C141:L141)+$V$19</f>
        <v>854689491.36604738</v>
      </c>
      <c r="N141" s="21">
        <f t="shared" si="12"/>
        <v>797344150.99740493</v>
      </c>
      <c r="O141" s="21">
        <f t="shared" si="13"/>
        <v>912034831.73468983</v>
      </c>
      <c r="P141" s="3">
        <f t="shared" si="14"/>
        <v>-133735420.36604738</v>
      </c>
      <c r="Q141" s="57">
        <f t="shared" si="15"/>
        <v>1.78851626604834E+16</v>
      </c>
      <c r="R141" s="3">
        <f t="shared" si="16"/>
        <v>133735420.36604738</v>
      </c>
      <c r="S141" s="40">
        <f t="shared" si="17"/>
        <v>0.18549783647181511</v>
      </c>
      <c r="U141" s="12">
        <v>106</v>
      </c>
      <c r="V141" s="12">
        <v>555358768.06453061</v>
      </c>
      <c r="W141" s="12">
        <v>17578125.935469389</v>
      </c>
    </row>
    <row r="142" spans="1:23" x14ac:dyDescent="0.25">
      <c r="A142" s="2">
        <v>39295</v>
      </c>
      <c r="B142" s="3">
        <v>823529254</v>
      </c>
      <c r="C142">
        <v>7.5757000000000003</v>
      </c>
      <c r="D142">
        <v>1.0502</v>
      </c>
      <c r="E142">
        <v>0.49127978383689513</v>
      </c>
      <c r="F142">
        <v>77.779600000000002</v>
      </c>
      <c r="G142">
        <v>70.81</v>
      </c>
      <c r="H142">
        <v>51.61710585714286</v>
      </c>
      <c r="I142">
        <v>0</v>
      </c>
      <c r="J142">
        <v>0</v>
      </c>
      <c r="K142">
        <v>0</v>
      </c>
      <c r="L142">
        <v>0</v>
      </c>
      <c r="M142" s="21">
        <f t="array" ref="M142">SUMPRODUCT(TRANSPOSE($V$20:$V$29),C142:L142)+$V$19</f>
        <v>881181850.8906517</v>
      </c>
      <c r="N142" s="21">
        <f t="shared" si="12"/>
        <v>823836510.52200925</v>
      </c>
      <c r="O142" s="21">
        <f t="shared" si="13"/>
        <v>938527191.25929415</v>
      </c>
      <c r="P142" s="3">
        <f t="shared" si="14"/>
        <v>-57652596.890651703</v>
      </c>
      <c r="Q142" s="57">
        <f t="shared" si="15"/>
        <v>3323821928235982.5</v>
      </c>
      <c r="R142" s="3">
        <f t="shared" si="16"/>
        <v>57652596.890651703</v>
      </c>
      <c r="S142" s="40">
        <f t="shared" si="17"/>
        <v>7.0006738207082198E-2</v>
      </c>
      <c r="U142" s="12">
        <v>107</v>
      </c>
      <c r="V142" s="12">
        <v>510099887.80691588</v>
      </c>
      <c r="W142" s="12">
        <v>53376190.193084121</v>
      </c>
    </row>
    <row r="143" spans="1:23" x14ac:dyDescent="0.25">
      <c r="A143" s="2">
        <v>39326</v>
      </c>
      <c r="B143" s="3">
        <v>807941486</v>
      </c>
      <c r="C143">
        <v>7.5734000000000004</v>
      </c>
      <c r="D143">
        <v>1.0579000000000001</v>
      </c>
      <c r="E143">
        <v>0.49726504226752855</v>
      </c>
      <c r="F143">
        <v>77.6678</v>
      </c>
      <c r="G143">
        <v>70.36</v>
      </c>
      <c r="H143">
        <v>51.107910956521742</v>
      </c>
      <c r="I143">
        <v>0</v>
      </c>
      <c r="J143">
        <v>0</v>
      </c>
      <c r="K143">
        <v>0</v>
      </c>
      <c r="L143">
        <v>0</v>
      </c>
      <c r="M143" s="21">
        <f t="array" ref="M143">SUMPRODUCT(TRANSPOSE($V$20:$V$29),C143:L143)+$V$19</f>
        <v>868377833.13702583</v>
      </c>
      <c r="N143" s="21">
        <f t="shared" si="12"/>
        <v>811032492.76838338</v>
      </c>
      <c r="O143" s="21">
        <f t="shared" si="13"/>
        <v>925723173.50566828</v>
      </c>
      <c r="P143" s="3">
        <f t="shared" si="14"/>
        <v>-60436347.137025833</v>
      </c>
      <c r="Q143" s="57">
        <f t="shared" si="15"/>
        <v>3652552055267090.5</v>
      </c>
      <c r="R143" s="3">
        <f t="shared" si="16"/>
        <v>60436347.137025833</v>
      </c>
      <c r="S143" s="40">
        <f t="shared" si="17"/>
        <v>7.4802876426407233E-2</v>
      </c>
      <c r="U143" s="12">
        <v>108</v>
      </c>
      <c r="V143" s="12">
        <v>537642475.36914241</v>
      </c>
      <c r="W143" s="12">
        <v>12714383.630857587</v>
      </c>
    </row>
    <row r="144" spans="1:23" x14ac:dyDescent="0.25">
      <c r="A144" s="2">
        <v>39356</v>
      </c>
      <c r="B144" s="3">
        <v>922993687</v>
      </c>
      <c r="C144">
        <v>7.5209999999999999</v>
      </c>
      <c r="D144">
        <v>1.0266999999999999</v>
      </c>
      <c r="E144">
        <v>0.49544193420531107</v>
      </c>
      <c r="F144">
        <v>76.323099999999997</v>
      </c>
      <c r="G144">
        <v>63.15</v>
      </c>
      <c r="H144">
        <v>58.079609842105263</v>
      </c>
      <c r="I144">
        <v>0</v>
      </c>
      <c r="J144">
        <v>0</v>
      </c>
      <c r="K144">
        <v>0</v>
      </c>
      <c r="L144">
        <v>1</v>
      </c>
      <c r="M144" s="21">
        <f t="array" ref="M144">SUMPRODUCT(TRANSPOSE($V$20:$V$29),C144:L144)+$V$19</f>
        <v>942104690.70136881</v>
      </c>
      <c r="N144" s="21">
        <f t="shared" si="12"/>
        <v>884759350.33272636</v>
      </c>
      <c r="O144" s="21">
        <f t="shared" si="13"/>
        <v>999450031.07001126</v>
      </c>
      <c r="P144" s="3">
        <f t="shared" si="14"/>
        <v>-19111003.701368809</v>
      </c>
      <c r="Q144" s="57">
        <f t="shared" si="15"/>
        <v>365230462473732.31</v>
      </c>
      <c r="R144" s="3">
        <f t="shared" si="16"/>
        <v>19111003.701368809</v>
      </c>
      <c r="S144" s="40">
        <f t="shared" si="17"/>
        <v>2.0705454404011333E-2</v>
      </c>
      <c r="U144" s="12">
        <v>109</v>
      </c>
      <c r="V144" s="12">
        <v>536627835.6527884</v>
      </c>
      <c r="W144" s="12">
        <v>-1051333.6527884007</v>
      </c>
    </row>
    <row r="145" spans="1:23" x14ac:dyDescent="0.25">
      <c r="A145" s="2">
        <v>39387</v>
      </c>
      <c r="B145" s="3">
        <v>895238640</v>
      </c>
      <c r="C145">
        <v>7.5019</v>
      </c>
      <c r="D145">
        <v>0.97540000000000004</v>
      </c>
      <c r="E145">
        <v>0.48902146804244701</v>
      </c>
      <c r="F145">
        <v>74.142499999999998</v>
      </c>
      <c r="G145">
        <v>56.69</v>
      </c>
      <c r="H145">
        <v>61.674214913043471</v>
      </c>
      <c r="I145">
        <v>0</v>
      </c>
      <c r="J145">
        <v>0</v>
      </c>
      <c r="K145">
        <v>0</v>
      </c>
      <c r="L145">
        <v>0</v>
      </c>
      <c r="M145" s="21">
        <f t="array" ref="M145">SUMPRODUCT(TRANSPOSE($V$20:$V$29),C145:L145)+$V$19</f>
        <v>913612898.43735242</v>
      </c>
      <c r="N145" s="21">
        <f t="shared" si="12"/>
        <v>856267558.06870997</v>
      </c>
      <c r="O145" s="21">
        <f t="shared" si="13"/>
        <v>970958238.80599487</v>
      </c>
      <c r="P145" s="3">
        <f t="shared" si="14"/>
        <v>-18374258.437352419</v>
      </c>
      <c r="Q145" s="57">
        <f t="shared" si="15"/>
        <v>337613373122616.56</v>
      </c>
      <c r="R145" s="3">
        <f t="shared" si="16"/>
        <v>18374258.437352419</v>
      </c>
      <c r="S145" s="40">
        <f t="shared" si="17"/>
        <v>2.0524425126860497E-2</v>
      </c>
      <c r="U145" s="12">
        <v>110</v>
      </c>
      <c r="V145" s="12">
        <v>522108547.85804415</v>
      </c>
      <c r="W145" s="12">
        <v>42804453.141955853</v>
      </c>
    </row>
    <row r="146" spans="1:23" x14ac:dyDescent="0.25">
      <c r="A146" s="2">
        <v>39417</v>
      </c>
      <c r="B146" s="3">
        <v>813869068</v>
      </c>
      <c r="C146">
        <v>7.4210000000000003</v>
      </c>
      <c r="D146">
        <v>0.96719999999999995</v>
      </c>
      <c r="E146">
        <v>0.4830684507994783</v>
      </c>
      <c r="F146">
        <v>72.254800000000003</v>
      </c>
      <c r="G146">
        <v>49.95</v>
      </c>
      <c r="H146">
        <v>63.300523952380956</v>
      </c>
      <c r="I146">
        <v>0</v>
      </c>
      <c r="J146">
        <v>0</v>
      </c>
      <c r="K146">
        <v>0</v>
      </c>
      <c r="L146">
        <v>0</v>
      </c>
      <c r="M146" s="21">
        <f t="array" ref="M146">SUMPRODUCT(TRANSPOSE($V$20:$V$29),C146:L146)+$V$19</f>
        <v>922481460.08491659</v>
      </c>
      <c r="N146" s="21">
        <f t="shared" si="12"/>
        <v>865136119.71627414</v>
      </c>
      <c r="O146" s="21">
        <f t="shared" si="13"/>
        <v>979826800.45355904</v>
      </c>
      <c r="P146" s="3">
        <f t="shared" si="14"/>
        <v>-108612392.08491659</v>
      </c>
      <c r="Q146" s="57">
        <f t="shared" si="15"/>
        <v>1.1796651714407652E+16</v>
      </c>
      <c r="R146" s="3">
        <f t="shared" si="16"/>
        <v>108612392.08491659</v>
      </c>
      <c r="S146" s="40">
        <f t="shared" si="17"/>
        <v>0.13345192286496455</v>
      </c>
      <c r="U146" s="12">
        <v>111</v>
      </c>
      <c r="V146" s="12">
        <v>614770761.78889966</v>
      </c>
      <c r="W146" s="12">
        <v>44454098.21110034</v>
      </c>
    </row>
    <row r="147" spans="1:23" x14ac:dyDescent="0.25">
      <c r="A147" s="2">
        <v>39448</v>
      </c>
      <c r="B147" s="3">
        <v>966155012</v>
      </c>
      <c r="C147">
        <v>7.3681999999999999</v>
      </c>
      <c r="D147">
        <v>1.0021</v>
      </c>
      <c r="E147">
        <v>0.49600714250285211</v>
      </c>
      <c r="F147">
        <v>73.799099999999996</v>
      </c>
      <c r="G147">
        <v>53.28</v>
      </c>
      <c r="H147">
        <v>72.867470999999981</v>
      </c>
      <c r="I147">
        <v>0</v>
      </c>
      <c r="J147">
        <v>0</v>
      </c>
      <c r="K147">
        <v>0</v>
      </c>
      <c r="L147">
        <v>0</v>
      </c>
      <c r="M147" s="21">
        <f t="array" ref="M147">SUMPRODUCT(TRANSPOSE($V$20:$V$29),C147:L147)+$V$19</f>
        <v>957433502.13374877</v>
      </c>
      <c r="N147" s="21">
        <f t="shared" si="12"/>
        <v>900088161.76510632</v>
      </c>
      <c r="O147" s="21">
        <f t="shared" si="13"/>
        <v>1014778842.5023912</v>
      </c>
      <c r="P147" s="3">
        <f t="shared" si="14"/>
        <v>8721509.8662512302</v>
      </c>
      <c r="Q147" s="57">
        <f t="shared" si="15"/>
        <v>76064734347117.547</v>
      </c>
      <c r="R147" s="3">
        <f t="shared" si="16"/>
        <v>8721509.8662512302</v>
      </c>
      <c r="S147" s="40">
        <f t="shared" si="17"/>
        <v>9.0270295738539633E-3</v>
      </c>
      <c r="U147" s="12">
        <v>112</v>
      </c>
      <c r="V147" s="12">
        <v>598463065.89610434</v>
      </c>
      <c r="W147" s="12">
        <v>55314350.103895664</v>
      </c>
    </row>
    <row r="148" spans="1:23" x14ac:dyDescent="0.25">
      <c r="A148" s="2">
        <v>39479</v>
      </c>
      <c r="B148" s="3">
        <v>953670868</v>
      </c>
      <c r="C148">
        <v>7.2404999999999999</v>
      </c>
      <c r="D148">
        <v>1.0099</v>
      </c>
      <c r="E148">
        <v>0.50756268399147297</v>
      </c>
      <c r="F148">
        <v>73.210499999999996</v>
      </c>
      <c r="G148">
        <v>49.76</v>
      </c>
      <c r="H148">
        <v>71.742237285714296</v>
      </c>
      <c r="I148">
        <v>0</v>
      </c>
      <c r="J148">
        <v>0</v>
      </c>
      <c r="K148">
        <v>0</v>
      </c>
      <c r="L148">
        <v>0</v>
      </c>
      <c r="M148" s="21">
        <f t="array" ref="M148">SUMPRODUCT(TRANSPOSE($V$20:$V$29),C148:L148)+$V$19</f>
        <v>960075587.06607985</v>
      </c>
      <c r="N148" s="21">
        <f t="shared" si="12"/>
        <v>902730246.69743741</v>
      </c>
      <c r="O148" s="21">
        <f t="shared" si="13"/>
        <v>1017420927.4347223</v>
      </c>
      <c r="P148" s="3">
        <f t="shared" si="14"/>
        <v>-6404719.066079855</v>
      </c>
      <c r="Q148" s="57">
        <f t="shared" si="15"/>
        <v>41020426315406.812</v>
      </c>
      <c r="R148" s="3">
        <f t="shared" si="16"/>
        <v>6404719.066079855</v>
      </c>
      <c r="S148" s="40">
        <f t="shared" si="17"/>
        <v>6.7158589834159172E-3</v>
      </c>
      <c r="U148" s="12">
        <v>113</v>
      </c>
      <c r="V148" s="12">
        <v>566141752.34100604</v>
      </c>
      <c r="W148" s="12">
        <v>64408780.658993959</v>
      </c>
    </row>
    <row r="149" spans="1:23" x14ac:dyDescent="0.25">
      <c r="A149" s="2">
        <v>39508</v>
      </c>
      <c r="B149" s="3">
        <v>988525439</v>
      </c>
      <c r="C149">
        <v>7.1643999999999997</v>
      </c>
      <c r="D149">
        <v>0.99860000000000004</v>
      </c>
      <c r="E149">
        <v>0.50900946757609689</v>
      </c>
      <c r="F149">
        <v>72.857500000000002</v>
      </c>
      <c r="G149">
        <v>57.86</v>
      </c>
      <c r="H149">
        <v>70.682557150000008</v>
      </c>
      <c r="I149">
        <v>1</v>
      </c>
      <c r="J149">
        <v>0</v>
      </c>
      <c r="K149">
        <v>0</v>
      </c>
      <c r="L149">
        <v>0</v>
      </c>
      <c r="M149" s="21">
        <f t="array" ref="M149">SUMPRODUCT(TRANSPOSE($V$20:$V$29),C149:L149)+$V$19</f>
        <v>1086545368.9470534</v>
      </c>
      <c r="N149" s="21">
        <f t="shared" si="12"/>
        <v>1029200028.578411</v>
      </c>
      <c r="O149" s="21">
        <f t="shared" si="13"/>
        <v>1143890709.3156958</v>
      </c>
      <c r="P149" s="3">
        <f t="shared" si="14"/>
        <v>-98019929.947053432</v>
      </c>
      <c r="Q149" s="57">
        <f t="shared" si="15"/>
        <v>9607906666825262</v>
      </c>
      <c r="R149" s="3">
        <f t="shared" si="16"/>
        <v>98019929.947053432</v>
      </c>
      <c r="S149" s="40">
        <f t="shared" si="17"/>
        <v>9.9157721268368318E-2</v>
      </c>
      <c r="U149" s="12">
        <v>114</v>
      </c>
      <c r="V149" s="12">
        <v>517567071.46590883</v>
      </c>
      <c r="W149" s="12">
        <v>132733132.53409117</v>
      </c>
    </row>
    <row r="150" spans="1:23" x14ac:dyDescent="0.25">
      <c r="A150" s="2">
        <v>39539</v>
      </c>
      <c r="B150" s="3">
        <v>1090868980</v>
      </c>
      <c r="C150">
        <v>7.0721999999999996</v>
      </c>
      <c r="D150">
        <v>1.0028999999999999</v>
      </c>
      <c r="E150">
        <v>0.49962528103922055</v>
      </c>
      <c r="F150">
        <v>70.435500000000005</v>
      </c>
      <c r="G150">
        <v>53.24</v>
      </c>
      <c r="H150">
        <v>68.513390750000013</v>
      </c>
      <c r="I150">
        <v>0</v>
      </c>
      <c r="J150">
        <v>1</v>
      </c>
      <c r="K150">
        <v>0</v>
      </c>
      <c r="L150">
        <v>0</v>
      </c>
      <c r="M150" s="21">
        <f t="array" ref="M150">SUMPRODUCT(TRANSPOSE($V$20:$V$29),C150:L150)+$V$19</f>
        <v>1058344448.9685218</v>
      </c>
      <c r="N150" s="21">
        <f t="shared" si="12"/>
        <v>1000999108.5998794</v>
      </c>
      <c r="O150" s="21">
        <f t="shared" si="13"/>
        <v>1115689789.3371642</v>
      </c>
      <c r="P150" s="3">
        <f t="shared" si="14"/>
        <v>32524531.031478167</v>
      </c>
      <c r="Q150" s="57">
        <f t="shared" si="15"/>
        <v>1057845118817586.2</v>
      </c>
      <c r="R150" s="3">
        <f t="shared" si="16"/>
        <v>32524531.031478167</v>
      </c>
      <c r="S150" s="40">
        <f t="shared" si="17"/>
        <v>2.9815249702561133E-2</v>
      </c>
      <c r="U150" s="12">
        <v>115</v>
      </c>
      <c r="V150" s="12">
        <v>517246883.62173551</v>
      </c>
      <c r="W150" s="12">
        <v>86117543.378264487</v>
      </c>
    </row>
    <row r="151" spans="1:23" x14ac:dyDescent="0.25">
      <c r="A151" s="2">
        <v>39569</v>
      </c>
      <c r="B151" s="3">
        <v>1047992457</v>
      </c>
      <c r="C151">
        <v>6.9996999999999998</v>
      </c>
      <c r="D151">
        <v>1.0137</v>
      </c>
      <c r="E151">
        <v>0.50464271295922492</v>
      </c>
      <c r="F151">
        <v>70.390500000000003</v>
      </c>
      <c r="G151">
        <v>61.15</v>
      </c>
      <c r="H151">
        <v>72.377746636363639</v>
      </c>
      <c r="I151">
        <v>0</v>
      </c>
      <c r="J151">
        <v>0</v>
      </c>
      <c r="K151">
        <v>1</v>
      </c>
      <c r="L151">
        <v>0</v>
      </c>
      <c r="M151" s="21">
        <f t="array" ref="M151">SUMPRODUCT(TRANSPOSE($V$20:$V$29),C151:L151)+$V$19</f>
        <v>1067695958.2350268</v>
      </c>
      <c r="N151" s="21">
        <f t="shared" si="12"/>
        <v>1010350617.8663844</v>
      </c>
      <c r="O151" s="21">
        <f t="shared" si="13"/>
        <v>1125041298.6036692</v>
      </c>
      <c r="P151" s="3">
        <f t="shared" si="14"/>
        <v>-19703501.235026836</v>
      </c>
      <c r="Q151" s="57">
        <f t="shared" si="15"/>
        <v>388227960918704.06</v>
      </c>
      <c r="R151" s="3">
        <f t="shared" si="16"/>
        <v>19703501.235026836</v>
      </c>
      <c r="S151" s="40">
        <f t="shared" si="17"/>
        <v>1.8801186118677222E-2</v>
      </c>
      <c r="U151" s="12">
        <v>116</v>
      </c>
      <c r="V151" s="12">
        <v>527828585.38759726</v>
      </c>
      <c r="W151" s="12">
        <v>79271158.612402737</v>
      </c>
    </row>
    <row r="152" spans="1:23" x14ac:dyDescent="0.25">
      <c r="A152" s="2">
        <v>39600</v>
      </c>
      <c r="B152" s="3">
        <v>990480417</v>
      </c>
      <c r="C152">
        <v>6.9725000000000001</v>
      </c>
      <c r="D152">
        <v>0.99929999999999997</v>
      </c>
      <c r="E152">
        <v>0.5089058524173028</v>
      </c>
      <c r="F152">
        <v>70.720100000000002</v>
      </c>
      <c r="G152">
        <v>78.11</v>
      </c>
      <c r="H152">
        <v>69.261802904761893</v>
      </c>
      <c r="I152">
        <v>0</v>
      </c>
      <c r="J152">
        <v>0</v>
      </c>
      <c r="K152">
        <v>0</v>
      </c>
      <c r="L152">
        <v>0</v>
      </c>
      <c r="M152" s="21">
        <f t="array" ref="M152">SUMPRODUCT(TRANSPOSE($V$20:$V$29),C152:L152)+$V$19</f>
        <v>1055485091.7134004</v>
      </c>
      <c r="N152" s="21">
        <f t="shared" si="12"/>
        <v>998139751.34475791</v>
      </c>
      <c r="O152" s="21">
        <f t="shared" si="13"/>
        <v>1112830432.0820427</v>
      </c>
      <c r="P152" s="3">
        <f t="shared" si="14"/>
        <v>-65004674.713400364</v>
      </c>
      <c r="Q152" s="57">
        <f t="shared" si="15"/>
        <v>4225607734594992.5</v>
      </c>
      <c r="R152" s="3">
        <f t="shared" si="16"/>
        <v>65004674.713400364</v>
      </c>
      <c r="S152" s="40">
        <f t="shared" si="17"/>
        <v>6.5629439611020968E-2</v>
      </c>
      <c r="U152" s="12">
        <v>117</v>
      </c>
      <c r="V152" s="12">
        <v>573604646.19953489</v>
      </c>
      <c r="W152" s="12">
        <v>22845112.800465107</v>
      </c>
    </row>
    <row r="153" spans="1:23" x14ac:dyDescent="0.25">
      <c r="A153" s="2">
        <v>39630</v>
      </c>
      <c r="B153" s="3">
        <v>1004907967</v>
      </c>
      <c r="C153">
        <v>6.8993000000000002</v>
      </c>
      <c r="D153">
        <v>1.0165999999999999</v>
      </c>
      <c r="E153">
        <v>0.50854353132628149</v>
      </c>
      <c r="F153">
        <v>71.379199999999997</v>
      </c>
      <c r="G153">
        <v>73.900000000000006</v>
      </c>
      <c r="H153">
        <v>64.59479985714286</v>
      </c>
      <c r="I153">
        <v>0</v>
      </c>
      <c r="J153">
        <v>0</v>
      </c>
      <c r="K153">
        <v>0</v>
      </c>
      <c r="L153">
        <v>0</v>
      </c>
      <c r="M153" s="21">
        <f t="array" ref="M153">SUMPRODUCT(TRANSPOSE($V$20:$V$29),C153:L153)+$V$19</f>
        <v>1050178264.7086442</v>
      </c>
      <c r="N153" s="21">
        <f t="shared" si="12"/>
        <v>992832924.3400017</v>
      </c>
      <c r="O153" s="21">
        <f t="shared" si="13"/>
        <v>1107523605.0772865</v>
      </c>
      <c r="P153" s="3">
        <f t="shared" si="14"/>
        <v>-45270297.708644152</v>
      </c>
      <c r="Q153" s="57">
        <f t="shared" si="15"/>
        <v>2049399854629272</v>
      </c>
      <c r="R153" s="3">
        <f t="shared" si="16"/>
        <v>45270297.708644152</v>
      </c>
      <c r="S153" s="40">
        <f t="shared" si="17"/>
        <v>4.5049197732795115E-2</v>
      </c>
      <c r="U153" s="12">
        <v>118</v>
      </c>
      <c r="V153" s="12">
        <v>621193641.5188669</v>
      </c>
      <c r="W153" s="12">
        <v>19037331.481133103</v>
      </c>
    </row>
    <row r="154" spans="1:23" x14ac:dyDescent="0.25">
      <c r="A154" s="2">
        <v>39661</v>
      </c>
      <c r="B154" s="3">
        <v>1009473111</v>
      </c>
      <c r="C154">
        <v>6.8354999999999997</v>
      </c>
      <c r="D154">
        <v>1.0129999999999999</v>
      </c>
      <c r="E154">
        <v>0.50281576830249397</v>
      </c>
      <c r="F154">
        <v>70.827200000000005</v>
      </c>
      <c r="G154">
        <v>76.08</v>
      </c>
      <c r="H154">
        <v>57.039310909090908</v>
      </c>
      <c r="I154">
        <v>0</v>
      </c>
      <c r="J154">
        <v>0</v>
      </c>
      <c r="K154">
        <v>0</v>
      </c>
      <c r="L154">
        <v>0</v>
      </c>
      <c r="M154" s="21">
        <f t="array" ref="M154">SUMPRODUCT(TRANSPOSE($V$20:$V$29),C154:L154)+$V$19</f>
        <v>1049146290.5618567</v>
      </c>
      <c r="N154" s="21">
        <f t="shared" si="12"/>
        <v>991800950.1932143</v>
      </c>
      <c r="O154" s="21">
        <f t="shared" si="13"/>
        <v>1106491630.9304991</v>
      </c>
      <c r="P154" s="3">
        <f t="shared" si="14"/>
        <v>-39673179.561856747</v>
      </c>
      <c r="Q154" s="57">
        <f t="shared" si="15"/>
        <v>1573961176547328</v>
      </c>
      <c r="R154" s="3">
        <f t="shared" si="16"/>
        <v>39673179.561856747</v>
      </c>
      <c r="S154" s="40">
        <f t="shared" si="17"/>
        <v>3.9300877982332651E-2</v>
      </c>
      <c r="U154" s="12">
        <v>119</v>
      </c>
      <c r="V154" s="12">
        <v>565236048.90024972</v>
      </c>
      <c r="W154" s="12">
        <v>44091815.09975028</v>
      </c>
    </row>
    <row r="155" spans="1:23" x14ac:dyDescent="0.25">
      <c r="A155" s="2">
        <v>39692</v>
      </c>
      <c r="B155" s="3">
        <v>1065380884</v>
      </c>
      <c r="C155">
        <v>6.8461999999999996</v>
      </c>
      <c r="D155">
        <v>1.0535000000000001</v>
      </c>
      <c r="E155">
        <v>0.53008216273522391</v>
      </c>
      <c r="F155">
        <v>73.855999999999995</v>
      </c>
      <c r="G155">
        <v>84.56</v>
      </c>
      <c r="H155">
        <v>56.207672285714288</v>
      </c>
      <c r="I155">
        <v>0</v>
      </c>
      <c r="J155">
        <v>0</v>
      </c>
      <c r="K155">
        <v>0</v>
      </c>
      <c r="L155">
        <v>0</v>
      </c>
      <c r="M155" s="21">
        <f t="array" ref="M155">SUMPRODUCT(TRANSPOSE($V$20:$V$29),C155:L155)+$V$19</f>
        <v>1036559599.7063043</v>
      </c>
      <c r="N155" s="21">
        <f t="shared" si="12"/>
        <v>979214259.33766186</v>
      </c>
      <c r="O155" s="21">
        <f t="shared" si="13"/>
        <v>1093904940.0749466</v>
      </c>
      <c r="P155" s="3">
        <f t="shared" si="14"/>
        <v>28821284.293695688</v>
      </c>
      <c r="Q155" s="57">
        <f t="shared" si="15"/>
        <v>830666428338029.75</v>
      </c>
      <c r="R155" s="3">
        <f t="shared" si="16"/>
        <v>28821284.293695688</v>
      </c>
      <c r="S155" s="40">
        <f t="shared" si="17"/>
        <v>2.7052563760563673E-2</v>
      </c>
      <c r="U155" s="12">
        <v>120</v>
      </c>
      <c r="V155" s="12">
        <v>562993596.78799474</v>
      </c>
      <c r="W155" s="12">
        <v>58995792.212005258</v>
      </c>
    </row>
    <row r="156" spans="1:23" x14ac:dyDescent="0.25">
      <c r="A156" s="2">
        <v>39722</v>
      </c>
      <c r="B156" s="3">
        <v>1114704310</v>
      </c>
      <c r="C156">
        <v>6.8307000000000002</v>
      </c>
      <c r="D156">
        <v>1.0582</v>
      </c>
      <c r="E156">
        <v>0.55639014076670568</v>
      </c>
      <c r="F156">
        <v>75.6434</v>
      </c>
      <c r="G156">
        <v>71.16</v>
      </c>
      <c r="H156">
        <v>50.369190285714282</v>
      </c>
      <c r="I156">
        <v>0</v>
      </c>
      <c r="J156">
        <v>0</v>
      </c>
      <c r="K156">
        <v>0</v>
      </c>
      <c r="L156">
        <v>1</v>
      </c>
      <c r="M156" s="21">
        <f t="array" ref="M156">SUMPRODUCT(TRANSPOSE($V$20:$V$29),C156:L156)+$V$19</f>
        <v>1026943148.5602725</v>
      </c>
      <c r="N156" s="21">
        <f t="shared" si="12"/>
        <v>969597808.19163001</v>
      </c>
      <c r="O156" s="21">
        <f t="shared" si="13"/>
        <v>1084288488.9289148</v>
      </c>
      <c r="P156" s="3">
        <f t="shared" si="14"/>
        <v>87761161.439727545</v>
      </c>
      <c r="Q156" s="57">
        <f t="shared" si="15"/>
        <v>7702021457249921</v>
      </c>
      <c r="R156" s="3">
        <f t="shared" si="16"/>
        <v>87761161.439727545</v>
      </c>
      <c r="S156" s="40">
        <f t="shared" si="17"/>
        <v>7.8730440577311073E-2</v>
      </c>
      <c r="U156" s="12">
        <v>121</v>
      </c>
      <c r="V156" s="12">
        <v>580639606.48545671</v>
      </c>
      <c r="W156" s="12">
        <v>68459397.514543295</v>
      </c>
    </row>
    <row r="157" spans="1:23" x14ac:dyDescent="0.25">
      <c r="A157" s="2">
        <v>39753</v>
      </c>
      <c r="B157" s="3">
        <v>982149690</v>
      </c>
      <c r="C157">
        <v>6.8357999999999999</v>
      </c>
      <c r="D157">
        <v>1.1847000000000001</v>
      </c>
      <c r="E157">
        <v>0.59304946032499117</v>
      </c>
      <c r="F157">
        <v>79.516800000000003</v>
      </c>
      <c r="G157">
        <v>63.67</v>
      </c>
      <c r="H157">
        <v>31.290366521739134</v>
      </c>
      <c r="I157">
        <v>0</v>
      </c>
      <c r="J157">
        <v>0</v>
      </c>
      <c r="K157">
        <v>0</v>
      </c>
      <c r="L157">
        <v>0</v>
      </c>
      <c r="M157" s="21">
        <f t="array" ref="M157">SUMPRODUCT(TRANSPOSE($V$20:$V$29),C157:L157)+$V$19</f>
        <v>840363561.69829965</v>
      </c>
      <c r="N157" s="21">
        <f t="shared" si="12"/>
        <v>783018221.3296572</v>
      </c>
      <c r="O157" s="21">
        <f t="shared" si="13"/>
        <v>897708902.0669421</v>
      </c>
      <c r="P157" s="3">
        <f t="shared" si="14"/>
        <v>141786128.30170035</v>
      </c>
      <c r="Q157" s="57">
        <f t="shared" si="15"/>
        <v>2.0103306178786236E+16</v>
      </c>
      <c r="R157" s="3">
        <f t="shared" si="16"/>
        <v>141786128.30170035</v>
      </c>
      <c r="S157" s="40">
        <f t="shared" si="17"/>
        <v>0.14436305356029827</v>
      </c>
      <c r="U157" s="12">
        <v>122</v>
      </c>
      <c r="V157" s="12">
        <v>576411759.83453476</v>
      </c>
      <c r="W157" s="12">
        <v>96959253.165465236</v>
      </c>
    </row>
    <row r="158" spans="1:23" x14ac:dyDescent="0.25">
      <c r="A158" s="2">
        <v>39783</v>
      </c>
      <c r="B158" s="3">
        <v>910322105</v>
      </c>
      <c r="C158">
        <v>6.8281000000000001</v>
      </c>
      <c r="D158">
        <v>1.2171000000000001</v>
      </c>
      <c r="E158">
        <v>0.6524434005350036</v>
      </c>
      <c r="F158">
        <v>82.945499999999996</v>
      </c>
      <c r="G158">
        <v>52.6</v>
      </c>
      <c r="H158">
        <v>29.113860210526312</v>
      </c>
      <c r="I158">
        <v>0</v>
      </c>
      <c r="J158">
        <v>0</v>
      </c>
      <c r="K158">
        <v>0</v>
      </c>
      <c r="L158">
        <v>0</v>
      </c>
      <c r="M158" s="21">
        <f t="array" ref="M158">SUMPRODUCT(TRANSPOSE($V$20:$V$29),C158:L158)+$V$19</f>
        <v>765114864.3014164</v>
      </c>
      <c r="N158" s="21">
        <f t="shared" si="12"/>
        <v>707769523.93277395</v>
      </c>
      <c r="O158" s="21">
        <f t="shared" si="13"/>
        <v>822460204.67005885</v>
      </c>
      <c r="P158" s="3">
        <f t="shared" si="14"/>
        <v>145207240.6985836</v>
      </c>
      <c r="Q158" s="57">
        <f t="shared" si="15"/>
        <v>2.1085142751296396E+16</v>
      </c>
      <c r="R158" s="3">
        <f t="shared" si="16"/>
        <v>145207240.6985836</v>
      </c>
      <c r="S158" s="40">
        <f t="shared" si="17"/>
        <v>0.15951193528205448</v>
      </c>
      <c r="U158" s="12">
        <v>123</v>
      </c>
      <c r="V158" s="12">
        <v>686835567.17338049</v>
      </c>
      <c r="W158" s="12">
        <v>86108026.826619506</v>
      </c>
    </row>
    <row r="159" spans="1:23" x14ac:dyDescent="0.25">
      <c r="A159" s="2">
        <v>39814</v>
      </c>
      <c r="B159" s="3">
        <v>761575214</v>
      </c>
      <c r="C159">
        <v>6.8539000000000003</v>
      </c>
      <c r="D159">
        <v>1.2337</v>
      </c>
      <c r="E159">
        <v>0.67321933485929708</v>
      </c>
      <c r="F159">
        <v>81.017399999999995</v>
      </c>
      <c r="G159">
        <v>53.7</v>
      </c>
      <c r="H159">
        <v>30.513594999999995</v>
      </c>
      <c r="I159">
        <v>0</v>
      </c>
      <c r="J159">
        <v>0</v>
      </c>
      <c r="K159">
        <v>0</v>
      </c>
      <c r="L159">
        <v>0</v>
      </c>
      <c r="M159" s="21">
        <f t="array" ref="M159">SUMPRODUCT(TRANSPOSE($V$20:$V$29),C159:L159)+$V$19</f>
        <v>718402947.11343908</v>
      </c>
      <c r="N159" s="21">
        <f t="shared" si="12"/>
        <v>661057606.74479663</v>
      </c>
      <c r="O159" s="21">
        <f t="shared" si="13"/>
        <v>775748287.48208153</v>
      </c>
      <c r="P159" s="3">
        <f t="shared" si="14"/>
        <v>43172266.886560917</v>
      </c>
      <c r="Q159" s="57">
        <f t="shared" si="15"/>
        <v>1863844628124444.3</v>
      </c>
      <c r="R159" s="3">
        <f t="shared" si="16"/>
        <v>43172266.886560917</v>
      </c>
      <c r="S159" s="40">
        <f t="shared" si="17"/>
        <v>5.6688119693140269E-2</v>
      </c>
      <c r="U159" s="12">
        <v>124</v>
      </c>
      <c r="V159" s="12">
        <v>664851823.6277262</v>
      </c>
      <c r="W159" s="12">
        <v>35210973.372273803</v>
      </c>
    </row>
    <row r="160" spans="1:23" x14ac:dyDescent="0.25">
      <c r="A160" s="2">
        <v>39845</v>
      </c>
      <c r="B160" s="3">
        <v>779431246</v>
      </c>
      <c r="C160">
        <v>6.8360000000000003</v>
      </c>
      <c r="D160">
        <v>1.2248000000000001</v>
      </c>
      <c r="E160">
        <v>0.69146729359701287</v>
      </c>
      <c r="F160">
        <v>81.216200000000001</v>
      </c>
      <c r="G160">
        <v>55.99</v>
      </c>
      <c r="H160">
        <v>33.4155637</v>
      </c>
      <c r="I160">
        <v>0</v>
      </c>
      <c r="J160">
        <v>0</v>
      </c>
      <c r="K160">
        <v>0</v>
      </c>
      <c r="L160">
        <v>0</v>
      </c>
      <c r="M160" s="21">
        <f t="array" ref="M160">SUMPRODUCT(TRANSPOSE($V$20:$V$29),C160:L160)+$V$19</f>
        <v>722500224.01584005</v>
      </c>
      <c r="N160" s="21">
        <f t="shared" si="12"/>
        <v>665154883.6471976</v>
      </c>
      <c r="O160" s="21">
        <f t="shared" si="13"/>
        <v>779845564.3844825</v>
      </c>
      <c r="P160" s="3">
        <f t="shared" si="14"/>
        <v>56931021.984159946</v>
      </c>
      <c r="Q160" s="57">
        <f t="shared" si="15"/>
        <v>3241141264160903</v>
      </c>
      <c r="R160" s="3">
        <f t="shared" si="16"/>
        <v>56931021.984159946</v>
      </c>
      <c r="S160" s="40">
        <f t="shared" si="17"/>
        <v>7.3041749707016421E-2</v>
      </c>
      <c r="U160" s="12">
        <v>125</v>
      </c>
      <c r="V160" s="12">
        <v>656144563.69065917</v>
      </c>
      <c r="W160" s="12">
        <v>67948507.309340835</v>
      </c>
    </row>
    <row r="161" spans="1:23" x14ac:dyDescent="0.25">
      <c r="A161" s="2">
        <v>39873</v>
      </c>
      <c r="B161" s="3">
        <v>822920479</v>
      </c>
      <c r="C161">
        <v>6.8362999999999996</v>
      </c>
      <c r="D161">
        <v>1.2452000000000001</v>
      </c>
      <c r="E161">
        <v>0.69338510608792125</v>
      </c>
      <c r="F161">
        <v>83.263999999999996</v>
      </c>
      <c r="G161">
        <v>57.37</v>
      </c>
      <c r="H161">
        <v>28.457067210526318</v>
      </c>
      <c r="I161">
        <v>1</v>
      </c>
      <c r="J161">
        <v>0</v>
      </c>
      <c r="K161">
        <v>0</v>
      </c>
      <c r="L161">
        <v>0</v>
      </c>
      <c r="M161" s="21">
        <f t="array" ref="M161">SUMPRODUCT(TRANSPOSE($V$20:$V$29),C161:L161)+$V$19</f>
        <v>809628379.51711488</v>
      </c>
      <c r="N161" s="21">
        <f t="shared" si="12"/>
        <v>752283039.14847243</v>
      </c>
      <c r="O161" s="21">
        <f t="shared" si="13"/>
        <v>866973719.88575733</v>
      </c>
      <c r="P161" s="3">
        <f t="shared" si="14"/>
        <v>13292099.482885122</v>
      </c>
      <c r="Q161" s="57">
        <f t="shared" si="15"/>
        <v>176679908662914.94</v>
      </c>
      <c r="R161" s="3">
        <f t="shared" si="16"/>
        <v>13292099.482885122</v>
      </c>
      <c r="S161" s="40">
        <f t="shared" si="17"/>
        <v>1.6152349858928619E-2</v>
      </c>
      <c r="U161" s="12">
        <v>126</v>
      </c>
      <c r="V161" s="12">
        <v>654586978.87293601</v>
      </c>
      <c r="W161" s="12">
        <v>50552601.12706399</v>
      </c>
    </row>
    <row r="162" spans="1:23" x14ac:dyDescent="0.25">
      <c r="A162" s="2">
        <v>39904</v>
      </c>
      <c r="B162" s="3">
        <v>778694888</v>
      </c>
      <c r="C162">
        <v>6.8360000000000003</v>
      </c>
      <c r="D162">
        <v>1.2645</v>
      </c>
      <c r="E162">
        <v>0.7057163020465772</v>
      </c>
      <c r="F162">
        <v>84.336399999999998</v>
      </c>
      <c r="G162">
        <v>57.35</v>
      </c>
      <c r="H162">
        <v>25.432054681818183</v>
      </c>
      <c r="I162">
        <v>0</v>
      </c>
      <c r="J162">
        <v>1</v>
      </c>
      <c r="K162">
        <v>0</v>
      </c>
      <c r="L162">
        <v>0</v>
      </c>
      <c r="M162" s="21">
        <f t="array" ref="M162">SUMPRODUCT(TRANSPOSE($V$20:$V$29),C162:L162)+$V$19</f>
        <v>761735820.505651</v>
      </c>
      <c r="N162" s="21">
        <f t="shared" si="12"/>
        <v>704390480.13700855</v>
      </c>
      <c r="O162" s="21">
        <f t="shared" si="13"/>
        <v>819081160.87429345</v>
      </c>
      <c r="P162" s="3">
        <f t="shared" si="14"/>
        <v>16959067.494349003</v>
      </c>
      <c r="Q162" s="57">
        <f t="shared" si="15"/>
        <v>287609970277884.94</v>
      </c>
      <c r="R162" s="3">
        <f t="shared" si="16"/>
        <v>16959067.494349003</v>
      </c>
      <c r="S162" s="40">
        <f t="shared" si="17"/>
        <v>2.1778835017020173E-2</v>
      </c>
      <c r="U162" s="12">
        <v>127</v>
      </c>
      <c r="V162" s="12">
        <v>659209354.90728557</v>
      </c>
      <c r="W162" s="12">
        <v>2789836.0927144289</v>
      </c>
    </row>
    <row r="163" spans="1:23" x14ac:dyDescent="0.25">
      <c r="A163" s="2">
        <v>39934</v>
      </c>
      <c r="B163" s="3">
        <v>705300106</v>
      </c>
      <c r="C163">
        <v>6.8305999999999996</v>
      </c>
      <c r="D163">
        <v>1.2242</v>
      </c>
      <c r="E163">
        <v>0.67971723762914626</v>
      </c>
      <c r="F163">
        <v>82.558199999999999</v>
      </c>
      <c r="G163">
        <v>57.89</v>
      </c>
      <c r="H163">
        <v>32.175680952380944</v>
      </c>
      <c r="I163">
        <v>0</v>
      </c>
      <c r="J163">
        <v>0</v>
      </c>
      <c r="K163">
        <v>1</v>
      </c>
      <c r="L163">
        <v>0</v>
      </c>
      <c r="M163" s="21">
        <f t="array" ref="M163">SUMPRODUCT(TRANSPOSE($V$20:$V$29),C163:L163)+$V$19</f>
        <v>791673454.5853653</v>
      </c>
      <c r="N163" s="21">
        <f t="shared" si="12"/>
        <v>734328114.21672285</v>
      </c>
      <c r="O163" s="21">
        <f t="shared" si="13"/>
        <v>849018794.95400774</v>
      </c>
      <c r="P163" s="3">
        <f t="shared" si="14"/>
        <v>-86373348.585365295</v>
      </c>
      <c r="Q163" s="57">
        <f t="shared" si="15"/>
        <v>7460355345849025</v>
      </c>
      <c r="R163" s="3">
        <f t="shared" si="16"/>
        <v>86373348.585365295</v>
      </c>
      <c r="S163" s="40">
        <f t="shared" si="17"/>
        <v>0.12246325762691052</v>
      </c>
      <c r="U163" s="12">
        <v>128</v>
      </c>
      <c r="V163" s="12">
        <v>646734604.32977283</v>
      </c>
      <c r="W163" s="12">
        <v>62269450.67022717</v>
      </c>
    </row>
    <row r="164" spans="1:23" x14ac:dyDescent="0.25">
      <c r="A164" s="2">
        <v>39965</v>
      </c>
      <c r="B164" s="3">
        <v>751743508</v>
      </c>
      <c r="C164">
        <v>6.8235000000000001</v>
      </c>
      <c r="D164">
        <v>1.1528</v>
      </c>
      <c r="E164">
        <v>0.6485925541574783</v>
      </c>
      <c r="F164">
        <v>79.355800000000002</v>
      </c>
      <c r="G164">
        <v>58.72</v>
      </c>
      <c r="H164">
        <v>36.804189800000003</v>
      </c>
      <c r="I164">
        <v>0</v>
      </c>
      <c r="J164">
        <v>0</v>
      </c>
      <c r="K164">
        <v>0</v>
      </c>
      <c r="L164">
        <v>0</v>
      </c>
      <c r="M164" s="21">
        <f t="array" ref="M164">SUMPRODUCT(TRANSPOSE($V$20:$V$29),C164:L164)+$V$19</f>
        <v>805054407.65665054</v>
      </c>
      <c r="N164" s="21">
        <f t="shared" si="12"/>
        <v>747709067.28800809</v>
      </c>
      <c r="O164" s="21">
        <f t="shared" si="13"/>
        <v>862399748.02529299</v>
      </c>
      <c r="P164" s="3">
        <f t="shared" si="14"/>
        <v>-53310899.656650543</v>
      </c>
      <c r="Q164" s="57">
        <f t="shared" si="15"/>
        <v>2842052022201463</v>
      </c>
      <c r="R164" s="3">
        <f t="shared" si="16"/>
        <v>53310899.656650543</v>
      </c>
      <c r="S164" s="40">
        <f t="shared" si="17"/>
        <v>7.0916341929554177E-2</v>
      </c>
      <c r="U164" s="12">
        <v>129</v>
      </c>
      <c r="V164" s="12">
        <v>664464129.29883432</v>
      </c>
      <c r="W164" s="12">
        <v>26549175.701165676</v>
      </c>
    </row>
    <row r="165" spans="1:23" x14ac:dyDescent="0.25">
      <c r="A165" s="2">
        <v>39995</v>
      </c>
      <c r="B165" s="3">
        <v>756321766</v>
      </c>
      <c r="C165">
        <v>6.8334000000000001</v>
      </c>
      <c r="D165">
        <v>1.1264000000000001</v>
      </c>
      <c r="E165">
        <v>0.61091086810434359</v>
      </c>
      <c r="F165">
        <v>77.025700000000001</v>
      </c>
      <c r="G165">
        <v>56.96</v>
      </c>
      <c r="H165">
        <v>36.582270090909098</v>
      </c>
      <c r="I165">
        <v>0</v>
      </c>
      <c r="J165">
        <v>0</v>
      </c>
      <c r="K165">
        <v>0</v>
      </c>
      <c r="L165">
        <v>0</v>
      </c>
      <c r="M165" s="21">
        <f t="array" ref="M165">SUMPRODUCT(TRANSPOSE($V$20:$V$29),C165:L165)+$V$19</f>
        <v>831767417.61990404</v>
      </c>
      <c r="N165" s="21">
        <f t="shared" si="12"/>
        <v>774422077.25126159</v>
      </c>
      <c r="O165" s="21">
        <f t="shared" si="13"/>
        <v>889112757.98854649</v>
      </c>
      <c r="P165" s="3">
        <f t="shared" si="14"/>
        <v>-75445651.619904041</v>
      </c>
      <c r="Q165" s="57">
        <f t="shared" si="15"/>
        <v>5692046348351929</v>
      </c>
      <c r="R165" s="3">
        <f t="shared" si="16"/>
        <v>75445651.619904041</v>
      </c>
      <c r="S165" s="40">
        <f t="shared" si="17"/>
        <v>9.9753378801878942E-2</v>
      </c>
      <c r="U165" s="12">
        <v>130</v>
      </c>
      <c r="V165" s="12">
        <v>724377854.34225595</v>
      </c>
      <c r="W165" s="12">
        <v>44652570.65774405</v>
      </c>
    </row>
    <row r="166" spans="1:23" x14ac:dyDescent="0.25">
      <c r="A166" s="2">
        <v>40026</v>
      </c>
      <c r="B166" s="3">
        <v>713995388</v>
      </c>
      <c r="C166">
        <v>6.8316999999999997</v>
      </c>
      <c r="D166">
        <v>1.1229</v>
      </c>
      <c r="E166">
        <v>0.61057516180241789</v>
      </c>
      <c r="F166">
        <v>76.868300000000005</v>
      </c>
      <c r="G166">
        <v>57.88</v>
      </c>
      <c r="H166">
        <v>33.622585454545451</v>
      </c>
      <c r="I166">
        <v>0</v>
      </c>
      <c r="J166">
        <v>0</v>
      </c>
      <c r="K166">
        <v>0</v>
      </c>
      <c r="L166">
        <v>0</v>
      </c>
      <c r="M166" s="21">
        <f t="array" ref="M166">SUMPRODUCT(TRANSPOSE($V$20:$V$29),C166:L166)+$V$19</f>
        <v>824664688.54940414</v>
      </c>
      <c r="N166" s="21">
        <f t="shared" si="12"/>
        <v>767319348.18076169</v>
      </c>
      <c r="O166" s="21">
        <f t="shared" si="13"/>
        <v>882010028.91804659</v>
      </c>
      <c r="P166" s="3">
        <f t="shared" si="14"/>
        <v>-110669300.54940414</v>
      </c>
      <c r="Q166" s="57">
        <f t="shared" si="15"/>
        <v>1.2247694084094344E+16</v>
      </c>
      <c r="R166" s="3">
        <f t="shared" si="16"/>
        <v>110669300.54940414</v>
      </c>
      <c r="S166" s="40">
        <f t="shared" si="17"/>
        <v>0.15500002158193793</v>
      </c>
      <c r="U166" s="12">
        <v>131</v>
      </c>
      <c r="V166" s="12">
        <v>689516495.01792884</v>
      </c>
      <c r="W166" s="12">
        <v>-18661253.017928839</v>
      </c>
    </row>
    <row r="167" spans="1:23" x14ac:dyDescent="0.25">
      <c r="A167" s="2">
        <v>40057</v>
      </c>
      <c r="B167" s="3">
        <v>729716393</v>
      </c>
      <c r="C167">
        <v>6.8323</v>
      </c>
      <c r="D167">
        <v>1.0871999999999999</v>
      </c>
      <c r="E167">
        <v>0.60488749092668759</v>
      </c>
      <c r="F167">
        <v>75.392099999999999</v>
      </c>
      <c r="G167">
        <v>49.56</v>
      </c>
      <c r="H167">
        <v>38.38133609523809</v>
      </c>
      <c r="I167">
        <v>0</v>
      </c>
      <c r="J167">
        <v>0</v>
      </c>
      <c r="K167">
        <v>0</v>
      </c>
      <c r="L167">
        <v>0</v>
      </c>
      <c r="M167" s="21">
        <f t="array" ref="M167">SUMPRODUCT(TRANSPOSE($V$20:$V$29),C167:L167)+$V$19</f>
        <v>834960094.89694309</v>
      </c>
      <c r="N167" s="21">
        <f t="shared" si="12"/>
        <v>777614754.52830064</v>
      </c>
      <c r="O167" s="21">
        <f t="shared" si="13"/>
        <v>892305435.26558554</v>
      </c>
      <c r="P167" s="3">
        <f t="shared" si="14"/>
        <v>-105243701.89694309</v>
      </c>
      <c r="Q167" s="57">
        <f t="shared" si="15"/>
        <v>1.1076236788972624E+16</v>
      </c>
      <c r="R167" s="3">
        <f t="shared" si="16"/>
        <v>105243701.89694309</v>
      </c>
      <c r="S167" s="40">
        <f t="shared" si="17"/>
        <v>0.14422548665004856</v>
      </c>
      <c r="U167" s="12">
        <v>132</v>
      </c>
      <c r="V167" s="12">
        <v>700570642.59747577</v>
      </c>
      <c r="W167" s="12">
        <v>1021600.4025242329</v>
      </c>
    </row>
    <row r="168" spans="1:23" x14ac:dyDescent="0.25">
      <c r="A168" s="2">
        <v>40087</v>
      </c>
      <c r="B168" s="3">
        <v>731364599</v>
      </c>
      <c r="C168">
        <v>6.8277000000000001</v>
      </c>
      <c r="D168">
        <v>1.0815999999999999</v>
      </c>
      <c r="E168">
        <v>0.61263248177418361</v>
      </c>
      <c r="F168">
        <v>74.240099999999998</v>
      </c>
      <c r="G168">
        <v>50.62</v>
      </c>
      <c r="H168">
        <v>37.297434190476189</v>
      </c>
      <c r="I168">
        <v>0</v>
      </c>
      <c r="J168">
        <v>0</v>
      </c>
      <c r="K168">
        <v>0</v>
      </c>
      <c r="L168">
        <v>1</v>
      </c>
      <c r="M168" s="21">
        <f t="array" ref="M168">SUMPRODUCT(TRANSPOSE($V$20:$V$29),C168:L168)+$V$19</f>
        <v>863963526.92939043</v>
      </c>
      <c r="N168" s="21">
        <f t="shared" si="12"/>
        <v>806618186.56074798</v>
      </c>
      <c r="O168" s="21">
        <f t="shared" si="13"/>
        <v>921308867.29803288</v>
      </c>
      <c r="P168" s="3">
        <f t="shared" si="14"/>
        <v>-132598927.92939043</v>
      </c>
      <c r="Q168" s="57">
        <f t="shared" si="15"/>
        <v>1.7582475688023678E+16</v>
      </c>
      <c r="R168" s="3">
        <f t="shared" si="16"/>
        <v>132598927.92939043</v>
      </c>
      <c r="S168" s="40">
        <f t="shared" si="17"/>
        <v>0.1813034539963978</v>
      </c>
      <c r="U168" s="12">
        <v>133</v>
      </c>
      <c r="V168" s="12">
        <v>716736963.61148977</v>
      </c>
      <c r="W168" s="12">
        <v>-15097578.611489773</v>
      </c>
    </row>
    <row r="169" spans="1:23" x14ac:dyDescent="0.25">
      <c r="A169" s="2">
        <v>40118</v>
      </c>
      <c r="B169" s="3">
        <v>747321288</v>
      </c>
      <c r="C169">
        <v>6.8266999999999998</v>
      </c>
      <c r="D169">
        <v>1.0547</v>
      </c>
      <c r="E169">
        <v>0.61682704169750802</v>
      </c>
      <c r="F169">
        <v>72.793999999999997</v>
      </c>
      <c r="G169">
        <v>50.95</v>
      </c>
      <c r="H169">
        <v>38.396818409090912</v>
      </c>
      <c r="I169">
        <v>0</v>
      </c>
      <c r="J169">
        <v>0</v>
      </c>
      <c r="K169">
        <v>0</v>
      </c>
      <c r="L169">
        <v>0</v>
      </c>
      <c r="M169" s="21">
        <f t="array" ref="M169">SUMPRODUCT(TRANSPOSE($V$20:$V$29),C169:L169)+$V$19</f>
        <v>818325589.92720461</v>
      </c>
      <c r="N169" s="21">
        <f t="shared" si="12"/>
        <v>760980249.55856216</v>
      </c>
      <c r="O169" s="21">
        <f t="shared" si="13"/>
        <v>875670930.29584706</v>
      </c>
      <c r="P169" s="3">
        <f t="shared" si="14"/>
        <v>-71004301.927204609</v>
      </c>
      <c r="Q169" s="57">
        <f t="shared" si="15"/>
        <v>5041610892169632</v>
      </c>
      <c r="R169" s="3">
        <f t="shared" si="16"/>
        <v>71004301.927204609</v>
      </c>
      <c r="S169" s="40">
        <f t="shared" si="17"/>
        <v>9.5011748049126377E-2</v>
      </c>
      <c r="U169" s="12">
        <v>134</v>
      </c>
      <c r="V169" s="12">
        <v>726156392.64174914</v>
      </c>
      <c r="W169" s="12">
        <v>24530974.358250856</v>
      </c>
    </row>
    <row r="170" spans="1:23" x14ac:dyDescent="0.25">
      <c r="A170" s="2">
        <v>40148</v>
      </c>
      <c r="B170" s="3">
        <v>763740689</v>
      </c>
      <c r="C170">
        <v>6.8270999999999997</v>
      </c>
      <c r="D170">
        <v>1.0592999999999999</v>
      </c>
      <c r="E170">
        <v>0.60244593047773964</v>
      </c>
      <c r="F170">
        <v>72.554299999999998</v>
      </c>
      <c r="G170">
        <v>54.18</v>
      </c>
      <c r="H170">
        <v>42.523764799999995</v>
      </c>
      <c r="I170">
        <v>0</v>
      </c>
      <c r="J170">
        <v>0</v>
      </c>
      <c r="K170">
        <v>0</v>
      </c>
      <c r="L170">
        <v>0</v>
      </c>
      <c r="M170" s="21">
        <f t="array" ref="M170">SUMPRODUCT(TRANSPOSE($V$20:$V$29),C170:L170)+$V$19</f>
        <v>849288799.6987896</v>
      </c>
      <c r="N170" s="21">
        <f t="shared" si="12"/>
        <v>791943459.33014715</v>
      </c>
      <c r="O170" s="21">
        <f t="shared" si="13"/>
        <v>906634140.06743205</v>
      </c>
      <c r="P170" s="3">
        <f t="shared" si="14"/>
        <v>-85548110.698789597</v>
      </c>
      <c r="Q170" s="57">
        <f t="shared" si="15"/>
        <v>7318479244132359</v>
      </c>
      <c r="R170" s="3">
        <f t="shared" si="16"/>
        <v>85548110.698789597</v>
      </c>
      <c r="S170" s="40">
        <f t="shared" si="17"/>
        <v>0.11201198512914322</v>
      </c>
      <c r="U170" s="12">
        <v>135</v>
      </c>
      <c r="V170" s="12">
        <v>858021632.65579081</v>
      </c>
      <c r="W170" s="12">
        <v>-40408060.655790806</v>
      </c>
    </row>
    <row r="171" spans="1:23" x14ac:dyDescent="0.25">
      <c r="A171" s="2">
        <v>40179</v>
      </c>
      <c r="B171" s="3">
        <v>721956990</v>
      </c>
      <c r="C171">
        <v>6.8274999999999997</v>
      </c>
      <c r="D171">
        <v>1.0537000000000001</v>
      </c>
      <c r="E171">
        <v>0.61629483544927888</v>
      </c>
      <c r="F171">
        <v>73.1327</v>
      </c>
      <c r="G171">
        <v>61.85</v>
      </c>
      <c r="H171">
        <v>46.664378090909096</v>
      </c>
      <c r="I171">
        <v>0</v>
      </c>
      <c r="J171">
        <v>0</v>
      </c>
      <c r="K171">
        <v>0</v>
      </c>
      <c r="L171">
        <v>0</v>
      </c>
      <c r="M171" s="21">
        <f t="array" ref="M171">SUMPRODUCT(TRANSPOSE($V$20:$V$29),C171:L171)+$V$19</f>
        <v>868820013.96048093</v>
      </c>
      <c r="N171" s="21">
        <f t="shared" si="12"/>
        <v>811474673.59183848</v>
      </c>
      <c r="O171" s="21">
        <f t="shared" si="13"/>
        <v>926165354.32912338</v>
      </c>
      <c r="P171" s="3">
        <f t="shared" si="14"/>
        <v>-146863023.96048093</v>
      </c>
      <c r="Q171" s="57">
        <f t="shared" si="15"/>
        <v>2.1568747806816796E+16</v>
      </c>
      <c r="R171" s="3">
        <f t="shared" si="16"/>
        <v>146863023.96048093</v>
      </c>
      <c r="S171" s="40">
        <f t="shared" si="17"/>
        <v>0.20342350859499392</v>
      </c>
      <c r="U171" s="12">
        <v>136</v>
      </c>
      <c r="V171" s="12">
        <v>823031863.95197451</v>
      </c>
      <c r="W171" s="12">
        <v>-74322287.951974511</v>
      </c>
    </row>
    <row r="172" spans="1:23" x14ac:dyDescent="0.25">
      <c r="A172" s="2">
        <v>40210</v>
      </c>
      <c r="B172" s="3">
        <v>781185069</v>
      </c>
      <c r="C172">
        <v>6.8269000000000002</v>
      </c>
      <c r="D172">
        <v>1.0438000000000001</v>
      </c>
      <c r="E172">
        <v>0.6188884762965714</v>
      </c>
      <c r="F172">
        <v>73.725300000000004</v>
      </c>
      <c r="G172">
        <v>67.34</v>
      </c>
      <c r="H172">
        <v>47.899840210526314</v>
      </c>
      <c r="I172">
        <v>0</v>
      </c>
      <c r="J172">
        <v>0</v>
      </c>
      <c r="K172">
        <v>0</v>
      </c>
      <c r="L172">
        <v>0</v>
      </c>
      <c r="M172" s="21">
        <f t="array" ref="M172">SUMPRODUCT(TRANSPOSE($V$20:$V$29),C172:L172)+$V$19</f>
        <v>889466890.27731919</v>
      </c>
      <c r="N172" s="21">
        <f t="shared" si="12"/>
        <v>832121549.90867674</v>
      </c>
      <c r="O172" s="21">
        <f t="shared" si="13"/>
        <v>946812230.64596164</v>
      </c>
      <c r="P172" s="3">
        <f t="shared" si="14"/>
        <v>-108281821.27731919</v>
      </c>
      <c r="Q172" s="57">
        <f t="shared" si="15"/>
        <v>1.1724952819133296E+16</v>
      </c>
      <c r="R172" s="3">
        <f t="shared" si="16"/>
        <v>108281821.27731919</v>
      </c>
      <c r="S172" s="40">
        <f t="shared" si="17"/>
        <v>0.13861225153206197</v>
      </c>
      <c r="U172" s="12">
        <v>137</v>
      </c>
      <c r="V172" s="12">
        <v>823202732.39423251</v>
      </c>
      <c r="W172" s="12">
        <v>13614898.605767488</v>
      </c>
    </row>
    <row r="173" spans="1:23" x14ac:dyDescent="0.25">
      <c r="A173" s="2">
        <v>40238</v>
      </c>
      <c r="B173" s="3">
        <v>1006921809</v>
      </c>
      <c r="C173">
        <v>6.8285</v>
      </c>
      <c r="D173">
        <v>1.0571999999999999</v>
      </c>
      <c r="E173">
        <v>0.64028684850813156</v>
      </c>
      <c r="F173">
        <v>75.421000000000006</v>
      </c>
      <c r="G173">
        <v>66.19</v>
      </c>
      <c r="H173">
        <v>46.24993805263157</v>
      </c>
      <c r="I173">
        <v>1</v>
      </c>
      <c r="J173">
        <v>0</v>
      </c>
      <c r="K173">
        <v>0</v>
      </c>
      <c r="L173">
        <v>0</v>
      </c>
      <c r="M173" s="21">
        <f t="array" ref="M173">SUMPRODUCT(TRANSPOSE($V$20:$V$29),C173:L173)+$V$19</f>
        <v>961480988.75030875</v>
      </c>
      <c r="N173" s="21">
        <f t="shared" si="12"/>
        <v>904135648.3816663</v>
      </c>
      <c r="O173" s="21">
        <f t="shared" si="13"/>
        <v>1018826329.1189512</v>
      </c>
      <c r="P173" s="3">
        <f t="shared" si="14"/>
        <v>45440820.249691248</v>
      </c>
      <c r="Q173" s="57">
        <f t="shared" si="15"/>
        <v>2064868144964750.2</v>
      </c>
      <c r="R173" s="3">
        <f t="shared" si="16"/>
        <v>45440820.249691248</v>
      </c>
      <c r="S173" s="40">
        <f t="shared" si="17"/>
        <v>4.5128449740124012E-2</v>
      </c>
      <c r="U173" s="12">
        <v>138</v>
      </c>
      <c r="V173" s="12">
        <v>824993607.03183675</v>
      </c>
      <c r="W173" s="12">
        <v>-9253728.0318367481</v>
      </c>
    </row>
    <row r="174" spans="1:23" x14ac:dyDescent="0.25">
      <c r="A174" s="2">
        <v>40269</v>
      </c>
      <c r="B174" s="3">
        <v>928891976</v>
      </c>
      <c r="C174">
        <v>6.8262</v>
      </c>
      <c r="D174">
        <v>1.0228999999999999</v>
      </c>
      <c r="E174">
        <v>0.66409881790410408</v>
      </c>
      <c r="F174">
        <v>75.2483</v>
      </c>
      <c r="G174">
        <v>70.930000000000007</v>
      </c>
      <c r="H174">
        <v>51.314287304347822</v>
      </c>
      <c r="I174">
        <v>0</v>
      </c>
      <c r="J174">
        <v>1</v>
      </c>
      <c r="K174">
        <v>0</v>
      </c>
      <c r="L174">
        <v>0</v>
      </c>
      <c r="M174" s="21">
        <f t="array" ref="M174">SUMPRODUCT(TRANSPOSE($V$20:$V$29),C174:L174)+$V$19</f>
        <v>950088732.56594229</v>
      </c>
      <c r="N174" s="21">
        <f t="shared" si="12"/>
        <v>892743392.19729984</v>
      </c>
      <c r="O174" s="21">
        <f t="shared" si="13"/>
        <v>1007434072.9345847</v>
      </c>
      <c r="P174" s="3">
        <f t="shared" si="14"/>
        <v>-21196756.565942287</v>
      </c>
      <c r="Q174" s="57">
        <f t="shared" si="15"/>
        <v>449302488915817.5</v>
      </c>
      <c r="R174" s="3">
        <f t="shared" si="16"/>
        <v>21196756.565942287</v>
      </c>
      <c r="S174" s="40">
        <f t="shared" si="17"/>
        <v>2.2819398932930699E-2</v>
      </c>
      <c r="U174" s="12">
        <v>139</v>
      </c>
      <c r="V174" s="12">
        <v>854689491.36604762</v>
      </c>
      <c r="W174" s="12">
        <v>-133735420.36604762</v>
      </c>
    </row>
    <row r="175" spans="1:23" x14ac:dyDescent="0.25">
      <c r="A175" s="2">
        <v>40299</v>
      </c>
      <c r="B175" s="3">
        <v>965179094</v>
      </c>
      <c r="C175">
        <v>6.8255999999999997</v>
      </c>
      <c r="D175">
        <v>1.0052000000000001</v>
      </c>
      <c r="E175">
        <v>0.65223062875032611</v>
      </c>
      <c r="F175">
        <v>75.335999999999999</v>
      </c>
      <c r="G175">
        <v>77.58</v>
      </c>
      <c r="H175">
        <v>52.722451619047618</v>
      </c>
      <c r="I175">
        <v>0</v>
      </c>
      <c r="J175">
        <v>0</v>
      </c>
      <c r="K175">
        <v>1</v>
      </c>
      <c r="L175">
        <v>0</v>
      </c>
      <c r="M175" s="21">
        <f t="array" ref="M175">SUMPRODUCT(TRANSPOSE($V$20:$V$29),C175:L175)+$V$19</f>
        <v>962346868.1614933</v>
      </c>
      <c r="N175" s="21">
        <f t="shared" si="12"/>
        <v>905001527.79285085</v>
      </c>
      <c r="O175" s="21">
        <f t="shared" si="13"/>
        <v>1019692208.5301358</v>
      </c>
      <c r="P175" s="3">
        <f t="shared" si="14"/>
        <v>2832225.8385066986</v>
      </c>
      <c r="Q175" s="57">
        <f t="shared" si="15"/>
        <v>8021503200304.9717</v>
      </c>
      <c r="R175" s="3">
        <f t="shared" si="16"/>
        <v>2832225.8385066986</v>
      </c>
      <c r="S175" s="40">
        <f t="shared" si="17"/>
        <v>2.9344044603878444E-3</v>
      </c>
      <c r="U175" s="12">
        <v>140</v>
      </c>
      <c r="V175" s="12">
        <v>881181850.89065218</v>
      </c>
      <c r="W175" s="12">
        <v>-57652596.89065218</v>
      </c>
    </row>
    <row r="176" spans="1:23" x14ac:dyDescent="0.25">
      <c r="A176" s="2">
        <v>40330</v>
      </c>
      <c r="B176" s="3">
        <v>943767138</v>
      </c>
      <c r="C176">
        <v>6.8274999999999997</v>
      </c>
      <c r="D176">
        <v>1.0403</v>
      </c>
      <c r="E176">
        <v>0.68170972799781848</v>
      </c>
      <c r="F176">
        <v>78.144800000000004</v>
      </c>
      <c r="G176">
        <v>85.29</v>
      </c>
      <c r="H176">
        <v>50.429439100000003</v>
      </c>
      <c r="I176">
        <v>0</v>
      </c>
      <c r="J176">
        <v>0</v>
      </c>
      <c r="K176">
        <v>0</v>
      </c>
      <c r="L176">
        <v>0</v>
      </c>
      <c r="M176" s="21">
        <f t="array" ref="M176">SUMPRODUCT(TRANSPOSE($V$20:$V$29),C176:L176)+$V$19</f>
        <v>900057050.12217712</v>
      </c>
      <c r="N176" s="21">
        <f t="shared" si="12"/>
        <v>842711709.75353467</v>
      </c>
      <c r="O176" s="21">
        <f t="shared" si="13"/>
        <v>957402390.49081957</v>
      </c>
      <c r="P176" s="3">
        <f t="shared" si="14"/>
        <v>43710087.877822876</v>
      </c>
      <c r="Q176" s="57">
        <f t="shared" si="15"/>
        <v>1910571782286998.2</v>
      </c>
      <c r="R176" s="3">
        <f t="shared" si="16"/>
        <v>43710087.877822876</v>
      </c>
      <c r="S176" s="40">
        <f t="shared" si="17"/>
        <v>4.631448385716401E-2</v>
      </c>
      <c r="U176" s="12">
        <v>141</v>
      </c>
      <c r="V176" s="12">
        <v>868377833.13702619</v>
      </c>
      <c r="W176" s="12">
        <v>-60436347.137026191</v>
      </c>
    </row>
    <row r="177" spans="1:23" x14ac:dyDescent="0.25">
      <c r="A177" s="2">
        <v>40360</v>
      </c>
      <c r="B177" s="3">
        <v>807898261</v>
      </c>
      <c r="C177">
        <v>6.8183999999999996</v>
      </c>
      <c r="D177">
        <v>1.0376000000000001</v>
      </c>
      <c r="E177">
        <v>0.67713976164680401</v>
      </c>
      <c r="F177">
        <v>79.045900000000003</v>
      </c>
      <c r="G177">
        <v>78.72</v>
      </c>
      <c r="H177">
        <v>50.368390000000005</v>
      </c>
      <c r="I177">
        <v>0</v>
      </c>
      <c r="J177">
        <v>0</v>
      </c>
      <c r="K177">
        <v>0</v>
      </c>
      <c r="L177">
        <v>0</v>
      </c>
      <c r="M177" s="21">
        <f t="array" ref="M177">SUMPRODUCT(TRANSPOSE($V$20:$V$29),C177:L177)+$V$19</f>
        <v>904373764.05873108</v>
      </c>
      <c r="N177" s="21">
        <f t="shared" si="12"/>
        <v>847028423.69008863</v>
      </c>
      <c r="O177" s="21">
        <f t="shared" si="13"/>
        <v>961719104.42737353</v>
      </c>
      <c r="P177" s="3">
        <f t="shared" si="14"/>
        <v>-96475503.058731079</v>
      </c>
      <c r="Q177" s="57">
        <f t="shared" si="15"/>
        <v>9307522690435230</v>
      </c>
      <c r="R177" s="3">
        <f t="shared" si="16"/>
        <v>96475503.058731079</v>
      </c>
      <c r="S177" s="40">
        <f t="shared" si="17"/>
        <v>0.11941541121689712</v>
      </c>
      <c r="U177" s="12">
        <v>142</v>
      </c>
      <c r="V177" s="12">
        <v>942104690.70136893</v>
      </c>
      <c r="W177" s="12">
        <v>-19111003.701368928</v>
      </c>
    </row>
    <row r="178" spans="1:23" x14ac:dyDescent="0.25">
      <c r="A178" s="2">
        <v>40391</v>
      </c>
      <c r="B178" s="3">
        <v>887982200</v>
      </c>
      <c r="C178">
        <v>6.7762000000000002</v>
      </c>
      <c r="D178">
        <v>1.0422</v>
      </c>
      <c r="E178">
        <v>0.65342394145321481</v>
      </c>
      <c r="F178">
        <v>76.904899999999998</v>
      </c>
      <c r="G178">
        <v>78.8</v>
      </c>
      <c r="H178">
        <v>52.625426285714283</v>
      </c>
      <c r="I178">
        <v>0</v>
      </c>
      <c r="J178">
        <v>0</v>
      </c>
      <c r="K178">
        <v>0</v>
      </c>
      <c r="L178">
        <v>0</v>
      </c>
      <c r="M178" s="21">
        <f t="array" ref="M178">SUMPRODUCT(TRANSPOSE($V$20:$V$29),C178:L178)+$V$19</f>
        <v>928870037.21290922</v>
      </c>
      <c r="N178" s="21">
        <f t="shared" si="12"/>
        <v>871524696.84426677</v>
      </c>
      <c r="O178" s="21">
        <f t="shared" si="13"/>
        <v>986215377.58155167</v>
      </c>
      <c r="P178" s="3">
        <f t="shared" si="14"/>
        <v>-40887837.212909222</v>
      </c>
      <c r="Q178" s="57">
        <f t="shared" si="15"/>
        <v>1671815231949364.2</v>
      </c>
      <c r="R178" s="3">
        <f t="shared" si="16"/>
        <v>40887837.212909222</v>
      </c>
      <c r="S178" s="40">
        <f t="shared" si="17"/>
        <v>4.6045784716077891E-2</v>
      </c>
      <c r="U178" s="12">
        <v>143</v>
      </c>
      <c r="V178" s="12">
        <v>913612898.43735182</v>
      </c>
      <c r="W178" s="12">
        <v>-18374258.437351823</v>
      </c>
    </row>
    <row r="179" spans="1:23" x14ac:dyDescent="0.25">
      <c r="A179" s="2">
        <v>40422</v>
      </c>
      <c r="B179" s="3">
        <v>850477570</v>
      </c>
      <c r="C179">
        <v>6.7873000000000001</v>
      </c>
      <c r="D179">
        <v>1.0404</v>
      </c>
      <c r="E179">
        <v>0.63852882957665535</v>
      </c>
      <c r="F179">
        <v>75.742800000000003</v>
      </c>
      <c r="G179">
        <v>83.15</v>
      </c>
      <c r="H179">
        <v>57.122132090909084</v>
      </c>
      <c r="I179">
        <v>0</v>
      </c>
      <c r="J179">
        <v>0</v>
      </c>
      <c r="K179">
        <v>0</v>
      </c>
      <c r="L179">
        <v>0</v>
      </c>
      <c r="M179" s="21">
        <f t="array" ref="M179">SUMPRODUCT(TRANSPOSE($V$20:$V$29),C179:L179)+$V$19</f>
        <v>955810562.21059132</v>
      </c>
      <c r="N179" s="21">
        <f t="shared" si="12"/>
        <v>898465221.84194887</v>
      </c>
      <c r="O179" s="21">
        <f t="shared" si="13"/>
        <v>1013155902.5792338</v>
      </c>
      <c r="P179" s="3">
        <f t="shared" si="14"/>
        <v>-105332992.21059132</v>
      </c>
      <c r="Q179" s="57">
        <f t="shared" si="15"/>
        <v>1.109503924803649E+16</v>
      </c>
      <c r="R179" s="3">
        <f t="shared" si="16"/>
        <v>105332992.21059132</v>
      </c>
      <c r="S179" s="40">
        <f t="shared" si="17"/>
        <v>0.12385158165969187</v>
      </c>
      <c r="U179" s="12">
        <v>144</v>
      </c>
      <c r="V179" s="12">
        <v>922481460.08491707</v>
      </c>
      <c r="W179" s="12">
        <v>-108612392.08491707</v>
      </c>
    </row>
    <row r="180" spans="1:23" x14ac:dyDescent="0.25">
      <c r="A180" s="2">
        <v>40452</v>
      </c>
      <c r="B180" s="3">
        <v>968073229</v>
      </c>
      <c r="C180">
        <v>6.7396000000000003</v>
      </c>
      <c r="D180">
        <v>1.0329999999999999</v>
      </c>
      <c r="E180">
        <v>0.64139567699313704</v>
      </c>
      <c r="F180">
        <v>75.319299999999998</v>
      </c>
      <c r="G180">
        <v>81.93</v>
      </c>
      <c r="H180">
        <v>61.188501095238109</v>
      </c>
      <c r="I180">
        <v>0</v>
      </c>
      <c r="J180">
        <v>0</v>
      </c>
      <c r="K180">
        <v>0</v>
      </c>
      <c r="L180">
        <v>1</v>
      </c>
      <c r="M180" s="21">
        <f t="array" ref="M180">SUMPRODUCT(TRANSPOSE($V$20:$V$29),C180:L180)+$V$19</f>
        <v>1021483841.9530795</v>
      </c>
      <c r="N180" s="21">
        <f t="shared" si="12"/>
        <v>964138501.58443701</v>
      </c>
      <c r="O180" s="21">
        <f t="shared" si="13"/>
        <v>1078829182.3217218</v>
      </c>
      <c r="P180" s="3">
        <f t="shared" si="14"/>
        <v>-53410612.953079462</v>
      </c>
      <c r="Q180" s="57">
        <f t="shared" si="15"/>
        <v>2852693576023659.5</v>
      </c>
      <c r="R180" s="3">
        <f t="shared" si="16"/>
        <v>53410612.953079462</v>
      </c>
      <c r="S180" s="40">
        <f t="shared" si="17"/>
        <v>5.5172079294302498E-2</v>
      </c>
      <c r="U180" s="12">
        <v>145</v>
      </c>
      <c r="V180" s="12">
        <v>957433502.13374913</v>
      </c>
      <c r="W180" s="12">
        <v>8721509.8662508726</v>
      </c>
    </row>
    <row r="181" spans="1:23" x14ac:dyDescent="0.25">
      <c r="A181" s="2">
        <v>40483</v>
      </c>
      <c r="B181" s="3">
        <v>988908147</v>
      </c>
      <c r="C181">
        <v>6.6677999999999997</v>
      </c>
      <c r="D181">
        <v>1.0179</v>
      </c>
      <c r="E181">
        <v>0.63023886052814015</v>
      </c>
      <c r="F181">
        <v>72.342799999999997</v>
      </c>
      <c r="G181">
        <v>71.150000000000006</v>
      </c>
      <c r="H181">
        <v>65.331417809523799</v>
      </c>
      <c r="I181">
        <v>0</v>
      </c>
      <c r="J181">
        <v>0</v>
      </c>
      <c r="K181">
        <v>0</v>
      </c>
      <c r="L181">
        <v>0</v>
      </c>
      <c r="M181" s="21">
        <f t="array" ref="M181">SUMPRODUCT(TRANSPOSE($V$20:$V$29),C181:L181)+$V$19</f>
        <v>983338864.05148959</v>
      </c>
      <c r="N181" s="21">
        <f t="shared" si="12"/>
        <v>925993523.68284714</v>
      </c>
      <c r="O181" s="21">
        <f t="shared" si="13"/>
        <v>1040684204.420132</v>
      </c>
      <c r="P181" s="3">
        <f t="shared" si="14"/>
        <v>5569282.9485104084</v>
      </c>
      <c r="Q181" s="57">
        <f t="shared" si="15"/>
        <v>31016912560568.789</v>
      </c>
      <c r="R181" s="3">
        <f t="shared" si="16"/>
        <v>5569282.9485104084</v>
      </c>
      <c r="S181" s="40">
        <f t="shared" si="17"/>
        <v>5.6317494859412951E-3</v>
      </c>
      <c r="U181" s="12">
        <v>146</v>
      </c>
      <c r="V181" s="12">
        <v>960075587.06607985</v>
      </c>
      <c r="W181" s="12">
        <v>-6404719.066079855</v>
      </c>
    </row>
    <row r="182" spans="1:23" x14ac:dyDescent="0.25">
      <c r="A182" s="4">
        <v>40513</v>
      </c>
      <c r="B182" s="5">
        <v>1028521444</v>
      </c>
      <c r="C182">
        <v>6.6538000000000004</v>
      </c>
      <c r="D182">
        <v>1.0128999999999999</v>
      </c>
      <c r="E182">
        <v>0.62652715995238395</v>
      </c>
      <c r="F182">
        <v>72.478399999999993</v>
      </c>
      <c r="G182">
        <v>63.48</v>
      </c>
      <c r="H182">
        <v>67.49925433333334</v>
      </c>
      <c r="I182">
        <v>0</v>
      </c>
      <c r="J182">
        <v>0</v>
      </c>
      <c r="K182">
        <v>0</v>
      </c>
      <c r="L182">
        <v>0</v>
      </c>
      <c r="M182" s="21">
        <f t="array" ref="M182">SUMPRODUCT(TRANSPOSE($V$20:$V$29),C182:L182)+$V$19</f>
        <v>987943065.3012104</v>
      </c>
      <c r="N182" s="21">
        <f t="shared" si="12"/>
        <v>930597724.93256795</v>
      </c>
      <c r="O182" s="21">
        <f t="shared" si="13"/>
        <v>1045288405.6698529</v>
      </c>
      <c r="P182" s="3">
        <f t="shared" si="14"/>
        <v>40578378.698789597</v>
      </c>
      <c r="Q182" s="57">
        <f t="shared" si="15"/>
        <v>1646604817822381.2</v>
      </c>
      <c r="R182" s="3">
        <f t="shared" si="16"/>
        <v>40578378.698789597</v>
      </c>
      <c r="S182" s="40">
        <f t="shared" si="17"/>
        <v>3.9453118780856063E-2</v>
      </c>
      <c r="U182" s="12">
        <v>147</v>
      </c>
      <c r="V182" s="12">
        <v>1086545368.9470537</v>
      </c>
      <c r="W182" s="12">
        <v>-98019929.947053671</v>
      </c>
    </row>
    <row r="183" spans="1:23" x14ac:dyDescent="0.25">
      <c r="A183" s="2">
        <v>40544</v>
      </c>
      <c r="B183" s="3">
        <v>906581823</v>
      </c>
      <c r="C183">
        <v>6.6497000000000002</v>
      </c>
      <c r="D183">
        <v>1.0081</v>
      </c>
      <c r="E183">
        <v>0.64123116383456236</v>
      </c>
      <c r="F183">
        <v>73.9054</v>
      </c>
      <c r="G183">
        <v>68.81</v>
      </c>
      <c r="H183">
        <v>71.55154845454544</v>
      </c>
      <c r="I183">
        <v>0</v>
      </c>
      <c r="J183">
        <v>0</v>
      </c>
      <c r="K183">
        <v>0</v>
      </c>
      <c r="L183">
        <v>0</v>
      </c>
      <c r="M183" s="21">
        <f t="array" ref="M183">SUMPRODUCT(TRANSPOSE($V$20:$V$29),C183:L183)+$V$19</f>
        <v>1010101559.28493</v>
      </c>
      <c r="N183" s="21">
        <f t="shared" si="12"/>
        <v>952756218.91628754</v>
      </c>
      <c r="O183" s="21">
        <f t="shared" si="13"/>
        <v>1067446899.6535724</v>
      </c>
      <c r="P183" s="3">
        <f t="shared" si="14"/>
        <v>-103519736.28492999</v>
      </c>
      <c r="Q183" s="57">
        <f t="shared" si="15"/>
        <v>1.071633580050145E+16</v>
      </c>
      <c r="R183" s="3">
        <f t="shared" si="16"/>
        <v>103519736.28492999</v>
      </c>
      <c r="S183" s="40">
        <f t="shared" si="17"/>
        <v>0.11418686505578658</v>
      </c>
      <c r="U183" s="12">
        <v>148</v>
      </c>
      <c r="V183" s="12">
        <v>1058344448.9685222</v>
      </c>
      <c r="W183" s="12">
        <v>32524531.031477809</v>
      </c>
    </row>
    <row r="184" spans="1:23" x14ac:dyDescent="0.25">
      <c r="A184" s="2">
        <v>40575</v>
      </c>
      <c r="B184" s="3">
        <v>922115752</v>
      </c>
      <c r="C184">
        <v>6.5964</v>
      </c>
      <c r="D184">
        <v>0.99390000000000001</v>
      </c>
      <c r="E184">
        <v>0.63363325307312124</v>
      </c>
      <c r="F184">
        <v>73.007999999999996</v>
      </c>
      <c r="G184">
        <v>75.040000000000006</v>
      </c>
      <c r="H184">
        <v>77.15627379999998</v>
      </c>
      <c r="I184">
        <v>0</v>
      </c>
      <c r="J184">
        <v>0</v>
      </c>
      <c r="K184">
        <v>0</v>
      </c>
      <c r="L184">
        <v>0</v>
      </c>
      <c r="M184" s="21">
        <f t="array" ref="M184">SUMPRODUCT(TRANSPOSE($V$20:$V$29),C184:L184)+$V$19</f>
        <v>1060869215.279242</v>
      </c>
      <c r="N184" s="21">
        <f t="shared" si="12"/>
        <v>1003523874.9105996</v>
      </c>
      <c r="O184" s="21">
        <f t="shared" si="13"/>
        <v>1118214555.6478844</v>
      </c>
      <c r="P184" s="3">
        <f t="shared" si="14"/>
        <v>-138753463.27924204</v>
      </c>
      <c r="Q184" s="57">
        <f t="shared" si="15"/>
        <v>1.9252523571983968E+16</v>
      </c>
      <c r="R184" s="3">
        <f t="shared" si="16"/>
        <v>138753463.27924204</v>
      </c>
      <c r="S184" s="40">
        <f t="shared" si="17"/>
        <v>0.15047293463786532</v>
      </c>
      <c r="U184" s="12">
        <v>149</v>
      </c>
      <c r="V184" s="12">
        <v>1067695958.2350262</v>
      </c>
      <c r="W184" s="12">
        <v>-19703501.23502624</v>
      </c>
    </row>
    <row r="185" spans="1:23" x14ac:dyDescent="0.25">
      <c r="A185" s="2">
        <v>40603</v>
      </c>
      <c r="B185" s="3">
        <v>1158752072</v>
      </c>
      <c r="C185">
        <v>6.5761000000000003</v>
      </c>
      <c r="D185">
        <v>0.98760000000000003</v>
      </c>
      <c r="E185">
        <v>0.62019350037211607</v>
      </c>
      <c r="F185">
        <v>72.075199999999995</v>
      </c>
      <c r="G185">
        <v>83.22</v>
      </c>
      <c r="H185">
        <v>81.802700947368422</v>
      </c>
      <c r="I185">
        <v>1</v>
      </c>
      <c r="J185">
        <v>0</v>
      </c>
      <c r="K185">
        <v>0</v>
      </c>
      <c r="L185">
        <v>0</v>
      </c>
      <c r="M185" s="21">
        <f t="array" ref="M185">SUMPRODUCT(TRANSPOSE($V$20:$V$29),C185:L185)+$V$19</f>
        <v>1200738365.9507215</v>
      </c>
      <c r="N185" s="21">
        <f t="shared" si="12"/>
        <v>1143393025.5820792</v>
      </c>
      <c r="O185" s="21">
        <f t="shared" si="13"/>
        <v>1258083706.3193638</v>
      </c>
      <c r="P185" s="3">
        <f t="shared" si="14"/>
        <v>-41986293.950721502</v>
      </c>
      <c r="Q185" s="57">
        <f t="shared" si="15"/>
        <v>1762848879716393</v>
      </c>
      <c r="R185" s="3">
        <f t="shared" si="16"/>
        <v>41986293.950721502</v>
      </c>
      <c r="S185" s="40">
        <f t="shared" si="17"/>
        <v>3.6234061595465696E-2</v>
      </c>
      <c r="U185" s="12">
        <v>150</v>
      </c>
      <c r="V185" s="12">
        <v>1055485091.7134001</v>
      </c>
      <c r="W185" s="12">
        <v>-65004674.713400126</v>
      </c>
    </row>
    <row r="186" spans="1:23" x14ac:dyDescent="0.25">
      <c r="A186" s="2">
        <v>40634</v>
      </c>
      <c r="B186" s="3">
        <v>1211362521</v>
      </c>
      <c r="C186">
        <v>6.5644999999999998</v>
      </c>
      <c r="D186">
        <v>0.97660000000000002</v>
      </c>
      <c r="E186">
        <v>0.61885017637230033</v>
      </c>
      <c r="F186">
        <v>70.834299999999999</v>
      </c>
      <c r="G186">
        <v>80.83</v>
      </c>
      <c r="H186">
        <v>79.993624739130425</v>
      </c>
      <c r="I186">
        <v>0</v>
      </c>
      <c r="J186">
        <v>1</v>
      </c>
      <c r="K186">
        <v>0</v>
      </c>
      <c r="L186">
        <v>0</v>
      </c>
      <c r="M186" s="3">
        <f t="array" ref="M186">SUMPRODUCT(TRANSPOSE($V$20:$V$29),C186:L186)+$V$19</f>
        <v>1164436067.9140909</v>
      </c>
      <c r="N186" s="3">
        <f t="shared" si="12"/>
        <v>1107090727.5454485</v>
      </c>
      <c r="O186" s="3">
        <f t="shared" si="13"/>
        <v>1221781408.2827332</v>
      </c>
      <c r="P186" s="3">
        <f t="shared" si="14"/>
        <v>46926453.085909128</v>
      </c>
      <c r="Q186" s="57">
        <f t="shared" si="15"/>
        <v>2202091999224030.2</v>
      </c>
      <c r="R186" s="3">
        <f t="shared" si="16"/>
        <v>46926453.085909128</v>
      </c>
      <c r="S186" s="40">
        <f t="shared" si="17"/>
        <v>3.8738571049045302E-2</v>
      </c>
      <c r="U186" s="12">
        <v>151</v>
      </c>
      <c r="V186" s="12">
        <v>1050178264.7086444</v>
      </c>
      <c r="W186" s="12">
        <v>-45270297.70864439</v>
      </c>
    </row>
    <row r="187" spans="1:23" x14ac:dyDescent="0.25">
      <c r="A187" s="2">
        <v>40664</v>
      </c>
      <c r="B187" s="3">
        <v>1071562672</v>
      </c>
      <c r="C187">
        <v>6.5266999999999999</v>
      </c>
      <c r="D187">
        <v>0.95799999999999996</v>
      </c>
      <c r="E187">
        <v>0.61053788387569452</v>
      </c>
      <c r="F187">
        <v>69.671599999999998</v>
      </c>
      <c r="G187">
        <v>92.06</v>
      </c>
      <c r="H187">
        <v>84.262121500000006</v>
      </c>
      <c r="I187">
        <v>0</v>
      </c>
      <c r="J187">
        <v>0</v>
      </c>
      <c r="K187">
        <v>1</v>
      </c>
      <c r="L187">
        <v>0</v>
      </c>
      <c r="M187" s="3">
        <f t="array" ref="M187">SUMPRODUCT(TRANSPOSE($V$20:$V$29),C187:L187)+$V$19</f>
        <v>1190065341.228842</v>
      </c>
      <c r="N187" s="3">
        <f t="shared" si="12"/>
        <v>1132720000.8601997</v>
      </c>
      <c r="O187" s="3">
        <f t="shared" si="13"/>
        <v>1247410681.5974844</v>
      </c>
      <c r="P187" s="3">
        <f t="shared" si="14"/>
        <v>-118502669.22884202</v>
      </c>
      <c r="Q187" s="57">
        <f t="shared" si="15"/>
        <v>1.4042882614360342E+16</v>
      </c>
      <c r="R187" s="3">
        <f t="shared" si="16"/>
        <v>118502669.22884202</v>
      </c>
      <c r="S187" s="40">
        <f t="shared" si="17"/>
        <v>0.11058864994584472</v>
      </c>
      <c r="U187" s="12">
        <v>152</v>
      </c>
      <c r="V187" s="12">
        <v>1049146290.5618563</v>
      </c>
      <c r="W187" s="12">
        <v>-39673179.56185627</v>
      </c>
    </row>
    <row r="188" spans="1:23" x14ac:dyDescent="0.25">
      <c r="A188" s="2">
        <v>40695</v>
      </c>
      <c r="B188" s="3">
        <v>1065206367</v>
      </c>
      <c r="C188">
        <v>6.4957000000000003</v>
      </c>
      <c r="D188">
        <v>0.96799999999999997</v>
      </c>
      <c r="E188">
        <v>0.61229488121479303</v>
      </c>
      <c r="F188">
        <v>69.415599999999998</v>
      </c>
      <c r="G188">
        <v>92.45</v>
      </c>
      <c r="H188">
        <v>78.361886952380942</v>
      </c>
      <c r="I188">
        <v>0</v>
      </c>
      <c r="J188">
        <v>0</v>
      </c>
      <c r="K188">
        <v>0</v>
      </c>
      <c r="L188">
        <v>0</v>
      </c>
      <c r="M188" s="3">
        <f t="array" ref="M188">SUMPRODUCT(TRANSPOSE($V$20:$V$29),C188:L188)+$V$19</f>
        <v>1126968194.8070734</v>
      </c>
      <c r="N188" s="3">
        <f t="shared" si="12"/>
        <v>1069622854.4384309</v>
      </c>
      <c r="O188" s="3">
        <f t="shared" si="13"/>
        <v>1184313535.1757157</v>
      </c>
      <c r="P188" s="3">
        <f t="shared" si="14"/>
        <v>-61761827.807073355</v>
      </c>
      <c r="Q188" s="57">
        <f t="shared" si="15"/>
        <v>3814523374070579.5</v>
      </c>
      <c r="R188" s="3">
        <f t="shared" si="16"/>
        <v>61761827.807073355</v>
      </c>
      <c r="S188" s="40">
        <f t="shared" si="17"/>
        <v>5.798109147715351E-2</v>
      </c>
      <c r="U188" s="12">
        <v>153</v>
      </c>
      <c r="V188" s="12">
        <v>1036559599.7063041</v>
      </c>
      <c r="W188" s="12">
        <v>28821284.293695927</v>
      </c>
    </row>
    <row r="189" spans="1:23" x14ac:dyDescent="0.25">
      <c r="A189" s="2">
        <v>40725</v>
      </c>
      <c r="B189" s="3">
        <v>1156320887</v>
      </c>
      <c r="C189">
        <v>6.4745999999999997</v>
      </c>
      <c r="D189">
        <v>0.97660000000000002</v>
      </c>
      <c r="E189">
        <v>0.61656082372526055</v>
      </c>
      <c r="F189">
        <v>69.564700000000002</v>
      </c>
      <c r="G189">
        <v>94.55</v>
      </c>
      <c r="H189">
        <v>71.78593813636364</v>
      </c>
      <c r="I189">
        <v>0</v>
      </c>
      <c r="J189">
        <v>0</v>
      </c>
      <c r="K189">
        <v>0</v>
      </c>
      <c r="L189">
        <v>0</v>
      </c>
      <c r="M189" s="3">
        <f t="array" ref="M189">SUMPRODUCT(TRANSPOSE($V$20:$V$29),C189:L189)+$V$19</f>
        <v>1107327598.6796982</v>
      </c>
      <c r="N189" s="3">
        <f t="shared" si="12"/>
        <v>1049982258.3110558</v>
      </c>
      <c r="O189" s="3">
        <f t="shared" si="13"/>
        <v>1164672939.0483406</v>
      </c>
      <c r="P189" s="3">
        <f t="shared" si="14"/>
        <v>48993288.320301771</v>
      </c>
      <c r="Q189" s="57">
        <f t="shared" si="15"/>
        <v>2400342300436218</v>
      </c>
      <c r="R189" s="3">
        <f t="shared" si="16"/>
        <v>48993288.320301771</v>
      </c>
      <c r="S189" s="40">
        <f t="shared" si="17"/>
        <v>4.2369976077671401E-2</v>
      </c>
      <c r="U189" s="12">
        <v>154</v>
      </c>
      <c r="V189" s="12">
        <v>1026943148.5602722</v>
      </c>
      <c r="W189" s="12">
        <v>87761161.439727783</v>
      </c>
    </row>
    <row r="190" spans="1:23" x14ac:dyDescent="0.25">
      <c r="A190" s="2">
        <v>40756</v>
      </c>
      <c r="B190" s="3">
        <v>1146625606</v>
      </c>
      <c r="C190">
        <v>6.4574999999999996</v>
      </c>
      <c r="D190">
        <v>0.95530000000000004</v>
      </c>
      <c r="E190">
        <v>0.6188884762965714</v>
      </c>
      <c r="F190">
        <v>69.135300000000001</v>
      </c>
      <c r="G190">
        <v>96.92</v>
      </c>
      <c r="H190">
        <v>72.769471199999998</v>
      </c>
      <c r="I190">
        <v>0</v>
      </c>
      <c r="J190">
        <v>0</v>
      </c>
      <c r="K190">
        <v>0</v>
      </c>
      <c r="L190">
        <v>0</v>
      </c>
      <c r="M190" s="3">
        <f t="array" ref="M190">SUMPRODUCT(TRANSPOSE($V$20:$V$29),C190:L190)+$V$19</f>
        <v>1122621865.6679287</v>
      </c>
      <c r="N190" s="3">
        <f t="shared" si="12"/>
        <v>1065276525.2992862</v>
      </c>
      <c r="O190" s="3">
        <f t="shared" si="13"/>
        <v>1179967206.036571</v>
      </c>
      <c r="P190" s="3">
        <f t="shared" si="14"/>
        <v>24003740.332071304</v>
      </c>
      <c r="Q190" s="57">
        <f t="shared" si="15"/>
        <v>576179549929506.62</v>
      </c>
      <c r="R190" s="3">
        <f t="shared" si="16"/>
        <v>24003740.332071304</v>
      </c>
      <c r="S190" s="40">
        <f t="shared" si="17"/>
        <v>2.093424410414859E-2</v>
      </c>
      <c r="U190" s="12">
        <v>155</v>
      </c>
      <c r="V190" s="12">
        <v>840363561.69829965</v>
      </c>
      <c r="W190" s="12">
        <v>141786128.30170035</v>
      </c>
    </row>
    <row r="191" spans="1:23" x14ac:dyDescent="0.25">
      <c r="A191" s="2">
        <v>40787</v>
      </c>
      <c r="B191" s="3">
        <v>1137776195</v>
      </c>
      <c r="C191">
        <v>6.4036</v>
      </c>
      <c r="D191">
        <v>0.98170000000000002</v>
      </c>
      <c r="E191">
        <v>0.61139642944485206</v>
      </c>
      <c r="F191">
        <v>68.971900000000005</v>
      </c>
      <c r="G191">
        <v>103.02</v>
      </c>
      <c r="H191">
        <v>65.682888869565204</v>
      </c>
      <c r="I191">
        <v>0</v>
      </c>
      <c r="J191">
        <v>0</v>
      </c>
      <c r="K191">
        <v>0</v>
      </c>
      <c r="L191">
        <v>0</v>
      </c>
      <c r="M191" s="3">
        <f t="array" ref="M191">SUMPRODUCT(TRANSPOSE($V$20:$V$29),C191:L191)+$V$19</f>
        <v>1119402736.3050556</v>
      </c>
      <c r="N191" s="3">
        <f t="shared" si="12"/>
        <v>1062057395.9364132</v>
      </c>
      <c r="O191" s="3">
        <f t="shared" si="13"/>
        <v>1176748076.6736979</v>
      </c>
      <c r="P191" s="3">
        <f t="shared" si="14"/>
        <v>18373458.694944382</v>
      </c>
      <c r="Q191" s="57">
        <f t="shared" si="15"/>
        <v>337583984414827.31</v>
      </c>
      <c r="R191" s="3">
        <f t="shared" si="16"/>
        <v>18373458.694944382</v>
      </c>
      <c r="S191" s="40">
        <f t="shared" si="17"/>
        <v>1.6148570145593864E-2</v>
      </c>
      <c r="U191" s="12">
        <v>156</v>
      </c>
      <c r="V191" s="12">
        <v>765114864.30141628</v>
      </c>
      <c r="W191" s="12">
        <v>145207240.69858372</v>
      </c>
    </row>
    <row r="192" spans="1:23" x14ac:dyDescent="0.25">
      <c r="A192" s="2">
        <v>40817</v>
      </c>
      <c r="B192" s="3">
        <v>1200214630</v>
      </c>
      <c r="C192">
        <v>6.3884999999999996</v>
      </c>
      <c r="D192">
        <v>1.0024999999999999</v>
      </c>
      <c r="E192">
        <v>0.6340752013188764</v>
      </c>
      <c r="F192">
        <v>70.945300000000003</v>
      </c>
      <c r="G192">
        <v>88.55</v>
      </c>
      <c r="H192">
        <v>65.596757142857157</v>
      </c>
      <c r="I192">
        <v>0</v>
      </c>
      <c r="J192">
        <v>0</v>
      </c>
      <c r="K192">
        <v>0</v>
      </c>
      <c r="L192">
        <v>1</v>
      </c>
      <c r="M192" s="3">
        <f t="array" ref="M192">SUMPRODUCT(TRANSPOSE($V$20:$V$29),C192:L192)+$V$19</f>
        <v>1125171333.245116</v>
      </c>
      <c r="N192" s="3">
        <f t="shared" si="12"/>
        <v>1067825992.8764735</v>
      </c>
      <c r="O192" s="3">
        <f t="shared" si="13"/>
        <v>1182516673.6137583</v>
      </c>
      <c r="P192" s="3">
        <f t="shared" si="14"/>
        <v>75043296.754884005</v>
      </c>
      <c r="Q192" s="57">
        <f t="shared" si="15"/>
        <v>5631496387841584</v>
      </c>
      <c r="R192" s="3">
        <f t="shared" si="16"/>
        <v>75043296.754884005</v>
      </c>
      <c r="S192" s="40">
        <f t="shared" si="17"/>
        <v>6.2524897530105927E-2</v>
      </c>
      <c r="U192" s="12">
        <v>157</v>
      </c>
      <c r="V192" s="12">
        <v>718402947.1134398</v>
      </c>
      <c r="W192" s="12">
        <v>43172266.886560202</v>
      </c>
    </row>
    <row r="193" spans="1:23" x14ac:dyDescent="0.25">
      <c r="A193" s="2">
        <v>40848</v>
      </c>
      <c r="B193" s="3">
        <v>1179596276</v>
      </c>
      <c r="C193">
        <v>6.3710000000000004</v>
      </c>
      <c r="D193">
        <v>1.0198</v>
      </c>
      <c r="E193">
        <v>0.63419583967529169</v>
      </c>
      <c r="F193">
        <v>71.958600000000004</v>
      </c>
      <c r="G193">
        <v>92.48</v>
      </c>
      <c r="H193">
        <v>62.905388095238081</v>
      </c>
      <c r="I193">
        <v>0</v>
      </c>
      <c r="J193">
        <v>0</v>
      </c>
      <c r="K193">
        <v>0</v>
      </c>
      <c r="L193">
        <v>0</v>
      </c>
      <c r="M193" s="3">
        <f t="array" ref="M193">SUMPRODUCT(TRANSPOSE($V$20:$V$29),C193:L193)+$V$19</f>
        <v>1083452592.2997699</v>
      </c>
      <c r="N193" s="3">
        <f t="shared" si="12"/>
        <v>1026107251.9311274</v>
      </c>
      <c r="O193" s="3">
        <f t="shared" si="13"/>
        <v>1140797932.6684122</v>
      </c>
      <c r="P193" s="3">
        <f t="shared" si="14"/>
        <v>96143683.700230122</v>
      </c>
      <c r="Q193" s="57">
        <f t="shared" si="15"/>
        <v>9243607915449896</v>
      </c>
      <c r="R193" s="3">
        <f t="shared" si="16"/>
        <v>96143683.700230122</v>
      </c>
      <c r="S193" s="40">
        <f t="shared" si="17"/>
        <v>8.1505584288764005E-2</v>
      </c>
      <c r="U193" s="12">
        <v>158</v>
      </c>
      <c r="V193" s="12">
        <v>722500224.01584005</v>
      </c>
      <c r="W193" s="12">
        <v>56931021.984159946</v>
      </c>
    </row>
    <row r="194" spans="1:23" x14ac:dyDescent="0.25">
      <c r="A194" s="2">
        <v>40878</v>
      </c>
      <c r="B194" s="3">
        <v>1160405911</v>
      </c>
      <c r="C194">
        <v>6.3563999999999998</v>
      </c>
      <c r="D194">
        <v>1.0247999999999999</v>
      </c>
      <c r="E194">
        <v>0.63267113754270532</v>
      </c>
      <c r="F194">
        <v>71.979500000000002</v>
      </c>
      <c r="G194">
        <v>85.7</v>
      </c>
      <c r="H194">
        <v>66.812314000000001</v>
      </c>
      <c r="I194">
        <v>0</v>
      </c>
      <c r="J194">
        <v>0</v>
      </c>
      <c r="K194">
        <v>0</v>
      </c>
      <c r="L194">
        <v>0</v>
      </c>
      <c r="M194" s="3">
        <f t="array" ref="M194">SUMPRODUCT(TRANSPOSE($V$20:$V$29),C194:L194)+$V$19</f>
        <v>1087738025.2832241</v>
      </c>
      <c r="N194" s="3">
        <f t="shared" si="12"/>
        <v>1030392684.9145817</v>
      </c>
      <c r="O194" s="3">
        <f t="shared" si="13"/>
        <v>1145083365.6518664</v>
      </c>
      <c r="P194" s="3">
        <f t="shared" si="14"/>
        <v>72667885.716775894</v>
      </c>
      <c r="Q194" s="57">
        <f t="shared" si="15"/>
        <v>5280621614546402</v>
      </c>
      <c r="R194" s="3">
        <f t="shared" si="16"/>
        <v>72667885.716775894</v>
      </c>
      <c r="S194" s="40">
        <f t="shared" si="17"/>
        <v>6.2622815885307825E-2</v>
      </c>
      <c r="U194" s="12">
        <v>159</v>
      </c>
      <c r="V194" s="12">
        <v>809628379.51711512</v>
      </c>
      <c r="W194" s="12">
        <v>13292099.482884884</v>
      </c>
    </row>
    <row r="195" spans="1:23" x14ac:dyDescent="0.25">
      <c r="A195" s="2">
        <v>40909</v>
      </c>
      <c r="B195" s="3">
        <v>1200434973</v>
      </c>
      <c r="C195">
        <v>6.3482000000000003</v>
      </c>
      <c r="D195">
        <v>1.0235000000000001</v>
      </c>
      <c r="E195">
        <v>0.64156027458779752</v>
      </c>
      <c r="F195">
        <v>73.220699999999994</v>
      </c>
      <c r="G195">
        <v>83.93</v>
      </c>
      <c r="H195">
        <v>68.613445714285731</v>
      </c>
      <c r="I195">
        <v>0</v>
      </c>
      <c r="J195">
        <v>0</v>
      </c>
      <c r="K195">
        <v>0</v>
      </c>
      <c r="L195">
        <v>0</v>
      </c>
      <c r="M195" s="3">
        <f t="array" ref="M195">SUMPRODUCT(TRANSPOSE($V$20:$V$29),C195:L195)+$V$19</f>
        <v>1094083384.2368834</v>
      </c>
      <c r="N195" s="3">
        <f t="shared" si="12"/>
        <v>1036738043.868241</v>
      </c>
      <c r="O195" s="3">
        <f t="shared" si="13"/>
        <v>1151428724.6055257</v>
      </c>
      <c r="P195" s="3">
        <f t="shared" si="14"/>
        <v>106351588.7631166</v>
      </c>
      <c r="Q195" s="57">
        <f t="shared" si="15"/>
        <v>1.1310660432439068E+16</v>
      </c>
      <c r="R195" s="3">
        <f t="shared" si="16"/>
        <v>106351588.7631166</v>
      </c>
      <c r="S195" s="40">
        <f t="shared" si="17"/>
        <v>8.8594210561305092E-2</v>
      </c>
      <c r="U195" s="12">
        <v>160</v>
      </c>
      <c r="V195" s="12">
        <v>761735820.50565088</v>
      </c>
      <c r="W195" s="12">
        <v>16959067.494349122</v>
      </c>
    </row>
    <row r="196" spans="1:23" x14ac:dyDescent="0.25">
      <c r="A196" s="2">
        <v>40940</v>
      </c>
      <c r="B196" s="3">
        <v>1183257075</v>
      </c>
      <c r="C196">
        <v>6.3171999999999997</v>
      </c>
      <c r="D196">
        <v>1.0129999999999999</v>
      </c>
      <c r="E196">
        <v>0.64416387528987373</v>
      </c>
      <c r="F196">
        <v>73.586399999999998</v>
      </c>
      <c r="G196">
        <v>84.13</v>
      </c>
      <c r="H196">
        <v>76.173593350000004</v>
      </c>
      <c r="I196">
        <v>0</v>
      </c>
      <c r="J196">
        <v>0</v>
      </c>
      <c r="K196">
        <v>0</v>
      </c>
      <c r="L196">
        <v>0</v>
      </c>
      <c r="M196" s="3">
        <f t="array" ref="M196">SUMPRODUCT(TRANSPOSE($V$20:$V$29),C196:L196)+$V$19</f>
        <v>1132557741.2266402</v>
      </c>
      <c r="N196" s="3">
        <f t="shared" ref="N196:N254" si="18">M196-$V$9</f>
        <v>1075212400.8579979</v>
      </c>
      <c r="O196" s="3">
        <f t="shared" ref="O196:O254" si="19">M196+$V$9</f>
        <v>1189903081.5952826</v>
      </c>
      <c r="P196" s="3">
        <f t="shared" ref="P196:P206" si="20">B196-M196</f>
        <v>50699333.773359776</v>
      </c>
      <c r="Q196" s="57">
        <f t="shared" ref="Q196:Q256" si="21">P196^2</f>
        <v>2570422445062539</v>
      </c>
      <c r="R196" s="3">
        <f t="shared" ref="R196:R206" si="22">ABS(P196)</f>
        <v>50699333.773359776</v>
      </c>
      <c r="S196" s="40">
        <f t="shared" ref="S196:S206" si="23">R196/B196</f>
        <v>4.2847268649004087E-2</v>
      </c>
      <c r="U196" s="12">
        <v>161</v>
      </c>
      <c r="V196" s="12">
        <v>791673454.58536541</v>
      </c>
      <c r="W196" s="12">
        <v>-86373348.585365415</v>
      </c>
    </row>
    <row r="197" spans="1:23" x14ac:dyDescent="0.25">
      <c r="A197" s="2">
        <v>40969</v>
      </c>
      <c r="B197" s="3">
        <v>1419144216</v>
      </c>
      <c r="C197">
        <v>6.2996999999999996</v>
      </c>
      <c r="D197">
        <v>0.99670000000000003</v>
      </c>
      <c r="E197">
        <v>0.6327512022272842</v>
      </c>
      <c r="F197">
        <v>72.333699999999993</v>
      </c>
      <c r="G197">
        <v>86.41</v>
      </c>
      <c r="H197">
        <v>76.973791799999987</v>
      </c>
      <c r="I197">
        <v>1</v>
      </c>
      <c r="J197">
        <v>0</v>
      </c>
      <c r="K197">
        <v>0</v>
      </c>
      <c r="L197">
        <v>0</v>
      </c>
      <c r="M197" s="3">
        <f t="array" ref="M197">SUMPRODUCT(TRANSPOSE($V$20:$V$29),C197:L197)+$V$19</f>
        <v>1247948745.8810227</v>
      </c>
      <c r="N197" s="3">
        <f t="shared" si="18"/>
        <v>1190603405.5123804</v>
      </c>
      <c r="O197" s="3">
        <f t="shared" si="19"/>
        <v>1305294086.249665</v>
      </c>
      <c r="P197" s="3">
        <f t="shared" si="20"/>
        <v>171195470.11897731</v>
      </c>
      <c r="Q197" s="57">
        <f t="shared" si="21"/>
        <v>2.9307888989257652E+16</v>
      </c>
      <c r="R197" s="3">
        <f t="shared" si="22"/>
        <v>171195470.11897731</v>
      </c>
      <c r="S197" s="40">
        <f t="shared" si="23"/>
        <v>0.12063289142065411</v>
      </c>
      <c r="U197" s="12">
        <v>162</v>
      </c>
      <c r="V197" s="12">
        <v>805054407.65665007</v>
      </c>
      <c r="W197" s="12">
        <v>-53310899.656650066</v>
      </c>
    </row>
    <row r="198" spans="1:23" x14ac:dyDescent="0.25">
      <c r="A198" s="2">
        <v>41000</v>
      </c>
      <c r="B198" s="3">
        <v>1292533258</v>
      </c>
      <c r="C198">
        <v>6.3125</v>
      </c>
      <c r="D198">
        <v>0.99380000000000002</v>
      </c>
      <c r="E198">
        <v>0.63195146612740138</v>
      </c>
      <c r="F198">
        <v>72.995099999999994</v>
      </c>
      <c r="G198">
        <v>84.69</v>
      </c>
      <c r="H198">
        <v>72.9828674090909</v>
      </c>
      <c r="I198">
        <v>0</v>
      </c>
      <c r="J198">
        <v>1</v>
      </c>
      <c r="K198">
        <v>0</v>
      </c>
      <c r="L198">
        <v>0</v>
      </c>
      <c r="M198" s="3">
        <f t="array" ref="M198">SUMPRODUCT(TRANSPOSE($V$20:$V$29),C198:L198)+$V$19</f>
        <v>1211122935.7089808</v>
      </c>
      <c r="N198" s="3">
        <f t="shared" si="18"/>
        <v>1153777595.3403385</v>
      </c>
      <c r="O198" s="3">
        <f t="shared" si="19"/>
        <v>1268468276.0776231</v>
      </c>
      <c r="P198" s="3">
        <f t="shared" si="20"/>
        <v>81410322.291019201</v>
      </c>
      <c r="Q198" s="57">
        <f t="shared" si="21"/>
        <v>6627640575527618</v>
      </c>
      <c r="R198" s="3">
        <f t="shared" si="22"/>
        <v>81410322.291019201</v>
      </c>
      <c r="S198" s="40">
        <f t="shared" si="23"/>
        <v>6.298508900033209E-2</v>
      </c>
      <c r="U198" s="12">
        <v>163</v>
      </c>
      <c r="V198" s="12">
        <v>831767417.61990464</v>
      </c>
      <c r="W198" s="12">
        <v>-75445651.619904637</v>
      </c>
    </row>
    <row r="199" spans="1:23" x14ac:dyDescent="0.25">
      <c r="A199" s="2">
        <v>41030</v>
      </c>
      <c r="B199" s="3">
        <v>1352138172</v>
      </c>
      <c r="C199">
        <v>6.3042999999999996</v>
      </c>
      <c r="D199">
        <v>0.99280000000000002</v>
      </c>
      <c r="E199">
        <v>0.625</v>
      </c>
      <c r="F199">
        <v>72.938900000000004</v>
      </c>
      <c r="G199">
        <v>79.849999999999994</v>
      </c>
      <c r="H199">
        <v>72.668828900000008</v>
      </c>
      <c r="I199">
        <v>0</v>
      </c>
      <c r="J199">
        <v>0</v>
      </c>
      <c r="K199">
        <v>1</v>
      </c>
      <c r="L199">
        <v>0</v>
      </c>
      <c r="M199" s="3">
        <f t="array" ref="M199">SUMPRODUCT(TRANSPOSE($V$20:$V$29),C199:L199)+$V$19</f>
        <v>1185138113.6759615</v>
      </c>
      <c r="N199" s="3">
        <f t="shared" si="18"/>
        <v>1127792773.3073192</v>
      </c>
      <c r="O199" s="3">
        <f t="shared" si="19"/>
        <v>1242483454.0446038</v>
      </c>
      <c r="P199" s="3">
        <f t="shared" si="20"/>
        <v>167000058.32403851</v>
      </c>
      <c r="Q199" s="57">
        <f t="shared" si="21"/>
        <v>2.7889019480232264E+16</v>
      </c>
      <c r="R199" s="3">
        <f t="shared" si="22"/>
        <v>167000058.32403851</v>
      </c>
      <c r="S199" s="40">
        <f t="shared" si="23"/>
        <v>0.12350813088652193</v>
      </c>
      <c r="U199" s="12">
        <v>164</v>
      </c>
      <c r="V199" s="12">
        <v>824664688.54940426</v>
      </c>
      <c r="W199" s="12">
        <v>-110669300.54940426</v>
      </c>
    </row>
    <row r="200" spans="1:23" x14ac:dyDescent="0.25">
      <c r="A200" s="2">
        <v>41061</v>
      </c>
      <c r="B200" s="3">
        <v>1271749235</v>
      </c>
      <c r="C200">
        <v>6.3242000000000003</v>
      </c>
      <c r="D200">
        <v>1.0097</v>
      </c>
      <c r="E200">
        <v>0.62798291886460689</v>
      </c>
      <c r="F200">
        <v>73.733900000000006</v>
      </c>
      <c r="G200">
        <v>79.150000000000006</v>
      </c>
      <c r="H200">
        <v>69.877222863636362</v>
      </c>
      <c r="I200">
        <v>0</v>
      </c>
      <c r="J200">
        <v>0</v>
      </c>
      <c r="K200">
        <v>0</v>
      </c>
      <c r="L200">
        <v>0</v>
      </c>
      <c r="M200" s="3">
        <f t="array" ref="M200">SUMPRODUCT(TRANSPOSE($V$20:$V$29),C200:L200)+$V$19</f>
        <v>1121421133.35637</v>
      </c>
      <c r="N200" s="3">
        <f t="shared" si="18"/>
        <v>1064075792.9877275</v>
      </c>
      <c r="O200" s="3">
        <f t="shared" si="19"/>
        <v>1178766473.7250123</v>
      </c>
      <c r="P200" s="3">
        <f t="shared" si="20"/>
        <v>150328101.64363003</v>
      </c>
      <c r="Q200" s="57">
        <f t="shared" si="21"/>
        <v>2.259853814377756E+16</v>
      </c>
      <c r="R200" s="3">
        <f t="shared" si="22"/>
        <v>150328101.64363003</v>
      </c>
      <c r="S200" s="40">
        <f t="shared" si="23"/>
        <v>0.11820577320310323</v>
      </c>
      <c r="U200" s="12">
        <v>165</v>
      </c>
      <c r="V200" s="12">
        <v>834960094.89694333</v>
      </c>
      <c r="W200" s="12">
        <v>-105243701.89694333</v>
      </c>
    </row>
    <row r="201" spans="1:23" x14ac:dyDescent="0.25">
      <c r="A201" s="2">
        <v>41091</v>
      </c>
      <c r="B201" s="3">
        <v>1083441027</v>
      </c>
      <c r="C201">
        <v>6.3632999999999997</v>
      </c>
      <c r="D201">
        <v>1.028</v>
      </c>
      <c r="E201">
        <v>0.64283877603497042</v>
      </c>
      <c r="F201">
        <v>75.091399999999993</v>
      </c>
      <c r="G201">
        <v>91.87</v>
      </c>
      <c r="H201">
        <v>67.553916047619055</v>
      </c>
      <c r="I201">
        <v>0</v>
      </c>
      <c r="J201">
        <v>0</v>
      </c>
      <c r="K201">
        <v>0</v>
      </c>
      <c r="L201">
        <v>0</v>
      </c>
      <c r="M201" s="3">
        <f t="array" ref="M201">SUMPRODUCT(TRANSPOSE($V$20:$V$29),C201:L201)+$V$19</f>
        <v>1113245636.2094448</v>
      </c>
      <c r="N201" s="3">
        <f t="shared" si="18"/>
        <v>1055900295.8408023</v>
      </c>
      <c r="O201" s="3">
        <f t="shared" si="19"/>
        <v>1170590976.5780871</v>
      </c>
      <c r="P201" s="3">
        <f t="shared" si="20"/>
        <v>-29804609.209444761</v>
      </c>
      <c r="Q201" s="57">
        <f t="shared" si="21"/>
        <v>888314730127719.5</v>
      </c>
      <c r="R201" s="3">
        <f t="shared" si="22"/>
        <v>29804609.209444761</v>
      </c>
      <c r="S201" s="40">
        <f t="shared" si="23"/>
        <v>2.7509212284467757E-2</v>
      </c>
      <c r="U201" s="12">
        <v>166</v>
      </c>
      <c r="V201" s="12">
        <v>863963526.92939055</v>
      </c>
      <c r="W201" s="12">
        <v>-132598927.92939055</v>
      </c>
    </row>
    <row r="202" spans="1:23" x14ac:dyDescent="0.25">
      <c r="A202" s="2">
        <v>41122</v>
      </c>
      <c r="B202" s="3">
        <v>1196997357</v>
      </c>
      <c r="C202">
        <v>6.3716999999999997</v>
      </c>
      <c r="D202">
        <v>1.0142</v>
      </c>
      <c r="E202">
        <v>0.64131340986340024</v>
      </c>
      <c r="F202">
        <v>75.284300000000002</v>
      </c>
      <c r="G202">
        <v>94.47</v>
      </c>
      <c r="H202">
        <v>70.315795714285713</v>
      </c>
      <c r="I202">
        <v>0</v>
      </c>
      <c r="J202">
        <v>0</v>
      </c>
      <c r="K202">
        <v>0</v>
      </c>
      <c r="L202">
        <v>0</v>
      </c>
      <c r="M202" s="3">
        <f t="array" ref="M202">SUMPRODUCT(TRANSPOSE($V$20:$V$29),C202:L202)+$V$19</f>
        <v>1134247815.2838826</v>
      </c>
      <c r="N202" s="3">
        <f t="shared" si="18"/>
        <v>1076902474.9152403</v>
      </c>
      <c r="O202" s="3">
        <f t="shared" si="19"/>
        <v>1191593155.6525249</v>
      </c>
      <c r="P202" s="3">
        <f t="shared" si="20"/>
        <v>62749541.716117382</v>
      </c>
      <c r="Q202" s="57">
        <f t="shared" si="21"/>
        <v>3937504985582755.5</v>
      </c>
      <c r="R202" s="3">
        <f t="shared" si="22"/>
        <v>62749541.716117382</v>
      </c>
      <c r="S202" s="40">
        <f t="shared" si="23"/>
        <v>5.2422456364803305E-2</v>
      </c>
      <c r="U202" s="12">
        <v>167</v>
      </c>
      <c r="V202" s="12">
        <v>818325589.92720461</v>
      </c>
      <c r="W202" s="12">
        <v>-71004301.927204609</v>
      </c>
    </row>
    <row r="203" spans="1:23" x14ac:dyDescent="0.25">
      <c r="A203" s="2">
        <v>41153</v>
      </c>
      <c r="B203" s="3">
        <v>1095136863</v>
      </c>
      <c r="C203">
        <v>6.3593000000000002</v>
      </c>
      <c r="D203">
        <v>0.99239999999999995</v>
      </c>
      <c r="E203">
        <v>0.63605139295255053</v>
      </c>
      <c r="F203">
        <v>74.386300000000006</v>
      </c>
      <c r="G203">
        <v>86.38</v>
      </c>
      <c r="H203">
        <v>69.883013869565232</v>
      </c>
      <c r="I203">
        <v>0</v>
      </c>
      <c r="J203">
        <v>0</v>
      </c>
      <c r="K203">
        <v>0</v>
      </c>
      <c r="L203">
        <v>0</v>
      </c>
      <c r="M203" s="3">
        <f t="array" ref="M203">SUMPRODUCT(TRANSPOSE($V$20:$V$29),C203:L203)+$V$19</f>
        <v>1129482584.3712041</v>
      </c>
      <c r="N203" s="3">
        <f t="shared" si="18"/>
        <v>1072137244.0025617</v>
      </c>
      <c r="O203" s="3">
        <f t="shared" si="19"/>
        <v>1186827924.7398465</v>
      </c>
      <c r="P203" s="3">
        <f t="shared" si="20"/>
        <v>-34345721.371204138</v>
      </c>
      <c r="Q203" s="57">
        <f t="shared" si="21"/>
        <v>1179628576508388.7</v>
      </c>
      <c r="R203" s="3">
        <f t="shared" si="22"/>
        <v>34345721.371204138</v>
      </c>
      <c r="S203" s="40">
        <f t="shared" si="23"/>
        <v>3.1362035679374387E-2</v>
      </c>
      <c r="U203" s="12">
        <v>168</v>
      </c>
      <c r="V203" s="12">
        <v>849288799.69878936</v>
      </c>
      <c r="W203" s="12">
        <v>-85548110.698789358</v>
      </c>
    </row>
    <row r="204" spans="1:23" x14ac:dyDescent="0.25">
      <c r="A204" s="2">
        <v>41183</v>
      </c>
      <c r="B204" s="3">
        <v>1242303703</v>
      </c>
      <c r="C204">
        <v>6.32</v>
      </c>
      <c r="D204">
        <v>0.97829999999999995</v>
      </c>
      <c r="E204">
        <v>0.62011658191740049</v>
      </c>
      <c r="F204">
        <v>72.789900000000003</v>
      </c>
      <c r="G204">
        <v>68.77</v>
      </c>
      <c r="H204">
        <v>72.667442105263163</v>
      </c>
      <c r="I204">
        <v>0</v>
      </c>
      <c r="J204">
        <v>0</v>
      </c>
      <c r="K204">
        <v>0</v>
      </c>
      <c r="L204">
        <v>1</v>
      </c>
      <c r="M204" s="3">
        <f t="array" ref="M204">SUMPRODUCT(TRANSPOSE($V$20:$V$29),C204:L204)+$V$19</f>
        <v>1173020282.9076149</v>
      </c>
      <c r="N204" s="3">
        <f t="shared" si="18"/>
        <v>1115674942.5389726</v>
      </c>
      <c r="O204" s="3">
        <f t="shared" si="19"/>
        <v>1230365623.2762573</v>
      </c>
      <c r="P204" s="3">
        <f t="shared" si="20"/>
        <v>69283420.092385054</v>
      </c>
      <c r="Q204" s="57">
        <f t="shared" si="21"/>
        <v>4800192299697905</v>
      </c>
      <c r="R204" s="3">
        <f t="shared" si="22"/>
        <v>69283420.092385054</v>
      </c>
      <c r="S204" s="40">
        <f t="shared" si="23"/>
        <v>5.5770114767487777E-2</v>
      </c>
      <c r="U204" s="12">
        <v>169</v>
      </c>
      <c r="V204" s="12">
        <v>868820013.96048188</v>
      </c>
      <c r="W204" s="12">
        <v>-146863023.96048188</v>
      </c>
    </row>
    <row r="205" spans="1:23" x14ac:dyDescent="0.25">
      <c r="A205" s="2">
        <v>41214</v>
      </c>
      <c r="B205" s="3">
        <v>1152957000</v>
      </c>
      <c r="C205">
        <v>6.2626999999999997</v>
      </c>
      <c r="D205">
        <v>0.98719999999999997</v>
      </c>
      <c r="E205">
        <v>0.62189054726368154</v>
      </c>
      <c r="F205">
        <v>72.767200000000003</v>
      </c>
      <c r="G205">
        <v>79.72</v>
      </c>
      <c r="H205">
        <v>76.416584999999984</v>
      </c>
      <c r="I205">
        <v>0</v>
      </c>
      <c r="J205">
        <v>0</v>
      </c>
      <c r="K205">
        <v>0</v>
      </c>
      <c r="L205">
        <v>0</v>
      </c>
      <c r="M205" s="3">
        <f t="array" ref="M205">SUMPRODUCT(TRANSPOSE($V$20:$V$29),C205:L205)+$V$19</f>
        <v>1168794039.6728446</v>
      </c>
      <c r="N205" s="3">
        <f t="shared" si="18"/>
        <v>1111448699.3042023</v>
      </c>
      <c r="O205" s="3">
        <f t="shared" si="19"/>
        <v>1226139380.041487</v>
      </c>
      <c r="P205" s="3">
        <f t="shared" si="20"/>
        <v>-15837039.672844648</v>
      </c>
      <c r="Q205" s="57">
        <f t="shared" si="21"/>
        <v>250811825599255.31</v>
      </c>
      <c r="R205" s="3">
        <f t="shared" si="22"/>
        <v>15837039.672844648</v>
      </c>
      <c r="S205" s="40">
        <f t="shared" si="23"/>
        <v>1.3736019359650575E-2</v>
      </c>
      <c r="U205" s="12">
        <v>170</v>
      </c>
      <c r="V205" s="12">
        <v>889466890.27731955</v>
      </c>
      <c r="W205" s="12">
        <v>-108281821.27731955</v>
      </c>
    </row>
    <row r="206" spans="1:23" x14ac:dyDescent="0.25">
      <c r="A206" s="6">
        <v>41244</v>
      </c>
      <c r="B206" s="7">
        <v>1132145731</v>
      </c>
      <c r="C206">
        <v>6.2337999999999996</v>
      </c>
      <c r="D206">
        <v>0.997</v>
      </c>
      <c r="E206">
        <v>0.62625250501002006</v>
      </c>
      <c r="F206">
        <v>73.673299999999998</v>
      </c>
      <c r="G206">
        <v>77.900000000000006</v>
      </c>
      <c r="H206">
        <v>77.510409428571421</v>
      </c>
      <c r="I206">
        <v>0</v>
      </c>
      <c r="J206">
        <v>0</v>
      </c>
      <c r="K206">
        <v>0</v>
      </c>
      <c r="L206">
        <v>0</v>
      </c>
      <c r="M206" s="3">
        <f t="array" ref="M206">SUMPRODUCT(TRANSPOSE($V$20:$V$29),C206:L206)+$V$19</f>
        <v>1175354577.4530804</v>
      </c>
      <c r="N206" s="3">
        <f t="shared" si="18"/>
        <v>1118009237.0844381</v>
      </c>
      <c r="O206" s="3">
        <f t="shared" si="19"/>
        <v>1232699917.8217227</v>
      </c>
      <c r="P206" s="3">
        <f t="shared" si="20"/>
        <v>-43208846.453080416</v>
      </c>
      <c r="Q206" s="57">
        <f t="shared" si="21"/>
        <v>1867004411805880</v>
      </c>
      <c r="R206" s="3">
        <f t="shared" si="22"/>
        <v>43208846.453080416</v>
      </c>
      <c r="S206" s="40">
        <f t="shared" si="23"/>
        <v>3.8165445728364819E-2</v>
      </c>
      <c r="U206" s="12">
        <v>171</v>
      </c>
      <c r="V206" s="12">
        <v>961480988.75030923</v>
      </c>
      <c r="W206" s="12">
        <v>45440820.249690771</v>
      </c>
    </row>
    <row r="207" spans="1:23" x14ac:dyDescent="0.25">
      <c r="A207" s="2">
        <v>41275</v>
      </c>
      <c r="B207" s="3">
        <v>1160005902</v>
      </c>
      <c r="C207">
        <v>6.2328000000000001</v>
      </c>
      <c r="D207">
        <v>0.98980000000000001</v>
      </c>
      <c r="E207">
        <v>0.61938680706100957</v>
      </c>
      <c r="F207">
        <v>73.159499999999994</v>
      </c>
      <c r="G207">
        <v>80.22</v>
      </c>
      <c r="H207">
        <v>78.143958050000009</v>
      </c>
      <c r="I207">
        <v>0</v>
      </c>
      <c r="J207">
        <v>0</v>
      </c>
      <c r="K207">
        <v>0</v>
      </c>
      <c r="L207">
        <v>0</v>
      </c>
      <c r="M207" s="3">
        <f t="array" ref="M207">SUMPRODUCT(TRANSPOSE($V$20:$V$29),C207:L207)+$V$19</f>
        <v>1188214603.0577972</v>
      </c>
      <c r="N207" s="3">
        <f t="shared" si="18"/>
        <v>1130869262.6891549</v>
      </c>
      <c r="O207" s="3">
        <f t="shared" si="19"/>
        <v>1245559943.4264395</v>
      </c>
      <c r="P207" s="3">
        <f>B207-M207</f>
        <v>-28208701.057797194</v>
      </c>
      <c r="Q207" s="57">
        <f t="shared" si="21"/>
        <v>795730815368168.5</v>
      </c>
      <c r="R207" s="3">
        <f>ABS(P207)</f>
        <v>28208701.057797194</v>
      </c>
      <c r="S207" s="40">
        <f>R207/B207</f>
        <v>2.4317722012587823E-2</v>
      </c>
      <c r="T207" s="40"/>
      <c r="U207" s="12">
        <v>172</v>
      </c>
      <c r="V207" s="12">
        <v>950088732.56594241</v>
      </c>
      <c r="W207" s="12">
        <v>-21196756.565942407</v>
      </c>
    </row>
    <row r="208" spans="1:23" x14ac:dyDescent="0.25">
      <c r="A208" s="2">
        <v>41306</v>
      </c>
      <c r="B208" s="3">
        <v>1078768871</v>
      </c>
      <c r="C208">
        <v>6.2214999999999998</v>
      </c>
      <c r="D208">
        <v>0.99209999999999998</v>
      </c>
      <c r="E208">
        <v>0.62637018477920448</v>
      </c>
      <c r="F208">
        <v>73.611800000000002</v>
      </c>
      <c r="G208">
        <v>82.79</v>
      </c>
      <c r="H208">
        <v>83.400793904761912</v>
      </c>
      <c r="I208">
        <v>0</v>
      </c>
      <c r="J208">
        <v>0</v>
      </c>
      <c r="K208">
        <v>0</v>
      </c>
      <c r="L208">
        <v>0</v>
      </c>
      <c r="M208" s="3">
        <f t="array" ref="M208">SUMPRODUCT(TRANSPOSE($V$20:$V$29),C208:L208)+$V$19</f>
        <v>1208345564.3211539</v>
      </c>
      <c r="N208" s="3">
        <f t="shared" si="18"/>
        <v>1151000223.9525115</v>
      </c>
      <c r="O208" s="3">
        <f t="shared" si="19"/>
        <v>1265690904.6897962</v>
      </c>
      <c r="P208" s="3">
        <f t="shared" ref="P208:P253" si="24">B208-M208</f>
        <v>-129576693.32115388</v>
      </c>
      <c r="Q208" s="57">
        <f t="shared" si="21"/>
        <v>1.6790119452044364E+16</v>
      </c>
      <c r="R208" s="3">
        <f t="shared" ref="R208:R253" si="25">ABS(P208)</f>
        <v>129576693.32115388</v>
      </c>
      <c r="S208" s="40">
        <f t="shared" ref="S208:S253" si="26">R208/B208</f>
        <v>0.12011534333674138</v>
      </c>
      <c r="T208" s="40"/>
      <c r="U208" s="12">
        <v>173</v>
      </c>
      <c r="V208" s="12">
        <v>962346868.16149342</v>
      </c>
      <c r="W208" s="12">
        <v>2832225.8385065794</v>
      </c>
    </row>
    <row r="209" spans="1:23" x14ac:dyDescent="0.25">
      <c r="A209" s="2">
        <v>41334</v>
      </c>
      <c r="B209" s="3">
        <v>1249987968</v>
      </c>
      <c r="C209">
        <v>6.2323000000000004</v>
      </c>
      <c r="D209">
        <v>1.0098</v>
      </c>
      <c r="E209">
        <v>0.64624531472146818</v>
      </c>
      <c r="F209">
        <v>74.534599999999998</v>
      </c>
      <c r="G209">
        <v>83.08</v>
      </c>
      <c r="H209">
        <v>82.905319473684216</v>
      </c>
      <c r="I209">
        <v>1</v>
      </c>
      <c r="J209">
        <v>0</v>
      </c>
      <c r="K209">
        <v>0</v>
      </c>
      <c r="L209">
        <v>0</v>
      </c>
      <c r="M209" s="3">
        <f t="array" ref="M209">SUMPRODUCT(TRANSPOSE($V$20:$V$29),C209:L209)+$V$19</f>
        <v>1277510552.0904419</v>
      </c>
      <c r="N209" s="3">
        <f t="shared" si="18"/>
        <v>1220165211.7217996</v>
      </c>
      <c r="O209" s="3">
        <f t="shared" si="19"/>
        <v>1334855892.4590843</v>
      </c>
      <c r="P209" s="3">
        <f t="shared" si="24"/>
        <v>-27522584.090441942</v>
      </c>
      <c r="Q209" s="57">
        <f t="shared" si="21"/>
        <v>757492635015447.87</v>
      </c>
      <c r="R209" s="3">
        <f t="shared" si="25"/>
        <v>27522584.090441942</v>
      </c>
      <c r="S209" s="40">
        <f t="shared" si="26"/>
        <v>2.2018279211501932E-2</v>
      </c>
      <c r="T209" s="40"/>
      <c r="U209" s="12">
        <v>174</v>
      </c>
      <c r="V209" s="12">
        <v>900057050.12217712</v>
      </c>
      <c r="W209" s="12">
        <v>43710087.877822876</v>
      </c>
    </row>
    <row r="210" spans="1:23" x14ac:dyDescent="0.25">
      <c r="A210" s="2">
        <v>41365</v>
      </c>
      <c r="B210" s="3">
        <v>1276791084</v>
      </c>
      <c r="C210">
        <v>6.2153999999999998</v>
      </c>
      <c r="D210">
        <v>1.0244</v>
      </c>
      <c r="E210">
        <v>0.66312997347480107</v>
      </c>
      <c r="F210">
        <v>76.265699999999995</v>
      </c>
      <c r="G210">
        <v>73.36</v>
      </c>
      <c r="H210">
        <v>81.981867149999999</v>
      </c>
      <c r="I210">
        <v>0</v>
      </c>
      <c r="J210">
        <v>1</v>
      </c>
      <c r="K210">
        <v>0</v>
      </c>
      <c r="L210">
        <v>0</v>
      </c>
      <c r="M210" s="3">
        <f t="array" ref="M210">SUMPRODUCT(TRANSPOSE($V$20:$V$29),C210:L210)+$V$19</f>
        <v>1226325665.8943727</v>
      </c>
      <c r="N210" s="3">
        <f t="shared" si="18"/>
        <v>1168980325.5257304</v>
      </c>
      <c r="O210" s="3">
        <f t="shared" si="19"/>
        <v>1283671006.263015</v>
      </c>
      <c r="P210" s="3">
        <f t="shared" si="24"/>
        <v>50465418.105627298</v>
      </c>
      <c r="Q210" s="57">
        <f t="shared" si="21"/>
        <v>2546758424575775.5</v>
      </c>
      <c r="R210" s="3">
        <f t="shared" si="25"/>
        <v>50465418.105627298</v>
      </c>
      <c r="S210" s="40">
        <f t="shared" si="26"/>
        <v>3.9525196203224193E-2</v>
      </c>
      <c r="T210" s="40"/>
      <c r="U210" s="12">
        <v>175</v>
      </c>
      <c r="V210" s="12">
        <v>904373764.05873084</v>
      </c>
      <c r="W210" s="12">
        <v>-96475503.058730841</v>
      </c>
    </row>
    <row r="211" spans="1:23" x14ac:dyDescent="0.25">
      <c r="A211" s="2">
        <v>41395</v>
      </c>
      <c r="B211" s="3">
        <v>1174872264</v>
      </c>
      <c r="C211">
        <v>6.1860999999999997</v>
      </c>
      <c r="D211">
        <v>1.0186999999999999</v>
      </c>
      <c r="E211">
        <v>0.65312520410162633</v>
      </c>
      <c r="F211">
        <v>76.295100000000005</v>
      </c>
      <c r="G211">
        <v>77.95</v>
      </c>
      <c r="H211">
        <v>78.724222545454566</v>
      </c>
      <c r="I211">
        <v>0</v>
      </c>
      <c r="J211">
        <v>0</v>
      </c>
      <c r="K211">
        <v>1</v>
      </c>
      <c r="L211">
        <v>0</v>
      </c>
      <c r="M211" s="3">
        <f t="array" ref="M211">SUMPRODUCT(TRANSPOSE($V$20:$V$29),C211:L211)+$V$19</f>
        <v>1219192012.3727815</v>
      </c>
      <c r="N211" s="3">
        <f t="shared" si="18"/>
        <v>1161846672.0041392</v>
      </c>
      <c r="O211" s="3">
        <f t="shared" si="19"/>
        <v>1276537352.7414238</v>
      </c>
      <c r="P211" s="3">
        <f t="shared" si="24"/>
        <v>-44319748.372781515</v>
      </c>
      <c r="Q211" s="57">
        <f t="shared" si="21"/>
        <v>1964240095826669.7</v>
      </c>
      <c r="R211" s="3">
        <f t="shared" si="25"/>
        <v>44319748.372781515</v>
      </c>
      <c r="S211" s="40">
        <f t="shared" si="26"/>
        <v>3.7723035712741548E-2</v>
      </c>
      <c r="T211" s="40"/>
      <c r="U211" s="12">
        <v>176</v>
      </c>
      <c r="V211" s="12">
        <v>928870037.21290934</v>
      </c>
      <c r="W211" s="12">
        <v>-40887837.212909341</v>
      </c>
    </row>
    <row r="212" spans="1:23" x14ac:dyDescent="0.25">
      <c r="A212" s="2">
        <v>41426</v>
      </c>
      <c r="B212" s="3">
        <v>1110752296</v>
      </c>
      <c r="C212">
        <v>6.1416000000000004</v>
      </c>
      <c r="D212">
        <v>1.0196000000000001</v>
      </c>
      <c r="E212">
        <v>0.65372295221285215</v>
      </c>
      <c r="F212">
        <v>76.821899999999999</v>
      </c>
      <c r="G212">
        <v>89.17</v>
      </c>
      <c r="H212">
        <v>82.359015409090887</v>
      </c>
      <c r="I212">
        <v>0</v>
      </c>
      <c r="J212">
        <v>0</v>
      </c>
      <c r="K212">
        <v>0</v>
      </c>
      <c r="L212">
        <v>0</v>
      </c>
      <c r="M212" s="3">
        <f t="array" ref="M212">SUMPRODUCT(TRANSPOSE($V$20:$V$29),C212:L212)+$V$19</f>
        <v>1222494718.6386161</v>
      </c>
      <c r="N212" s="3">
        <f t="shared" si="18"/>
        <v>1165149378.2699738</v>
      </c>
      <c r="O212" s="3">
        <f t="shared" si="19"/>
        <v>1279840059.0072584</v>
      </c>
      <c r="P212" s="3">
        <f t="shared" si="24"/>
        <v>-111742422.63861609</v>
      </c>
      <c r="Q212" s="57">
        <f t="shared" si="21"/>
        <v>1.24863690171471E+16</v>
      </c>
      <c r="R212" s="3">
        <f t="shared" si="25"/>
        <v>111742422.63861609</v>
      </c>
      <c r="S212" s="40">
        <f t="shared" si="26"/>
        <v>0.10060066771054064</v>
      </c>
      <c r="T212" s="40"/>
      <c r="U212" s="12">
        <v>177</v>
      </c>
      <c r="V212" s="12">
        <v>955810562.21059132</v>
      </c>
      <c r="W212" s="12">
        <v>-105332992.21059132</v>
      </c>
    </row>
    <row r="213" spans="1:23" x14ac:dyDescent="0.25">
      <c r="A213" s="2">
        <v>41456</v>
      </c>
      <c r="B213" s="3">
        <v>1108440767</v>
      </c>
      <c r="C213">
        <v>6.1341999999999999</v>
      </c>
      <c r="D213">
        <v>1.0314000000000001</v>
      </c>
      <c r="E213">
        <v>0.64545278512876791</v>
      </c>
      <c r="F213">
        <v>76.224599999999995</v>
      </c>
      <c r="G213">
        <v>98.1</v>
      </c>
      <c r="H213">
        <v>78.052263950000011</v>
      </c>
      <c r="I213">
        <v>0</v>
      </c>
      <c r="J213">
        <v>0</v>
      </c>
      <c r="K213">
        <v>0</v>
      </c>
      <c r="L213">
        <v>0</v>
      </c>
      <c r="M213" s="3">
        <f t="array" ref="M213">SUMPRODUCT(TRANSPOSE($V$20:$V$29),C213:L213)+$V$19</f>
        <v>1224894447.2747476</v>
      </c>
      <c r="N213" s="3">
        <f t="shared" si="18"/>
        <v>1167549106.9061053</v>
      </c>
      <c r="O213" s="3">
        <f t="shared" si="19"/>
        <v>1282239787.6433899</v>
      </c>
      <c r="P213" s="3">
        <f t="shared" si="24"/>
        <v>-116453680.27474761</v>
      </c>
      <c r="Q213" s="57">
        <f t="shared" si="21"/>
        <v>1.356145964953314E+16</v>
      </c>
      <c r="R213" s="3">
        <f t="shared" si="25"/>
        <v>116453680.27474761</v>
      </c>
      <c r="S213" s="40">
        <f t="shared" si="26"/>
        <v>0.10506080590118498</v>
      </c>
      <c r="T213" s="40"/>
      <c r="U213" s="12">
        <v>178</v>
      </c>
      <c r="V213" s="12">
        <v>1021483841.9530793</v>
      </c>
      <c r="W213" s="12">
        <v>-53410612.953079343</v>
      </c>
    </row>
    <row r="214" spans="1:23" x14ac:dyDescent="0.25">
      <c r="A214" s="2">
        <v>41487</v>
      </c>
      <c r="B214" s="3">
        <v>1124331812</v>
      </c>
      <c r="C214">
        <v>6.1342999999999996</v>
      </c>
      <c r="D214">
        <v>1.0402</v>
      </c>
      <c r="E214">
        <v>0.65880492786086042</v>
      </c>
      <c r="F214">
        <v>77.293199999999999</v>
      </c>
      <c r="G214">
        <v>98.45</v>
      </c>
      <c r="H214">
        <v>77.076637500000004</v>
      </c>
      <c r="I214">
        <v>0</v>
      </c>
      <c r="J214">
        <v>0</v>
      </c>
      <c r="K214">
        <v>0</v>
      </c>
      <c r="L214">
        <v>0</v>
      </c>
      <c r="M214" s="3">
        <f t="array" ref="M214">SUMPRODUCT(TRANSPOSE($V$20:$V$29),C214:L214)+$V$19</f>
        <v>1212809369.4427783</v>
      </c>
      <c r="N214" s="3">
        <f t="shared" si="18"/>
        <v>1155464029.074136</v>
      </c>
      <c r="O214" s="3">
        <f t="shared" si="19"/>
        <v>1270154709.8114207</v>
      </c>
      <c r="P214" s="3">
        <f t="shared" si="24"/>
        <v>-88477557.442778349</v>
      </c>
      <c r="Q214" s="57">
        <f t="shared" si="21"/>
        <v>7828278171040142</v>
      </c>
      <c r="R214" s="3">
        <f t="shared" si="25"/>
        <v>88477557.442778349</v>
      </c>
      <c r="S214" s="40">
        <f t="shared" si="26"/>
        <v>7.8693457303668599E-2</v>
      </c>
      <c r="T214" s="40"/>
      <c r="U214" s="12">
        <v>179</v>
      </c>
      <c r="V214" s="12">
        <v>983338864.05148971</v>
      </c>
      <c r="W214" s="12">
        <v>5569282.9485102892</v>
      </c>
    </row>
    <row r="215" spans="1:23" x14ac:dyDescent="0.25">
      <c r="A215" s="2">
        <v>41518</v>
      </c>
      <c r="B215" s="3">
        <v>1097406810</v>
      </c>
      <c r="C215">
        <v>6.1212999999999997</v>
      </c>
      <c r="D215">
        <v>1.0407</v>
      </c>
      <c r="E215">
        <v>0.64495324089003547</v>
      </c>
      <c r="F215">
        <v>76.256900000000002</v>
      </c>
      <c r="G215">
        <v>96.12</v>
      </c>
      <c r="H215">
        <v>77.234444727272731</v>
      </c>
      <c r="I215">
        <v>0</v>
      </c>
      <c r="J215">
        <v>0</v>
      </c>
      <c r="K215">
        <v>0</v>
      </c>
      <c r="L215">
        <v>0</v>
      </c>
      <c r="M215" s="3">
        <f t="array" ref="M215">SUMPRODUCT(TRANSPOSE($V$20:$V$29),C215:L215)+$V$19</f>
        <v>1218746116.5381217</v>
      </c>
      <c r="N215" s="3">
        <f t="shared" si="18"/>
        <v>1161400776.1694794</v>
      </c>
      <c r="O215" s="3">
        <f t="shared" si="19"/>
        <v>1276091456.906764</v>
      </c>
      <c r="P215" s="3">
        <f t="shared" si="24"/>
        <v>-121339306.5381217</v>
      </c>
      <c r="Q215" s="57">
        <f t="shared" si="21"/>
        <v>1.4723227311152264E+16</v>
      </c>
      <c r="R215" s="3">
        <f t="shared" si="25"/>
        <v>121339306.5381217</v>
      </c>
      <c r="S215" s="40">
        <f t="shared" si="26"/>
        <v>0.11056912116129633</v>
      </c>
      <c r="T215" s="40"/>
      <c r="U215" s="12">
        <v>180</v>
      </c>
      <c r="V215" s="12">
        <v>987943065.30121064</v>
      </c>
      <c r="W215" s="12">
        <v>40578378.698789358</v>
      </c>
    </row>
    <row r="216" spans="1:23" x14ac:dyDescent="0.25">
      <c r="A216" s="2">
        <v>41548</v>
      </c>
      <c r="B216" s="3">
        <v>1195787161</v>
      </c>
      <c r="C216">
        <v>6.1197999999999997</v>
      </c>
      <c r="D216">
        <v>1.0342</v>
      </c>
      <c r="E216">
        <v>0.62952470884482215</v>
      </c>
      <c r="F216">
        <v>76.265299999999996</v>
      </c>
      <c r="G216">
        <v>91.73</v>
      </c>
      <c r="H216">
        <v>77.681874749999992</v>
      </c>
      <c r="I216">
        <v>0</v>
      </c>
      <c r="J216">
        <v>0</v>
      </c>
      <c r="K216">
        <v>0</v>
      </c>
      <c r="L216">
        <v>1</v>
      </c>
      <c r="M216" s="3">
        <f t="array" ref="M216">SUMPRODUCT(TRANSPOSE($V$20:$V$29),C216:L216)+$V$19</f>
        <v>1277862279.6651006</v>
      </c>
      <c r="N216" s="3">
        <f t="shared" si="18"/>
        <v>1220516939.2964582</v>
      </c>
      <c r="O216" s="3">
        <f t="shared" si="19"/>
        <v>1335207620.0337429</v>
      </c>
      <c r="P216" s="3">
        <f t="shared" si="24"/>
        <v>-82075118.665100574</v>
      </c>
      <c r="Q216" s="57">
        <f t="shared" si="21"/>
        <v>6736325103890341</v>
      </c>
      <c r="R216" s="3">
        <f t="shared" si="25"/>
        <v>82075118.665100574</v>
      </c>
      <c r="S216" s="40">
        <f t="shared" si="26"/>
        <v>6.8636895713501123E-2</v>
      </c>
      <c r="T216" s="40"/>
      <c r="U216" s="12">
        <v>181</v>
      </c>
      <c r="V216" s="12">
        <v>1010101559.2849296</v>
      </c>
      <c r="W216" s="12">
        <v>-103519736.28492963</v>
      </c>
    </row>
    <row r="217" spans="1:23" x14ac:dyDescent="0.25">
      <c r="A217" s="2">
        <v>41579</v>
      </c>
      <c r="B217" s="3">
        <v>1170940094</v>
      </c>
      <c r="C217">
        <v>6.1032000000000002</v>
      </c>
      <c r="D217">
        <v>1.0363</v>
      </c>
      <c r="E217">
        <v>0.62119517952540693</v>
      </c>
      <c r="F217">
        <v>75.111099999999993</v>
      </c>
      <c r="G217">
        <v>87.76</v>
      </c>
      <c r="H217">
        <v>77.50279573913042</v>
      </c>
      <c r="I217">
        <v>0</v>
      </c>
      <c r="J217">
        <v>0</v>
      </c>
      <c r="K217">
        <v>0</v>
      </c>
      <c r="L217">
        <v>0</v>
      </c>
      <c r="M217" s="3">
        <f t="array" ref="M217">SUMPRODUCT(TRANSPOSE($V$20:$V$29),C217:L217)+$V$19</f>
        <v>1227716256.2986286</v>
      </c>
      <c r="N217" s="3">
        <f t="shared" si="18"/>
        <v>1170370915.9299862</v>
      </c>
      <c r="O217" s="3">
        <f t="shared" si="19"/>
        <v>1285061596.6672709</v>
      </c>
      <c r="P217" s="3">
        <f t="shared" si="24"/>
        <v>-56776162.298628569</v>
      </c>
      <c r="Q217" s="57">
        <f t="shared" si="21"/>
        <v>3223532605360212</v>
      </c>
      <c r="R217" s="3">
        <f t="shared" si="25"/>
        <v>56776162.298628569</v>
      </c>
      <c r="S217" s="40">
        <f t="shared" si="26"/>
        <v>4.8487674638142991E-2</v>
      </c>
      <c r="T217" s="40"/>
      <c r="U217" s="12">
        <v>182</v>
      </c>
      <c r="V217" s="12">
        <v>1060869215.2792418</v>
      </c>
      <c r="W217" s="12">
        <v>-138753463.2792418</v>
      </c>
    </row>
    <row r="218" spans="1:23" x14ac:dyDescent="0.25">
      <c r="A218" s="2">
        <v>41609</v>
      </c>
      <c r="B218" s="3">
        <v>1155287860</v>
      </c>
      <c r="C218">
        <v>6.0929000000000002</v>
      </c>
      <c r="D218">
        <v>1.0486</v>
      </c>
      <c r="E218">
        <v>0.6211180124223602</v>
      </c>
      <c r="F218">
        <v>76.020399999999995</v>
      </c>
      <c r="G218">
        <v>81.5</v>
      </c>
      <c r="H218">
        <v>77.456262649999999</v>
      </c>
      <c r="I218">
        <v>0</v>
      </c>
      <c r="J218">
        <v>0</v>
      </c>
      <c r="K218">
        <v>0</v>
      </c>
      <c r="L218">
        <v>0</v>
      </c>
      <c r="M218" s="3">
        <f t="array" ref="M218">SUMPRODUCT(TRANSPOSE($V$20:$V$29),C218:L218)+$V$19</f>
        <v>1221429924.423192</v>
      </c>
      <c r="N218" s="3">
        <f t="shared" si="18"/>
        <v>1164084584.0545497</v>
      </c>
      <c r="O218" s="3">
        <f t="shared" si="19"/>
        <v>1278775264.7918344</v>
      </c>
      <c r="P218" s="3">
        <f t="shared" si="24"/>
        <v>-66142064.423192024</v>
      </c>
      <c r="Q218" s="57">
        <f t="shared" si="21"/>
        <v>4374772686161684</v>
      </c>
      <c r="R218" s="3">
        <f t="shared" si="25"/>
        <v>66142064.423192024</v>
      </c>
      <c r="S218" s="40">
        <f t="shared" si="26"/>
        <v>5.7251587862432854E-2</v>
      </c>
      <c r="T218" s="40"/>
      <c r="U218" s="12">
        <v>183</v>
      </c>
      <c r="V218" s="12">
        <v>1200738365.950722</v>
      </c>
      <c r="W218" s="12">
        <v>-41986293.950721979</v>
      </c>
    </row>
    <row r="219" spans="1:23" x14ac:dyDescent="0.25">
      <c r="A219" s="2">
        <v>41640</v>
      </c>
      <c r="B219" s="3">
        <v>1204428606</v>
      </c>
      <c r="C219">
        <v>6.0738000000000003</v>
      </c>
      <c r="D219">
        <v>1.0639000000000001</v>
      </c>
      <c r="E219">
        <v>0.61038881767686015</v>
      </c>
      <c r="F219">
        <v>76.239699999999999</v>
      </c>
      <c r="G219">
        <v>78.569999999999993</v>
      </c>
      <c r="H219">
        <v>82.350717047619042</v>
      </c>
      <c r="I219">
        <v>0</v>
      </c>
      <c r="J219">
        <v>0</v>
      </c>
      <c r="K219">
        <v>0</v>
      </c>
      <c r="L219">
        <v>0</v>
      </c>
      <c r="M219" s="3">
        <f t="array" ref="M219">SUMPRODUCT(TRANSPOSE($V$20:$V$29),C219:L219)+$V$19</f>
        <v>1244219160.8165553</v>
      </c>
      <c r="N219" s="3">
        <f t="shared" si="18"/>
        <v>1186873820.4479129</v>
      </c>
      <c r="O219" s="3">
        <f t="shared" si="19"/>
        <v>1301564501.1851976</v>
      </c>
      <c r="P219" s="3">
        <f t="shared" si="24"/>
        <v>-39790554.816555262</v>
      </c>
      <c r="Q219" s="57">
        <f t="shared" si="21"/>
        <v>1583288252609289.2</v>
      </c>
      <c r="R219" s="3">
        <f t="shared" si="25"/>
        <v>39790554.816555262</v>
      </c>
      <c r="S219" s="40">
        <f t="shared" si="26"/>
        <v>3.3036872935709116E-2</v>
      </c>
      <c r="T219" s="40"/>
      <c r="U219" s="12">
        <v>184</v>
      </c>
      <c r="V219" s="12">
        <v>1164436067.9140911</v>
      </c>
      <c r="W219" s="12">
        <v>46926453.08590889</v>
      </c>
    </row>
    <row r="220" spans="1:23" x14ac:dyDescent="0.25">
      <c r="A220" s="2">
        <v>41671</v>
      </c>
      <c r="B220" s="3">
        <v>1192409089</v>
      </c>
      <c r="C220">
        <v>6.0509000000000004</v>
      </c>
      <c r="D220">
        <v>1.0940000000000001</v>
      </c>
      <c r="E220">
        <v>0.60716454159077105</v>
      </c>
      <c r="F220">
        <v>76.935500000000005</v>
      </c>
      <c r="G220">
        <v>78.849999999999994</v>
      </c>
      <c r="H220">
        <v>83.180691095238103</v>
      </c>
      <c r="I220">
        <v>0</v>
      </c>
      <c r="J220">
        <v>0</v>
      </c>
      <c r="K220">
        <v>0</v>
      </c>
      <c r="L220">
        <v>0</v>
      </c>
      <c r="M220" s="3">
        <f t="array" ref="M220">SUMPRODUCT(TRANSPOSE($V$20:$V$29),C220:L220)+$V$19</f>
        <v>1249554939.884954</v>
      </c>
      <c r="N220" s="3">
        <f t="shared" si="18"/>
        <v>1192209599.5163116</v>
      </c>
      <c r="O220" s="3">
        <f t="shared" si="19"/>
        <v>1306900280.2535963</v>
      </c>
      <c r="P220" s="3">
        <f t="shared" si="24"/>
        <v>-57145850.884953976</v>
      </c>
      <c r="Q220" s="57">
        <f t="shared" si="21"/>
        <v>3265648273365395</v>
      </c>
      <c r="R220" s="3">
        <f t="shared" si="25"/>
        <v>57145850.884953976</v>
      </c>
      <c r="S220" s="40">
        <f t="shared" si="26"/>
        <v>4.7924702530470209E-2</v>
      </c>
      <c r="T220" s="40"/>
      <c r="U220" s="12">
        <v>185</v>
      </c>
      <c r="V220" s="12">
        <v>1190065341.2288423</v>
      </c>
      <c r="W220" s="12">
        <v>-118502669.22884226</v>
      </c>
    </row>
    <row r="221" spans="1:23" x14ac:dyDescent="0.25">
      <c r="A221" s="2">
        <v>41699</v>
      </c>
      <c r="B221" s="3">
        <v>1355161974</v>
      </c>
      <c r="C221">
        <v>6.0815999999999999</v>
      </c>
      <c r="D221">
        <v>1.1053999999999999</v>
      </c>
      <c r="E221">
        <v>0.60393767363208117</v>
      </c>
      <c r="F221">
        <v>77.063400000000001</v>
      </c>
      <c r="G221">
        <v>86.35</v>
      </c>
      <c r="H221">
        <v>80.238547631578939</v>
      </c>
      <c r="I221">
        <v>1</v>
      </c>
      <c r="J221">
        <v>0</v>
      </c>
      <c r="K221">
        <v>0</v>
      </c>
      <c r="L221">
        <v>0</v>
      </c>
      <c r="M221" s="3">
        <f t="array" ref="M221">SUMPRODUCT(TRANSPOSE($V$20:$V$29),C221:L221)+$V$19</f>
        <v>1339586913.2672591</v>
      </c>
      <c r="N221" s="3">
        <f t="shared" si="18"/>
        <v>1282241572.8986168</v>
      </c>
      <c r="O221" s="3">
        <f t="shared" si="19"/>
        <v>1396932253.6359015</v>
      </c>
      <c r="P221" s="3">
        <f t="shared" si="24"/>
        <v>15575060.732740879</v>
      </c>
      <c r="Q221" s="57">
        <f t="shared" si="21"/>
        <v>242582516828566.84</v>
      </c>
      <c r="R221" s="3">
        <f t="shared" si="25"/>
        <v>15575060.732740879</v>
      </c>
      <c r="S221" s="40">
        <f t="shared" si="26"/>
        <v>1.1493135899296477E-2</v>
      </c>
      <c r="T221" s="40"/>
      <c r="U221" s="12">
        <v>186</v>
      </c>
      <c r="V221" s="12">
        <v>1126968194.8070731</v>
      </c>
      <c r="W221" s="12">
        <v>-61761827.807073116</v>
      </c>
    </row>
    <row r="222" spans="1:23" x14ac:dyDescent="0.25">
      <c r="A222" s="2">
        <v>41730</v>
      </c>
      <c r="B222" s="3">
        <v>1383174740</v>
      </c>
      <c r="C222">
        <v>6.1729000000000003</v>
      </c>
      <c r="D222">
        <v>1.1107</v>
      </c>
      <c r="E222">
        <v>0.60153994225216556</v>
      </c>
      <c r="F222">
        <v>76.656000000000006</v>
      </c>
      <c r="G222">
        <v>113.21</v>
      </c>
      <c r="H222">
        <v>82.912490095238084</v>
      </c>
      <c r="I222">
        <v>0</v>
      </c>
      <c r="J222">
        <v>1</v>
      </c>
      <c r="K222">
        <v>0</v>
      </c>
      <c r="L222">
        <v>0</v>
      </c>
      <c r="M222" s="3">
        <f t="array" ref="M222">SUMPRODUCT(TRANSPOSE($V$20:$V$29),C222:L222)+$V$19</f>
        <v>1344125452.3316152</v>
      </c>
      <c r="N222" s="3">
        <f t="shared" si="18"/>
        <v>1286780111.9629729</v>
      </c>
      <c r="O222" s="3">
        <f t="shared" si="19"/>
        <v>1401470792.7002575</v>
      </c>
      <c r="P222" s="3">
        <f t="shared" si="24"/>
        <v>39049287.66838479</v>
      </c>
      <c r="Q222" s="57">
        <f t="shared" si="21"/>
        <v>1524846867408268.5</v>
      </c>
      <c r="R222" s="3">
        <f t="shared" si="25"/>
        <v>39049287.66838479</v>
      </c>
      <c r="S222" s="40">
        <f t="shared" si="26"/>
        <v>2.8231637362308097E-2</v>
      </c>
      <c r="T222" s="40"/>
      <c r="U222" s="12">
        <v>187</v>
      </c>
      <c r="V222" s="12">
        <v>1107327598.6796985</v>
      </c>
      <c r="W222" s="12">
        <v>48993288.320301533</v>
      </c>
    </row>
    <row r="223" spans="1:23" x14ac:dyDescent="0.25">
      <c r="A223" s="2">
        <v>41760</v>
      </c>
      <c r="B223" s="3">
        <v>1444800838</v>
      </c>
      <c r="C223">
        <v>6.2245999999999997</v>
      </c>
      <c r="D223">
        <v>1.0992</v>
      </c>
      <c r="E223">
        <v>0.59708621925005967</v>
      </c>
      <c r="F223">
        <v>76.442899999999995</v>
      </c>
      <c r="G223">
        <v>120.33</v>
      </c>
      <c r="H223">
        <v>87.589756238095234</v>
      </c>
      <c r="I223">
        <v>0</v>
      </c>
      <c r="J223">
        <v>0</v>
      </c>
      <c r="K223">
        <v>1</v>
      </c>
      <c r="L223">
        <v>0</v>
      </c>
      <c r="M223" s="3">
        <f t="array" ref="M223">SUMPRODUCT(TRANSPOSE($V$20:$V$29),C223:L223)+$V$19</f>
        <v>1340779026.1869683</v>
      </c>
      <c r="N223" s="3">
        <f t="shared" si="18"/>
        <v>1283433685.818326</v>
      </c>
      <c r="O223" s="3">
        <f t="shared" si="19"/>
        <v>1398124366.5556107</v>
      </c>
      <c r="P223" s="3">
        <f t="shared" si="24"/>
        <v>104021811.81303167</v>
      </c>
      <c r="Q223" s="57">
        <f t="shared" si="21"/>
        <v>1.0820537332865776E+16</v>
      </c>
      <c r="R223" s="3">
        <f t="shared" si="25"/>
        <v>104021811.81303167</v>
      </c>
      <c r="S223" s="40">
        <f t="shared" si="26"/>
        <v>7.1997336295171549E-2</v>
      </c>
      <c r="T223" s="40"/>
      <c r="U223" s="12">
        <v>188</v>
      </c>
      <c r="V223" s="12">
        <v>1122621865.6679287</v>
      </c>
      <c r="W223" s="12">
        <v>24003740.332071304</v>
      </c>
    </row>
    <row r="224" spans="1:23" x14ac:dyDescent="0.25">
      <c r="A224" s="2">
        <v>41791</v>
      </c>
      <c r="B224" s="3">
        <v>1398805987</v>
      </c>
      <c r="C224">
        <v>6.2380000000000004</v>
      </c>
      <c r="D224">
        <v>1.0893999999999999</v>
      </c>
      <c r="E224">
        <v>0.59375371096069351</v>
      </c>
      <c r="F224">
        <v>76.265299999999996</v>
      </c>
      <c r="G224">
        <v>110.47</v>
      </c>
      <c r="H224">
        <v>86.853404952380956</v>
      </c>
      <c r="I224">
        <v>0</v>
      </c>
      <c r="J224">
        <v>0</v>
      </c>
      <c r="K224">
        <v>0</v>
      </c>
      <c r="L224">
        <v>0</v>
      </c>
      <c r="M224" s="3">
        <f t="array" ref="M224">SUMPRODUCT(TRANSPOSE($V$20:$V$29),C224:L224)+$V$19</f>
        <v>1279751400.6241562</v>
      </c>
      <c r="N224" s="3">
        <f t="shared" si="18"/>
        <v>1222406060.2555139</v>
      </c>
      <c r="O224" s="3">
        <f t="shared" si="19"/>
        <v>1337096740.9927986</v>
      </c>
      <c r="P224" s="3">
        <f t="shared" si="24"/>
        <v>119054586.37584376</v>
      </c>
      <c r="Q224" s="57">
        <f t="shared" si="21"/>
        <v>1.4173994537123244E+16</v>
      </c>
      <c r="R224" s="3">
        <f t="shared" si="25"/>
        <v>119054586.37584376</v>
      </c>
      <c r="S224" s="40">
        <f t="shared" si="26"/>
        <v>8.5111579076937255E-2</v>
      </c>
      <c r="T224" s="40"/>
      <c r="U224" s="12">
        <v>189</v>
      </c>
      <c r="V224" s="12">
        <v>1119402736.3050554</v>
      </c>
      <c r="W224" s="12">
        <v>18373458.69494462</v>
      </c>
    </row>
    <row r="225" spans="1:23" x14ac:dyDescent="0.25">
      <c r="A225" s="2">
        <v>41821</v>
      </c>
      <c r="B225" s="3">
        <v>1220945148</v>
      </c>
      <c r="C225">
        <v>6.2305999999999999</v>
      </c>
      <c r="D225">
        <v>1.083</v>
      </c>
      <c r="E225">
        <v>0.59143600662408324</v>
      </c>
      <c r="F225">
        <v>76.578800000000001</v>
      </c>
      <c r="G225">
        <v>115.27</v>
      </c>
      <c r="H225">
        <v>86.202927190476174</v>
      </c>
      <c r="I225">
        <v>0</v>
      </c>
      <c r="J225">
        <v>0</v>
      </c>
      <c r="K225">
        <v>0</v>
      </c>
      <c r="L225">
        <v>0</v>
      </c>
      <c r="M225" s="3">
        <f t="array" ref="M225">SUMPRODUCT(TRANSPOSE($V$20:$V$29),C225:L225)+$V$19</f>
        <v>1296176555.3650959</v>
      </c>
      <c r="N225" s="3">
        <f t="shared" si="18"/>
        <v>1238831214.9964535</v>
      </c>
      <c r="O225" s="3">
        <f t="shared" si="19"/>
        <v>1353521895.7337382</v>
      </c>
      <c r="P225" s="3">
        <f t="shared" si="24"/>
        <v>-75231407.365095854</v>
      </c>
      <c r="Q225" s="57">
        <f t="shared" si="21"/>
        <v>5659764654132999</v>
      </c>
      <c r="R225" s="3">
        <f t="shared" si="25"/>
        <v>75231407.365095854</v>
      </c>
      <c r="S225" s="40">
        <f t="shared" si="26"/>
        <v>6.161735233423922E-2</v>
      </c>
      <c r="T225" s="40"/>
      <c r="U225" s="12">
        <v>190</v>
      </c>
      <c r="V225" s="12">
        <v>1125171333.245116</v>
      </c>
      <c r="W225" s="12">
        <v>75043296.754884005</v>
      </c>
    </row>
    <row r="226" spans="1:23" x14ac:dyDescent="0.25">
      <c r="A226" s="2">
        <v>41852</v>
      </c>
      <c r="B226" s="3">
        <v>1221114572</v>
      </c>
      <c r="C226">
        <v>6.1984000000000004</v>
      </c>
      <c r="D226">
        <v>1.0739000000000001</v>
      </c>
      <c r="E226">
        <v>0.58596038907769843</v>
      </c>
      <c r="F226">
        <v>76.270600000000002</v>
      </c>
      <c r="G226">
        <v>128.66999999999999</v>
      </c>
      <c r="H226">
        <v>83.814819954545442</v>
      </c>
      <c r="I226">
        <v>0</v>
      </c>
      <c r="J226">
        <v>0</v>
      </c>
      <c r="K226">
        <v>0</v>
      </c>
      <c r="L226">
        <v>0</v>
      </c>
      <c r="M226" s="3">
        <f t="array" ref="M226">SUMPRODUCT(TRANSPOSE($V$20:$V$29),C226:L226)+$V$19</f>
        <v>1328157539.5245318</v>
      </c>
      <c r="N226" s="3">
        <f t="shared" si="18"/>
        <v>1270812199.1558895</v>
      </c>
      <c r="O226" s="3">
        <f t="shared" si="19"/>
        <v>1385502879.8931742</v>
      </c>
      <c r="P226" s="3">
        <f t="shared" si="24"/>
        <v>-107042967.52453184</v>
      </c>
      <c r="Q226" s="57">
        <f t="shared" si="21"/>
        <v>1.1458196896457978E+16</v>
      </c>
      <c r="R226" s="3">
        <f t="shared" si="25"/>
        <v>107042967.52453184</v>
      </c>
      <c r="S226" s="40">
        <f t="shared" si="26"/>
        <v>8.7660052528250265E-2</v>
      </c>
      <c r="T226" s="40"/>
      <c r="U226" s="12">
        <v>191</v>
      </c>
      <c r="V226" s="12">
        <v>1083452592.2997701</v>
      </c>
      <c r="W226" s="12">
        <v>96143683.700229883</v>
      </c>
    </row>
    <row r="227" spans="1:23" x14ac:dyDescent="0.25">
      <c r="A227" s="2">
        <v>41883</v>
      </c>
      <c r="B227" s="3">
        <v>1072619907</v>
      </c>
      <c r="C227">
        <v>6.1540999999999997</v>
      </c>
      <c r="D227">
        <v>1.0926</v>
      </c>
      <c r="E227">
        <v>0.5988023952095809</v>
      </c>
      <c r="F227">
        <v>77.540199999999999</v>
      </c>
      <c r="G227">
        <v>109.2</v>
      </c>
      <c r="H227">
        <v>81.093074476190466</v>
      </c>
      <c r="I227">
        <v>0</v>
      </c>
      <c r="J227">
        <v>0</v>
      </c>
      <c r="K227">
        <v>0</v>
      </c>
      <c r="L227">
        <v>0</v>
      </c>
      <c r="M227" s="3">
        <f t="array" ref="M227">SUMPRODUCT(TRANSPOSE($V$20:$V$29),C227:L227)+$V$19</f>
        <v>1284490473.5140846</v>
      </c>
      <c r="N227" s="3">
        <f t="shared" si="18"/>
        <v>1227145133.1454422</v>
      </c>
      <c r="O227" s="3">
        <f t="shared" si="19"/>
        <v>1341835813.8827269</v>
      </c>
      <c r="P227" s="3">
        <f t="shared" si="24"/>
        <v>-211870566.51408458</v>
      </c>
      <c r="Q227" s="57">
        <f t="shared" si="21"/>
        <v>4.4889136954999136E+16</v>
      </c>
      <c r="R227" s="3">
        <f t="shared" si="25"/>
        <v>211870566.51408458</v>
      </c>
      <c r="S227" s="40">
        <f t="shared" si="26"/>
        <v>0.19752623005726536</v>
      </c>
      <c r="T227" s="40"/>
      <c r="U227" s="12">
        <v>192</v>
      </c>
      <c r="V227" s="12">
        <v>1087738025.2832241</v>
      </c>
      <c r="W227" s="12">
        <v>72667885.716775894</v>
      </c>
    </row>
    <row r="228" spans="1:23" x14ac:dyDescent="0.25">
      <c r="A228" s="2">
        <v>41913</v>
      </c>
      <c r="B228" s="3">
        <v>1269337219</v>
      </c>
      <c r="C228">
        <v>6.1382000000000003</v>
      </c>
      <c r="D228">
        <v>1.1011</v>
      </c>
      <c r="E228">
        <v>0.61387354205033762</v>
      </c>
      <c r="F228">
        <v>79.162499999999994</v>
      </c>
      <c r="G228">
        <v>100.53</v>
      </c>
      <c r="H228">
        <v>78.96653000000002</v>
      </c>
      <c r="I228">
        <v>0</v>
      </c>
      <c r="J228">
        <v>0</v>
      </c>
      <c r="K228">
        <v>0</v>
      </c>
      <c r="L228">
        <v>1</v>
      </c>
      <c r="M228" s="3">
        <f t="array" ref="M228">SUMPRODUCT(TRANSPOSE($V$20:$V$29),C228:L228)+$V$19</f>
        <v>1304904729.5541134</v>
      </c>
      <c r="N228" s="3">
        <f t="shared" si="18"/>
        <v>1247559389.1854711</v>
      </c>
      <c r="O228" s="3">
        <f t="shared" si="19"/>
        <v>1362250069.9227557</v>
      </c>
      <c r="P228" s="3">
        <f t="shared" si="24"/>
        <v>-35567510.554113388</v>
      </c>
      <c r="Q228" s="57">
        <f t="shared" si="21"/>
        <v>1265047807016967.2</v>
      </c>
      <c r="R228" s="3">
        <f t="shared" si="25"/>
        <v>35567510.554113388</v>
      </c>
      <c r="S228" s="40">
        <f t="shared" si="26"/>
        <v>2.8020537034385493E-2</v>
      </c>
      <c r="T228" s="40"/>
      <c r="U228" s="12">
        <v>193</v>
      </c>
      <c r="V228" s="12">
        <v>1094083384.2368836</v>
      </c>
      <c r="W228" s="12">
        <v>106351588.76311636</v>
      </c>
    </row>
    <row r="229" spans="1:23" x14ac:dyDescent="0.25">
      <c r="A229" s="2">
        <v>41944</v>
      </c>
      <c r="B229" s="3">
        <v>1179557272</v>
      </c>
      <c r="C229">
        <v>6.1250999999999998</v>
      </c>
      <c r="D229">
        <v>1.1212</v>
      </c>
      <c r="E229">
        <v>0.6221226825930074</v>
      </c>
      <c r="F229">
        <v>80.800200000000004</v>
      </c>
      <c r="G229">
        <v>101.9</v>
      </c>
      <c r="H229">
        <v>79.79239982608695</v>
      </c>
      <c r="I229">
        <v>0</v>
      </c>
      <c r="J229">
        <v>0</v>
      </c>
      <c r="K229">
        <v>0</v>
      </c>
      <c r="L229">
        <v>0</v>
      </c>
      <c r="M229" s="3">
        <f t="array" ref="M229">SUMPRODUCT(TRANSPOSE($V$20:$V$29),C229:L229)+$V$19</f>
        <v>1264235924.129813</v>
      </c>
      <c r="N229" s="3">
        <f t="shared" si="18"/>
        <v>1206890583.7611706</v>
      </c>
      <c r="O229" s="3">
        <f t="shared" si="19"/>
        <v>1321581264.4984553</v>
      </c>
      <c r="P229" s="3">
        <f t="shared" si="24"/>
        <v>-84678652.129812956</v>
      </c>
      <c r="Q229" s="57">
        <f t="shared" si="21"/>
        <v>7170474126521876</v>
      </c>
      <c r="R229" s="3">
        <f t="shared" si="25"/>
        <v>84678652.129812956</v>
      </c>
      <c r="S229" s="40">
        <f t="shared" si="26"/>
        <v>7.1788504161596114E-2</v>
      </c>
      <c r="T229" s="40"/>
      <c r="U229" s="12">
        <v>194</v>
      </c>
      <c r="V229" s="12">
        <v>1132557741.2266402</v>
      </c>
      <c r="W229" s="12">
        <v>50699333.773359776</v>
      </c>
    </row>
    <row r="230" spans="1:23" x14ac:dyDescent="0.25">
      <c r="A230" s="2">
        <v>41974</v>
      </c>
      <c r="B230" s="3">
        <v>1163338398</v>
      </c>
      <c r="C230">
        <v>6.1249000000000002</v>
      </c>
      <c r="D230">
        <v>1.1325000000000001</v>
      </c>
      <c r="E230">
        <v>0.6340752013188764</v>
      </c>
      <c r="F230">
        <v>82.612799999999993</v>
      </c>
      <c r="G230">
        <v>86.16</v>
      </c>
      <c r="H230">
        <v>83.32906689473684</v>
      </c>
      <c r="I230">
        <v>0</v>
      </c>
      <c r="J230">
        <v>0</v>
      </c>
      <c r="K230">
        <v>0</v>
      </c>
      <c r="L230">
        <v>0</v>
      </c>
      <c r="M230" s="3">
        <f t="array" ref="M230">SUMPRODUCT(TRANSPOSE($V$20:$V$29),C230:L230)+$V$19</f>
        <v>1245138086.4480634</v>
      </c>
      <c r="N230" s="3">
        <f t="shared" si="18"/>
        <v>1187792746.079421</v>
      </c>
      <c r="O230" s="3">
        <f t="shared" si="19"/>
        <v>1302483426.8167057</v>
      </c>
      <c r="P230" s="3">
        <f t="shared" si="24"/>
        <v>-81799688.448063374</v>
      </c>
      <c r="Q230" s="57">
        <f t="shared" si="21"/>
        <v>6691189030200233</v>
      </c>
      <c r="R230" s="3">
        <f t="shared" si="25"/>
        <v>81799688.448063374</v>
      </c>
      <c r="S230" s="40">
        <f t="shared" si="26"/>
        <v>7.0314612316323952E-2</v>
      </c>
      <c r="T230" s="40"/>
      <c r="U230" s="12">
        <v>195</v>
      </c>
      <c r="V230" s="12">
        <v>1247948745.8810227</v>
      </c>
      <c r="W230" s="12">
        <v>171195470.11897731</v>
      </c>
    </row>
    <row r="231" spans="1:23" x14ac:dyDescent="0.25">
      <c r="A231" s="2">
        <v>42005</v>
      </c>
      <c r="B231" s="3">
        <v>1060920074</v>
      </c>
      <c r="C231">
        <v>6.1886000000000001</v>
      </c>
      <c r="D231">
        <v>1.1532</v>
      </c>
      <c r="E231">
        <v>0.6392227051904884</v>
      </c>
      <c r="F231">
        <v>84.169799999999995</v>
      </c>
      <c r="G231">
        <v>82.81</v>
      </c>
      <c r="H231">
        <v>85.438765909090918</v>
      </c>
      <c r="I231">
        <v>0</v>
      </c>
      <c r="J231">
        <v>0</v>
      </c>
      <c r="K231">
        <v>0</v>
      </c>
      <c r="L231">
        <v>0</v>
      </c>
      <c r="M231" s="3">
        <f t="array" ref="M231">SUMPRODUCT(TRANSPOSE($V$20:$V$29),C231:L231)+$V$19</f>
        <v>1227655988.8201337</v>
      </c>
      <c r="N231" s="3">
        <f t="shared" si="18"/>
        <v>1170310648.4514914</v>
      </c>
      <c r="O231" s="3">
        <f t="shared" si="19"/>
        <v>1285001329.188776</v>
      </c>
      <c r="P231" s="3">
        <f t="shared" si="24"/>
        <v>-166735914.82013369</v>
      </c>
      <c r="Q231" s="57">
        <f t="shared" si="21"/>
        <v>2.7800865290906876E+16</v>
      </c>
      <c r="R231" s="3">
        <f t="shared" si="25"/>
        <v>166735914.82013369</v>
      </c>
      <c r="S231" s="40">
        <f t="shared" si="26"/>
        <v>0.15716161745482599</v>
      </c>
      <c r="T231" s="40"/>
      <c r="U231" s="12">
        <v>196</v>
      </c>
      <c r="V231" s="12">
        <v>1211122935.7089813</v>
      </c>
      <c r="W231" s="12">
        <v>81410322.291018724</v>
      </c>
    </row>
    <row r="232" spans="1:23" x14ac:dyDescent="0.25">
      <c r="A232" s="2">
        <v>42036</v>
      </c>
      <c r="B232" s="3">
        <v>1081589497</v>
      </c>
      <c r="C232">
        <v>6.2180999999999997</v>
      </c>
      <c r="D232">
        <v>1.2121999999999999</v>
      </c>
      <c r="E232">
        <v>0.66041474045700699</v>
      </c>
      <c r="F232">
        <v>87.241799999999998</v>
      </c>
      <c r="G232">
        <v>73</v>
      </c>
      <c r="H232">
        <v>83.555662550000008</v>
      </c>
      <c r="I232">
        <v>0</v>
      </c>
      <c r="J232">
        <v>0</v>
      </c>
      <c r="K232">
        <v>0</v>
      </c>
      <c r="L232">
        <v>0</v>
      </c>
      <c r="M232" s="3">
        <f t="array" ref="M232">SUMPRODUCT(TRANSPOSE($V$20:$V$29),C232:L232)+$V$19</f>
        <v>1172730631.402915</v>
      </c>
      <c r="N232" s="3">
        <f t="shared" si="18"/>
        <v>1115385291.0342727</v>
      </c>
      <c r="O232" s="3">
        <f t="shared" si="19"/>
        <v>1230075971.7715573</v>
      </c>
      <c r="P232" s="3">
        <f t="shared" si="24"/>
        <v>-91141134.402915001</v>
      </c>
      <c r="Q232" s="57">
        <f t="shared" si="21"/>
        <v>8306706380250216</v>
      </c>
      <c r="R232" s="3">
        <f t="shared" si="25"/>
        <v>91141134.402915001</v>
      </c>
      <c r="S232" s="40">
        <f t="shared" si="26"/>
        <v>8.4265920347518869E-2</v>
      </c>
      <c r="T232" s="40"/>
      <c r="U232" s="12">
        <v>197</v>
      </c>
      <c r="V232" s="12">
        <v>1185138113.6759615</v>
      </c>
      <c r="W232" s="12">
        <v>167000058.32403851</v>
      </c>
    </row>
    <row r="233" spans="1:23" x14ac:dyDescent="0.25">
      <c r="A233" s="2">
        <v>42064</v>
      </c>
      <c r="B233" s="3">
        <v>1190277870</v>
      </c>
      <c r="C233">
        <v>6.2518000000000002</v>
      </c>
      <c r="D233">
        <v>1.2499</v>
      </c>
      <c r="E233">
        <v>0.65235827516472045</v>
      </c>
      <c r="F233">
        <v>89.183800000000005</v>
      </c>
      <c r="G233">
        <v>61.84</v>
      </c>
      <c r="H233">
        <v>86.814525000000017</v>
      </c>
      <c r="I233">
        <v>1</v>
      </c>
      <c r="J233">
        <v>0</v>
      </c>
      <c r="K233">
        <v>0</v>
      </c>
      <c r="L233">
        <v>0</v>
      </c>
      <c r="M233" s="3">
        <f t="array" ref="M233">SUMPRODUCT(TRANSPOSE($V$20:$V$29),C233:L233)+$V$19</f>
        <v>1258111988.6644981</v>
      </c>
      <c r="N233" s="3">
        <f t="shared" si="18"/>
        <v>1200766648.2958558</v>
      </c>
      <c r="O233" s="3">
        <f t="shared" si="19"/>
        <v>1315457329.0331404</v>
      </c>
      <c r="P233" s="3">
        <f t="shared" si="24"/>
        <v>-67834118.664498091</v>
      </c>
      <c r="Q233" s="57">
        <f t="shared" si="21"/>
        <v>4601467654989208</v>
      </c>
      <c r="R233" s="3">
        <f t="shared" si="25"/>
        <v>67834118.664498091</v>
      </c>
      <c r="S233" s="40">
        <f t="shared" si="26"/>
        <v>5.699015362227821E-2</v>
      </c>
      <c r="T233" s="40"/>
      <c r="U233" s="12">
        <v>198</v>
      </c>
      <c r="V233" s="12">
        <v>1121421133.3563702</v>
      </c>
      <c r="W233" s="12">
        <v>150328101.64362979</v>
      </c>
    </row>
    <row r="234" spans="1:23" x14ac:dyDescent="0.25">
      <c r="A234" s="2">
        <v>42095</v>
      </c>
      <c r="B234" s="3">
        <v>1177074248</v>
      </c>
      <c r="C234">
        <v>6.2385999999999999</v>
      </c>
      <c r="D234">
        <v>1.2618</v>
      </c>
      <c r="E234">
        <v>0.66853857467575883</v>
      </c>
      <c r="F234">
        <v>91.582099999999997</v>
      </c>
      <c r="G234">
        <v>61.71</v>
      </c>
      <c r="H234">
        <v>86.362859045454528</v>
      </c>
      <c r="I234">
        <v>0</v>
      </c>
      <c r="J234">
        <v>1</v>
      </c>
      <c r="K234">
        <v>0</v>
      </c>
      <c r="L234">
        <v>0</v>
      </c>
      <c r="M234" s="3">
        <f t="array" ref="M234">SUMPRODUCT(TRANSPOSE($V$20:$V$29),C234:L234)+$V$19</f>
        <v>1232274170.8230662</v>
      </c>
      <c r="N234" s="3">
        <f t="shared" si="18"/>
        <v>1174928830.4544239</v>
      </c>
      <c r="O234" s="3">
        <f t="shared" si="19"/>
        <v>1289619511.1917086</v>
      </c>
      <c r="P234" s="3">
        <f t="shared" si="24"/>
        <v>-55199922.823066235</v>
      </c>
      <c r="Q234" s="57">
        <f t="shared" si="21"/>
        <v>3047031479672468.5</v>
      </c>
      <c r="R234" s="3">
        <f t="shared" si="25"/>
        <v>55199922.823066235</v>
      </c>
      <c r="S234" s="40">
        <f t="shared" si="26"/>
        <v>4.6895871621401942E-2</v>
      </c>
      <c r="T234" s="40"/>
      <c r="U234" s="12">
        <v>199</v>
      </c>
      <c r="V234" s="12">
        <v>1113245636.2094448</v>
      </c>
      <c r="W234" s="12">
        <v>-29804609.209444761</v>
      </c>
    </row>
    <row r="235" spans="1:23" x14ac:dyDescent="0.25">
      <c r="A235" s="2">
        <v>42125</v>
      </c>
      <c r="B235" s="3">
        <v>1192036201</v>
      </c>
      <c r="C235">
        <v>6.2009999999999996</v>
      </c>
      <c r="D235">
        <v>1.2337</v>
      </c>
      <c r="E235">
        <v>0.66809192944949225</v>
      </c>
      <c r="F235">
        <v>91.108000000000004</v>
      </c>
      <c r="G235">
        <v>60.98</v>
      </c>
      <c r="H235">
        <v>85.974948476190477</v>
      </c>
      <c r="I235">
        <v>0</v>
      </c>
      <c r="J235">
        <v>0</v>
      </c>
      <c r="K235">
        <v>1</v>
      </c>
      <c r="L235">
        <v>0</v>
      </c>
      <c r="M235" s="3">
        <f t="array" ref="M235">SUMPRODUCT(TRANSPOSE($V$20:$V$29),C235:L235)+$V$19</f>
        <v>1222555820.9906859</v>
      </c>
      <c r="N235" s="3">
        <f t="shared" si="18"/>
        <v>1165210480.6220436</v>
      </c>
      <c r="O235" s="3">
        <f t="shared" si="19"/>
        <v>1279901161.3593283</v>
      </c>
      <c r="P235" s="3">
        <f t="shared" si="24"/>
        <v>-30519619.99068594</v>
      </c>
      <c r="Q235" s="57">
        <f t="shared" si="21"/>
        <v>931447204375876.87</v>
      </c>
      <c r="R235" s="3">
        <f t="shared" si="25"/>
        <v>30519619.99068594</v>
      </c>
      <c r="S235" s="40">
        <f t="shared" si="26"/>
        <v>2.5602930485737772E-2</v>
      </c>
      <c r="T235" s="40"/>
      <c r="U235" s="12">
        <v>200</v>
      </c>
      <c r="V235" s="12">
        <v>1134247815.2838826</v>
      </c>
      <c r="W235" s="12">
        <v>62749541.716117382</v>
      </c>
    </row>
    <row r="236" spans="1:23" x14ac:dyDescent="0.25">
      <c r="A236" s="2">
        <v>42156</v>
      </c>
      <c r="B236" s="3">
        <v>1146102957</v>
      </c>
      <c r="C236">
        <v>6.2035</v>
      </c>
      <c r="D236">
        <v>1.2176</v>
      </c>
      <c r="E236">
        <v>0.64699792960662528</v>
      </c>
      <c r="F236">
        <v>89.066000000000003</v>
      </c>
      <c r="G236">
        <v>77.319999999999993</v>
      </c>
      <c r="H236">
        <v>88.391709650000024</v>
      </c>
      <c r="I236">
        <v>0</v>
      </c>
      <c r="J236">
        <v>0</v>
      </c>
      <c r="K236">
        <v>0</v>
      </c>
      <c r="L236">
        <v>0</v>
      </c>
      <c r="M236" s="3">
        <f t="array" ref="M236">SUMPRODUCT(TRANSPOSE($V$20:$V$29),C236:L236)+$V$19</f>
        <v>1228054363.2003679</v>
      </c>
      <c r="N236" s="3">
        <f t="shared" si="18"/>
        <v>1170709022.8317256</v>
      </c>
      <c r="O236" s="3">
        <f t="shared" si="19"/>
        <v>1285399703.5690103</v>
      </c>
      <c r="P236" s="3">
        <f t="shared" si="24"/>
        <v>-81951406.200367928</v>
      </c>
      <c r="Q236" s="57">
        <f t="shared" si="21"/>
        <v>6716032978217703</v>
      </c>
      <c r="R236" s="3">
        <f t="shared" si="25"/>
        <v>81951406.200367928</v>
      </c>
      <c r="S236" s="40">
        <f t="shared" si="26"/>
        <v>7.1504401676862547E-2</v>
      </c>
      <c r="T236" s="40"/>
      <c r="U236" s="12">
        <v>201</v>
      </c>
      <c r="V236" s="12">
        <v>1129482584.3712044</v>
      </c>
      <c r="W236" s="12">
        <v>-34345721.371204376</v>
      </c>
    </row>
    <row r="237" spans="1:23" x14ac:dyDescent="0.25">
      <c r="A237" s="2">
        <v>42186</v>
      </c>
      <c r="B237" s="3">
        <v>1170636699</v>
      </c>
      <c r="C237">
        <v>6.2051999999999996</v>
      </c>
      <c r="D237">
        <v>1.2364999999999999</v>
      </c>
      <c r="E237">
        <v>0.6420133538777606</v>
      </c>
      <c r="F237">
        <v>89.859099999999998</v>
      </c>
      <c r="G237">
        <v>77.349999999999994</v>
      </c>
      <c r="H237">
        <v>90.545709227272724</v>
      </c>
      <c r="I237">
        <v>0</v>
      </c>
      <c r="J237">
        <v>0</v>
      </c>
      <c r="K237">
        <v>0</v>
      </c>
      <c r="L237">
        <v>0</v>
      </c>
      <c r="M237" s="3">
        <f t="array" ref="M237">SUMPRODUCT(TRANSPOSE($V$20:$V$29),C237:L237)+$V$19</f>
        <v>1238553396.2524741</v>
      </c>
      <c r="N237" s="3">
        <f t="shared" si="18"/>
        <v>1181208055.8838317</v>
      </c>
      <c r="O237" s="3">
        <f t="shared" si="19"/>
        <v>1295898736.6211164</v>
      </c>
      <c r="P237" s="3">
        <f t="shared" si="24"/>
        <v>-67916697.25247407</v>
      </c>
      <c r="Q237" s="57">
        <f t="shared" si="21"/>
        <v>4612677765684219</v>
      </c>
      <c r="R237" s="3">
        <f t="shared" si="25"/>
        <v>67916697.25247407</v>
      </c>
      <c r="S237" s="40">
        <f t="shared" si="26"/>
        <v>5.8016887143971275E-2</v>
      </c>
      <c r="T237" s="40"/>
      <c r="U237" s="12">
        <v>202</v>
      </c>
      <c r="V237" s="12">
        <v>1173020282.9076149</v>
      </c>
      <c r="W237" s="12">
        <v>69283420.092385054</v>
      </c>
    </row>
    <row r="238" spans="1:23" x14ac:dyDescent="0.25">
      <c r="A238" s="2">
        <v>42217</v>
      </c>
      <c r="B238" s="3">
        <v>1133726352</v>
      </c>
      <c r="C238">
        <v>6.2084999999999999</v>
      </c>
      <c r="D238">
        <v>1.2863</v>
      </c>
      <c r="E238">
        <v>0.64267352185089976</v>
      </c>
      <c r="F238">
        <v>91.342399999999998</v>
      </c>
      <c r="G238">
        <v>75.95</v>
      </c>
      <c r="H238">
        <v>92.832248227272714</v>
      </c>
      <c r="I238">
        <v>0</v>
      </c>
      <c r="J238">
        <v>0</v>
      </c>
      <c r="K238">
        <v>0</v>
      </c>
      <c r="L238">
        <v>0</v>
      </c>
      <c r="M238" s="3">
        <f t="array" ref="M238">SUMPRODUCT(TRANSPOSE($V$20:$V$29),C238:L238)+$V$19</f>
        <v>1232442149.8659997</v>
      </c>
      <c r="N238" s="3">
        <f t="shared" si="18"/>
        <v>1175096809.4973574</v>
      </c>
      <c r="O238" s="3">
        <f t="shared" si="19"/>
        <v>1289787490.234642</v>
      </c>
      <c r="P238" s="3">
        <f t="shared" si="24"/>
        <v>-98715797.865999699</v>
      </c>
      <c r="Q238" s="57">
        <f t="shared" si="21"/>
        <v>9744808748320910</v>
      </c>
      <c r="R238" s="3">
        <f t="shared" si="25"/>
        <v>98715797.865999699</v>
      </c>
      <c r="S238" s="40">
        <f t="shared" si="26"/>
        <v>8.7071979664101254E-2</v>
      </c>
      <c r="T238" s="40"/>
      <c r="U238" s="12">
        <v>203</v>
      </c>
      <c r="V238" s="12">
        <v>1168794039.6728451</v>
      </c>
      <c r="W238" s="12">
        <v>-15837039.672845125</v>
      </c>
    </row>
    <row r="239" spans="1:23" ht="15.75" thickBot="1" x14ac:dyDescent="0.3">
      <c r="A239" s="2">
        <v>42248</v>
      </c>
      <c r="B239" s="3">
        <v>1073289709</v>
      </c>
      <c r="C239">
        <v>6.3383000000000003</v>
      </c>
      <c r="D239">
        <v>1.3147</v>
      </c>
      <c r="E239">
        <v>0.64193092823212217</v>
      </c>
      <c r="F239">
        <v>91.996399999999994</v>
      </c>
      <c r="G239">
        <v>75.58</v>
      </c>
      <c r="H239">
        <v>87.923545809523816</v>
      </c>
      <c r="I239">
        <v>0</v>
      </c>
      <c r="J239">
        <v>0</v>
      </c>
      <c r="K239">
        <v>0</v>
      </c>
      <c r="L239">
        <v>0</v>
      </c>
      <c r="M239" s="3">
        <f t="array" ref="M239">SUMPRODUCT(TRANSPOSE($V$20:$V$29),C239:L239)+$V$19</f>
        <v>1174960425.7495937</v>
      </c>
      <c r="N239" s="3">
        <f t="shared" si="18"/>
        <v>1117615085.3809514</v>
      </c>
      <c r="O239" s="3">
        <f t="shared" si="19"/>
        <v>1232305766.1182361</v>
      </c>
      <c r="P239" s="3">
        <f t="shared" si="24"/>
        <v>-101670716.74959373</v>
      </c>
      <c r="Q239" s="57">
        <f t="shared" si="21"/>
        <v>1.033693464437612E+16</v>
      </c>
      <c r="R239" s="3">
        <f t="shared" si="25"/>
        <v>101670716.74959373</v>
      </c>
      <c r="S239" s="40">
        <f t="shared" si="26"/>
        <v>9.4728120373316405E-2</v>
      </c>
      <c r="T239" s="40"/>
      <c r="U239" s="13">
        <v>204</v>
      </c>
      <c r="V239" s="13">
        <v>1175354577.4530804</v>
      </c>
      <c r="W239" s="13">
        <v>-43208846.453080416</v>
      </c>
    </row>
    <row r="240" spans="1:23" x14ac:dyDescent="0.25">
      <c r="A240" s="2">
        <v>42278</v>
      </c>
      <c r="B240" s="3">
        <v>1012093811</v>
      </c>
      <c r="C240">
        <v>6.3676000000000004</v>
      </c>
      <c r="D240">
        <v>1.3266</v>
      </c>
      <c r="E240">
        <v>0.6519754857217368</v>
      </c>
      <c r="F240">
        <v>91.752399999999994</v>
      </c>
      <c r="G240">
        <v>69.84</v>
      </c>
      <c r="H240">
        <v>76.900933904761885</v>
      </c>
      <c r="I240">
        <v>0</v>
      </c>
      <c r="J240">
        <v>0</v>
      </c>
      <c r="K240">
        <v>0</v>
      </c>
      <c r="L240">
        <v>1</v>
      </c>
      <c r="M240" s="3">
        <f t="array" ref="M240">SUMPRODUCT(TRANSPOSE($V$20:$V$29),C240:L240)+$V$19</f>
        <v>1147397569.9666378</v>
      </c>
      <c r="N240" s="3">
        <f t="shared" si="18"/>
        <v>1090052229.5979955</v>
      </c>
      <c r="O240" s="3">
        <f t="shared" si="19"/>
        <v>1204742910.3352802</v>
      </c>
      <c r="P240" s="3">
        <f t="shared" si="24"/>
        <v>-135303758.96663785</v>
      </c>
      <c r="Q240" s="57">
        <f t="shared" si="21"/>
        <v>1.8307107190502032E+16</v>
      </c>
      <c r="R240" s="3">
        <f t="shared" si="25"/>
        <v>135303758.96663785</v>
      </c>
      <c r="S240" s="40">
        <f t="shared" si="26"/>
        <v>0.13368697397027937</v>
      </c>
      <c r="T240" s="40"/>
    </row>
    <row r="241" spans="1:20" x14ac:dyDescent="0.25">
      <c r="A241" s="2">
        <v>42309</v>
      </c>
      <c r="B241" s="3">
        <v>931303884</v>
      </c>
      <c r="C241">
        <v>6.3505000000000003</v>
      </c>
      <c r="D241">
        <v>1.3071999999999999</v>
      </c>
      <c r="E241">
        <v>0.65176301896630384</v>
      </c>
      <c r="F241">
        <v>91.113900000000001</v>
      </c>
      <c r="G241">
        <v>71.239999999999995</v>
      </c>
      <c r="H241">
        <v>76.287326090909076</v>
      </c>
      <c r="I241">
        <v>0</v>
      </c>
      <c r="J241">
        <v>0</v>
      </c>
      <c r="K241">
        <v>0</v>
      </c>
      <c r="L241">
        <v>0</v>
      </c>
      <c r="M241" s="3">
        <f t="array" ref="M241">SUMPRODUCT(TRANSPOSE($V$20:$V$29),C241:L241)+$V$19</f>
        <v>1110602351.2560654</v>
      </c>
      <c r="N241" s="3">
        <f t="shared" si="18"/>
        <v>1053257010.8874229</v>
      </c>
      <c r="O241" s="3">
        <f t="shared" si="19"/>
        <v>1167947691.6247077</v>
      </c>
      <c r="P241" s="3">
        <f t="shared" si="24"/>
        <v>-179298467.25606537</v>
      </c>
      <c r="Q241" s="57">
        <f t="shared" si="21"/>
        <v>3.2147940360374344E+16</v>
      </c>
      <c r="R241" s="3">
        <f t="shared" si="25"/>
        <v>179298467.25606537</v>
      </c>
      <c r="S241" s="40">
        <f t="shared" si="26"/>
        <v>0.19252412701852897</v>
      </c>
      <c r="T241" s="40"/>
    </row>
    <row r="242" spans="1:20" x14ac:dyDescent="0.25">
      <c r="A242" s="4">
        <v>42339</v>
      </c>
      <c r="B242" s="5">
        <v>1048155228</v>
      </c>
      <c r="C242">
        <v>6.3639999999999999</v>
      </c>
      <c r="D242">
        <v>1.3279000000000001</v>
      </c>
      <c r="E242">
        <v>0.65815453468474394</v>
      </c>
      <c r="F242">
        <v>93.688500000000005</v>
      </c>
      <c r="G242">
        <v>57.03</v>
      </c>
      <c r="H242">
        <v>75.439210949999989</v>
      </c>
      <c r="I242">
        <v>0</v>
      </c>
      <c r="J242">
        <v>0</v>
      </c>
      <c r="K242">
        <v>0</v>
      </c>
      <c r="L242">
        <v>0</v>
      </c>
      <c r="M242" s="3">
        <f t="array" ref="M242">SUMPRODUCT(TRANSPOSE($V$20:$V$29),C242:L242)+$V$19</f>
        <v>1084487683.7966752</v>
      </c>
      <c r="N242" s="3">
        <f t="shared" si="18"/>
        <v>1027142343.4280328</v>
      </c>
      <c r="O242" s="3">
        <f t="shared" si="19"/>
        <v>1141833024.1653175</v>
      </c>
      <c r="P242" s="3">
        <f t="shared" si="24"/>
        <v>-36332455.796675205</v>
      </c>
      <c r="Q242" s="57">
        <f t="shared" si="21"/>
        <v>1320047344217357.7</v>
      </c>
      <c r="R242" s="3">
        <f t="shared" si="25"/>
        <v>36332455.796675205</v>
      </c>
      <c r="S242" s="40">
        <f t="shared" si="26"/>
        <v>3.466323959095418E-2</v>
      </c>
      <c r="T242" s="40"/>
    </row>
    <row r="243" spans="1:20" x14ac:dyDescent="0.25">
      <c r="A243" s="4">
        <v>42370</v>
      </c>
      <c r="B243" s="5">
        <v>887641094</v>
      </c>
      <c r="C243">
        <v>6.4490999999999996</v>
      </c>
      <c r="D243">
        <v>1.3713</v>
      </c>
      <c r="E243">
        <v>0.66751218209732333</v>
      </c>
      <c r="F243">
        <v>94.201700000000002</v>
      </c>
      <c r="G243">
        <v>53.11</v>
      </c>
      <c r="H243">
        <v>76.946055863636374</v>
      </c>
      <c r="I243">
        <v>0</v>
      </c>
      <c r="J243">
        <v>0</v>
      </c>
      <c r="K243">
        <v>0</v>
      </c>
      <c r="L243">
        <v>0</v>
      </c>
      <c r="M243" s="3">
        <f t="array" ref="M243">SUMPRODUCT(TRANSPOSE($V$20:$V$29),C243:L243)+$V$19</f>
        <v>1034769686.6294365</v>
      </c>
      <c r="N243" s="3">
        <f t="shared" si="18"/>
        <v>977424346.26079404</v>
      </c>
      <c r="O243" s="3">
        <f t="shared" si="19"/>
        <v>1092115026.9980788</v>
      </c>
      <c r="P243" s="3">
        <f t="shared" si="24"/>
        <v>-147128592.62943649</v>
      </c>
      <c r="Q243" s="57">
        <f t="shared" si="21"/>
        <v>2.1646822769118676E+16</v>
      </c>
      <c r="R243" s="3">
        <f t="shared" si="25"/>
        <v>147128592.62943649</v>
      </c>
      <c r="S243" s="40">
        <f t="shared" si="26"/>
        <v>0.16575234475279543</v>
      </c>
      <c r="T243" s="40"/>
    </row>
    <row r="244" spans="1:20" x14ac:dyDescent="0.25">
      <c r="A244" s="4">
        <v>42401</v>
      </c>
      <c r="B244" s="5">
        <v>920136308</v>
      </c>
      <c r="C244">
        <v>6.5726000000000004</v>
      </c>
      <c r="D244">
        <v>1.4208000000000001</v>
      </c>
      <c r="E244">
        <v>0.69483046136742632</v>
      </c>
      <c r="F244">
        <v>95.260300000000001</v>
      </c>
      <c r="G244">
        <v>54.25</v>
      </c>
      <c r="H244">
        <v>73.577816999999982</v>
      </c>
      <c r="I244">
        <v>0</v>
      </c>
      <c r="J244">
        <v>0</v>
      </c>
      <c r="K244">
        <v>0</v>
      </c>
      <c r="L244">
        <v>0</v>
      </c>
      <c r="M244" s="3">
        <f t="array" ref="M244">SUMPRODUCT(TRANSPOSE($V$20:$V$29),C244:L244)+$V$19</f>
        <v>950081788.27561283</v>
      </c>
      <c r="N244" s="3">
        <f t="shared" si="18"/>
        <v>892736447.90697038</v>
      </c>
      <c r="O244" s="3">
        <f t="shared" si="19"/>
        <v>1007427128.6442553</v>
      </c>
      <c r="P244" s="3">
        <f t="shared" si="24"/>
        <v>-29945480.275612831</v>
      </c>
      <c r="Q244" s="57">
        <f t="shared" si="21"/>
        <v>896731788937117.12</v>
      </c>
      <c r="R244" s="3">
        <f t="shared" si="25"/>
        <v>29945480.275612831</v>
      </c>
      <c r="S244" s="40">
        <f t="shared" si="26"/>
        <v>3.2544613243989967E-2</v>
      </c>
      <c r="T244" s="40"/>
    </row>
    <row r="245" spans="1:20" x14ac:dyDescent="0.25">
      <c r="A245" s="4">
        <v>42430</v>
      </c>
      <c r="B245" s="5">
        <v>1019500178</v>
      </c>
      <c r="C245">
        <v>6.5500999999999996</v>
      </c>
      <c r="D245">
        <v>1.3796999999999999</v>
      </c>
      <c r="E245">
        <v>0.69979006298110569</v>
      </c>
      <c r="F245">
        <v>93.335599999999999</v>
      </c>
      <c r="G245">
        <v>62.94</v>
      </c>
      <c r="H245">
        <v>77.590429</v>
      </c>
      <c r="I245">
        <v>1</v>
      </c>
      <c r="J245">
        <v>0</v>
      </c>
      <c r="K245">
        <v>0</v>
      </c>
      <c r="L245">
        <v>0</v>
      </c>
      <c r="M245" s="3">
        <f t="array" ref="M245">SUMPRODUCT(TRANSPOSE($V$20:$V$29),C245:L245)+$V$19</f>
        <v>1076284423.9271522</v>
      </c>
      <c r="N245" s="3">
        <f t="shared" si="18"/>
        <v>1018939083.5585097</v>
      </c>
      <c r="O245" s="3">
        <f t="shared" si="19"/>
        <v>1133629764.2957945</v>
      </c>
      <c r="P245" s="3">
        <f t="shared" si="24"/>
        <v>-56784245.927152157</v>
      </c>
      <c r="Q245" s="57">
        <f t="shared" si="21"/>
        <v>3224450585515296.5</v>
      </c>
      <c r="R245" s="3">
        <f t="shared" si="25"/>
        <v>56784245.927152157</v>
      </c>
      <c r="S245" s="40">
        <f t="shared" si="26"/>
        <v>5.5698122621761971E-2</v>
      </c>
      <c r="T245" s="40"/>
    </row>
    <row r="246" spans="1:20" x14ac:dyDescent="0.25">
      <c r="A246" s="4">
        <v>42461</v>
      </c>
      <c r="B246" s="5">
        <v>1082853770</v>
      </c>
      <c r="C246">
        <v>6.5026999999999999</v>
      </c>
      <c r="D246">
        <v>1.3226</v>
      </c>
      <c r="E246">
        <v>0.70180363534283108</v>
      </c>
      <c r="F246">
        <v>91.765500000000003</v>
      </c>
      <c r="G246" s="8">
        <v>63.43</v>
      </c>
      <c r="H246" s="8">
        <v>81.412096772727281</v>
      </c>
      <c r="I246">
        <v>0</v>
      </c>
      <c r="J246">
        <v>1</v>
      </c>
      <c r="K246">
        <v>0</v>
      </c>
      <c r="L246">
        <v>0</v>
      </c>
      <c r="M246" s="3">
        <f t="array" ref="M246">SUMPRODUCT(TRANSPOSE($V$20:$V$29),C246:L246)+$V$19</f>
        <v>1087255959.4793746</v>
      </c>
      <c r="N246" s="3">
        <f t="shared" si="18"/>
        <v>1029910619.1107322</v>
      </c>
      <c r="O246" s="3">
        <f t="shared" si="19"/>
        <v>1144601299.848017</v>
      </c>
      <c r="P246" s="3">
        <f t="shared" si="24"/>
        <v>-4402189.4793746471</v>
      </c>
      <c r="Q246" s="57">
        <f t="shared" si="21"/>
        <v>19379272212316.828</v>
      </c>
      <c r="R246" s="3">
        <f t="shared" si="25"/>
        <v>4402189.4793746471</v>
      </c>
      <c r="S246" s="40">
        <f t="shared" si="26"/>
        <v>4.0653591475926128E-3</v>
      </c>
      <c r="T246" s="40"/>
    </row>
    <row r="247" spans="1:20" x14ac:dyDescent="0.25">
      <c r="A247" s="4">
        <v>42491</v>
      </c>
      <c r="B247" s="5">
        <v>1069089249</v>
      </c>
      <c r="C247">
        <v>6.4753999999999996</v>
      </c>
      <c r="D247">
        <v>1.2818000000000001</v>
      </c>
      <c r="E247">
        <v>0.69837279139604724</v>
      </c>
      <c r="F247">
        <v>89.501000000000005</v>
      </c>
      <c r="G247" s="8">
        <v>64.81</v>
      </c>
      <c r="H247" s="8">
        <v>79.63476</v>
      </c>
      <c r="I247">
        <v>0</v>
      </c>
      <c r="J247">
        <v>0</v>
      </c>
      <c r="K247">
        <v>1</v>
      </c>
      <c r="L247">
        <v>0</v>
      </c>
      <c r="M247" s="3">
        <f t="array" ref="M247">SUMPRODUCT(TRANSPOSE($V$20:$V$29),C247:L247)+$V$19</f>
        <v>1067713908.3773546</v>
      </c>
      <c r="N247" s="3">
        <f t="shared" si="18"/>
        <v>1010368568.0087122</v>
      </c>
      <c r="O247" s="3">
        <f t="shared" si="19"/>
        <v>1125059248.745997</v>
      </c>
      <c r="P247" s="3">
        <f t="shared" si="24"/>
        <v>1375340.6226453781</v>
      </c>
      <c r="Q247" s="57">
        <f t="shared" si="21"/>
        <v>1891561828298.5764</v>
      </c>
      <c r="R247" s="3">
        <f t="shared" si="25"/>
        <v>1375340.6226453781</v>
      </c>
      <c r="S247" s="40">
        <f t="shared" si="26"/>
        <v>1.2864600630226506E-3</v>
      </c>
      <c r="T247" s="40"/>
    </row>
    <row r="248" spans="1:20" x14ac:dyDescent="0.25">
      <c r="A248" s="4">
        <v>42522</v>
      </c>
      <c r="B248" s="5">
        <v>1087903959</v>
      </c>
      <c r="C248">
        <v>6.5259</v>
      </c>
      <c r="D248">
        <v>1.2945</v>
      </c>
      <c r="E248">
        <v>0.68851556045166629</v>
      </c>
      <c r="F248">
        <v>89.479500000000002</v>
      </c>
      <c r="G248" s="8">
        <v>73.989999999999995</v>
      </c>
      <c r="H248">
        <v>81.80571352380953</v>
      </c>
      <c r="I248">
        <v>0</v>
      </c>
      <c r="J248">
        <v>0</v>
      </c>
      <c r="K248">
        <v>0</v>
      </c>
      <c r="L248">
        <v>0</v>
      </c>
      <c r="M248" s="3">
        <f t="array" ref="M248">SUMPRODUCT(TRANSPOSE($V$20:$V$29),C248:L248)+$V$19</f>
        <v>1038953094.1925242</v>
      </c>
      <c r="N248" s="3">
        <f t="shared" si="18"/>
        <v>981607753.82388175</v>
      </c>
      <c r="O248" s="3">
        <f t="shared" si="19"/>
        <v>1096298434.5611665</v>
      </c>
      <c r="P248" s="3">
        <f t="shared" si="24"/>
        <v>48950864.807475805</v>
      </c>
      <c r="Q248" s="57">
        <f t="shared" si="21"/>
        <v>2396187165399773.5</v>
      </c>
      <c r="R248" s="3">
        <f t="shared" si="25"/>
        <v>48950864.807475805</v>
      </c>
      <c r="S248" s="40">
        <f t="shared" si="26"/>
        <v>4.4995575576792075E-2</v>
      </c>
      <c r="T248" s="40"/>
    </row>
    <row r="249" spans="1:20" x14ac:dyDescent="0.25">
      <c r="A249" s="4">
        <v>42552</v>
      </c>
      <c r="B249" s="5">
        <v>1038876850</v>
      </c>
      <c r="C249">
        <v>6.5891999999999999</v>
      </c>
      <c r="D249">
        <v>1.2894000000000001</v>
      </c>
      <c r="E249">
        <v>0.70437416355568083</v>
      </c>
      <c r="F249">
        <v>89.693600000000004</v>
      </c>
      <c r="G249" s="8">
        <v>79.05</v>
      </c>
      <c r="H249" s="8">
        <v>83.88975899999997</v>
      </c>
      <c r="I249">
        <v>0</v>
      </c>
      <c r="J249">
        <v>0</v>
      </c>
      <c r="K249">
        <v>0</v>
      </c>
      <c r="L249">
        <v>0</v>
      </c>
      <c r="M249" s="3">
        <f t="array" ref="M249">SUMPRODUCT(TRANSPOSE($V$20:$V$29),C249:L249)+$V$19</f>
        <v>1024880380.229811</v>
      </c>
      <c r="N249" s="3">
        <f t="shared" si="18"/>
        <v>967535039.8611685</v>
      </c>
      <c r="O249" s="3">
        <f t="shared" si="19"/>
        <v>1082225720.5984533</v>
      </c>
      <c r="P249" s="3">
        <f t="shared" si="24"/>
        <v>13996469.770189047</v>
      </c>
      <c r="Q249" s="57">
        <f t="shared" si="21"/>
        <v>195901166027815.84</v>
      </c>
      <c r="R249" s="3">
        <f t="shared" si="25"/>
        <v>13996469.770189047</v>
      </c>
      <c r="S249" s="40">
        <f t="shared" si="26"/>
        <v>1.3472693871452663E-2</v>
      </c>
      <c r="T249" s="40"/>
    </row>
    <row r="250" spans="1:20" x14ac:dyDescent="0.25">
      <c r="A250" s="4">
        <v>42583</v>
      </c>
      <c r="B250" s="5">
        <v>995030042</v>
      </c>
      <c r="C250">
        <v>6.6771000000000003</v>
      </c>
      <c r="D250">
        <v>1.3051999999999999</v>
      </c>
      <c r="E250">
        <v>0.76138267093040968</v>
      </c>
      <c r="F250">
        <v>90.877099999999999</v>
      </c>
      <c r="G250" s="8">
        <v>76.010000000000005</v>
      </c>
      <c r="H250" s="8">
        <v>80.838499850000005</v>
      </c>
      <c r="I250">
        <v>0</v>
      </c>
      <c r="J250">
        <v>0</v>
      </c>
      <c r="K250">
        <v>0</v>
      </c>
      <c r="L250">
        <v>0</v>
      </c>
      <c r="M250" s="3">
        <f t="array" ref="M250">SUMPRODUCT(TRANSPOSE($V$20:$V$29),C250:L250)+$V$19</f>
        <v>926754356.65082574</v>
      </c>
      <c r="N250" s="3">
        <f t="shared" si="18"/>
        <v>869409016.28218329</v>
      </c>
      <c r="O250" s="3">
        <f t="shared" si="19"/>
        <v>984099697.01946819</v>
      </c>
      <c r="P250" s="3">
        <f t="shared" si="24"/>
        <v>68275685.349174261</v>
      </c>
      <c r="Q250" s="57">
        <f t="shared" si="21"/>
        <v>4661569209899449</v>
      </c>
      <c r="R250" s="3">
        <f t="shared" si="25"/>
        <v>68275685.349174261</v>
      </c>
      <c r="S250" s="40">
        <f t="shared" si="26"/>
        <v>6.8616707503565272E-2</v>
      </c>
      <c r="T250" s="40"/>
    </row>
    <row r="251" spans="1:20" x14ac:dyDescent="0.25">
      <c r="A251" s="4">
        <v>42614</v>
      </c>
      <c r="B251" s="5">
        <v>1050644633</v>
      </c>
      <c r="C251">
        <v>6.6466000000000003</v>
      </c>
      <c r="D251">
        <v>1.2998000000000001</v>
      </c>
      <c r="E251">
        <v>0.76330051141134259</v>
      </c>
      <c r="F251">
        <v>89.904799999999994</v>
      </c>
      <c r="G251" s="8">
        <v>65.16</v>
      </c>
      <c r="H251">
        <v>81.458695086956538</v>
      </c>
      <c r="I251">
        <v>0</v>
      </c>
      <c r="J251">
        <v>0</v>
      </c>
      <c r="K251">
        <v>0</v>
      </c>
      <c r="L251">
        <v>0</v>
      </c>
      <c r="M251" s="3">
        <f t="array" ref="M251">SUMPRODUCT(TRANSPOSE($V$20:$V$29),C251:L251)+$V$19</f>
        <v>909539666.6602931</v>
      </c>
      <c r="N251" s="3">
        <f t="shared" si="18"/>
        <v>852194326.29165065</v>
      </c>
      <c r="O251" s="3">
        <f t="shared" si="19"/>
        <v>966885007.02893555</v>
      </c>
      <c r="P251" s="3">
        <f t="shared" si="24"/>
        <v>141104966.3397069</v>
      </c>
      <c r="Q251" s="57">
        <f t="shared" si="21"/>
        <v>1.9910611525729816E+16</v>
      </c>
      <c r="R251" s="3">
        <f t="shared" si="25"/>
        <v>141104966.3397069</v>
      </c>
      <c r="S251" s="40">
        <f t="shared" si="26"/>
        <v>0.13430322861574728</v>
      </c>
      <c r="T251" s="40"/>
    </row>
    <row r="252" spans="1:20" x14ac:dyDescent="0.25">
      <c r="A252" s="4">
        <v>42644</v>
      </c>
      <c r="B252" s="5">
        <v>997115275</v>
      </c>
      <c r="C252">
        <v>6.6702000000000004</v>
      </c>
      <c r="D252">
        <v>1.3108</v>
      </c>
      <c r="E252">
        <v>0.76103500761035003</v>
      </c>
      <c r="F252">
        <v>90.097099999999998</v>
      </c>
      <c r="G252" s="8">
        <v>58.71</v>
      </c>
      <c r="H252">
        <v>82.594817999999989</v>
      </c>
      <c r="I252">
        <v>0</v>
      </c>
      <c r="J252">
        <v>0</v>
      </c>
      <c r="K252">
        <v>0</v>
      </c>
      <c r="L252">
        <v>1</v>
      </c>
      <c r="M252" s="3">
        <f t="array" ref="M252">SUMPRODUCT(TRANSPOSE($V$20:$V$29),C252:L252)+$V$19</f>
        <v>939985974.17621827</v>
      </c>
      <c r="N252" s="3">
        <f t="shared" si="18"/>
        <v>882640633.80757582</v>
      </c>
      <c r="O252" s="3">
        <f t="shared" si="19"/>
        <v>997331314.54486072</v>
      </c>
      <c r="P252" s="3">
        <f t="shared" si="24"/>
        <v>57129300.823781729</v>
      </c>
      <c r="Q252" s="57">
        <f t="shared" si="21"/>
        <v>3263757012614147.5</v>
      </c>
      <c r="R252" s="3">
        <f t="shared" si="25"/>
        <v>57129300.823781729</v>
      </c>
      <c r="S252" s="40">
        <f t="shared" si="26"/>
        <v>5.7294579930872815E-2</v>
      </c>
      <c r="T252" s="40"/>
    </row>
    <row r="253" spans="1:20" x14ac:dyDescent="0.25">
      <c r="A253" s="4">
        <v>42675</v>
      </c>
      <c r="B253" s="5">
        <v>974116358</v>
      </c>
      <c r="C253">
        <v>6.7302999999999997</v>
      </c>
      <c r="D253">
        <v>1.3250999999999999</v>
      </c>
      <c r="E253">
        <v>0.81103000811030002</v>
      </c>
      <c r="F253">
        <v>91.582599999999999</v>
      </c>
      <c r="G253" s="8">
        <v>50.23</v>
      </c>
      <c r="H253">
        <v>86.470952380952383</v>
      </c>
      <c r="I253">
        <v>0</v>
      </c>
      <c r="J253">
        <v>0</v>
      </c>
      <c r="K253">
        <v>0</v>
      </c>
      <c r="L253">
        <v>0</v>
      </c>
      <c r="M253" s="3">
        <f t="array" ref="M253">SUMPRODUCT(TRANSPOSE($V$20:$V$29),C253:L253)+$V$19</f>
        <v>828062926.32005048</v>
      </c>
      <c r="N253" s="3">
        <f t="shared" si="18"/>
        <v>770717585.95140803</v>
      </c>
      <c r="O253" s="3">
        <f t="shared" si="19"/>
        <v>885408266.68869293</v>
      </c>
      <c r="P253" s="3">
        <f t="shared" si="24"/>
        <v>146053431.67994952</v>
      </c>
      <c r="Q253" s="57">
        <f t="shared" si="21"/>
        <v>2.1331604905489684E+16</v>
      </c>
      <c r="R253" s="3">
        <f t="shared" si="25"/>
        <v>146053431.67994952</v>
      </c>
      <c r="S253" s="40">
        <f t="shared" si="26"/>
        <v>0.14993427682481184</v>
      </c>
      <c r="T253" s="40"/>
    </row>
    <row r="254" spans="1:20" x14ac:dyDescent="0.25">
      <c r="C254">
        <v>6.8402000000000003</v>
      </c>
      <c r="D254">
        <v>1.3433999999999999</v>
      </c>
      <c r="E254">
        <v>0.80437580437580436</v>
      </c>
      <c r="F254">
        <v>93.621499999999997</v>
      </c>
      <c r="G254" s="8">
        <v>46.61</v>
      </c>
      <c r="H254" s="9">
        <v>92.46341685714286</v>
      </c>
      <c r="M254" s="3">
        <f t="array" ref="M254">SUMPRODUCT(TRANSPOSE($V$20:$V$29),C254:L254)+$V$19</f>
        <v>828792380.44503784</v>
      </c>
      <c r="N254" s="3">
        <f t="shared" si="18"/>
        <v>771447040.07639539</v>
      </c>
      <c r="O254" s="3">
        <f t="shared" si="19"/>
        <v>886137720.81368029</v>
      </c>
      <c r="Q254" s="57"/>
      <c r="T254" s="40"/>
    </row>
    <row r="255" spans="1:20" x14ac:dyDescent="0.25">
      <c r="P255" s="1" t="s">
        <v>139</v>
      </c>
      <c r="Q255" s="1" t="s">
        <v>132</v>
      </c>
      <c r="R255" s="1" t="s">
        <v>133</v>
      </c>
      <c r="S255" s="1" t="s">
        <v>134</v>
      </c>
      <c r="T255" s="1" t="s">
        <v>146</v>
      </c>
    </row>
    <row r="256" spans="1:20" x14ac:dyDescent="0.25">
      <c r="O256" t="s">
        <v>136</v>
      </c>
      <c r="P256" s="3">
        <f>STDEV(P3:P206)</f>
        <v>55915056.793164968</v>
      </c>
      <c r="Q256" s="3">
        <f>SQRT(AVERAGE(Q3:Q206))</f>
        <v>55777841.723035559</v>
      </c>
      <c r="R256" s="3">
        <f>AVERAGE(R3:R206)</f>
        <v>42715611.278350502</v>
      </c>
      <c r="S256" s="40">
        <f>AVERAGE(S3:S206)</f>
        <v>6.8554369687309366E-2</v>
      </c>
      <c r="T256" s="58">
        <f>CORREL(P3:P205,P4:P206)</f>
        <v>0.58711710517864057</v>
      </c>
    </row>
    <row r="257" spans="15:20" x14ac:dyDescent="0.25">
      <c r="O257" t="s">
        <v>135</v>
      </c>
      <c r="P257" s="3">
        <f>STDEV(P207:P253)</f>
        <v>81439051.874968812</v>
      </c>
      <c r="Q257" s="3">
        <f>SQRT(AVERAGE(Q207:Q253))</f>
        <v>92247929.945211753</v>
      </c>
      <c r="R257" s="3">
        <f>AVERAGE(R207:R253)</f>
        <v>79184978.309570462</v>
      </c>
      <c r="S257" s="40">
        <f>AVERAGE(S207:S253)</f>
        <v>7.1889330306844676E-2</v>
      </c>
      <c r="T257" s="58">
        <f>CORREL(P207:P252,P208:P253)</f>
        <v>0.58895631728931142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tabSelected="1" topLeftCell="D1" zoomScaleNormal="100" workbookViewId="0">
      <pane ySplit="2" topLeftCell="A3" activePane="bottomLeft" state="frozen"/>
      <selection pane="bottomLeft" activeCell="Q34" sqref="Q34"/>
    </sheetView>
  </sheetViews>
  <sheetFormatPr defaultRowHeight="15" x14ac:dyDescent="0.25"/>
  <cols>
    <col min="2" max="2" width="16.85546875" customWidth="1"/>
    <col min="13" max="14" width="16.42578125" bestFit="1" customWidth="1"/>
    <col min="15" max="15" width="21.42578125" bestFit="1" customWidth="1"/>
    <col min="16" max="16" width="20.140625" bestFit="1" customWidth="1"/>
    <col min="17" max="17" width="19.28515625" bestFit="1" customWidth="1"/>
    <col min="18" max="18" width="35.140625" bestFit="1" customWidth="1"/>
    <col min="19" max="19" width="23.140625" customWidth="1"/>
    <col min="20" max="20" width="17.7109375" bestFit="1" customWidth="1"/>
    <col min="21" max="21" width="12.7109375" bestFit="1" customWidth="1"/>
  </cols>
  <sheetData>
    <row r="1" spans="1:20" x14ac:dyDescent="0.25">
      <c r="A1" s="11" t="s">
        <v>19</v>
      </c>
    </row>
    <row r="2" spans="1:20" x14ac:dyDescent="0.25">
      <c r="A2" s="1" t="s">
        <v>0</v>
      </c>
      <c r="B2" s="1" t="s">
        <v>1</v>
      </c>
      <c r="C2" s="10" t="s">
        <v>2</v>
      </c>
      <c r="D2" s="10" t="s">
        <v>3</v>
      </c>
      <c r="E2" s="10" t="s">
        <v>66</v>
      </c>
      <c r="F2" s="10" t="s">
        <v>18</v>
      </c>
      <c r="G2" s="10" t="s">
        <v>4</v>
      </c>
      <c r="H2" s="10" t="s">
        <v>5</v>
      </c>
      <c r="I2" s="1" t="s">
        <v>7</v>
      </c>
      <c r="J2" s="1" t="s">
        <v>8</v>
      </c>
      <c r="K2" s="1" t="s">
        <v>9</v>
      </c>
      <c r="L2" s="1" t="s">
        <v>14</v>
      </c>
      <c r="M2" s="1" t="s">
        <v>65</v>
      </c>
      <c r="N2" s="1"/>
    </row>
    <row r="3" spans="1:20" x14ac:dyDescent="0.25">
      <c r="A3" s="2">
        <v>35065</v>
      </c>
      <c r="B3" s="3">
        <v>340402255</v>
      </c>
      <c r="C3">
        <v>8.3350000000000009</v>
      </c>
      <c r="D3">
        <v>1.3693</v>
      </c>
      <c r="E3">
        <v>0.64913988964621872</v>
      </c>
      <c r="F3">
        <v>85.232799999999997</v>
      </c>
      <c r="G3">
        <v>71.5</v>
      </c>
      <c r="H3">
        <v>11.00495825</v>
      </c>
      <c r="I3">
        <v>0</v>
      </c>
      <c r="J3">
        <v>0</v>
      </c>
      <c r="K3">
        <v>0</v>
      </c>
      <c r="L3">
        <v>0</v>
      </c>
      <c r="M3" s="21">
        <f t="array" ref="M3">SUMPRODUCT(TRANSPOSE($P$20:$P$29),C3:L3)+$P$19</f>
        <v>336559591.09016466</v>
      </c>
      <c r="O3" t="s">
        <v>20</v>
      </c>
    </row>
    <row r="4" spans="1:20" ht="15.75" thickBot="1" x14ac:dyDescent="0.3">
      <c r="A4" s="2">
        <v>35096</v>
      </c>
      <c r="B4" s="3">
        <v>344599866</v>
      </c>
      <c r="C4">
        <v>8.3384</v>
      </c>
      <c r="D4">
        <v>1.3669</v>
      </c>
      <c r="E4">
        <v>0.65410779696493981</v>
      </c>
      <c r="F4">
        <v>86.292100000000005</v>
      </c>
      <c r="G4">
        <v>72.900000000000006</v>
      </c>
      <c r="H4">
        <v>11.565387545454545</v>
      </c>
      <c r="I4">
        <v>0</v>
      </c>
      <c r="J4">
        <v>0</v>
      </c>
      <c r="K4">
        <v>0</v>
      </c>
      <c r="L4">
        <v>0</v>
      </c>
      <c r="M4" s="21">
        <f t="array" ref="M4">SUMPRODUCT(TRANSPOSE($P$20:$P$29),C4:L4)+$P$19</f>
        <v>343227932.79197025</v>
      </c>
      <c r="N4" s="21"/>
    </row>
    <row r="5" spans="1:20" x14ac:dyDescent="0.25">
      <c r="A5" s="2">
        <v>35125</v>
      </c>
      <c r="B5" s="3">
        <v>400773724</v>
      </c>
      <c r="C5">
        <v>8.3338000000000001</v>
      </c>
      <c r="D5">
        <v>1.3752</v>
      </c>
      <c r="E5">
        <v>0.65104166666666663</v>
      </c>
      <c r="F5">
        <v>86.650800000000004</v>
      </c>
      <c r="G5">
        <v>78.510000000000005</v>
      </c>
      <c r="H5">
        <v>12.492672649999999</v>
      </c>
      <c r="I5">
        <v>1</v>
      </c>
      <c r="J5">
        <v>0</v>
      </c>
      <c r="K5">
        <v>0</v>
      </c>
      <c r="L5">
        <v>0</v>
      </c>
      <c r="M5" s="21">
        <f t="array" ref="M5">SUMPRODUCT(TRANSPOSE($P$20:$P$29),C5:L5)+$P$19</f>
        <v>450306920.1369276</v>
      </c>
      <c r="N5" s="21"/>
      <c r="O5" s="15" t="s">
        <v>21</v>
      </c>
      <c r="P5" s="15"/>
    </row>
    <row r="6" spans="1:20" x14ac:dyDescent="0.25">
      <c r="A6" s="2">
        <v>35156</v>
      </c>
      <c r="B6" s="3">
        <v>395770820</v>
      </c>
      <c r="C6">
        <v>8.3495000000000008</v>
      </c>
      <c r="D6">
        <v>1.3655999999999999</v>
      </c>
      <c r="E6">
        <v>0.65483596359112051</v>
      </c>
      <c r="F6">
        <v>86.559600000000003</v>
      </c>
      <c r="G6">
        <v>89.72</v>
      </c>
      <c r="H6">
        <v>13.67315961904762</v>
      </c>
      <c r="I6">
        <v>0</v>
      </c>
      <c r="J6">
        <v>1</v>
      </c>
      <c r="K6">
        <v>0</v>
      </c>
      <c r="L6">
        <v>0</v>
      </c>
      <c r="M6" s="21">
        <f t="array" ref="M6">SUMPRODUCT(TRANSPOSE($P$20:$P$29),C6:L6)+$P$19</f>
        <v>449396999.16444421</v>
      </c>
      <c r="N6" s="21"/>
      <c r="O6" s="12" t="s">
        <v>22</v>
      </c>
      <c r="P6" s="29">
        <v>0.98307481159015375</v>
      </c>
    </row>
    <row r="7" spans="1:20" x14ac:dyDescent="0.25">
      <c r="A7" s="2">
        <v>35186</v>
      </c>
      <c r="B7" s="3">
        <v>385201564</v>
      </c>
      <c r="C7">
        <v>8.3514999999999997</v>
      </c>
      <c r="D7">
        <v>1.3592</v>
      </c>
      <c r="E7">
        <v>0.65963060686015829</v>
      </c>
      <c r="F7">
        <v>87.039400000000001</v>
      </c>
      <c r="G7">
        <v>99.53</v>
      </c>
      <c r="H7">
        <v>13.794695714285714</v>
      </c>
      <c r="I7">
        <v>0</v>
      </c>
      <c r="J7">
        <v>0</v>
      </c>
      <c r="K7">
        <v>1</v>
      </c>
      <c r="L7">
        <v>0</v>
      </c>
      <c r="M7" s="21">
        <f t="array" ref="M7">SUMPRODUCT(TRANSPOSE($P$20:$P$29),C7:L7)+$P$19</f>
        <v>440407266.91795945</v>
      </c>
      <c r="N7" s="21"/>
      <c r="O7" s="12" t="s">
        <v>23</v>
      </c>
      <c r="P7" s="29">
        <v>0.96643608518301638</v>
      </c>
    </row>
    <row r="8" spans="1:20" x14ac:dyDescent="0.25">
      <c r="A8" s="2">
        <v>35217</v>
      </c>
      <c r="B8" s="3">
        <v>359069011</v>
      </c>
      <c r="C8">
        <v>8.3478999999999992</v>
      </c>
      <c r="D8">
        <v>1.3693</v>
      </c>
      <c r="E8">
        <v>0.65997888067581834</v>
      </c>
      <c r="F8">
        <v>87.471999999999994</v>
      </c>
      <c r="G8">
        <v>112.15</v>
      </c>
      <c r="H8">
        <v>13.399232590909088</v>
      </c>
      <c r="I8">
        <v>0</v>
      </c>
      <c r="J8">
        <v>0</v>
      </c>
      <c r="K8">
        <v>0</v>
      </c>
      <c r="L8">
        <v>0</v>
      </c>
      <c r="M8" s="21">
        <f t="array" ref="M8">SUMPRODUCT(TRANSPOSE($P$20:$P$29),C8:L8)+$P$19</f>
        <v>397095013.37691092</v>
      </c>
      <c r="N8" s="21"/>
      <c r="O8" s="12" t="s">
        <v>24</v>
      </c>
      <c r="P8" s="29">
        <v>0.96503758873230872</v>
      </c>
    </row>
    <row r="9" spans="1:20" x14ac:dyDescent="0.25">
      <c r="A9" s="2">
        <v>35247</v>
      </c>
      <c r="B9" s="3">
        <v>356448190</v>
      </c>
      <c r="C9">
        <v>8.3423999999999996</v>
      </c>
      <c r="D9">
        <v>1.3657999999999999</v>
      </c>
      <c r="E9">
        <v>0.64867669953295271</v>
      </c>
      <c r="F9">
        <v>87.745599999999996</v>
      </c>
      <c r="G9">
        <v>102.34</v>
      </c>
      <c r="H9">
        <v>13.448609450000001</v>
      </c>
      <c r="I9">
        <v>0</v>
      </c>
      <c r="J9">
        <v>0</v>
      </c>
      <c r="K9">
        <v>0</v>
      </c>
      <c r="L9">
        <v>0</v>
      </c>
      <c r="M9" s="21">
        <f t="array" ref="M9">SUMPRODUCT(TRANSPOSE($P$20:$P$29),C9:L9)+$P$19</f>
        <v>396776283.88043785</v>
      </c>
      <c r="N9" s="21"/>
      <c r="O9" s="12" t="s">
        <v>25</v>
      </c>
      <c r="P9" s="56">
        <v>61000266.719286285</v>
      </c>
      <c r="Q9" s="34" t="s">
        <v>91</v>
      </c>
      <c r="R9" s="33">
        <f>P9/800000000</f>
        <v>7.6250333399107861E-2</v>
      </c>
    </row>
    <row r="10" spans="1:20" ht="15.75" thickBot="1" x14ac:dyDescent="0.3">
      <c r="A10" s="2">
        <v>35278</v>
      </c>
      <c r="B10" s="3">
        <v>353687312</v>
      </c>
      <c r="C10">
        <v>8.3408999999999995</v>
      </c>
      <c r="D10">
        <v>1.3696999999999999</v>
      </c>
      <c r="E10">
        <v>0.64391500321957507</v>
      </c>
      <c r="F10">
        <v>87.403499999999994</v>
      </c>
      <c r="G10">
        <v>124.77</v>
      </c>
      <c r="H10">
        <v>12.180907136363635</v>
      </c>
      <c r="I10">
        <v>0</v>
      </c>
      <c r="J10">
        <v>0</v>
      </c>
      <c r="K10">
        <v>0</v>
      </c>
      <c r="L10">
        <v>0</v>
      </c>
      <c r="M10" s="21">
        <f t="array" ref="M10">SUMPRODUCT(TRANSPOSE($P$20:$P$29),C10:L10)+$P$19</f>
        <v>418195285.33325124</v>
      </c>
      <c r="N10" s="21"/>
      <c r="O10" s="13" t="s">
        <v>26</v>
      </c>
      <c r="P10" s="13">
        <v>251</v>
      </c>
    </row>
    <row r="11" spans="1:20" x14ac:dyDescent="0.25">
      <c r="A11" s="2">
        <v>35309</v>
      </c>
      <c r="B11" s="3">
        <v>324887002</v>
      </c>
      <c r="C11">
        <v>8.3378999999999994</v>
      </c>
      <c r="D11">
        <v>1.3722000000000001</v>
      </c>
      <c r="E11">
        <v>0.64520291631718174</v>
      </c>
      <c r="F11">
        <v>86.840299999999999</v>
      </c>
      <c r="G11">
        <v>124.77</v>
      </c>
      <c r="H11">
        <v>12.790891136363637</v>
      </c>
      <c r="I11">
        <v>0</v>
      </c>
      <c r="J11">
        <v>0</v>
      </c>
      <c r="K11">
        <v>0</v>
      </c>
      <c r="L11">
        <v>0</v>
      </c>
      <c r="M11" s="21">
        <f t="array" ref="M11">SUMPRODUCT(TRANSPOSE($P$20:$P$29),C11:L11)+$P$19</f>
        <v>416467531.88443112</v>
      </c>
      <c r="N11" s="21"/>
    </row>
    <row r="12" spans="1:20" ht="15.75" thickBot="1" x14ac:dyDescent="0.3">
      <c r="A12" s="2">
        <v>35339</v>
      </c>
      <c r="B12" s="3">
        <v>371051995</v>
      </c>
      <c r="C12">
        <v>8.3340999999999994</v>
      </c>
      <c r="D12">
        <v>1.3694</v>
      </c>
      <c r="E12">
        <v>0.64131340986340024</v>
      </c>
      <c r="F12">
        <v>87.365099999999998</v>
      </c>
      <c r="G12">
        <v>76.3</v>
      </c>
      <c r="H12">
        <v>13.925125250000002</v>
      </c>
      <c r="I12">
        <v>0</v>
      </c>
      <c r="J12">
        <v>0</v>
      </c>
      <c r="K12">
        <v>0</v>
      </c>
      <c r="L12">
        <v>1</v>
      </c>
      <c r="M12" s="21">
        <f t="array" ref="M12">SUMPRODUCT(TRANSPOSE($P$20:$P$29),C12:L12)+$P$19</f>
        <v>416625787.39080048</v>
      </c>
      <c r="N12" s="21"/>
      <c r="O12" t="s">
        <v>27</v>
      </c>
    </row>
    <row r="13" spans="1:20" x14ac:dyDescent="0.25">
      <c r="A13" s="2">
        <v>35370</v>
      </c>
      <c r="B13" s="3">
        <v>373948674</v>
      </c>
      <c r="C13">
        <v>8.3299000000000003</v>
      </c>
      <c r="D13">
        <v>1.3508</v>
      </c>
      <c r="E13">
        <v>0.63039778099981081</v>
      </c>
      <c r="F13">
        <v>87.840100000000007</v>
      </c>
      <c r="G13">
        <v>76.59</v>
      </c>
      <c r="H13">
        <v>14.119013043478262</v>
      </c>
      <c r="I13">
        <v>0</v>
      </c>
      <c r="J13">
        <v>0</v>
      </c>
      <c r="K13">
        <v>0</v>
      </c>
      <c r="L13">
        <v>0</v>
      </c>
      <c r="M13" s="21">
        <f t="array" ref="M13">SUMPRODUCT(TRANSPOSE($P$20:$P$29),C13:L13)+$P$19</f>
        <v>390021654.37659073</v>
      </c>
      <c r="N13" s="21"/>
      <c r="O13" s="14"/>
      <c r="P13" s="14" t="s">
        <v>32</v>
      </c>
      <c r="Q13" s="14" t="s">
        <v>33</v>
      </c>
      <c r="R13" s="14" t="s">
        <v>34</v>
      </c>
      <c r="S13" s="14" t="s">
        <v>35</v>
      </c>
      <c r="T13" s="14" t="s">
        <v>36</v>
      </c>
    </row>
    <row r="14" spans="1:20" x14ac:dyDescent="0.25">
      <c r="A14" s="2">
        <v>35400</v>
      </c>
      <c r="B14" s="3">
        <v>394528316</v>
      </c>
      <c r="C14">
        <v>8.3293999999999997</v>
      </c>
      <c r="D14">
        <v>1.3381000000000001</v>
      </c>
      <c r="E14">
        <v>0.60157612945918304</v>
      </c>
      <c r="F14">
        <v>86.904300000000006</v>
      </c>
      <c r="G14">
        <v>75.739999999999995</v>
      </c>
      <c r="H14">
        <v>14.089790050000001</v>
      </c>
      <c r="I14">
        <v>0</v>
      </c>
      <c r="J14">
        <v>0</v>
      </c>
      <c r="K14">
        <v>0</v>
      </c>
      <c r="L14">
        <v>0</v>
      </c>
      <c r="M14" s="21">
        <f t="array" ref="M14">SUMPRODUCT(TRANSPOSE($P$20:$P$29),C14:L14)+$P$19</f>
        <v>408192222.55673885</v>
      </c>
      <c r="N14" s="21"/>
      <c r="O14" s="12" t="s">
        <v>28</v>
      </c>
      <c r="P14" s="12">
        <v>10</v>
      </c>
      <c r="Q14" s="12">
        <v>2.5714331407895265E+19</v>
      </c>
      <c r="R14" s="12">
        <v>2.5714331407895265E+18</v>
      </c>
      <c r="S14" s="12">
        <v>691.05365601320602</v>
      </c>
      <c r="T14" s="12">
        <v>1.042714174728745E-170</v>
      </c>
    </row>
    <row r="15" spans="1:20" x14ac:dyDescent="0.25">
      <c r="A15" s="2">
        <v>35431</v>
      </c>
      <c r="B15" s="3">
        <v>365245645</v>
      </c>
      <c r="C15">
        <v>8.3290000000000006</v>
      </c>
      <c r="D15">
        <v>1.3622000000000001</v>
      </c>
      <c r="E15">
        <v>0.60099765610914124</v>
      </c>
      <c r="F15">
        <v>88.328500000000005</v>
      </c>
      <c r="G15">
        <v>76.510000000000005</v>
      </c>
      <c r="H15">
        <v>13.916209619047617</v>
      </c>
      <c r="I15">
        <v>0</v>
      </c>
      <c r="J15">
        <v>0</v>
      </c>
      <c r="K15">
        <v>0</v>
      </c>
      <c r="L15">
        <v>0</v>
      </c>
      <c r="M15" s="21">
        <f t="array" ref="M15">SUMPRODUCT(TRANSPOSE($P$20:$P$29),C15:L15)+$P$19</f>
        <v>405207948.39102483</v>
      </c>
      <c r="N15" s="21"/>
      <c r="O15" s="12" t="s">
        <v>29</v>
      </c>
      <c r="P15" s="12">
        <v>240</v>
      </c>
      <c r="Q15" s="12">
        <v>8.9304780955777587E+17</v>
      </c>
      <c r="R15" s="12">
        <v>3721032539824066</v>
      </c>
      <c r="S15" s="12"/>
      <c r="T15" s="12"/>
    </row>
    <row r="16" spans="1:20" ht="15.75" thickBot="1" x14ac:dyDescent="0.3">
      <c r="A16" s="2">
        <v>35462</v>
      </c>
      <c r="B16" s="3">
        <v>417103032</v>
      </c>
      <c r="C16">
        <v>8.3260000000000005</v>
      </c>
      <c r="D16">
        <v>1.3493999999999999</v>
      </c>
      <c r="E16">
        <v>0.60295447693699122</v>
      </c>
      <c r="F16">
        <v>89.650899999999993</v>
      </c>
      <c r="G16">
        <v>74.599999999999994</v>
      </c>
      <c r="H16">
        <v>14.063975863636363</v>
      </c>
      <c r="I16">
        <v>0</v>
      </c>
      <c r="J16">
        <v>0</v>
      </c>
      <c r="K16">
        <v>0</v>
      </c>
      <c r="L16">
        <v>0</v>
      </c>
      <c r="M16" s="21">
        <f t="array" ref="M16">SUMPRODUCT(TRANSPOSE($P$20:$P$29),C16:L16)+$P$19</f>
        <v>415435998.83831</v>
      </c>
      <c r="N16" s="21"/>
      <c r="O16" s="13" t="s">
        <v>30</v>
      </c>
      <c r="P16" s="13">
        <v>250</v>
      </c>
      <c r="Q16" s="13">
        <v>2.660737921745304E+19</v>
      </c>
      <c r="R16" s="13"/>
      <c r="S16" s="13"/>
      <c r="T16" s="13"/>
    </row>
    <row r="17" spans="1:21" ht="15.75" thickBot="1" x14ac:dyDescent="0.3">
      <c r="A17" s="2">
        <v>35490</v>
      </c>
      <c r="B17" s="3">
        <v>466444042</v>
      </c>
      <c r="C17">
        <v>8.3226999999999993</v>
      </c>
      <c r="D17">
        <v>1.3555999999999999</v>
      </c>
      <c r="E17">
        <v>0.61515748031496065</v>
      </c>
      <c r="F17">
        <v>92.613200000000006</v>
      </c>
      <c r="G17">
        <v>72.48</v>
      </c>
      <c r="H17">
        <v>14.075145894736842</v>
      </c>
      <c r="I17">
        <v>1</v>
      </c>
      <c r="J17">
        <v>0</v>
      </c>
      <c r="K17">
        <v>0</v>
      </c>
      <c r="L17">
        <v>0</v>
      </c>
      <c r="M17" s="21">
        <f t="array" ref="M17">SUMPRODUCT(TRANSPOSE($P$20:$P$29),C17:L17)+$P$19</f>
        <v>513836107.56744289</v>
      </c>
      <c r="N17" s="21"/>
    </row>
    <row r="18" spans="1:21" x14ac:dyDescent="0.25">
      <c r="A18" s="2">
        <v>35521</v>
      </c>
      <c r="B18" s="3">
        <v>433505013</v>
      </c>
      <c r="C18">
        <v>8.3257999999999992</v>
      </c>
      <c r="D18">
        <v>1.3725000000000001</v>
      </c>
      <c r="E18">
        <v>0.62127236580516898</v>
      </c>
      <c r="F18">
        <v>93.453999999999994</v>
      </c>
      <c r="G18">
        <v>68.959999999999994</v>
      </c>
      <c r="H18">
        <v>14.657050649999997</v>
      </c>
      <c r="I18">
        <v>0</v>
      </c>
      <c r="J18">
        <v>1</v>
      </c>
      <c r="K18">
        <v>0</v>
      </c>
      <c r="L18">
        <v>0</v>
      </c>
      <c r="M18" s="21">
        <f t="array" ref="M18">SUMPRODUCT(TRANSPOSE($P$20:$P$29),C18:L18)+$P$19</f>
        <v>486607016.95397902</v>
      </c>
      <c r="N18" s="21"/>
      <c r="O18" s="14"/>
      <c r="P18" s="14" t="s">
        <v>37</v>
      </c>
      <c r="Q18" s="14" t="s">
        <v>25</v>
      </c>
      <c r="R18" s="14" t="s">
        <v>38</v>
      </c>
      <c r="S18" s="14" t="s">
        <v>39</v>
      </c>
      <c r="T18" s="14" t="s">
        <v>40</v>
      </c>
      <c r="U18" s="14" t="s">
        <v>41</v>
      </c>
    </row>
    <row r="19" spans="1:21" x14ac:dyDescent="0.25">
      <c r="A19" s="2">
        <v>35551</v>
      </c>
      <c r="B19" s="3">
        <v>464059468</v>
      </c>
      <c r="C19">
        <v>8.3256999999999994</v>
      </c>
      <c r="D19">
        <v>1.3942000000000001</v>
      </c>
      <c r="E19">
        <v>0.61376051064874482</v>
      </c>
      <c r="F19">
        <v>94.454800000000006</v>
      </c>
      <c r="G19">
        <v>76.86</v>
      </c>
      <c r="H19">
        <v>14.867357863636364</v>
      </c>
      <c r="I19">
        <v>0</v>
      </c>
      <c r="J19">
        <v>0</v>
      </c>
      <c r="K19">
        <v>1</v>
      </c>
      <c r="L19">
        <v>0</v>
      </c>
      <c r="M19" s="21">
        <f t="array" ref="M19">SUMPRODUCT(TRANSPOSE($P$20:$P$29),C19:L19)+$P$19</f>
        <v>473834044.17631245</v>
      </c>
      <c r="N19" s="21"/>
      <c r="O19" s="12" t="s">
        <v>31</v>
      </c>
      <c r="P19" s="19">
        <v>2438294557.7985334</v>
      </c>
      <c r="Q19" s="19">
        <v>160427436.68138495</v>
      </c>
      <c r="R19" s="12">
        <v>15.198737873254686</v>
      </c>
      <c r="S19" s="12">
        <v>5.3321223295539317E-37</v>
      </c>
      <c r="T19" s="12">
        <v>2122268929.6784575</v>
      </c>
      <c r="U19" s="12">
        <v>2754320185.9186096</v>
      </c>
    </row>
    <row r="20" spans="1:21" x14ac:dyDescent="0.25">
      <c r="A20" s="2">
        <v>35582</v>
      </c>
      <c r="B20" s="3">
        <v>422657016</v>
      </c>
      <c r="C20">
        <v>8.3229000000000006</v>
      </c>
      <c r="D20">
        <v>1.3804000000000001</v>
      </c>
      <c r="E20">
        <v>0.61267001592942039</v>
      </c>
      <c r="F20">
        <v>93.008600000000001</v>
      </c>
      <c r="G20">
        <v>81.52</v>
      </c>
      <c r="H20">
        <v>16.827735142857144</v>
      </c>
      <c r="I20">
        <v>0</v>
      </c>
      <c r="J20">
        <v>0</v>
      </c>
      <c r="K20">
        <v>0</v>
      </c>
      <c r="L20">
        <v>0</v>
      </c>
      <c r="M20" s="21">
        <f t="array" ref="M20">SUMPRODUCT(TRANSPOSE($P$20:$P$29),C20:L20)+$P$19</f>
        <v>432661338.0984304</v>
      </c>
      <c r="N20" s="21"/>
      <c r="O20" s="12" t="s">
        <v>2</v>
      </c>
      <c r="P20" s="19">
        <v>-196419395.17632565</v>
      </c>
      <c r="Q20" s="19">
        <v>17523169.625843391</v>
      </c>
      <c r="R20" s="12">
        <v>-11.20912479707118</v>
      </c>
      <c r="S20" s="12">
        <v>9.9596265797025015E-24</v>
      </c>
      <c r="T20" s="12">
        <v>-230938245.58132225</v>
      </c>
      <c r="U20" s="12">
        <v>-161900544.77132905</v>
      </c>
    </row>
    <row r="21" spans="1:21" x14ac:dyDescent="0.25">
      <c r="A21" s="2">
        <v>35612</v>
      </c>
      <c r="B21" s="3">
        <v>390208621</v>
      </c>
      <c r="C21">
        <v>8.3224</v>
      </c>
      <c r="D21">
        <v>1.3843000000000001</v>
      </c>
      <c r="E21">
        <v>0.60793969238251566</v>
      </c>
      <c r="F21">
        <v>92.48</v>
      </c>
      <c r="G21">
        <v>83.17</v>
      </c>
      <c r="H21">
        <v>18.229476285714288</v>
      </c>
      <c r="I21">
        <v>0</v>
      </c>
      <c r="J21">
        <v>0</v>
      </c>
      <c r="K21">
        <v>0</v>
      </c>
      <c r="L21">
        <v>0</v>
      </c>
      <c r="M21" s="21">
        <f t="array" ref="M21">SUMPRODUCT(TRANSPOSE($P$20:$P$29),C21:L21)+$P$19</f>
        <v>439024291.21136951</v>
      </c>
      <c r="N21" s="21"/>
      <c r="O21" s="12" t="s">
        <v>3</v>
      </c>
      <c r="P21" s="19">
        <v>-452889896.76500916</v>
      </c>
      <c r="Q21" s="19">
        <v>86826657.324490622</v>
      </c>
      <c r="R21" s="12">
        <v>-5.2160236351430465</v>
      </c>
      <c r="S21" s="12">
        <v>3.9490169097358789E-7</v>
      </c>
      <c r="T21" s="12">
        <v>-623929523.69013762</v>
      </c>
      <c r="U21" s="12">
        <v>-281850269.83988076</v>
      </c>
    </row>
    <row r="22" spans="1:21" x14ac:dyDescent="0.25">
      <c r="A22" s="2">
        <v>35643</v>
      </c>
      <c r="B22" s="3">
        <v>408882396</v>
      </c>
      <c r="C22">
        <v>8.3162000000000003</v>
      </c>
      <c r="D22">
        <v>1.3774999999999999</v>
      </c>
      <c r="E22">
        <v>0.59901761111776686</v>
      </c>
      <c r="F22">
        <v>93.254000000000005</v>
      </c>
      <c r="G22">
        <v>83.14</v>
      </c>
      <c r="H22">
        <v>19.157464181818181</v>
      </c>
      <c r="I22">
        <v>0</v>
      </c>
      <c r="J22">
        <v>0</v>
      </c>
      <c r="K22">
        <v>0</v>
      </c>
      <c r="L22">
        <v>0</v>
      </c>
      <c r="M22" s="21">
        <f t="array" ref="M22">SUMPRODUCT(TRANSPOSE($P$20:$P$29),C22:L22)+$P$19</f>
        <v>456703908.92775583</v>
      </c>
      <c r="N22" s="21"/>
      <c r="O22" s="12" t="s">
        <v>66</v>
      </c>
      <c r="P22" s="19">
        <v>-632863749.61125493</v>
      </c>
      <c r="Q22" s="19">
        <v>118136376.23936194</v>
      </c>
      <c r="R22" s="12">
        <v>-5.3570607949661371</v>
      </c>
      <c r="S22" s="12">
        <v>1.9805509405936754E-7</v>
      </c>
      <c r="T22" s="12">
        <v>-865580317.78170431</v>
      </c>
      <c r="U22" s="12">
        <v>-400147181.44080555</v>
      </c>
    </row>
    <row r="23" spans="1:21" x14ac:dyDescent="0.25">
      <c r="A23" s="2">
        <v>35674</v>
      </c>
      <c r="B23" s="3">
        <v>421480073</v>
      </c>
      <c r="C23">
        <v>8.3186999999999998</v>
      </c>
      <c r="D23">
        <v>1.3905000000000001</v>
      </c>
      <c r="E23">
        <v>0.62363579669473035</v>
      </c>
      <c r="F23">
        <v>95.502799999999993</v>
      </c>
      <c r="G23">
        <v>77.41</v>
      </c>
      <c r="H23">
        <v>19.00283533333333</v>
      </c>
      <c r="I23">
        <v>0</v>
      </c>
      <c r="J23">
        <v>0</v>
      </c>
      <c r="K23">
        <v>0</v>
      </c>
      <c r="L23">
        <v>0</v>
      </c>
      <c r="M23" s="21">
        <f t="array" ref="M23">SUMPRODUCT(TRANSPOSE($P$20:$P$29),C23:L23)+$P$19</f>
        <v>438745422.27915144</v>
      </c>
      <c r="N23" s="21"/>
      <c r="O23" s="12" t="s">
        <v>18</v>
      </c>
      <c r="P23" s="19">
        <v>5110366.8761359658</v>
      </c>
      <c r="Q23" s="19">
        <v>1449389.4629381336</v>
      </c>
      <c r="R23" s="12">
        <v>3.5258755543706468</v>
      </c>
      <c r="S23" s="12">
        <v>5.0546218329506894E-4</v>
      </c>
      <c r="T23" s="12">
        <v>2255218.0007890598</v>
      </c>
      <c r="U23" s="12">
        <v>7965515.7514828723</v>
      </c>
    </row>
    <row r="24" spans="1:21" x14ac:dyDescent="0.25">
      <c r="A24" s="2">
        <v>35704</v>
      </c>
      <c r="B24" s="3">
        <v>460766219</v>
      </c>
      <c r="C24">
        <v>8.3170999999999999</v>
      </c>
      <c r="D24">
        <v>1.3872</v>
      </c>
      <c r="E24">
        <v>0.62449259976269278</v>
      </c>
      <c r="F24">
        <v>95.175399999999996</v>
      </c>
      <c r="G24">
        <v>70.66</v>
      </c>
      <c r="H24">
        <v>18.437930142857144</v>
      </c>
      <c r="I24">
        <v>0</v>
      </c>
      <c r="J24">
        <v>0</v>
      </c>
      <c r="K24">
        <v>0</v>
      </c>
      <c r="L24">
        <v>1</v>
      </c>
      <c r="M24" s="21">
        <f t="array" ref="M24">SUMPRODUCT(TRANSPOSE($P$20:$P$29),C24:L24)+$P$19</f>
        <v>474271789.68032336</v>
      </c>
      <c r="N24" s="21"/>
      <c r="O24" s="12" t="s">
        <v>4</v>
      </c>
      <c r="P24" s="19">
        <v>1196548.5251112971</v>
      </c>
      <c r="Q24" s="19">
        <v>271571.99195313989</v>
      </c>
      <c r="R24" s="12">
        <v>4.406008574395857</v>
      </c>
      <c r="S24" s="12">
        <v>1.5877743413277221E-5</v>
      </c>
      <c r="T24" s="12">
        <v>661579.50040974049</v>
      </c>
      <c r="U24" s="12">
        <v>1731517.5498128538</v>
      </c>
    </row>
    <row r="25" spans="1:21" x14ac:dyDescent="0.25">
      <c r="A25" s="2">
        <v>35735</v>
      </c>
      <c r="B25" s="3">
        <v>410031810</v>
      </c>
      <c r="C25">
        <v>8.3134999999999994</v>
      </c>
      <c r="D25">
        <v>1.3869</v>
      </c>
      <c r="E25">
        <v>0.61236987140232702</v>
      </c>
      <c r="F25">
        <v>94.479399999999998</v>
      </c>
      <c r="G25">
        <v>65.95</v>
      </c>
      <c r="H25">
        <v>18.615815043478257</v>
      </c>
      <c r="I25">
        <v>0</v>
      </c>
      <c r="J25">
        <v>0</v>
      </c>
      <c r="K25">
        <v>0</v>
      </c>
      <c r="L25">
        <v>0</v>
      </c>
      <c r="M25" s="21">
        <f t="array" ref="M25">SUMPRODUCT(TRANSPOSE($P$20:$P$29),C25:L25)+$P$19</f>
        <v>427993058.28712463</v>
      </c>
      <c r="N25" s="21"/>
      <c r="O25" s="12" t="s">
        <v>5</v>
      </c>
      <c r="P25" s="19">
        <v>4112313.1825234587</v>
      </c>
      <c r="Q25" s="19">
        <v>468572.92202340992</v>
      </c>
      <c r="R25" s="12">
        <v>8.776250161374044</v>
      </c>
      <c r="S25" s="12">
        <v>3.2190065284018043E-16</v>
      </c>
      <c r="T25" s="12">
        <v>3189272.4915685682</v>
      </c>
      <c r="U25" s="12">
        <v>5035353.8734783493</v>
      </c>
    </row>
    <row r="26" spans="1:21" x14ac:dyDescent="0.25">
      <c r="A26" s="2">
        <v>35765</v>
      </c>
      <c r="B26" s="3">
        <v>458022694</v>
      </c>
      <c r="C26">
        <v>8.3109000000000002</v>
      </c>
      <c r="D26">
        <v>1.4128000000000001</v>
      </c>
      <c r="E26">
        <v>0.59210136775415945</v>
      </c>
      <c r="F26">
        <v>94.807299999999998</v>
      </c>
      <c r="G26">
        <v>63.03</v>
      </c>
      <c r="H26">
        <v>18.036163052631583</v>
      </c>
      <c r="I26">
        <v>0</v>
      </c>
      <c r="J26">
        <v>0</v>
      </c>
      <c r="K26">
        <v>0</v>
      </c>
      <c r="L26">
        <v>0</v>
      </c>
      <c r="M26" s="21">
        <f t="array" ref="M26">SUMPRODUCT(TRANSPOSE($P$20:$P$29),C26:L26)+$P$19</f>
        <v>425399158.68828344</v>
      </c>
      <c r="N26" s="21"/>
      <c r="O26" s="12" t="s">
        <v>7</v>
      </c>
      <c r="P26" s="19">
        <v>95634988.969209492</v>
      </c>
      <c r="Q26" s="19">
        <v>14206429.26013767</v>
      </c>
      <c r="R26" s="12">
        <v>6.7318104513113051</v>
      </c>
      <c r="S26" s="12">
        <v>1.2242179055306021E-10</v>
      </c>
      <c r="T26" s="12">
        <v>67649777.566779971</v>
      </c>
      <c r="U26" s="12">
        <v>123620200.37163901</v>
      </c>
    </row>
    <row r="27" spans="1:21" x14ac:dyDescent="0.25">
      <c r="A27" s="2">
        <v>35796</v>
      </c>
      <c r="B27" s="3">
        <v>415360985</v>
      </c>
      <c r="C27">
        <v>8.3099000000000007</v>
      </c>
      <c r="D27">
        <v>1.4271</v>
      </c>
      <c r="E27">
        <v>0.6025185274447189</v>
      </c>
      <c r="F27">
        <v>97.217799999999997</v>
      </c>
      <c r="G27">
        <v>56.52</v>
      </c>
      <c r="H27">
        <v>19.156958045454548</v>
      </c>
      <c r="I27">
        <v>0</v>
      </c>
      <c r="J27">
        <v>0</v>
      </c>
      <c r="K27">
        <v>0</v>
      </c>
      <c r="L27">
        <v>0</v>
      </c>
      <c r="M27" s="21">
        <f t="array" ref="M27">SUMPRODUCT(TRANSPOSE($P$20:$P$29),C27:L27)+$P$19</f>
        <v>421664678.29799652</v>
      </c>
      <c r="N27" s="21"/>
      <c r="O27" s="12" t="s">
        <v>8</v>
      </c>
      <c r="P27" s="19">
        <v>78060606.838792831</v>
      </c>
      <c r="Q27" s="19">
        <v>14188633.827763159</v>
      </c>
      <c r="R27" s="12">
        <v>5.5016295287041812</v>
      </c>
      <c r="S27" s="12">
        <v>9.628740595219003E-8</v>
      </c>
      <c r="T27" s="12">
        <v>50110450.616513029</v>
      </c>
      <c r="U27" s="12">
        <v>106010763.06107263</v>
      </c>
    </row>
    <row r="28" spans="1:21" x14ac:dyDescent="0.25">
      <c r="A28" s="2">
        <v>35827</v>
      </c>
      <c r="B28" s="3">
        <v>427526327</v>
      </c>
      <c r="C28">
        <v>8.3094000000000001</v>
      </c>
      <c r="D28">
        <v>1.4409000000000001</v>
      </c>
      <c r="E28">
        <v>0.6116207951070336</v>
      </c>
      <c r="F28">
        <v>98.525800000000004</v>
      </c>
      <c r="G28">
        <v>50.56</v>
      </c>
      <c r="H28">
        <v>17.87008295</v>
      </c>
      <c r="I28">
        <v>0</v>
      </c>
      <c r="J28">
        <v>0</v>
      </c>
      <c r="K28">
        <v>0</v>
      </c>
      <c r="L28">
        <v>0</v>
      </c>
      <c r="M28" s="21">
        <f t="array" ref="M28">SUMPRODUCT(TRANSPOSE($P$20:$P$29),C28:L28)+$P$19</f>
        <v>404013409.4225142</v>
      </c>
      <c r="N28" s="21"/>
      <c r="O28" s="12" t="s">
        <v>9</v>
      </c>
      <c r="P28" s="19">
        <v>54909684.415544719</v>
      </c>
      <c r="Q28" s="19">
        <v>14156322.307045599</v>
      </c>
      <c r="R28" s="12">
        <v>3.8788099920709049</v>
      </c>
      <c r="S28" s="12">
        <v>1.3560771170233662E-4</v>
      </c>
      <c r="T28" s="12">
        <v>27023178.581512172</v>
      </c>
      <c r="U28" s="12">
        <v>82796190.249577269</v>
      </c>
    </row>
    <row r="29" spans="1:21" ht="15.75" thickBot="1" x14ac:dyDescent="0.3">
      <c r="A29" s="2">
        <v>35855</v>
      </c>
      <c r="B29" s="3">
        <v>481235065</v>
      </c>
      <c r="C29">
        <v>8.3071999999999999</v>
      </c>
      <c r="D29">
        <v>1.4334</v>
      </c>
      <c r="E29">
        <v>0.6094588005850804</v>
      </c>
      <c r="F29">
        <v>97.656400000000005</v>
      </c>
      <c r="G29">
        <v>50.38</v>
      </c>
      <c r="H29">
        <v>18.842940052631576</v>
      </c>
      <c r="I29">
        <v>1</v>
      </c>
      <c r="J29">
        <v>0</v>
      </c>
      <c r="K29">
        <v>0</v>
      </c>
      <c r="L29">
        <v>0</v>
      </c>
      <c r="M29" s="21">
        <f t="array" ref="M29">SUMPRODUCT(TRANSPOSE($P$20:$P$29),C29:L29)+$P$19</f>
        <v>504187804.63788176</v>
      </c>
      <c r="N29" s="21"/>
      <c r="O29" s="13" t="s">
        <v>14</v>
      </c>
      <c r="P29" s="20">
        <v>46332703.033253655</v>
      </c>
      <c r="Q29" s="20">
        <v>14146456.237024171</v>
      </c>
      <c r="R29" s="13">
        <v>3.2752162277921935</v>
      </c>
      <c r="S29" s="13">
        <v>1.2116693990366733E-3</v>
      </c>
      <c r="T29" s="13">
        <v>18465632.347223822</v>
      </c>
      <c r="U29" s="13">
        <v>74199773.719283491</v>
      </c>
    </row>
    <row r="30" spans="1:21" x14ac:dyDescent="0.25">
      <c r="A30" s="2">
        <v>35886</v>
      </c>
      <c r="B30" s="3">
        <v>461372146</v>
      </c>
      <c r="C30">
        <v>8.3076000000000008</v>
      </c>
      <c r="D30">
        <v>1.4166000000000001</v>
      </c>
      <c r="E30">
        <v>0.60172092183645232</v>
      </c>
      <c r="F30">
        <v>97.808999999999997</v>
      </c>
      <c r="G30">
        <v>50.25</v>
      </c>
      <c r="H30">
        <v>20.142977954545458</v>
      </c>
      <c r="I30">
        <v>0</v>
      </c>
      <c r="J30">
        <v>1</v>
      </c>
      <c r="K30">
        <v>0</v>
      </c>
      <c r="L30">
        <v>0</v>
      </c>
      <c r="M30" s="21">
        <f t="array" ref="M30">SUMPRODUCT(TRANSPOSE($P$20:$P$29),C30:L30)+$P$19</f>
        <v>505010881.65279484</v>
      </c>
      <c r="N30" s="21"/>
    </row>
    <row r="31" spans="1:21" x14ac:dyDescent="0.25">
      <c r="A31" s="2">
        <v>35916</v>
      </c>
      <c r="B31" s="3">
        <v>426813197</v>
      </c>
      <c r="C31">
        <v>8.3057999999999996</v>
      </c>
      <c r="D31">
        <v>1.4298</v>
      </c>
      <c r="E31">
        <v>0.59797883154936315</v>
      </c>
      <c r="F31">
        <v>98.396100000000004</v>
      </c>
      <c r="G31">
        <v>50.75</v>
      </c>
      <c r="H31">
        <v>20.492494190476197</v>
      </c>
      <c r="I31">
        <v>0</v>
      </c>
      <c r="J31">
        <v>0</v>
      </c>
      <c r="K31">
        <v>1</v>
      </c>
      <c r="L31">
        <v>0</v>
      </c>
      <c r="M31" s="21">
        <f t="array" ref="M31">SUMPRODUCT(TRANSPOSE($P$20:$P$29),C31:L31)+$P$19</f>
        <v>483639491.67409682</v>
      </c>
      <c r="N31" s="21"/>
    </row>
    <row r="32" spans="1:21" x14ac:dyDescent="0.25">
      <c r="A32" s="2">
        <v>35947</v>
      </c>
      <c r="B32" s="3">
        <v>445724201</v>
      </c>
      <c r="C32">
        <v>8.3084000000000007</v>
      </c>
      <c r="D32">
        <v>1.4452</v>
      </c>
      <c r="E32">
        <v>0.61042607740202659</v>
      </c>
      <c r="F32">
        <v>98.6464</v>
      </c>
      <c r="G32">
        <v>61.33</v>
      </c>
      <c r="H32">
        <v>18.739276700000001</v>
      </c>
      <c r="I32">
        <v>0</v>
      </c>
      <c r="J32">
        <v>0</v>
      </c>
      <c r="K32">
        <v>0</v>
      </c>
      <c r="L32">
        <v>0</v>
      </c>
      <c r="M32" s="21">
        <f t="array" ref="M32">SUMPRODUCT(TRANSPOSE($P$20:$P$29),C32:L32)+$P$19</f>
        <v>420096030.56512046</v>
      </c>
      <c r="N32" s="21"/>
    </row>
    <row r="33" spans="1:20" x14ac:dyDescent="0.25">
      <c r="A33" s="2">
        <v>35977</v>
      </c>
      <c r="B33" s="3">
        <v>401959987</v>
      </c>
      <c r="C33">
        <v>8.31</v>
      </c>
      <c r="D33">
        <v>1.4655</v>
      </c>
      <c r="E33">
        <v>0.60591371788657289</v>
      </c>
      <c r="F33">
        <v>100.32989999999999</v>
      </c>
      <c r="G33">
        <v>60.45</v>
      </c>
      <c r="H33">
        <v>17.151955409090906</v>
      </c>
      <c r="I33">
        <v>0</v>
      </c>
      <c r="J33">
        <v>0</v>
      </c>
      <c r="K33">
        <v>0</v>
      </c>
      <c r="L33">
        <v>0</v>
      </c>
      <c r="M33" s="21">
        <f t="array" ref="M33">SUMPRODUCT(TRANSPOSE($P$20:$P$29),C33:L33)+$P$19</f>
        <v>414466581.05542445</v>
      </c>
      <c r="N33" s="21"/>
      <c r="O33" t="s">
        <v>42</v>
      </c>
      <c r="Q33" t="s">
        <v>89</v>
      </c>
    </row>
    <row r="34" spans="1:20" ht="15.75" thickBot="1" x14ac:dyDescent="0.3">
      <c r="A34" s="2">
        <v>36008</v>
      </c>
      <c r="B34" s="3">
        <v>369331027</v>
      </c>
      <c r="C34">
        <v>8.31</v>
      </c>
      <c r="D34">
        <v>1.4869000000000001</v>
      </c>
      <c r="E34">
        <v>0.60838352497414372</v>
      </c>
      <c r="F34">
        <v>101.0223</v>
      </c>
      <c r="G34">
        <v>52.34</v>
      </c>
      <c r="H34">
        <v>16.136889545454547</v>
      </c>
      <c r="I34">
        <v>0</v>
      </c>
      <c r="J34">
        <v>0</v>
      </c>
      <c r="K34">
        <v>0</v>
      </c>
      <c r="L34">
        <v>0</v>
      </c>
      <c r="M34" s="21">
        <f t="array" ref="M34">SUMPRODUCT(TRANSPOSE($P$20:$P$29),C34:L34)+$P$19</f>
        <v>392871826.64461946</v>
      </c>
      <c r="N34" s="21"/>
      <c r="Q34">
        <f>CORREL(Q36:Q285,Q37:Q286)</f>
        <v>0.58103627775528111</v>
      </c>
    </row>
    <row r="35" spans="1:20" x14ac:dyDescent="0.25">
      <c r="A35" s="2">
        <v>36039</v>
      </c>
      <c r="B35" s="3">
        <v>407523190</v>
      </c>
      <c r="C35">
        <v>8.31</v>
      </c>
      <c r="D35">
        <v>1.5346</v>
      </c>
      <c r="E35">
        <v>0.611920205605189</v>
      </c>
      <c r="F35">
        <v>102.55200000000001</v>
      </c>
      <c r="G35">
        <v>49.06</v>
      </c>
      <c r="H35">
        <v>13.357961857142858</v>
      </c>
      <c r="I35">
        <v>0</v>
      </c>
      <c r="J35">
        <v>0</v>
      </c>
      <c r="K35">
        <v>0</v>
      </c>
      <c r="L35">
        <v>0</v>
      </c>
      <c r="M35" s="21">
        <f t="array" ref="M35">SUMPRODUCT(TRANSPOSE($P$20:$P$29),C35:L35)+$P$19</f>
        <v>361495569.68572378</v>
      </c>
      <c r="N35" s="21"/>
      <c r="O35" s="14" t="s">
        <v>43</v>
      </c>
      <c r="P35" s="14" t="s">
        <v>44</v>
      </c>
      <c r="Q35" s="14" t="s">
        <v>45</v>
      </c>
      <c r="S35" s="16" t="s">
        <v>46</v>
      </c>
      <c r="T35" t="s">
        <v>48</v>
      </c>
    </row>
    <row r="36" spans="1:20" x14ac:dyDescent="0.25">
      <c r="A36" s="2">
        <v>36069</v>
      </c>
      <c r="B36" s="3">
        <v>375464437</v>
      </c>
      <c r="C36">
        <v>8.3055000000000003</v>
      </c>
      <c r="D36">
        <v>1.5218</v>
      </c>
      <c r="E36">
        <v>0.59442430006538671</v>
      </c>
      <c r="F36">
        <v>99.147000000000006</v>
      </c>
      <c r="G36">
        <v>40.93</v>
      </c>
      <c r="H36">
        <v>10.999160238095239</v>
      </c>
      <c r="I36">
        <v>0</v>
      </c>
      <c r="J36">
        <v>0</v>
      </c>
      <c r="K36">
        <v>0</v>
      </c>
      <c r="L36">
        <v>1</v>
      </c>
      <c r="M36" s="21">
        <f t="array" ref="M36">SUMPRODUCT(TRANSPOSE($P$20:$P$29),C36:L36)+$P$19</f>
        <v>388752805.34326172</v>
      </c>
      <c r="N36" s="21"/>
      <c r="O36" s="12">
        <v>1</v>
      </c>
      <c r="P36" s="27">
        <v>336559591.09016442</v>
      </c>
      <c r="Q36" s="27">
        <v>3842663.909835577</v>
      </c>
      <c r="S36" s="17" t="s">
        <v>72</v>
      </c>
      <c r="T36" s="18">
        <v>4</v>
      </c>
    </row>
    <row r="37" spans="1:20" x14ac:dyDescent="0.25">
      <c r="A37" s="2">
        <v>36100</v>
      </c>
      <c r="B37" s="3">
        <v>349278269</v>
      </c>
      <c r="C37">
        <v>8.2777999999999992</v>
      </c>
      <c r="D37">
        <v>1.5451999999999999</v>
      </c>
      <c r="E37">
        <v>0.59017941454202083</v>
      </c>
      <c r="F37">
        <v>95.325999999999993</v>
      </c>
      <c r="G37">
        <v>38.590000000000003</v>
      </c>
      <c r="H37">
        <v>11.217928181818182</v>
      </c>
      <c r="I37">
        <v>0</v>
      </c>
      <c r="J37">
        <v>0</v>
      </c>
      <c r="K37">
        <v>0</v>
      </c>
      <c r="L37">
        <v>0</v>
      </c>
      <c r="M37" s="21">
        <f t="array" ref="M37">SUMPRODUCT(TRANSPOSE($P$20:$P$29),C37:L37)+$P$19</f>
        <v>318522737.05748892</v>
      </c>
      <c r="N37" s="21"/>
      <c r="O37" s="12">
        <v>2</v>
      </c>
      <c r="P37" s="27">
        <v>343227932.79197061</v>
      </c>
      <c r="Q37" s="27">
        <v>1371933.2080293894</v>
      </c>
      <c r="S37" s="17" t="s">
        <v>73</v>
      </c>
      <c r="T37" s="18">
        <v>6</v>
      </c>
    </row>
    <row r="38" spans="1:20" x14ac:dyDescent="0.25">
      <c r="A38" s="2">
        <v>36130</v>
      </c>
      <c r="B38" s="3">
        <v>339726395</v>
      </c>
      <c r="C38">
        <v>8.2777999999999992</v>
      </c>
      <c r="D38">
        <v>1.5404</v>
      </c>
      <c r="E38">
        <v>0.60201071579074106</v>
      </c>
      <c r="F38">
        <v>95.980900000000005</v>
      </c>
      <c r="G38">
        <v>23.68</v>
      </c>
      <c r="H38">
        <v>13.0329034</v>
      </c>
      <c r="I38">
        <v>0</v>
      </c>
      <c r="J38">
        <v>0</v>
      </c>
      <c r="K38">
        <v>0</v>
      </c>
      <c r="L38">
        <v>0</v>
      </c>
      <c r="M38" s="21">
        <f t="array" ref="M38">SUMPRODUCT(TRANSPOSE($P$20:$P$29),C38:L38)+$P$19</f>
        <v>306178994.16436982</v>
      </c>
      <c r="N38" s="21"/>
      <c r="O38" s="12">
        <v>3</v>
      </c>
      <c r="P38" s="27">
        <v>450306920.13692778</v>
      </c>
      <c r="Q38" s="27">
        <v>-49533196.136927783</v>
      </c>
      <c r="S38" s="17" t="s">
        <v>74</v>
      </c>
      <c r="T38" s="18">
        <v>8</v>
      </c>
    </row>
    <row r="39" spans="1:20" x14ac:dyDescent="0.25">
      <c r="A39" s="2">
        <v>36161</v>
      </c>
      <c r="B39" s="3">
        <v>282377688</v>
      </c>
      <c r="C39">
        <v>8.2780000000000005</v>
      </c>
      <c r="D39">
        <v>1.5432999999999999</v>
      </c>
      <c r="E39">
        <v>0.59851568111084508</v>
      </c>
      <c r="F39">
        <v>95.627600000000001</v>
      </c>
      <c r="G39">
        <v>19.100000000000001</v>
      </c>
      <c r="H39">
        <v>10.924532363636361</v>
      </c>
      <c r="I39">
        <v>0</v>
      </c>
      <c r="J39">
        <v>0</v>
      </c>
      <c r="K39">
        <v>0</v>
      </c>
      <c r="L39">
        <v>0</v>
      </c>
      <c r="M39" s="21">
        <f t="array" ref="M39">SUMPRODUCT(TRANSPOSE($P$20:$P$29),C39:L39)+$P$19</f>
        <v>291082243.46841884</v>
      </c>
      <c r="N39" s="21"/>
      <c r="O39" s="12">
        <v>4</v>
      </c>
      <c r="P39" s="27">
        <v>449396999.16444421</v>
      </c>
      <c r="Q39" s="27">
        <v>-53626179.164444208</v>
      </c>
      <c r="S39" s="17" t="s">
        <v>75</v>
      </c>
      <c r="T39" s="18">
        <v>10</v>
      </c>
    </row>
    <row r="40" spans="1:20" x14ac:dyDescent="0.25">
      <c r="A40" s="2">
        <v>36192</v>
      </c>
      <c r="B40" s="3">
        <v>314862932</v>
      </c>
      <c r="C40">
        <v>8.2789000000000001</v>
      </c>
      <c r="D40">
        <v>1.5194000000000001</v>
      </c>
      <c r="E40">
        <v>0.60613407685780096</v>
      </c>
      <c r="F40">
        <v>94.510599999999997</v>
      </c>
      <c r="G40">
        <v>34.86</v>
      </c>
      <c r="H40">
        <v>11.770431736842108</v>
      </c>
      <c r="I40">
        <v>0</v>
      </c>
      <c r="J40">
        <v>0</v>
      </c>
      <c r="K40">
        <v>0</v>
      </c>
      <c r="L40">
        <v>0</v>
      </c>
      <c r="M40" s="21">
        <f t="array" ref="M40">SUMPRODUCT(TRANSPOSE($P$20:$P$29),C40:L40)+$P$19</f>
        <v>313536056.14563489</v>
      </c>
      <c r="N40" s="21"/>
      <c r="O40" s="12">
        <v>5</v>
      </c>
      <c r="P40" s="27">
        <v>440407266.91796005</v>
      </c>
      <c r="Q40" s="27">
        <v>-55205702.917960048</v>
      </c>
      <c r="S40" s="17" t="s">
        <v>76</v>
      </c>
      <c r="T40" s="18">
        <v>12</v>
      </c>
    </row>
    <row r="41" spans="1:20" x14ac:dyDescent="0.25">
      <c r="A41" s="2">
        <v>36220</v>
      </c>
      <c r="B41" s="3">
        <v>378712289</v>
      </c>
      <c r="C41">
        <v>8.2781000000000002</v>
      </c>
      <c r="D41">
        <v>1.4977</v>
      </c>
      <c r="E41">
        <v>0.61440157286802655</v>
      </c>
      <c r="F41">
        <v>95.900700000000001</v>
      </c>
      <c r="G41">
        <v>37.340000000000003</v>
      </c>
      <c r="H41">
        <v>11.514107000000001</v>
      </c>
      <c r="I41">
        <v>1</v>
      </c>
      <c r="J41">
        <v>0</v>
      </c>
      <c r="K41">
        <v>0</v>
      </c>
      <c r="L41">
        <v>0</v>
      </c>
      <c r="M41" s="21">
        <f t="array" ref="M41">SUMPRODUCT(TRANSPOSE($P$20:$P$29),C41:L41)+$P$19</f>
        <v>422940966.60832906</v>
      </c>
      <c r="N41" s="21"/>
      <c r="O41" s="12">
        <v>6</v>
      </c>
      <c r="P41" s="27">
        <v>397095013.37691087</v>
      </c>
      <c r="Q41" s="27">
        <v>-38026002.376910865</v>
      </c>
      <c r="S41" s="17" t="s">
        <v>77</v>
      </c>
      <c r="T41" s="18">
        <v>28</v>
      </c>
    </row>
    <row r="42" spans="1:20" x14ac:dyDescent="0.25">
      <c r="A42" s="2">
        <v>36251</v>
      </c>
      <c r="B42" s="3">
        <v>377370673</v>
      </c>
      <c r="C42">
        <v>8.2791999999999994</v>
      </c>
      <c r="D42">
        <v>1.5176000000000001</v>
      </c>
      <c r="E42">
        <v>0.61678899648430274</v>
      </c>
      <c r="F42">
        <v>97.990499999999997</v>
      </c>
      <c r="G42">
        <v>35.08</v>
      </c>
      <c r="H42">
        <v>12.361316782608695</v>
      </c>
      <c r="I42">
        <v>0</v>
      </c>
      <c r="J42">
        <v>1</v>
      </c>
      <c r="K42">
        <v>0</v>
      </c>
      <c r="L42">
        <v>0</v>
      </c>
      <c r="M42" s="21">
        <f t="array" ref="M42">SUMPRODUCT(TRANSPOSE($P$20:$P$29),C42:L42)+$P$19</f>
        <v>406086537.32427001</v>
      </c>
      <c r="N42" s="21"/>
      <c r="O42" s="12">
        <v>7</v>
      </c>
      <c r="P42" s="27">
        <v>396776283.88043785</v>
      </c>
      <c r="Q42" s="27">
        <v>-40328093.880437851</v>
      </c>
      <c r="S42" s="17" t="s">
        <v>78</v>
      </c>
      <c r="T42" s="18">
        <v>42</v>
      </c>
    </row>
    <row r="43" spans="1:20" x14ac:dyDescent="0.25">
      <c r="A43" s="2">
        <v>36281</v>
      </c>
      <c r="B43" s="3">
        <v>335794183</v>
      </c>
      <c r="C43">
        <v>8.2791999999999994</v>
      </c>
      <c r="D43">
        <v>1.4881</v>
      </c>
      <c r="E43">
        <v>0.62154266890422027</v>
      </c>
      <c r="F43">
        <v>98.191699999999997</v>
      </c>
      <c r="G43">
        <v>39.450000000000003</v>
      </c>
      <c r="H43">
        <v>14.539746142857146</v>
      </c>
      <c r="I43">
        <v>0</v>
      </c>
      <c r="J43">
        <v>0</v>
      </c>
      <c r="K43">
        <v>1</v>
      </c>
      <c r="L43">
        <v>0</v>
      </c>
      <c r="M43" s="21">
        <f t="array" ref="M43">SUMPRODUCT(TRANSPOSE($P$20:$P$29),C43:L43)+$P$19</f>
        <v>408502946.54905748</v>
      </c>
      <c r="N43" s="21"/>
      <c r="O43" s="12">
        <v>8</v>
      </c>
      <c r="P43" s="27">
        <v>418195285.33325112</v>
      </c>
      <c r="Q43" s="27">
        <v>-64507973.333251119</v>
      </c>
      <c r="S43" s="17" t="s">
        <v>79</v>
      </c>
      <c r="T43" s="18">
        <v>41</v>
      </c>
    </row>
    <row r="44" spans="1:20" x14ac:dyDescent="0.25">
      <c r="A44" s="2">
        <v>36312</v>
      </c>
      <c r="B44" s="3">
        <v>325134338</v>
      </c>
      <c r="C44">
        <v>8.2784999999999993</v>
      </c>
      <c r="D44">
        <v>1.4611000000000001</v>
      </c>
      <c r="E44">
        <v>0.61904172341215802</v>
      </c>
      <c r="F44">
        <v>98.069699999999997</v>
      </c>
      <c r="G44">
        <v>48.75</v>
      </c>
      <c r="H44">
        <v>14.382778200000001</v>
      </c>
      <c r="I44">
        <v>0</v>
      </c>
      <c r="J44">
        <v>0</v>
      </c>
      <c r="K44">
        <v>0</v>
      </c>
      <c r="L44">
        <v>0</v>
      </c>
      <c r="M44" s="21">
        <f t="array" ref="M44">SUMPRODUCT(TRANSPOSE($P$20:$P$29),C44:L44)+$P$19</f>
        <v>377400475.84847355</v>
      </c>
      <c r="N44" s="21"/>
      <c r="O44" s="12">
        <v>9</v>
      </c>
      <c r="P44" s="27">
        <v>416467531.8844313</v>
      </c>
      <c r="Q44" s="27">
        <v>-91580529.884431303</v>
      </c>
      <c r="S44" s="17" t="s">
        <v>80</v>
      </c>
      <c r="T44" s="18">
        <v>34</v>
      </c>
    </row>
    <row r="45" spans="1:20" x14ac:dyDescent="0.25">
      <c r="A45" s="2">
        <v>36342</v>
      </c>
      <c r="B45" s="3">
        <v>361318535</v>
      </c>
      <c r="C45">
        <v>8.2780000000000005</v>
      </c>
      <c r="D45">
        <v>1.4695</v>
      </c>
      <c r="E45">
        <v>0.62695924764890287</v>
      </c>
      <c r="F45">
        <v>99.070800000000006</v>
      </c>
      <c r="G45">
        <v>45.92</v>
      </c>
      <c r="H45">
        <v>13.716069636363637</v>
      </c>
      <c r="I45">
        <v>0</v>
      </c>
      <c r="J45">
        <v>0</v>
      </c>
      <c r="K45">
        <v>0</v>
      </c>
      <c r="L45">
        <v>0</v>
      </c>
      <c r="M45" s="21">
        <f t="array" ref="M45">SUMPRODUCT(TRANSPOSE($P$20:$P$29),C45:L45)+$P$19</f>
        <v>367671737.87562275</v>
      </c>
      <c r="N45" s="21"/>
      <c r="O45" s="12">
        <v>10</v>
      </c>
      <c r="P45" s="27">
        <v>416625787.39080054</v>
      </c>
      <c r="Q45" s="27">
        <v>-45573792.390800536</v>
      </c>
      <c r="S45" s="17" t="s">
        <v>81</v>
      </c>
      <c r="T45" s="18">
        <v>28</v>
      </c>
    </row>
    <row r="46" spans="1:20" x14ac:dyDescent="0.25">
      <c r="A46" s="2">
        <v>36373</v>
      </c>
      <c r="B46" s="3">
        <v>310717506</v>
      </c>
      <c r="C46">
        <v>8.2775999999999996</v>
      </c>
      <c r="D46">
        <v>1.4890000000000001</v>
      </c>
      <c r="E46">
        <v>0.63488032505872649</v>
      </c>
      <c r="F46">
        <v>99.553899999999999</v>
      </c>
      <c r="G46">
        <v>44.33</v>
      </c>
      <c r="H46">
        <v>13.182764142857144</v>
      </c>
      <c r="I46">
        <v>0</v>
      </c>
      <c r="J46">
        <v>0</v>
      </c>
      <c r="K46">
        <v>0</v>
      </c>
      <c r="L46">
        <v>0</v>
      </c>
      <c r="M46" s="21">
        <f t="array" ref="M46">SUMPRODUCT(TRANSPOSE($P$20:$P$29),C46:L46)+$P$19</f>
        <v>352279176.76790881</v>
      </c>
      <c r="N46" s="21"/>
      <c r="O46" s="12">
        <v>11</v>
      </c>
      <c r="P46" s="27">
        <v>390021654.37659043</v>
      </c>
      <c r="Q46" s="27">
        <v>-16072980.376590431</v>
      </c>
      <c r="S46" s="17" t="s">
        <v>82</v>
      </c>
      <c r="T46" s="18">
        <v>13</v>
      </c>
    </row>
    <row r="47" spans="1:20" x14ac:dyDescent="0.25">
      <c r="A47" s="2">
        <v>36404</v>
      </c>
      <c r="B47" s="3">
        <v>340836758</v>
      </c>
      <c r="C47">
        <v>8.2772000000000006</v>
      </c>
      <c r="D47">
        <v>1.4932000000000001</v>
      </c>
      <c r="E47">
        <v>0.62274255822642921</v>
      </c>
      <c r="F47">
        <v>97.321100000000001</v>
      </c>
      <c r="G47">
        <v>53.25</v>
      </c>
      <c r="H47">
        <v>14.262349000000002</v>
      </c>
      <c r="I47">
        <v>0</v>
      </c>
      <c r="J47">
        <v>0</v>
      </c>
      <c r="K47">
        <v>0</v>
      </c>
      <c r="L47">
        <v>0</v>
      </c>
      <c r="M47" s="21">
        <f t="array" ref="M47">SUMPRODUCT(TRANSPOSE($P$20:$P$29),C47:L47)+$P$19</f>
        <v>361839536.31159854</v>
      </c>
      <c r="N47" s="21"/>
      <c r="O47" s="12">
        <v>12</v>
      </c>
      <c r="P47" s="27">
        <v>408192222.55673879</v>
      </c>
      <c r="Q47" s="27">
        <v>-13663906.556738794</v>
      </c>
      <c r="S47" s="17" t="s">
        <v>83</v>
      </c>
      <c r="T47" s="18">
        <v>10</v>
      </c>
    </row>
    <row r="48" spans="1:20" x14ac:dyDescent="0.25">
      <c r="A48" s="2">
        <v>36434</v>
      </c>
      <c r="B48" s="3">
        <v>370156899</v>
      </c>
      <c r="C48">
        <v>8.2774000000000001</v>
      </c>
      <c r="D48">
        <v>1.4771000000000001</v>
      </c>
      <c r="E48">
        <v>0.61549824582999935</v>
      </c>
      <c r="F48">
        <v>96.263099999999994</v>
      </c>
      <c r="G48">
        <v>48.7</v>
      </c>
      <c r="H48">
        <v>13.880849619047618</v>
      </c>
      <c r="I48">
        <v>0</v>
      </c>
      <c r="J48">
        <v>0</v>
      </c>
      <c r="K48">
        <v>0</v>
      </c>
      <c r="L48">
        <v>1</v>
      </c>
      <c r="M48" s="21">
        <f t="array" ref="M48">SUMPRODUCT(TRANSPOSE($P$20:$P$29),C48:L48)+$P$19</f>
        <v>407589236.63267016</v>
      </c>
      <c r="N48" s="21"/>
      <c r="O48" s="12">
        <v>13</v>
      </c>
      <c r="P48" s="27">
        <v>405207948.39102513</v>
      </c>
      <c r="Q48" s="27">
        <v>-39962303.391025126</v>
      </c>
      <c r="S48" s="17" t="s">
        <v>84</v>
      </c>
      <c r="T48" s="18">
        <v>3</v>
      </c>
    </row>
    <row r="49" spans="1:20" x14ac:dyDescent="0.25">
      <c r="A49" s="2">
        <v>36465</v>
      </c>
      <c r="B49" s="3">
        <v>341380243</v>
      </c>
      <c r="C49">
        <v>8.2774999999999999</v>
      </c>
      <c r="D49">
        <v>1.4776</v>
      </c>
      <c r="E49">
        <v>0.60342746801834424</v>
      </c>
      <c r="F49">
        <v>94.931600000000003</v>
      </c>
      <c r="G49">
        <v>46.59</v>
      </c>
      <c r="H49">
        <v>13.241823285714284</v>
      </c>
      <c r="I49">
        <v>0</v>
      </c>
      <c r="J49">
        <v>0</v>
      </c>
      <c r="K49">
        <v>0</v>
      </c>
      <c r="L49">
        <v>0</v>
      </c>
      <c r="M49" s="21">
        <f t="array" ref="M49">SUMPRODUCT(TRANSPOSE($P$20:$P$29),C49:L49)+$P$19</f>
        <v>356692557.12001872</v>
      </c>
      <c r="N49" s="21"/>
      <c r="O49" s="12">
        <v>14</v>
      </c>
      <c r="P49" s="27">
        <v>415435998.83830965</v>
      </c>
      <c r="Q49" s="27">
        <v>1667033.1616903543</v>
      </c>
      <c r="S49" s="17" t="s">
        <v>85</v>
      </c>
      <c r="T49" s="18">
        <v>4</v>
      </c>
    </row>
    <row r="50" spans="1:20" x14ac:dyDescent="0.25">
      <c r="A50" s="2">
        <v>36495</v>
      </c>
      <c r="B50" s="3">
        <v>355111412</v>
      </c>
      <c r="C50">
        <v>8.2782</v>
      </c>
      <c r="D50">
        <v>1.4674</v>
      </c>
      <c r="E50">
        <v>0.61709348966368405</v>
      </c>
      <c r="F50">
        <v>95.830500000000001</v>
      </c>
      <c r="G50">
        <v>47.66</v>
      </c>
      <c r="H50">
        <v>13.982023380952382</v>
      </c>
      <c r="I50">
        <v>0</v>
      </c>
      <c r="J50">
        <v>0</v>
      </c>
      <c r="K50">
        <v>0</v>
      </c>
      <c r="L50">
        <v>0</v>
      </c>
      <c r="M50" s="21">
        <f t="array" ref="M50">SUMPRODUCT(TRANSPOSE($P$20:$P$29),C50:L50)+$P$19</f>
        <v>361443761.10584068</v>
      </c>
      <c r="N50" s="21"/>
      <c r="O50" s="12">
        <v>15</v>
      </c>
      <c r="P50" s="27">
        <v>513836107.56744295</v>
      </c>
      <c r="Q50" s="27">
        <v>-47392065.567442954</v>
      </c>
      <c r="S50" s="17" t="s">
        <v>86</v>
      </c>
      <c r="T50" s="18">
        <v>1</v>
      </c>
    </row>
    <row r="51" spans="1:20" x14ac:dyDescent="0.25">
      <c r="A51" s="2">
        <v>36526</v>
      </c>
      <c r="B51" s="3">
        <v>318156348</v>
      </c>
      <c r="C51">
        <v>8.2794000000000008</v>
      </c>
      <c r="D51">
        <v>1.4722</v>
      </c>
      <c r="E51">
        <v>0.61988594098685845</v>
      </c>
      <c r="F51">
        <v>96.395300000000006</v>
      </c>
      <c r="G51">
        <v>50.94</v>
      </c>
      <c r="H51">
        <v>14.795052227272727</v>
      </c>
      <c r="I51">
        <v>0</v>
      </c>
      <c r="J51">
        <v>0</v>
      </c>
      <c r="K51">
        <v>0</v>
      </c>
      <c r="L51">
        <v>0</v>
      </c>
      <c r="M51" s="21">
        <f t="array" ref="M51">SUMPRODUCT(TRANSPOSE($P$20:$P$29),C51:L51)+$P$19</f>
        <v>367421388.72866702</v>
      </c>
      <c r="N51" s="21"/>
      <c r="O51" s="12">
        <v>16</v>
      </c>
      <c r="P51" s="27">
        <v>486607016.95397925</v>
      </c>
      <c r="Q51" s="27">
        <v>-53102003.953979254</v>
      </c>
      <c r="S51" s="17" t="s">
        <v>87</v>
      </c>
      <c r="T51" s="18">
        <v>1</v>
      </c>
    </row>
    <row r="52" spans="1:20" x14ac:dyDescent="0.25">
      <c r="A52" s="2">
        <v>36557</v>
      </c>
      <c r="B52" s="3">
        <v>375154819</v>
      </c>
      <c r="C52">
        <v>8.2791999999999994</v>
      </c>
      <c r="D52">
        <v>1.4486000000000001</v>
      </c>
      <c r="E52">
        <v>0.60960741282613995</v>
      </c>
      <c r="F52">
        <v>95.996099999999998</v>
      </c>
      <c r="G52">
        <v>51.61</v>
      </c>
      <c r="H52">
        <v>16.084464149999999</v>
      </c>
      <c r="I52">
        <v>0</v>
      </c>
      <c r="J52">
        <v>0</v>
      </c>
      <c r="K52">
        <v>0</v>
      </c>
      <c r="L52">
        <v>0</v>
      </c>
      <c r="M52" s="21">
        <f t="array" ref="M52">SUMPRODUCT(TRANSPOSE($P$20:$P$29),C52:L52)+$P$19</f>
        <v>388717876.74604011</v>
      </c>
      <c r="N52" s="21"/>
      <c r="O52" s="12">
        <v>17</v>
      </c>
      <c r="P52" s="27">
        <v>473834044.17631209</v>
      </c>
      <c r="Q52" s="27">
        <v>-9774576.176312089</v>
      </c>
      <c r="S52" s="17" t="s">
        <v>88</v>
      </c>
      <c r="T52" s="18">
        <v>6</v>
      </c>
    </row>
    <row r="53" spans="1:20" x14ac:dyDescent="0.25">
      <c r="A53" s="2">
        <v>36586</v>
      </c>
      <c r="B53" s="3">
        <v>439005959</v>
      </c>
      <c r="C53">
        <v>8.2781000000000002</v>
      </c>
      <c r="D53">
        <v>1.4512</v>
      </c>
      <c r="E53">
        <v>0.625</v>
      </c>
      <c r="F53">
        <v>98.21</v>
      </c>
      <c r="G53">
        <v>54.91</v>
      </c>
      <c r="H53">
        <v>13.895454249999997</v>
      </c>
      <c r="I53">
        <v>1</v>
      </c>
      <c r="J53">
        <v>0</v>
      </c>
      <c r="K53">
        <v>0</v>
      </c>
      <c r="L53">
        <v>0</v>
      </c>
      <c r="M53" s="21">
        <f t="array" ref="M53">SUMPRODUCT(TRANSPOSE($P$20:$P$29),C53:L53)+$P$19</f>
        <v>479910559.974787</v>
      </c>
      <c r="N53" s="21"/>
      <c r="O53" s="12">
        <v>18</v>
      </c>
      <c r="P53" s="27">
        <v>432661338.09843075</v>
      </c>
      <c r="Q53" s="27">
        <v>-10004322.098430753</v>
      </c>
      <c r="S53" s="17" t="s">
        <v>47</v>
      </c>
      <c r="T53" s="18">
        <v>251</v>
      </c>
    </row>
    <row r="54" spans="1:20" x14ac:dyDescent="0.25">
      <c r="A54" s="2">
        <v>36617</v>
      </c>
      <c r="B54" s="3">
        <v>385346545</v>
      </c>
      <c r="C54">
        <v>8.2786000000000008</v>
      </c>
      <c r="D54">
        <v>1.4608000000000001</v>
      </c>
      <c r="E54">
        <v>0.63295145262358377</v>
      </c>
      <c r="F54">
        <v>98.905699999999996</v>
      </c>
      <c r="G54">
        <v>57.76</v>
      </c>
      <c r="H54">
        <v>12.999119260869564</v>
      </c>
      <c r="I54">
        <v>0</v>
      </c>
      <c r="J54">
        <v>1</v>
      </c>
      <c r="K54">
        <v>0</v>
      </c>
      <c r="L54">
        <v>0</v>
      </c>
      <c r="M54" s="21">
        <f t="array" ref="M54">SUMPRODUCT(TRANSPOSE($P$20:$P$29),C54:L54)+$P$19</f>
        <v>456137474.35615706</v>
      </c>
      <c r="N54" s="21"/>
      <c r="O54" s="12">
        <v>19</v>
      </c>
      <c r="P54" s="27">
        <v>439024291.21136934</v>
      </c>
      <c r="Q54" s="27">
        <v>-48815670.211369336</v>
      </c>
    </row>
    <row r="55" spans="1:20" x14ac:dyDescent="0.25">
      <c r="A55" s="2">
        <v>36647</v>
      </c>
      <c r="B55" s="3">
        <v>383368172</v>
      </c>
      <c r="C55">
        <v>8.2792999999999992</v>
      </c>
      <c r="D55">
        <v>1.4689000000000001</v>
      </c>
      <c r="E55">
        <v>0.6319914049168931</v>
      </c>
      <c r="F55">
        <v>99.199200000000005</v>
      </c>
      <c r="G55">
        <v>66.95</v>
      </c>
      <c r="H55">
        <v>14.246988052631579</v>
      </c>
      <c r="I55">
        <v>0</v>
      </c>
      <c r="J55">
        <v>0</v>
      </c>
      <c r="K55">
        <v>1</v>
      </c>
      <c r="L55">
        <v>0</v>
      </c>
      <c r="M55" s="21">
        <f t="array" ref="M55">SUMPRODUCT(TRANSPOSE($P$20:$P$29),C55:L55)+$P$19</f>
        <v>447416030.49029303</v>
      </c>
      <c r="N55" s="21"/>
      <c r="O55" s="12">
        <v>20</v>
      </c>
      <c r="P55" s="27">
        <v>456703908.92775595</v>
      </c>
      <c r="Q55" s="27">
        <v>-47821512.927755952</v>
      </c>
    </row>
    <row r="56" spans="1:20" x14ac:dyDescent="0.25">
      <c r="A56" s="2">
        <v>36678</v>
      </c>
      <c r="B56" s="3">
        <v>379454113</v>
      </c>
      <c r="C56">
        <v>8.2781000000000002</v>
      </c>
      <c r="D56">
        <v>1.4957</v>
      </c>
      <c r="E56">
        <v>0.66269052352551361</v>
      </c>
      <c r="F56">
        <v>102.54430000000001</v>
      </c>
      <c r="G56">
        <v>69.16</v>
      </c>
      <c r="H56">
        <v>15.598633772727275</v>
      </c>
      <c r="I56">
        <v>0</v>
      </c>
      <c r="J56">
        <v>0</v>
      </c>
      <c r="K56">
        <v>0</v>
      </c>
      <c r="L56">
        <v>0</v>
      </c>
      <c r="M56" s="21">
        <f t="array" ref="M56">SUMPRODUCT(TRANSPOSE($P$20:$P$29),C56:L56)+$P$19</f>
        <v>386473691.79395485</v>
      </c>
      <c r="N56" s="21"/>
      <c r="O56" s="12">
        <v>21</v>
      </c>
      <c r="P56" s="27">
        <v>438745422.27915144</v>
      </c>
      <c r="Q56" s="27">
        <v>-17265349.27915144</v>
      </c>
    </row>
    <row r="57" spans="1:20" x14ac:dyDescent="0.25">
      <c r="A57" s="2">
        <v>36708</v>
      </c>
      <c r="B57" s="3">
        <v>360703105</v>
      </c>
      <c r="C57">
        <v>8.2772000000000006</v>
      </c>
      <c r="D57">
        <v>1.4770000000000001</v>
      </c>
      <c r="E57">
        <v>0.66260270341902994</v>
      </c>
      <c r="F57">
        <v>100.0607</v>
      </c>
      <c r="G57">
        <v>69.5</v>
      </c>
      <c r="H57">
        <v>14.399478954545456</v>
      </c>
      <c r="I57">
        <v>0</v>
      </c>
      <c r="J57">
        <v>0</v>
      </c>
      <c r="K57">
        <v>0</v>
      </c>
      <c r="L57">
        <v>0</v>
      </c>
      <c r="M57" s="21">
        <f t="array" ref="M57">SUMPRODUCT(TRANSPOSE($P$20:$P$29),C57:L57)+$P$19</f>
        <v>377958507.63927054</v>
      </c>
      <c r="N57" s="21"/>
      <c r="O57" s="12">
        <v>22</v>
      </c>
      <c r="P57" s="27">
        <v>474271789.68032324</v>
      </c>
      <c r="Q57" s="27">
        <v>-13505570.680323243</v>
      </c>
    </row>
    <row r="58" spans="1:20" x14ac:dyDescent="0.25">
      <c r="A58" s="2">
        <v>36739</v>
      </c>
      <c r="B58" s="3">
        <v>378390147</v>
      </c>
      <c r="C58">
        <v>8.2794000000000008</v>
      </c>
      <c r="D58">
        <v>1.4778</v>
      </c>
      <c r="E58">
        <v>0.66330591668877681</v>
      </c>
      <c r="F58">
        <v>100.7257</v>
      </c>
      <c r="G58">
        <v>66.59</v>
      </c>
      <c r="H58">
        <v>13.988484249999996</v>
      </c>
      <c r="I58">
        <v>0</v>
      </c>
      <c r="J58">
        <v>0</v>
      </c>
      <c r="K58">
        <v>0</v>
      </c>
      <c r="L58">
        <v>0</v>
      </c>
      <c r="M58" s="21">
        <f t="array" ref="M58">SUMPRODUCT(TRANSPOSE($P$20:$P$29),C58:L58)+$P$19</f>
        <v>374945333.68890905</v>
      </c>
      <c r="N58" s="21"/>
      <c r="O58" s="12">
        <v>23</v>
      </c>
      <c r="P58" s="27">
        <v>427993058.28712493</v>
      </c>
      <c r="Q58" s="27">
        <v>-17961248.287124932</v>
      </c>
    </row>
    <row r="59" spans="1:20" x14ac:dyDescent="0.25">
      <c r="A59" s="2">
        <v>36770</v>
      </c>
      <c r="B59" s="3">
        <v>362288754</v>
      </c>
      <c r="C59">
        <v>8.2796000000000003</v>
      </c>
      <c r="D59">
        <v>1.4827999999999999</v>
      </c>
      <c r="E59">
        <v>0.67163677883000883</v>
      </c>
      <c r="F59">
        <v>102.43640000000001</v>
      </c>
      <c r="G59">
        <v>59.49</v>
      </c>
      <c r="H59">
        <v>12.527044391304349</v>
      </c>
      <c r="I59">
        <v>0</v>
      </c>
      <c r="J59">
        <v>0</v>
      </c>
      <c r="K59">
        <v>0</v>
      </c>
      <c r="L59">
        <v>0</v>
      </c>
      <c r="M59" s="21">
        <f t="array" ref="M59">SUMPRODUCT(TRANSPOSE($P$20:$P$29),C59:L59)+$P$19</f>
        <v>361606211.36419058</v>
      </c>
      <c r="N59" s="21"/>
      <c r="O59" s="12">
        <v>24</v>
      </c>
      <c r="P59" s="27">
        <v>425399158.68828344</v>
      </c>
      <c r="Q59" s="27">
        <v>32623535.311716557</v>
      </c>
    </row>
    <row r="60" spans="1:20" x14ac:dyDescent="0.25">
      <c r="A60" s="2">
        <v>36800</v>
      </c>
      <c r="B60" s="3">
        <v>379463837</v>
      </c>
      <c r="C60">
        <v>8.2784999999999993</v>
      </c>
      <c r="D60">
        <v>1.4863999999999999</v>
      </c>
      <c r="E60">
        <v>0.6975446428571429</v>
      </c>
      <c r="F60">
        <v>104.1617</v>
      </c>
      <c r="G60">
        <v>57.16</v>
      </c>
      <c r="H60">
        <v>11.8130177</v>
      </c>
      <c r="I60">
        <v>0</v>
      </c>
      <c r="J60">
        <v>0</v>
      </c>
      <c r="K60">
        <v>0</v>
      </c>
      <c r="L60">
        <v>1</v>
      </c>
      <c r="M60" s="21">
        <f t="array" ref="M60">SUMPRODUCT(TRANSPOSE($P$20:$P$29),C60:L60)+$P$19</f>
        <v>393221080.66371608</v>
      </c>
      <c r="N60" s="21"/>
      <c r="O60" s="12">
        <v>25</v>
      </c>
      <c r="P60" s="27">
        <v>421664678.29799682</v>
      </c>
      <c r="Q60" s="27">
        <v>-6303693.297996819</v>
      </c>
    </row>
    <row r="61" spans="1:20" x14ac:dyDescent="0.25">
      <c r="A61" s="2">
        <v>36831</v>
      </c>
      <c r="B61" s="3">
        <v>358381419</v>
      </c>
      <c r="C61">
        <v>8.2784999999999993</v>
      </c>
      <c r="D61">
        <v>1.5125</v>
      </c>
      <c r="E61">
        <v>0.68936991589687036</v>
      </c>
      <c r="F61">
        <v>105.4525</v>
      </c>
      <c r="G61">
        <v>54.89</v>
      </c>
      <c r="H61">
        <v>12.207664636363637</v>
      </c>
      <c r="I61">
        <v>0</v>
      </c>
      <c r="J61">
        <v>0</v>
      </c>
      <c r="K61">
        <v>0</v>
      </c>
      <c r="L61">
        <v>0</v>
      </c>
      <c r="M61" s="21">
        <f t="array" ref="M61">SUMPRODUCT(TRANSPOSE($P$20:$P$29),C61:L61)+$P$19</f>
        <v>345744647.89158702</v>
      </c>
      <c r="N61" s="21"/>
      <c r="O61" s="12">
        <v>26</v>
      </c>
      <c r="P61" s="27">
        <v>404013409.4225139</v>
      </c>
      <c r="Q61" s="27">
        <v>23512917.577486098</v>
      </c>
    </row>
    <row r="62" spans="1:20" x14ac:dyDescent="0.25">
      <c r="A62" s="2">
        <v>36861</v>
      </c>
      <c r="B62" s="3">
        <v>345772369</v>
      </c>
      <c r="C62">
        <v>8.2774000000000001</v>
      </c>
      <c r="D62">
        <v>1.5426</v>
      </c>
      <c r="E62">
        <v>0.70136063964090334</v>
      </c>
      <c r="F62">
        <v>106.83159999999999</v>
      </c>
      <c r="G62">
        <v>48.68</v>
      </c>
      <c r="H62">
        <v>13.56634942857143</v>
      </c>
      <c r="I62">
        <v>0</v>
      </c>
      <c r="J62">
        <v>0</v>
      </c>
      <c r="K62">
        <v>0</v>
      </c>
      <c r="L62">
        <v>0</v>
      </c>
      <c r="M62" s="21">
        <f t="array" ref="M62">SUMPRODUCT(TRANSPOSE($P$20:$P$29),C62:L62)+$P$19</f>
        <v>329944706.9442811</v>
      </c>
      <c r="N62" s="21"/>
      <c r="O62" s="12">
        <v>27</v>
      </c>
      <c r="P62" s="27">
        <v>504187804.63788188</v>
      </c>
      <c r="Q62" s="27">
        <v>-22952739.637881875</v>
      </c>
    </row>
    <row r="63" spans="1:20" x14ac:dyDescent="0.25">
      <c r="A63" s="2">
        <v>36892</v>
      </c>
      <c r="B63" s="3">
        <v>384150373</v>
      </c>
      <c r="C63">
        <v>8.2771000000000008</v>
      </c>
      <c r="D63">
        <v>1.5219</v>
      </c>
      <c r="E63">
        <v>0.68357372342607148</v>
      </c>
      <c r="F63">
        <v>105.00320000000001</v>
      </c>
      <c r="G63">
        <v>54.76</v>
      </c>
      <c r="H63">
        <v>15.616324650000001</v>
      </c>
      <c r="I63">
        <v>0</v>
      </c>
      <c r="J63">
        <v>0</v>
      </c>
      <c r="K63">
        <v>0</v>
      </c>
      <c r="L63">
        <v>0</v>
      </c>
      <c r="M63" s="21">
        <f t="array" ref="M63">SUMPRODUCT(TRANSPOSE($P$20:$P$29),C63:L63)+$P$19</f>
        <v>356996508.47888589</v>
      </c>
      <c r="N63" s="21"/>
      <c r="O63" s="12">
        <v>28</v>
      </c>
      <c r="P63" s="27">
        <v>505010881.65279496</v>
      </c>
      <c r="Q63" s="27">
        <v>-43638735.652794957</v>
      </c>
    </row>
    <row r="64" spans="1:20" x14ac:dyDescent="0.25">
      <c r="A64" s="2">
        <v>36923</v>
      </c>
      <c r="B64" s="3">
        <v>373218264</v>
      </c>
      <c r="C64">
        <v>8.2775999999999996</v>
      </c>
      <c r="D64">
        <v>1.5032000000000001</v>
      </c>
      <c r="E64">
        <v>0.67681895093062605</v>
      </c>
      <c r="F64">
        <v>103.6383</v>
      </c>
      <c r="G64">
        <v>50.38</v>
      </c>
      <c r="H64">
        <v>15.434568904761901</v>
      </c>
      <c r="I64">
        <v>0</v>
      </c>
      <c r="J64">
        <v>0</v>
      </c>
      <c r="K64">
        <v>0</v>
      </c>
      <c r="L64">
        <v>0</v>
      </c>
      <c r="M64" s="21">
        <f t="array" ref="M64">SUMPRODUCT(TRANSPOSE($P$20:$P$29),C64:L64)+$P$19</f>
        <v>356678731.66367483</v>
      </c>
      <c r="N64" s="21"/>
      <c r="O64" s="12">
        <v>29</v>
      </c>
      <c r="P64" s="27">
        <v>483639491.67409694</v>
      </c>
      <c r="Q64" s="27">
        <v>-56826294.674096942</v>
      </c>
    </row>
    <row r="65" spans="1:17" x14ac:dyDescent="0.25">
      <c r="A65" s="2">
        <v>36951</v>
      </c>
      <c r="B65" s="3">
        <v>458819807</v>
      </c>
      <c r="C65">
        <v>8.2771000000000008</v>
      </c>
      <c r="D65">
        <v>1.5216000000000001</v>
      </c>
      <c r="E65">
        <v>0.6884681583476765</v>
      </c>
      <c r="F65">
        <v>105.0421</v>
      </c>
      <c r="G65">
        <v>53.8</v>
      </c>
      <c r="H65">
        <v>15.03138063157895</v>
      </c>
      <c r="I65">
        <v>1</v>
      </c>
      <c r="J65">
        <v>0</v>
      </c>
      <c r="K65">
        <v>0</v>
      </c>
      <c r="L65">
        <v>0</v>
      </c>
      <c r="M65" s="21">
        <f t="array" ref="M65">SUMPRODUCT(TRANSPOSE($P$20:$P$29),C65:L65)+$P$19</f>
        <v>446314487.66979313</v>
      </c>
      <c r="N65" s="21"/>
      <c r="O65" s="12">
        <v>30</v>
      </c>
      <c r="P65" s="27">
        <v>420096030.56512088</v>
      </c>
      <c r="Q65" s="27">
        <v>25628170.434879124</v>
      </c>
    </row>
    <row r="66" spans="1:17" x14ac:dyDescent="0.25">
      <c r="A66" s="2">
        <v>36982</v>
      </c>
      <c r="B66" s="3">
        <v>416036816</v>
      </c>
      <c r="C66">
        <v>8.2774999999999999</v>
      </c>
      <c r="D66">
        <v>1.5587</v>
      </c>
      <c r="E66">
        <v>0.6922810661128419</v>
      </c>
      <c r="F66">
        <v>107.2745</v>
      </c>
      <c r="G66">
        <v>63.11</v>
      </c>
      <c r="H66">
        <v>14.714034954545451</v>
      </c>
      <c r="I66">
        <v>0</v>
      </c>
      <c r="J66">
        <v>1</v>
      </c>
      <c r="K66">
        <v>0</v>
      </c>
      <c r="L66">
        <v>0</v>
      </c>
      <c r="M66" s="21">
        <f t="array" ref="M66">SUMPRODUCT(TRANSPOSE($P$20:$P$29),C66:L66)+$P$19</f>
        <v>430689496.47813034</v>
      </c>
      <c r="N66" s="21"/>
      <c r="O66" s="12">
        <v>31</v>
      </c>
      <c r="P66" s="27">
        <v>414466581.05542439</v>
      </c>
      <c r="Q66" s="27">
        <v>-12506594.055424392</v>
      </c>
    </row>
    <row r="67" spans="1:17" x14ac:dyDescent="0.25">
      <c r="A67" s="2">
        <v>37012</v>
      </c>
      <c r="B67" s="3">
        <v>435847502</v>
      </c>
      <c r="C67">
        <v>8.2771000000000008</v>
      </c>
      <c r="D67">
        <v>1.5578000000000001</v>
      </c>
      <c r="E67">
        <v>0.69696124895455813</v>
      </c>
      <c r="F67">
        <v>108.8514</v>
      </c>
      <c r="G67">
        <v>64.63</v>
      </c>
      <c r="H67">
        <v>13.949420549999999</v>
      </c>
      <c r="I67">
        <v>0</v>
      </c>
      <c r="J67">
        <v>0</v>
      </c>
      <c r="K67">
        <v>1</v>
      </c>
      <c r="L67">
        <v>0</v>
      </c>
      <c r="M67" s="21">
        <f t="array" ref="M67">SUMPRODUCT(TRANSPOSE($P$20:$P$29),C67:L67)+$P$19</f>
        <v>411795782.04775524</v>
      </c>
      <c r="N67" s="21"/>
      <c r="O67" s="12">
        <v>32</v>
      </c>
      <c r="P67" s="27">
        <v>392871826.64461917</v>
      </c>
      <c r="Q67" s="27">
        <v>-23540799.644619167</v>
      </c>
    </row>
    <row r="68" spans="1:17" x14ac:dyDescent="0.25">
      <c r="A68" s="2">
        <v>37043</v>
      </c>
      <c r="B68" s="3">
        <v>404962916</v>
      </c>
      <c r="C68">
        <v>8.2769999999999992</v>
      </c>
      <c r="D68">
        <v>1.5410999999999999</v>
      </c>
      <c r="E68">
        <v>0.70101647388713628</v>
      </c>
      <c r="F68">
        <v>108.64709999999999</v>
      </c>
      <c r="G68">
        <v>70.61</v>
      </c>
      <c r="H68">
        <v>14.315454090909089</v>
      </c>
      <c r="I68">
        <v>0</v>
      </c>
      <c r="J68">
        <v>0</v>
      </c>
      <c r="K68">
        <v>0</v>
      </c>
      <c r="L68">
        <v>0</v>
      </c>
      <c r="M68" s="21">
        <f t="array" ref="M68">SUMPRODUCT(TRANSPOSE($P$20:$P$29),C68:L68)+$P$19</f>
        <v>369519152.77425241</v>
      </c>
      <c r="N68" s="21"/>
      <c r="O68" s="12">
        <v>33</v>
      </c>
      <c r="P68" s="27">
        <v>361495569.68572408</v>
      </c>
      <c r="Q68" s="27">
        <v>46027620.31427592</v>
      </c>
    </row>
    <row r="69" spans="1:17" x14ac:dyDescent="0.25">
      <c r="A69" s="2">
        <v>37073</v>
      </c>
      <c r="B69" s="3">
        <v>369304229</v>
      </c>
      <c r="C69">
        <v>8.2769999999999992</v>
      </c>
      <c r="D69">
        <v>1.5245</v>
      </c>
      <c r="E69">
        <v>0.71326676176890158</v>
      </c>
      <c r="F69">
        <v>109.6938</v>
      </c>
      <c r="G69">
        <v>72.92</v>
      </c>
      <c r="H69">
        <v>13.937850761904761</v>
      </c>
      <c r="I69">
        <v>0</v>
      </c>
      <c r="J69">
        <v>0</v>
      </c>
      <c r="K69">
        <v>0</v>
      </c>
      <c r="L69">
        <v>0</v>
      </c>
      <c r="M69" s="21">
        <f t="array" ref="M69">SUMPRODUCT(TRANSPOSE($P$20:$P$29),C69:L69)+$P$19</f>
        <v>375844586.89250946</v>
      </c>
      <c r="N69" s="21"/>
      <c r="O69" s="12">
        <v>34</v>
      </c>
      <c r="P69" s="27">
        <v>388752805.34326208</v>
      </c>
      <c r="Q69" s="27">
        <v>-13288368.343262076</v>
      </c>
    </row>
    <row r="70" spans="1:17" x14ac:dyDescent="0.25">
      <c r="A70" s="2">
        <v>37104</v>
      </c>
      <c r="B70" s="3">
        <v>367314212</v>
      </c>
      <c r="C70">
        <v>8.2768999999999995</v>
      </c>
      <c r="D70">
        <v>1.5307999999999999</v>
      </c>
      <c r="E70">
        <v>0.70681368391292054</v>
      </c>
      <c r="F70">
        <v>110.03700000000001</v>
      </c>
      <c r="G70">
        <v>72.97</v>
      </c>
      <c r="H70">
        <v>14.651824238095235</v>
      </c>
      <c r="I70">
        <v>0</v>
      </c>
      <c r="J70">
        <v>0</v>
      </c>
      <c r="K70">
        <v>0</v>
      </c>
      <c r="L70">
        <v>0</v>
      </c>
      <c r="M70" s="21">
        <f t="array" ref="M70">SUMPRODUCT(TRANSPOSE($P$20:$P$29),C70:L70)+$P$19</f>
        <v>381844729.40713334</v>
      </c>
      <c r="N70" s="21"/>
      <c r="O70" s="12">
        <v>35</v>
      </c>
      <c r="P70" s="27">
        <v>318522737.05748886</v>
      </c>
      <c r="Q70" s="27">
        <v>30755531.942511141</v>
      </c>
    </row>
    <row r="71" spans="1:17" x14ac:dyDescent="0.25">
      <c r="A71" s="2">
        <v>37135</v>
      </c>
      <c r="B71" s="3">
        <v>357715485</v>
      </c>
      <c r="C71">
        <v>8.2769999999999992</v>
      </c>
      <c r="D71">
        <v>1.5399</v>
      </c>
      <c r="E71">
        <v>0.69579738380183687</v>
      </c>
      <c r="F71">
        <v>107.7062</v>
      </c>
      <c r="G71">
        <v>71.540000000000006</v>
      </c>
      <c r="H71">
        <v>15.71557834782609</v>
      </c>
      <c r="I71">
        <v>0</v>
      </c>
      <c r="J71">
        <v>0</v>
      </c>
      <c r="K71">
        <v>0</v>
      </c>
      <c r="L71">
        <v>0</v>
      </c>
      <c r="M71" s="21">
        <f t="array" ref="M71">SUMPRODUCT(TRANSPOSE($P$20:$P$29),C71:L71)+$P$19</f>
        <v>375427788.9447999</v>
      </c>
      <c r="N71" s="21"/>
      <c r="O71" s="12">
        <v>36</v>
      </c>
      <c r="P71" s="27">
        <v>306178994.16437</v>
      </c>
      <c r="Q71" s="27">
        <v>33547400.83563</v>
      </c>
    </row>
    <row r="72" spans="1:17" x14ac:dyDescent="0.25">
      <c r="A72" s="2">
        <v>37165</v>
      </c>
      <c r="B72" s="3">
        <v>386765757</v>
      </c>
      <c r="C72">
        <v>8.2767999999999997</v>
      </c>
      <c r="D72">
        <v>1.5679000000000001</v>
      </c>
      <c r="E72">
        <v>0.68315343626178437</v>
      </c>
      <c r="F72">
        <v>106.8968</v>
      </c>
      <c r="G72">
        <v>63.93</v>
      </c>
      <c r="H72">
        <v>14.413938466666668</v>
      </c>
      <c r="I72">
        <v>0</v>
      </c>
      <c r="J72">
        <v>0</v>
      </c>
      <c r="K72">
        <v>0</v>
      </c>
      <c r="L72">
        <v>1</v>
      </c>
      <c r="M72" s="21">
        <f t="array" ref="M72">SUMPRODUCT(TRANSPOSE($P$20:$P$29),C72:L72)+$P$19</f>
        <v>398525938.72992229</v>
      </c>
      <c r="N72" s="21"/>
      <c r="O72" s="12">
        <v>37</v>
      </c>
      <c r="P72" s="27">
        <v>291082243.46841896</v>
      </c>
      <c r="Q72" s="27">
        <v>-8704555.4684189558</v>
      </c>
    </row>
    <row r="73" spans="1:17" x14ac:dyDescent="0.25">
      <c r="A73" s="2">
        <v>37196</v>
      </c>
      <c r="B73" s="3">
        <v>361992870</v>
      </c>
      <c r="C73">
        <v>8.2767999999999997</v>
      </c>
      <c r="D73">
        <v>1.5717000000000001</v>
      </c>
      <c r="E73">
        <v>0.68960761326805053</v>
      </c>
      <c r="F73">
        <v>107.76909999999999</v>
      </c>
      <c r="G73">
        <v>57.29</v>
      </c>
      <c r="H73">
        <v>14.384090869565217</v>
      </c>
      <c r="I73">
        <v>0</v>
      </c>
      <c r="J73">
        <v>0</v>
      </c>
      <c r="K73">
        <v>0</v>
      </c>
      <c r="L73">
        <v>0</v>
      </c>
      <c r="M73" s="21">
        <f t="array" ref="M73">SUMPRODUCT(TRANSPOSE($P$20:$P$29),C73:L73)+$P$19</f>
        <v>342777587.58040857</v>
      </c>
      <c r="N73" s="21"/>
      <c r="O73" s="12">
        <v>38</v>
      </c>
      <c r="P73" s="27">
        <v>313536056.14563537</v>
      </c>
      <c r="Q73" s="27">
        <v>1326875.8543646336</v>
      </c>
    </row>
    <row r="74" spans="1:17" x14ac:dyDescent="0.25">
      <c r="A74" s="2">
        <v>37226</v>
      </c>
      <c r="B74" s="3">
        <v>343455401</v>
      </c>
      <c r="C74">
        <v>8.2768999999999995</v>
      </c>
      <c r="D74">
        <v>1.5922000000000001</v>
      </c>
      <c r="E74">
        <v>0.69657286152131515</v>
      </c>
      <c r="F74">
        <v>109.2496</v>
      </c>
      <c r="G74">
        <v>48.6</v>
      </c>
      <c r="H74">
        <v>14.721352285714287</v>
      </c>
      <c r="I74">
        <v>0</v>
      </c>
      <c r="J74">
        <v>0</v>
      </c>
      <c r="K74">
        <v>0</v>
      </c>
      <c r="L74">
        <v>0</v>
      </c>
      <c r="M74" s="21">
        <f t="array" ref="M74">SUMPRODUCT(TRANSPOSE($P$20:$P$29),C74:L74)+$P$19</f>
        <v>327620465.67516232</v>
      </c>
      <c r="N74" s="21"/>
      <c r="O74" s="12">
        <v>39</v>
      </c>
      <c r="P74" s="27">
        <v>422940966.60832912</v>
      </c>
      <c r="Q74" s="27">
        <v>-44228677.608329117</v>
      </c>
    </row>
    <row r="75" spans="1:17" x14ac:dyDescent="0.25">
      <c r="A75" s="2">
        <v>37257</v>
      </c>
      <c r="B75" s="3">
        <v>367699970</v>
      </c>
      <c r="C75">
        <v>8.2764000000000006</v>
      </c>
      <c r="D75">
        <v>1.5788</v>
      </c>
      <c r="E75">
        <v>0.69381808089918817</v>
      </c>
      <c r="F75">
        <v>109.518</v>
      </c>
      <c r="G75">
        <v>47.41</v>
      </c>
      <c r="H75">
        <v>15.705219</v>
      </c>
      <c r="I75">
        <v>0</v>
      </c>
      <c r="J75">
        <v>0</v>
      </c>
      <c r="K75">
        <v>0</v>
      </c>
      <c r="L75">
        <v>0</v>
      </c>
      <c r="M75" s="21">
        <f t="array" ref="M75">SUMPRODUCT(TRANSPOSE($P$20:$P$29),C75:L75)+$P$19</f>
        <v>339524498.56695342</v>
      </c>
      <c r="N75" s="21"/>
      <c r="O75" s="12">
        <v>40</v>
      </c>
      <c r="P75" s="27">
        <v>406086537.32427001</v>
      </c>
      <c r="Q75" s="27">
        <v>-28715864.32427001</v>
      </c>
    </row>
    <row r="76" spans="1:17" x14ac:dyDescent="0.25">
      <c r="A76" s="2">
        <v>37288</v>
      </c>
      <c r="B76" s="3">
        <v>385445526</v>
      </c>
      <c r="C76">
        <v>8.2771000000000008</v>
      </c>
      <c r="D76">
        <v>1.5996999999999999</v>
      </c>
      <c r="E76">
        <v>0.69822650467811764</v>
      </c>
      <c r="F76">
        <v>111.28</v>
      </c>
      <c r="G76">
        <v>54.26</v>
      </c>
      <c r="H76">
        <v>16.02963738095238</v>
      </c>
      <c r="I76">
        <v>0</v>
      </c>
      <c r="J76">
        <v>0</v>
      </c>
      <c r="K76">
        <v>0</v>
      </c>
      <c r="L76">
        <v>0</v>
      </c>
      <c r="M76" s="21">
        <f t="array" ref="M76">SUMPRODUCT(TRANSPOSE($P$20:$P$29),C76:L76)+$P$19</f>
        <v>345666608.3627398</v>
      </c>
      <c r="N76" s="21"/>
      <c r="O76" s="12">
        <v>41</v>
      </c>
      <c r="P76" s="27">
        <v>408502946.54905784</v>
      </c>
      <c r="Q76" s="27">
        <v>-72708763.549057841</v>
      </c>
    </row>
    <row r="77" spans="1:17" x14ac:dyDescent="0.25">
      <c r="A77" s="2">
        <v>37316</v>
      </c>
      <c r="B77" s="3">
        <v>430402018</v>
      </c>
      <c r="C77">
        <v>8.2766999999999999</v>
      </c>
      <c r="D77">
        <v>1.5964</v>
      </c>
      <c r="E77">
        <v>0.70288887326913607</v>
      </c>
      <c r="F77">
        <v>112.18510000000001</v>
      </c>
      <c r="G77">
        <v>55.14</v>
      </c>
      <c r="H77">
        <v>16.789415421052627</v>
      </c>
      <c r="I77">
        <v>1</v>
      </c>
      <c r="J77">
        <v>0</v>
      </c>
      <c r="K77">
        <v>0</v>
      </c>
      <c r="L77">
        <v>0</v>
      </c>
      <c r="M77" s="21">
        <f t="array" ref="M77">SUMPRODUCT(TRANSPOSE($P$20:$P$29),C77:L77)+$P$19</f>
        <v>448726858.69254708</v>
      </c>
      <c r="N77" s="21"/>
      <c r="O77" s="12">
        <v>42</v>
      </c>
      <c r="P77" s="27">
        <v>377400475.84847325</v>
      </c>
      <c r="Q77" s="27">
        <v>-52266137.848473251</v>
      </c>
    </row>
    <row r="78" spans="1:17" x14ac:dyDescent="0.25">
      <c r="A78" s="2">
        <v>37347</v>
      </c>
      <c r="B78" s="3">
        <v>417824748</v>
      </c>
      <c r="C78">
        <v>8.2773000000000003</v>
      </c>
      <c r="D78">
        <v>1.5876999999999999</v>
      </c>
      <c r="E78">
        <v>0.70274068868587491</v>
      </c>
      <c r="F78">
        <v>111.18210000000001</v>
      </c>
      <c r="G78">
        <v>50.8</v>
      </c>
      <c r="H78">
        <v>17.450910799999996</v>
      </c>
      <c r="I78">
        <v>0</v>
      </c>
      <c r="J78">
        <v>1</v>
      </c>
      <c r="K78">
        <v>0</v>
      </c>
      <c r="L78">
        <v>0</v>
      </c>
      <c r="M78" s="21">
        <f t="array" ref="M78">SUMPRODUCT(TRANSPOSE($P$20:$P$29),C78:L78)+$P$19</f>
        <v>427470105.26915407</v>
      </c>
      <c r="N78" s="21"/>
      <c r="O78" s="12">
        <v>43</v>
      </c>
      <c r="P78" s="27">
        <v>367671737.87562245</v>
      </c>
      <c r="Q78" s="27">
        <v>-6353202.8756224513</v>
      </c>
    </row>
    <row r="79" spans="1:17" x14ac:dyDescent="0.25">
      <c r="A79" s="2">
        <v>37377</v>
      </c>
      <c r="B79" s="3">
        <v>436058532</v>
      </c>
      <c r="C79">
        <v>8.2772000000000006</v>
      </c>
      <c r="D79">
        <v>1.5814999999999999</v>
      </c>
      <c r="E79">
        <v>0.69304872132510909</v>
      </c>
      <c r="F79">
        <v>110.80670000000001</v>
      </c>
      <c r="G79">
        <v>44.78</v>
      </c>
      <c r="H79">
        <v>16.563479681818187</v>
      </c>
      <c r="I79">
        <v>0</v>
      </c>
      <c r="J79">
        <v>0</v>
      </c>
      <c r="K79">
        <v>1</v>
      </c>
      <c r="L79">
        <v>0</v>
      </c>
      <c r="M79" s="21">
        <f t="array" ref="M79">SUMPRODUCT(TRANSPOSE($P$20:$P$29),C79:L79)+$P$19</f>
        <v>400509388.41805863</v>
      </c>
      <c r="N79" s="21"/>
      <c r="O79" s="12">
        <v>44</v>
      </c>
      <c r="P79" s="27">
        <v>352279176.76790881</v>
      </c>
      <c r="Q79" s="27">
        <v>-41561670.767908812</v>
      </c>
    </row>
    <row r="80" spans="1:17" x14ac:dyDescent="0.25">
      <c r="A80" s="2">
        <v>37408</v>
      </c>
      <c r="B80" s="3">
        <v>397557440</v>
      </c>
      <c r="C80">
        <v>8.2769999999999992</v>
      </c>
      <c r="D80">
        <v>1.5502</v>
      </c>
      <c r="E80">
        <v>0.68502534593779973</v>
      </c>
      <c r="F80">
        <v>107.6936</v>
      </c>
      <c r="G80">
        <v>46.98</v>
      </c>
      <c r="H80">
        <v>17.054362727272732</v>
      </c>
      <c r="I80">
        <v>0</v>
      </c>
      <c r="J80">
        <v>0</v>
      </c>
      <c r="K80">
        <v>0</v>
      </c>
      <c r="L80">
        <v>0</v>
      </c>
      <c r="M80" s="21">
        <f t="array" ref="M80">SUMPRODUCT(TRANSPOSE($P$20:$P$29),C80:L80)+$P$19</f>
        <v>353634133.53449154</v>
      </c>
      <c r="N80" s="21"/>
      <c r="O80" s="12">
        <v>45</v>
      </c>
      <c r="P80" s="27">
        <v>361839536.31159842</v>
      </c>
      <c r="Q80" s="27">
        <v>-21002778.31159842</v>
      </c>
    </row>
    <row r="81" spans="1:17" x14ac:dyDescent="0.25">
      <c r="A81" s="2">
        <v>37438</v>
      </c>
      <c r="B81" s="3">
        <v>358787043</v>
      </c>
      <c r="C81">
        <v>8.2766999999999999</v>
      </c>
      <c r="D81">
        <v>1.5318000000000001</v>
      </c>
      <c r="E81">
        <v>0.67399069892835473</v>
      </c>
      <c r="F81">
        <v>104.87439999999999</v>
      </c>
      <c r="G81">
        <v>50.41</v>
      </c>
      <c r="H81">
        <v>17.006989949999998</v>
      </c>
      <c r="I81">
        <v>0</v>
      </c>
      <c r="J81">
        <v>0</v>
      </c>
      <c r="K81">
        <v>0</v>
      </c>
      <c r="L81">
        <v>0</v>
      </c>
      <c r="M81" s="21">
        <f t="array" ref="M81">SUMPRODUCT(TRANSPOSE($P$20:$P$29),C81:L81)+$P$19</f>
        <v>358511864.98301196</v>
      </c>
      <c r="N81" s="21"/>
      <c r="O81" s="12">
        <v>46</v>
      </c>
      <c r="P81" s="27">
        <v>407589236.63267004</v>
      </c>
      <c r="Q81" s="27">
        <v>-37432337.632670045</v>
      </c>
    </row>
    <row r="82" spans="1:17" x14ac:dyDescent="0.25">
      <c r="A82" s="2">
        <v>37469</v>
      </c>
      <c r="B82" s="3">
        <v>404603381</v>
      </c>
      <c r="C82">
        <v>8.2767999999999997</v>
      </c>
      <c r="D82">
        <v>1.5456000000000001</v>
      </c>
      <c r="E82">
        <v>0.6424670735624799</v>
      </c>
      <c r="F82">
        <v>101.95699999999999</v>
      </c>
      <c r="G82">
        <v>54.87</v>
      </c>
      <c r="H82">
        <v>16.217149727272727</v>
      </c>
      <c r="I82">
        <v>0</v>
      </c>
      <c r="J82">
        <v>0</v>
      </c>
      <c r="K82">
        <v>0</v>
      </c>
      <c r="L82">
        <v>0</v>
      </c>
      <c r="M82" s="21">
        <f t="array" ref="M82">SUMPRODUCT(TRANSPOSE($P$20:$P$29),C82:L82)+$P$19</f>
        <v>359372053.956074</v>
      </c>
      <c r="N82" s="21"/>
      <c r="O82" s="12">
        <v>47</v>
      </c>
      <c r="P82" s="27">
        <v>356692557.12001884</v>
      </c>
      <c r="Q82" s="27">
        <v>-15312314.12001884</v>
      </c>
    </row>
    <row r="83" spans="1:17" x14ac:dyDescent="0.25">
      <c r="A83" s="2">
        <v>37500</v>
      </c>
      <c r="B83" s="3">
        <v>407281630</v>
      </c>
      <c r="C83">
        <v>8.2766999999999999</v>
      </c>
      <c r="D83">
        <v>1.5693999999999999</v>
      </c>
      <c r="E83">
        <v>0.65070275897969809</v>
      </c>
      <c r="F83">
        <v>103.456</v>
      </c>
      <c r="G83">
        <v>46.11</v>
      </c>
      <c r="H83">
        <v>16.728105681818182</v>
      </c>
      <c r="I83">
        <v>0</v>
      </c>
      <c r="J83">
        <v>0</v>
      </c>
      <c r="K83">
        <v>0</v>
      </c>
      <c r="L83">
        <v>0</v>
      </c>
      <c r="M83" s="21">
        <f t="array" ref="M83">SUMPRODUCT(TRANSPOSE($P$20:$P$29),C83:L83)+$P$19</f>
        <v>342680735.37374401</v>
      </c>
      <c r="N83" s="21"/>
      <c r="O83" s="12">
        <v>48</v>
      </c>
      <c r="P83" s="27">
        <v>361443761.10584044</v>
      </c>
      <c r="Q83" s="27">
        <v>-6332349.1058404446</v>
      </c>
    </row>
    <row r="84" spans="1:17" x14ac:dyDescent="0.25">
      <c r="A84" s="2">
        <v>37530</v>
      </c>
      <c r="B84" s="3">
        <v>395040887</v>
      </c>
      <c r="C84">
        <v>8.2769999999999992</v>
      </c>
      <c r="D84">
        <v>1.5761000000000001</v>
      </c>
      <c r="E84">
        <v>0.64254963695945511</v>
      </c>
      <c r="F84">
        <v>103.44459999999999</v>
      </c>
      <c r="G84">
        <v>36.659999999999997</v>
      </c>
      <c r="H84">
        <v>17.283128550000001</v>
      </c>
      <c r="I84">
        <v>0</v>
      </c>
      <c r="J84">
        <v>0</v>
      </c>
      <c r="K84">
        <v>0</v>
      </c>
      <c r="L84">
        <v>1</v>
      </c>
      <c r="M84" s="21">
        <f t="array" ref="M84">SUMPRODUCT(TRANSPOSE($P$20:$P$29),C84:L84)+$P$19</f>
        <v>381996751.76562476</v>
      </c>
      <c r="N84" s="21"/>
      <c r="O84" s="12">
        <v>49</v>
      </c>
      <c r="P84" s="27">
        <v>367421388.72866744</v>
      </c>
      <c r="Q84" s="27">
        <v>-49265040.728667438</v>
      </c>
    </row>
    <row r="85" spans="1:17" x14ac:dyDescent="0.25">
      <c r="A85" s="2">
        <v>37561</v>
      </c>
      <c r="B85" s="3">
        <v>377561466</v>
      </c>
      <c r="C85">
        <v>8.2772000000000006</v>
      </c>
      <c r="D85">
        <v>1.5780000000000001</v>
      </c>
      <c r="E85">
        <v>0.6420545746388443</v>
      </c>
      <c r="F85">
        <v>104.1088</v>
      </c>
      <c r="G85">
        <v>42.81</v>
      </c>
      <c r="H85">
        <v>17.257782478260868</v>
      </c>
      <c r="I85">
        <v>0</v>
      </c>
      <c r="J85">
        <v>0</v>
      </c>
      <c r="K85">
        <v>0</v>
      </c>
      <c r="L85">
        <v>0</v>
      </c>
      <c r="M85" s="21">
        <f t="array" ref="M85">SUMPRODUCT(TRANSPOSE($P$20:$P$29),C85:L85)+$P$19</f>
        <v>345726429.16962099</v>
      </c>
      <c r="N85" s="21"/>
      <c r="O85" s="12">
        <v>50</v>
      </c>
      <c r="P85" s="27">
        <v>388717876.74603957</v>
      </c>
      <c r="Q85" s="27">
        <v>-13563057.746039569</v>
      </c>
    </row>
    <row r="86" spans="1:17" x14ac:dyDescent="0.25">
      <c r="A86" s="2">
        <v>37591</v>
      </c>
      <c r="B86" s="3">
        <v>375772966</v>
      </c>
      <c r="C86">
        <v>8.2772000000000006</v>
      </c>
      <c r="D86">
        <v>1.5714999999999999</v>
      </c>
      <c r="E86">
        <v>0.63649672204188146</v>
      </c>
      <c r="F86">
        <v>102.5968</v>
      </c>
      <c r="G86">
        <v>40.6</v>
      </c>
      <c r="H86">
        <v>18.392696749999999</v>
      </c>
      <c r="I86">
        <v>0</v>
      </c>
      <c r="J86">
        <v>0</v>
      </c>
      <c r="K86">
        <v>0</v>
      </c>
      <c r="L86">
        <v>0</v>
      </c>
      <c r="M86" s="21">
        <f t="array" ref="M86">SUMPRODUCT(TRANSPOSE($P$20:$P$29),C86:L86)+$P$19</f>
        <v>346483452.8963871</v>
      </c>
      <c r="N86" s="21"/>
      <c r="O86" s="12">
        <v>51</v>
      </c>
      <c r="P86" s="27">
        <v>479910559.97478694</v>
      </c>
      <c r="Q86" s="27">
        <v>-40904600.974786937</v>
      </c>
    </row>
    <row r="87" spans="1:17" x14ac:dyDescent="0.25">
      <c r="A87" s="2">
        <v>37622</v>
      </c>
      <c r="B87" s="3">
        <v>382214657</v>
      </c>
      <c r="C87">
        <v>8.2776999999999994</v>
      </c>
      <c r="D87">
        <v>1.5591999999999999</v>
      </c>
      <c r="E87">
        <v>0.63039778099981081</v>
      </c>
      <c r="F87">
        <v>102.011</v>
      </c>
      <c r="G87">
        <v>43.67</v>
      </c>
      <c r="H87">
        <v>17.794103666666668</v>
      </c>
      <c r="I87">
        <v>0</v>
      </c>
      <c r="J87">
        <v>0</v>
      </c>
      <c r="K87">
        <v>0</v>
      </c>
      <c r="L87">
        <v>0</v>
      </c>
      <c r="M87" s="21">
        <f t="array" ref="M87">SUMPRODUCT(TRANSPOSE($P$20:$P$29),C87:L87)+$P$19</f>
        <v>354033736.45404434</v>
      </c>
      <c r="N87" s="21"/>
      <c r="O87" s="12">
        <v>52</v>
      </c>
      <c r="P87" s="27">
        <v>456137474.3561573</v>
      </c>
      <c r="Q87" s="27">
        <v>-70790929.356157303</v>
      </c>
    </row>
    <row r="88" spans="1:17" x14ac:dyDescent="0.25">
      <c r="A88" s="2">
        <v>37653</v>
      </c>
      <c r="B88" s="3">
        <v>403853215</v>
      </c>
      <c r="C88">
        <v>8.2774999999999999</v>
      </c>
      <c r="D88">
        <v>1.5414000000000001</v>
      </c>
      <c r="E88">
        <v>0.61823802163833075</v>
      </c>
      <c r="F88">
        <v>99.280900000000003</v>
      </c>
      <c r="G88">
        <v>46.58</v>
      </c>
      <c r="H88">
        <v>16.677393380952378</v>
      </c>
      <c r="I88">
        <v>0</v>
      </c>
      <c r="J88">
        <v>0</v>
      </c>
      <c r="K88">
        <v>0</v>
      </c>
      <c r="L88">
        <v>0</v>
      </c>
      <c r="M88" s="21">
        <f t="array" ref="M88">SUMPRODUCT(TRANSPOSE($P$20:$P$29),C88:L88)+$P$19</f>
        <v>354767812.56990623</v>
      </c>
      <c r="N88" s="21"/>
      <c r="O88" s="12">
        <v>53</v>
      </c>
      <c r="P88" s="27">
        <v>447416030.49029267</v>
      </c>
      <c r="Q88" s="27">
        <v>-64047858.490292668</v>
      </c>
    </row>
    <row r="89" spans="1:17" x14ac:dyDescent="0.25">
      <c r="A89" s="2">
        <v>37681</v>
      </c>
      <c r="B89" s="3">
        <v>461550966</v>
      </c>
      <c r="C89">
        <v>8.2780000000000005</v>
      </c>
      <c r="D89">
        <v>1.5121</v>
      </c>
      <c r="E89">
        <v>0.62192922445425702</v>
      </c>
      <c r="F89">
        <v>97.960099999999997</v>
      </c>
      <c r="G89">
        <v>48.16</v>
      </c>
      <c r="H89">
        <v>15.791251210526315</v>
      </c>
      <c r="I89">
        <v>1</v>
      </c>
      <c r="J89">
        <v>0</v>
      </c>
      <c r="K89">
        <v>0</v>
      </c>
      <c r="L89">
        <v>0</v>
      </c>
      <c r="M89" s="21">
        <f t="array" ref="M89">SUMPRODUCT(TRANSPOSE($P$20:$P$29),C89:L89)+$P$19</f>
        <v>452734917.33272171</v>
      </c>
      <c r="N89" s="21"/>
      <c r="O89" s="12">
        <v>54</v>
      </c>
      <c r="P89" s="27">
        <v>386473691.79395431</v>
      </c>
      <c r="Q89" s="27">
        <v>-7019578.7939543128</v>
      </c>
    </row>
    <row r="90" spans="1:17" x14ac:dyDescent="0.25">
      <c r="A90" s="2">
        <v>37712</v>
      </c>
      <c r="B90" s="3">
        <v>458200250</v>
      </c>
      <c r="C90">
        <v>8.2773000000000003</v>
      </c>
      <c r="D90">
        <v>1.4761</v>
      </c>
      <c r="E90">
        <v>0.63191153238546605</v>
      </c>
      <c r="F90">
        <v>97.190600000000003</v>
      </c>
      <c r="G90">
        <v>48.84</v>
      </c>
      <c r="H90">
        <v>15.195796714285715</v>
      </c>
      <c r="I90">
        <v>0</v>
      </c>
      <c r="J90">
        <v>1</v>
      </c>
      <c r="K90">
        <v>0</v>
      </c>
      <c r="L90">
        <v>0</v>
      </c>
      <c r="M90" s="21">
        <f t="array" ref="M90">SUMPRODUCT(TRANSPOSE($P$20:$P$29),C90:L90)+$P$19</f>
        <v>439717154.54675555</v>
      </c>
      <c r="N90" s="21"/>
      <c r="O90" s="12">
        <v>55</v>
      </c>
      <c r="P90" s="27">
        <v>377958507.63927007</v>
      </c>
      <c r="Q90" s="27">
        <v>-17255402.639270067</v>
      </c>
    </row>
    <row r="91" spans="1:17" x14ac:dyDescent="0.25">
      <c r="A91" s="2">
        <v>37742</v>
      </c>
      <c r="B91" s="3">
        <v>440436877</v>
      </c>
      <c r="C91">
        <v>8.2772000000000006</v>
      </c>
      <c r="D91">
        <v>1.4581999999999999</v>
      </c>
      <c r="E91">
        <v>0.63536438147277463</v>
      </c>
      <c r="F91">
        <v>96.873000000000005</v>
      </c>
      <c r="G91">
        <v>49.26</v>
      </c>
      <c r="H91">
        <v>15.888056142857138</v>
      </c>
      <c r="I91">
        <v>0</v>
      </c>
      <c r="J91">
        <v>0</v>
      </c>
      <c r="K91">
        <v>1</v>
      </c>
      <c r="L91">
        <v>0</v>
      </c>
      <c r="M91" s="21">
        <f t="array" ref="M91">SUMPRODUCT(TRANSPOSE($P$20:$P$29),C91:L91)+$P$19</f>
        <v>424233705.62940979</v>
      </c>
      <c r="N91" s="21"/>
      <c r="O91" s="12">
        <v>56</v>
      </c>
      <c r="P91" s="27">
        <v>374945333.68890876</v>
      </c>
      <c r="Q91" s="27">
        <v>3444813.3110912442</v>
      </c>
    </row>
    <row r="92" spans="1:17" x14ac:dyDescent="0.25">
      <c r="A92" s="2">
        <v>37773</v>
      </c>
      <c r="B92" s="3">
        <v>462178282</v>
      </c>
      <c r="C92">
        <v>8.2768999999999995</v>
      </c>
      <c r="D92">
        <v>1.3839999999999999</v>
      </c>
      <c r="E92">
        <v>0.61637080867850091</v>
      </c>
      <c r="F92">
        <v>92.340500000000006</v>
      </c>
      <c r="G92">
        <v>58.99</v>
      </c>
      <c r="H92">
        <v>16.694459904761906</v>
      </c>
      <c r="I92">
        <v>0</v>
      </c>
      <c r="J92">
        <v>0</v>
      </c>
      <c r="K92">
        <v>0</v>
      </c>
      <c r="L92">
        <v>0</v>
      </c>
      <c r="M92" s="21">
        <f t="array" ref="M92">SUMPRODUCT(TRANSPOSE($P$20:$P$29),C92:L92)+$P$19</f>
        <v>406803585.17324424</v>
      </c>
      <c r="N92" s="21"/>
      <c r="O92" s="12">
        <v>57</v>
      </c>
      <c r="P92" s="27">
        <v>361606211.36419022</v>
      </c>
      <c r="Q92" s="27">
        <v>682542.63580977917</v>
      </c>
    </row>
    <row r="93" spans="1:17" x14ac:dyDescent="0.25">
      <c r="A93" s="2">
        <v>37803</v>
      </c>
      <c r="B93" s="3">
        <v>420699469</v>
      </c>
      <c r="C93">
        <v>8.2771000000000008</v>
      </c>
      <c r="D93">
        <v>1.3525</v>
      </c>
      <c r="E93">
        <v>0.60208320789933167</v>
      </c>
      <c r="F93">
        <v>91.101200000000006</v>
      </c>
      <c r="G93">
        <v>64.81</v>
      </c>
      <c r="H93">
        <v>17.537040047619044</v>
      </c>
      <c r="I93">
        <v>0</v>
      </c>
      <c r="J93">
        <v>0</v>
      </c>
      <c r="K93">
        <v>0</v>
      </c>
      <c r="L93">
        <v>0</v>
      </c>
      <c r="M93" s="21">
        <f t="array" ref="M93">SUMPRODUCT(TRANSPOSE($P$20:$P$29),C93:L93)+$P$19</f>
        <v>434168025.81971622</v>
      </c>
      <c r="N93" s="21"/>
      <c r="O93" s="12">
        <v>58</v>
      </c>
      <c r="P93" s="27">
        <v>393221080.66371691</v>
      </c>
      <c r="Q93" s="27">
        <v>-13757243.663716912</v>
      </c>
    </row>
    <row r="94" spans="1:17" x14ac:dyDescent="0.25">
      <c r="A94" s="2">
        <v>37834</v>
      </c>
      <c r="B94" s="3">
        <v>420441208</v>
      </c>
      <c r="C94">
        <v>8.2773000000000003</v>
      </c>
      <c r="D94">
        <v>1.3821000000000001</v>
      </c>
      <c r="E94">
        <v>0.61648480364959002</v>
      </c>
      <c r="F94">
        <v>92.891199999999998</v>
      </c>
      <c r="G94">
        <v>60.9</v>
      </c>
      <c r="H94">
        <v>17.978378818181813</v>
      </c>
      <c r="I94">
        <v>0</v>
      </c>
      <c r="J94">
        <v>0</v>
      </c>
      <c r="K94">
        <v>0</v>
      </c>
      <c r="L94">
        <v>0</v>
      </c>
      <c r="M94" s="21">
        <f t="array" ref="M94">SUMPRODUCT(TRANSPOSE($P$20:$P$29),C94:L94)+$P$19</f>
        <v>417892928.3287847</v>
      </c>
      <c r="N94" s="21"/>
      <c r="O94" s="12">
        <v>59</v>
      </c>
      <c r="P94" s="27">
        <v>345744647.8915872</v>
      </c>
      <c r="Q94" s="27">
        <v>12636771.108412802</v>
      </c>
    </row>
    <row r="95" spans="1:17" x14ac:dyDescent="0.25">
      <c r="A95" s="2">
        <v>37865</v>
      </c>
      <c r="B95" s="3">
        <v>423799929</v>
      </c>
      <c r="C95">
        <v>8.2769999999999992</v>
      </c>
      <c r="D95">
        <v>1.3963000000000001</v>
      </c>
      <c r="E95">
        <v>0.62739193173975782</v>
      </c>
      <c r="F95">
        <v>94.193899999999999</v>
      </c>
      <c r="G95">
        <v>56.69</v>
      </c>
      <c r="H95">
        <v>20.636550333333329</v>
      </c>
      <c r="I95">
        <v>0</v>
      </c>
      <c r="J95">
        <v>0</v>
      </c>
      <c r="K95">
        <v>0</v>
      </c>
      <c r="L95">
        <v>0</v>
      </c>
      <c r="M95" s="21">
        <f t="array" ref="M95">SUMPRODUCT(TRANSPOSE($P$20:$P$29),C95:L95)+$P$19</f>
        <v>417169131.03463054</v>
      </c>
      <c r="N95" s="21"/>
      <c r="O95" s="12">
        <v>60</v>
      </c>
      <c r="P95" s="27">
        <v>329944706.9442808</v>
      </c>
      <c r="Q95" s="27">
        <v>15827662.055719197</v>
      </c>
    </row>
    <row r="96" spans="1:17" x14ac:dyDescent="0.25">
      <c r="A96" s="2">
        <v>37895</v>
      </c>
      <c r="B96" s="3">
        <v>475083416</v>
      </c>
      <c r="C96">
        <v>8.2772000000000006</v>
      </c>
      <c r="D96">
        <v>1.3633999999999999</v>
      </c>
      <c r="E96">
        <v>0.61900340451872493</v>
      </c>
      <c r="F96">
        <v>93.162300000000002</v>
      </c>
      <c r="G96">
        <v>56.65</v>
      </c>
      <c r="H96">
        <v>20.905794714285715</v>
      </c>
      <c r="I96">
        <v>0</v>
      </c>
      <c r="J96">
        <v>0</v>
      </c>
      <c r="K96">
        <v>0</v>
      </c>
      <c r="L96">
        <v>1</v>
      </c>
      <c r="M96" s="21">
        <f t="array" ref="M96">SUMPRODUCT(TRANSPOSE($P$20:$P$29),C96:L96)+$P$19</f>
        <v>479458923.38992119</v>
      </c>
      <c r="N96" s="21"/>
      <c r="O96" s="12">
        <v>61</v>
      </c>
      <c r="P96" s="27">
        <v>356996508.47888607</v>
      </c>
      <c r="Q96" s="27">
        <v>27153864.521113932</v>
      </c>
    </row>
    <row r="97" spans="1:17" x14ac:dyDescent="0.25">
      <c r="A97" s="2">
        <v>37926</v>
      </c>
      <c r="B97" s="3">
        <v>423678705</v>
      </c>
      <c r="C97">
        <v>8.2767999999999997</v>
      </c>
      <c r="D97">
        <v>1.3221000000000001</v>
      </c>
      <c r="E97">
        <v>0.59552167698904235</v>
      </c>
      <c r="F97">
        <v>89.208699999999993</v>
      </c>
      <c r="G97">
        <v>52.54</v>
      </c>
      <c r="H97">
        <v>22.001228434782607</v>
      </c>
      <c r="I97">
        <v>0</v>
      </c>
      <c r="J97">
        <v>0</v>
      </c>
      <c r="K97">
        <v>0</v>
      </c>
      <c r="L97">
        <v>0</v>
      </c>
      <c r="M97" s="21">
        <f t="array" ref="M97">SUMPRODUCT(TRANSPOSE($P$20:$P$29),C97:L97)+$P$19</f>
        <v>446152480.59259963</v>
      </c>
      <c r="N97" s="21"/>
      <c r="O97" s="12">
        <v>62</v>
      </c>
      <c r="P97" s="27">
        <v>356678731.66367489</v>
      </c>
      <c r="Q97" s="27">
        <v>16539532.336325109</v>
      </c>
    </row>
    <row r="98" spans="1:17" x14ac:dyDescent="0.25">
      <c r="A98" s="2">
        <v>37956</v>
      </c>
      <c r="B98" s="3">
        <v>466238221</v>
      </c>
      <c r="C98">
        <v>8.2768999999999995</v>
      </c>
      <c r="D98">
        <v>1.3129999999999999</v>
      </c>
      <c r="E98">
        <v>0.59182103331952418</v>
      </c>
      <c r="F98">
        <v>88.744900000000001</v>
      </c>
      <c r="G98">
        <v>48.69</v>
      </c>
      <c r="H98">
        <v>23.357575368421053</v>
      </c>
      <c r="I98">
        <v>0</v>
      </c>
      <c r="J98">
        <v>0</v>
      </c>
      <c r="K98">
        <v>0</v>
      </c>
      <c r="L98">
        <v>0</v>
      </c>
      <c r="M98" s="21">
        <f t="array" ref="M98">SUMPRODUCT(TRANSPOSE($P$20:$P$29),C98:L98)+$P$19</f>
        <v>451196963.33875656</v>
      </c>
      <c r="N98" s="21"/>
      <c r="O98" s="12">
        <v>63</v>
      </c>
      <c r="P98" s="27">
        <v>446314487.66979361</v>
      </c>
      <c r="Q98" s="27">
        <v>12505319.330206394</v>
      </c>
    </row>
    <row r="99" spans="1:17" x14ac:dyDescent="0.25">
      <c r="A99" s="2">
        <v>37987</v>
      </c>
      <c r="B99" s="3">
        <v>453966979</v>
      </c>
      <c r="C99">
        <v>8.2769999999999992</v>
      </c>
      <c r="D99">
        <v>1.3128</v>
      </c>
      <c r="E99">
        <v>0.57090659968029234</v>
      </c>
      <c r="F99">
        <v>86.394199999999998</v>
      </c>
      <c r="G99">
        <v>48.68</v>
      </c>
      <c r="H99">
        <v>24.413287409090913</v>
      </c>
      <c r="I99">
        <v>0</v>
      </c>
      <c r="J99">
        <v>0</v>
      </c>
      <c r="K99">
        <v>0</v>
      </c>
      <c r="L99">
        <v>0</v>
      </c>
      <c r="M99" s="21">
        <f t="array" ref="M99">SUMPRODUCT(TRANSPOSE($P$20:$P$29),C99:L99)+$P$19</f>
        <v>456820399.91332293</v>
      </c>
      <c r="N99" s="21"/>
      <c r="O99" s="12">
        <v>64</v>
      </c>
      <c r="P99" s="27">
        <v>430689496.47813058</v>
      </c>
      <c r="Q99" s="27">
        <v>-14652680.478130579</v>
      </c>
    </row>
    <row r="100" spans="1:17" x14ac:dyDescent="0.25">
      <c r="A100" s="2">
        <v>38018</v>
      </c>
      <c r="B100" s="3">
        <v>494908189</v>
      </c>
      <c r="C100">
        <v>8.2769999999999992</v>
      </c>
      <c r="D100">
        <v>1.2958000000000001</v>
      </c>
      <c r="E100">
        <v>0.54779512462339086</v>
      </c>
      <c r="F100">
        <v>84.401600000000002</v>
      </c>
      <c r="G100">
        <v>52.94</v>
      </c>
      <c r="H100">
        <v>24.89488665</v>
      </c>
      <c r="I100">
        <v>0</v>
      </c>
      <c r="J100">
        <v>0</v>
      </c>
      <c r="K100">
        <v>0</v>
      </c>
      <c r="L100">
        <v>0</v>
      </c>
      <c r="M100" s="21">
        <f t="array" ref="M100">SUMPRODUCT(TRANSPOSE($P$20:$P$29),C100:L100)+$P$19</f>
        <v>476040809.50855494</v>
      </c>
      <c r="N100" s="21"/>
      <c r="O100" s="12">
        <v>65</v>
      </c>
      <c r="P100" s="27">
        <v>411795782.047755</v>
      </c>
      <c r="Q100" s="27">
        <v>24051719.952244997</v>
      </c>
    </row>
    <row r="101" spans="1:17" x14ac:dyDescent="0.25">
      <c r="A101" s="2">
        <v>38047</v>
      </c>
      <c r="B101" s="3">
        <v>578021720</v>
      </c>
      <c r="C101">
        <v>8.2771000000000008</v>
      </c>
      <c r="D101">
        <v>1.3299000000000001</v>
      </c>
      <c r="E101">
        <v>0.53553258715792862</v>
      </c>
      <c r="F101">
        <v>84.998000000000005</v>
      </c>
      <c r="G101">
        <v>61.03</v>
      </c>
      <c r="H101">
        <v>24.594489105263158</v>
      </c>
      <c r="I101">
        <v>1</v>
      </c>
      <c r="J101">
        <v>0</v>
      </c>
      <c r="K101">
        <v>0</v>
      </c>
      <c r="L101">
        <v>0</v>
      </c>
      <c r="M101" s="21">
        <f t="array" ref="M101">SUMPRODUCT(TRANSPOSE($P$20:$P$29),C101:L101)+$P$19</f>
        <v>575465698.08855963</v>
      </c>
      <c r="N101" s="21"/>
      <c r="O101" s="12">
        <v>66</v>
      </c>
      <c r="P101" s="27">
        <v>369519152.77425247</v>
      </c>
      <c r="Q101" s="27">
        <v>35443763.225747526</v>
      </c>
    </row>
    <row r="102" spans="1:17" x14ac:dyDescent="0.25">
      <c r="A102" s="2">
        <v>38078</v>
      </c>
      <c r="B102" s="3">
        <v>572686065</v>
      </c>
      <c r="C102">
        <v>8.2771000000000008</v>
      </c>
      <c r="D102">
        <v>1.3286</v>
      </c>
      <c r="E102">
        <v>0.54761513608236134</v>
      </c>
      <c r="F102">
        <v>86.584500000000006</v>
      </c>
      <c r="G102">
        <v>65.349999999999994</v>
      </c>
      <c r="H102">
        <v>25.405295695652175</v>
      </c>
      <c r="I102">
        <v>0</v>
      </c>
      <c r="J102">
        <v>1</v>
      </c>
      <c r="K102">
        <v>0</v>
      </c>
      <c r="L102">
        <v>0</v>
      </c>
      <c r="M102" s="21">
        <f t="array" ref="M102">SUMPRODUCT(TRANSPOSE($P$20:$P$29),C102:L102)+$P$19</f>
        <v>567444442.9143641</v>
      </c>
      <c r="N102" s="21"/>
      <c r="O102" s="12">
        <v>67</v>
      </c>
      <c r="P102" s="27">
        <v>375844586.89250958</v>
      </c>
      <c r="Q102" s="27">
        <v>-6540357.8925095797</v>
      </c>
    </row>
    <row r="103" spans="1:17" x14ac:dyDescent="0.25">
      <c r="A103" s="2">
        <v>38108</v>
      </c>
      <c r="B103" s="3">
        <v>560767119</v>
      </c>
      <c r="C103">
        <v>8.2768999999999995</v>
      </c>
      <c r="D103">
        <v>1.3420000000000001</v>
      </c>
      <c r="E103">
        <v>0.55460041040430375</v>
      </c>
      <c r="F103">
        <v>87.473299999999995</v>
      </c>
      <c r="G103">
        <v>65.28</v>
      </c>
      <c r="H103">
        <v>27.675049190476187</v>
      </c>
      <c r="I103">
        <v>0</v>
      </c>
      <c r="J103">
        <v>0</v>
      </c>
      <c r="K103">
        <v>1</v>
      </c>
      <c r="L103">
        <v>0</v>
      </c>
      <c r="M103" s="21">
        <f t="array" ref="M103">SUMPRODUCT(TRANSPOSE($P$20:$P$29),C103:L103)+$P$19</f>
        <v>547635625.75464773</v>
      </c>
      <c r="N103" s="21"/>
      <c r="O103" s="12">
        <v>68</v>
      </c>
      <c r="P103" s="27">
        <v>381844729.40713304</v>
      </c>
      <c r="Q103" s="27">
        <v>-14530517.407133043</v>
      </c>
    </row>
    <row r="104" spans="1:17" x14ac:dyDescent="0.25">
      <c r="A104" s="2">
        <v>38139</v>
      </c>
      <c r="B104" s="3">
        <v>530514923</v>
      </c>
      <c r="C104">
        <v>8.2771000000000008</v>
      </c>
      <c r="D104">
        <v>1.3789</v>
      </c>
      <c r="E104">
        <v>0.55991041433370659</v>
      </c>
      <c r="F104">
        <v>89.270099999999999</v>
      </c>
      <c r="G104">
        <v>78.87</v>
      </c>
      <c r="H104">
        <v>25.417515399999999</v>
      </c>
      <c r="I104">
        <v>0</v>
      </c>
      <c r="J104">
        <v>0</v>
      </c>
      <c r="K104">
        <v>0</v>
      </c>
      <c r="L104">
        <v>0</v>
      </c>
      <c r="M104" s="21">
        <f t="array" ref="M104">SUMPRODUCT(TRANSPOSE($P$20:$P$29),C104:L104)+$P$19</f>
        <v>488774226.96496272</v>
      </c>
      <c r="N104" s="21"/>
      <c r="O104" s="12">
        <v>69</v>
      </c>
      <c r="P104" s="27">
        <v>375427788.94479972</v>
      </c>
      <c r="Q104" s="27">
        <v>-17712303.944799721</v>
      </c>
    </row>
    <row r="105" spans="1:17" x14ac:dyDescent="0.25">
      <c r="A105" s="2">
        <v>38169</v>
      </c>
      <c r="B105" s="3">
        <v>537808462</v>
      </c>
      <c r="C105">
        <v>8.2766999999999999</v>
      </c>
      <c r="D105">
        <v>1.3577999999999999</v>
      </c>
      <c r="E105">
        <v>0.54707587942447611</v>
      </c>
      <c r="F105">
        <v>87.694100000000006</v>
      </c>
      <c r="G105">
        <v>78.36</v>
      </c>
      <c r="H105">
        <v>26.383171809523816</v>
      </c>
      <c r="I105">
        <v>0</v>
      </c>
      <c r="J105">
        <v>0</v>
      </c>
      <c r="K105">
        <v>0</v>
      </c>
      <c r="L105">
        <v>0</v>
      </c>
      <c r="M105" s="21">
        <f t="array" ref="M105">SUMPRODUCT(TRANSPOSE($P$20:$P$29),C105:L105)+$P$19</f>
        <v>501838187.0700233</v>
      </c>
      <c r="N105" s="21"/>
      <c r="O105" s="12">
        <v>70</v>
      </c>
      <c r="P105" s="27">
        <v>398525938.72992241</v>
      </c>
      <c r="Q105" s="27">
        <v>-11760181.729922414</v>
      </c>
    </row>
    <row r="106" spans="1:17" x14ac:dyDescent="0.25">
      <c r="A106" s="2">
        <v>38200</v>
      </c>
      <c r="B106" s="3">
        <v>500478924</v>
      </c>
      <c r="C106">
        <v>8.2766999999999999</v>
      </c>
      <c r="D106">
        <v>1.3225</v>
      </c>
      <c r="E106">
        <v>0.54235817333767222</v>
      </c>
      <c r="F106">
        <v>86.444999999999993</v>
      </c>
      <c r="G106">
        <v>78.66</v>
      </c>
      <c r="H106">
        <v>25.006589571428567</v>
      </c>
      <c r="I106">
        <v>0</v>
      </c>
      <c r="J106">
        <v>0</v>
      </c>
      <c r="K106">
        <v>0</v>
      </c>
      <c r="L106">
        <v>0</v>
      </c>
      <c r="M106" s="21">
        <f t="array" ref="M106">SUMPRODUCT(TRANSPOSE($P$20:$P$29),C106:L106)+$P$19</f>
        <v>509125533.59749174</v>
      </c>
      <c r="N106" s="21"/>
      <c r="O106" s="12">
        <v>71</v>
      </c>
      <c r="P106" s="27">
        <v>342777587.58040887</v>
      </c>
      <c r="Q106" s="27">
        <v>19215282.419591129</v>
      </c>
    </row>
    <row r="107" spans="1:17" x14ac:dyDescent="0.25">
      <c r="A107" s="2">
        <v>38231</v>
      </c>
      <c r="B107" s="3">
        <v>498739792</v>
      </c>
      <c r="C107">
        <v>8.2767999999999997</v>
      </c>
      <c r="D107">
        <v>1.3127</v>
      </c>
      <c r="E107">
        <v>0.54935999560512006</v>
      </c>
      <c r="F107">
        <v>86.844700000000003</v>
      </c>
      <c r="G107">
        <v>76.03</v>
      </c>
      <c r="H107">
        <v>23.748593727272716</v>
      </c>
      <c r="I107">
        <v>0</v>
      </c>
      <c r="J107">
        <v>0</v>
      </c>
      <c r="K107">
        <v>0</v>
      </c>
      <c r="L107">
        <v>0</v>
      </c>
      <c r="M107" s="21">
        <f t="array" ref="M107">SUMPRODUCT(TRANSPOSE($P$20:$P$29),C107:L107)+$P$19</f>
        <v>502835431.27784944</v>
      </c>
      <c r="N107" s="21"/>
      <c r="O107" s="12">
        <v>72</v>
      </c>
      <c r="P107" s="27">
        <v>327620465.67516279</v>
      </c>
      <c r="Q107" s="27">
        <v>15834935.324837208</v>
      </c>
    </row>
    <row r="108" spans="1:17" x14ac:dyDescent="0.25">
      <c r="A108" s="2">
        <v>38261</v>
      </c>
      <c r="B108" s="3">
        <v>572936894</v>
      </c>
      <c r="C108">
        <v>8.2766999999999999</v>
      </c>
      <c r="D108">
        <v>1.2881</v>
      </c>
      <c r="E108">
        <v>0.55750682945866081</v>
      </c>
      <c r="F108">
        <v>86.519300000000001</v>
      </c>
      <c r="G108">
        <v>74.88</v>
      </c>
      <c r="H108">
        <v>24.748950952380955</v>
      </c>
      <c r="I108">
        <v>0</v>
      </c>
      <c r="J108">
        <v>0</v>
      </c>
      <c r="K108">
        <v>0</v>
      </c>
      <c r="L108">
        <v>1</v>
      </c>
      <c r="M108" s="21">
        <f t="array" ref="M108">SUMPRODUCT(TRANSPOSE($P$20:$P$29),C108:L108)+$P$19</f>
        <v>556247869.90970063</v>
      </c>
      <c r="N108" s="21"/>
      <c r="O108" s="12">
        <v>73</v>
      </c>
      <c r="P108" s="27">
        <v>339524498.5669533</v>
      </c>
      <c r="Q108" s="27">
        <v>28175471.433046699</v>
      </c>
    </row>
    <row r="109" spans="1:17" x14ac:dyDescent="0.25">
      <c r="A109" s="2">
        <v>38292</v>
      </c>
      <c r="B109" s="3">
        <v>563476078</v>
      </c>
      <c r="C109">
        <v>8.2765000000000004</v>
      </c>
      <c r="D109">
        <v>1.2468999999999999</v>
      </c>
      <c r="E109">
        <v>0.55318913536538139</v>
      </c>
      <c r="F109">
        <v>84.637500000000003</v>
      </c>
      <c r="G109">
        <v>72.7</v>
      </c>
      <c r="H109">
        <v>23.75924357142857</v>
      </c>
      <c r="I109">
        <v>0</v>
      </c>
      <c r="J109">
        <v>0</v>
      </c>
      <c r="K109">
        <v>0</v>
      </c>
      <c r="L109">
        <v>0</v>
      </c>
      <c r="M109" s="21">
        <f t="array" ref="M109">SUMPRODUCT(TRANSPOSE($P$20:$P$29),C109:L109)+$P$19</f>
        <v>515050875.69396162</v>
      </c>
      <c r="N109" s="21"/>
      <c r="O109" s="12">
        <v>74</v>
      </c>
      <c r="P109" s="27">
        <v>345666608.3627398</v>
      </c>
      <c r="Q109" s="27">
        <v>39778917.637260199</v>
      </c>
    </row>
    <row r="110" spans="1:17" x14ac:dyDescent="0.25">
      <c r="A110" s="2">
        <v>38322</v>
      </c>
      <c r="B110" s="3">
        <v>550356859</v>
      </c>
      <c r="C110">
        <v>8.2765000000000004</v>
      </c>
      <c r="D110">
        <v>1.1968000000000001</v>
      </c>
      <c r="E110">
        <v>0.53743214919116455</v>
      </c>
      <c r="F110">
        <v>81.498999999999995</v>
      </c>
      <c r="G110">
        <v>75.81</v>
      </c>
      <c r="H110">
        <v>26.506619952380952</v>
      </c>
      <c r="I110">
        <v>0</v>
      </c>
      <c r="J110">
        <v>0</v>
      </c>
      <c r="K110">
        <v>0</v>
      </c>
      <c r="L110">
        <v>0</v>
      </c>
      <c r="M110" s="21">
        <f t="array" ref="M110">SUMPRODUCT(TRANSPOSE($P$20:$P$29),C110:L110)+$P$19</f>
        <v>546693136.45576334</v>
      </c>
      <c r="N110" s="21"/>
      <c r="O110" s="12">
        <v>75</v>
      </c>
      <c r="P110" s="27">
        <v>448726858.69254762</v>
      </c>
      <c r="Q110" s="27">
        <v>-18324840.692547619</v>
      </c>
    </row>
    <row r="111" spans="1:17" x14ac:dyDescent="0.25">
      <c r="A111" s="2">
        <v>38353</v>
      </c>
      <c r="B111" s="3">
        <v>535576502</v>
      </c>
      <c r="C111">
        <v>8.2765000000000004</v>
      </c>
      <c r="D111">
        <v>1.2189000000000001</v>
      </c>
      <c r="E111">
        <v>0.51851083687649069</v>
      </c>
      <c r="F111">
        <v>80.204700000000003</v>
      </c>
      <c r="G111">
        <v>72.180000000000007</v>
      </c>
      <c r="H111">
        <v>28.195698545454547</v>
      </c>
      <c r="I111">
        <v>0</v>
      </c>
      <c r="J111">
        <v>0</v>
      </c>
      <c r="K111">
        <v>0</v>
      </c>
      <c r="L111">
        <v>0</v>
      </c>
      <c r="M111" s="21">
        <f t="array" ref="M111">SUMPRODUCT(TRANSPOSE($P$20:$P$29),C111:L111)+$P$19</f>
        <v>544647083.56696439</v>
      </c>
      <c r="N111" s="21"/>
      <c r="O111" s="12">
        <v>76</v>
      </c>
      <c r="P111" s="27">
        <v>427470105.26915419</v>
      </c>
      <c r="Q111" s="27">
        <v>-9645357.269154191</v>
      </c>
    </row>
    <row r="112" spans="1:17" x14ac:dyDescent="0.25">
      <c r="A112" s="2">
        <v>38384</v>
      </c>
      <c r="B112" s="3">
        <v>564913001</v>
      </c>
      <c r="C112">
        <v>8.2765000000000004</v>
      </c>
      <c r="D112">
        <v>1.2248000000000001</v>
      </c>
      <c r="E112">
        <v>0.53199978720008512</v>
      </c>
      <c r="F112">
        <v>80.929500000000004</v>
      </c>
      <c r="G112">
        <v>72.08</v>
      </c>
      <c r="H112">
        <v>27.256332699999994</v>
      </c>
      <c r="I112">
        <v>0</v>
      </c>
      <c r="J112">
        <v>0</v>
      </c>
      <c r="K112">
        <v>0</v>
      </c>
      <c r="L112">
        <v>0</v>
      </c>
      <c r="M112" s="21">
        <f t="array" ref="M112">SUMPRODUCT(TRANSPOSE($P$20:$P$29),C112:L112)+$P$19</f>
        <v>533159738.00577879</v>
      </c>
      <c r="N112" s="21"/>
      <c r="O112" s="12">
        <v>77</v>
      </c>
      <c r="P112" s="27">
        <v>400509388.41805863</v>
      </c>
      <c r="Q112" s="27">
        <v>35549143.581941366</v>
      </c>
    </row>
    <row r="113" spans="1:17" x14ac:dyDescent="0.25">
      <c r="A113" s="2">
        <v>38412</v>
      </c>
      <c r="B113" s="3">
        <v>659224860</v>
      </c>
      <c r="C113">
        <v>8.2765000000000004</v>
      </c>
      <c r="D113">
        <v>1.2401</v>
      </c>
      <c r="E113">
        <v>0.52991362407927511</v>
      </c>
      <c r="F113">
        <v>81.987399999999994</v>
      </c>
      <c r="G113">
        <v>69.23</v>
      </c>
      <c r="H113">
        <v>26.76255694736842</v>
      </c>
      <c r="I113">
        <v>1</v>
      </c>
      <c r="J113">
        <v>0</v>
      </c>
      <c r="K113">
        <v>0</v>
      </c>
      <c r="L113">
        <v>0</v>
      </c>
      <c r="M113" s="21">
        <f t="array" ref="M113">SUMPRODUCT(TRANSPOSE($P$20:$P$29),C113:L113)+$P$19</f>
        <v>623151301.85435963</v>
      </c>
      <c r="N113" s="21"/>
      <c r="O113" s="12">
        <v>78</v>
      </c>
      <c r="P113" s="27">
        <v>353634133.53449124</v>
      </c>
      <c r="Q113" s="27">
        <v>43923306.465508759</v>
      </c>
    </row>
    <row r="114" spans="1:17" x14ac:dyDescent="0.25">
      <c r="A114" s="2">
        <v>38443</v>
      </c>
      <c r="B114" s="3">
        <v>653777416</v>
      </c>
      <c r="C114">
        <v>8.2765000000000004</v>
      </c>
      <c r="D114">
        <v>1.216</v>
      </c>
      <c r="E114">
        <v>0.52512734338076983</v>
      </c>
      <c r="F114">
        <v>81.003100000000003</v>
      </c>
      <c r="G114">
        <v>69.45</v>
      </c>
      <c r="H114">
        <v>26.957114954545453</v>
      </c>
      <c r="I114">
        <v>0</v>
      </c>
      <c r="J114">
        <v>1</v>
      </c>
      <c r="K114">
        <v>0</v>
      </c>
      <c r="L114">
        <v>0</v>
      </c>
      <c r="M114" s="21">
        <f t="array" ref="M114">SUMPRODUCT(TRANSPOSE($P$20:$P$29),C114:L114)+$P$19</f>
        <v>615553819.80255103</v>
      </c>
      <c r="N114" s="21"/>
      <c r="O114" s="12">
        <v>79</v>
      </c>
      <c r="P114" s="27">
        <v>358511864.9830122</v>
      </c>
      <c r="Q114" s="27">
        <v>275178.0169878006</v>
      </c>
    </row>
    <row r="115" spans="1:17" x14ac:dyDescent="0.25">
      <c r="A115" s="2">
        <v>38473</v>
      </c>
      <c r="B115" s="3">
        <v>630550533</v>
      </c>
      <c r="C115">
        <v>8.2765000000000004</v>
      </c>
      <c r="D115">
        <v>1.2359</v>
      </c>
      <c r="E115">
        <v>0.52739834396919993</v>
      </c>
      <c r="F115">
        <v>82.310599999999994</v>
      </c>
      <c r="G115">
        <v>69</v>
      </c>
      <c r="H115">
        <v>25.375514571428578</v>
      </c>
      <c r="I115">
        <v>0</v>
      </c>
      <c r="J115">
        <v>0</v>
      </c>
      <c r="K115">
        <v>1</v>
      </c>
      <c r="L115">
        <v>0</v>
      </c>
      <c r="M115" s="21">
        <f t="array" ref="M115">SUMPRODUCT(TRANSPOSE($P$20:$P$29),C115:L115)+$P$19</f>
        <v>581592476.23518825</v>
      </c>
      <c r="N115" s="21"/>
      <c r="O115" s="12">
        <v>80</v>
      </c>
      <c r="P115" s="27">
        <v>359372053.95607406</v>
      </c>
      <c r="Q115" s="27">
        <v>45231327.043925941</v>
      </c>
    </row>
    <row r="116" spans="1:17" x14ac:dyDescent="0.25">
      <c r="A116" s="2">
        <v>38504</v>
      </c>
      <c r="B116" s="3">
        <v>650300204</v>
      </c>
      <c r="C116">
        <v>8.2765000000000004</v>
      </c>
      <c r="D116">
        <v>1.2555000000000001</v>
      </c>
      <c r="E116">
        <v>0.5388221348132981</v>
      </c>
      <c r="F116">
        <v>83.226399999999998</v>
      </c>
      <c r="G116">
        <v>74.92</v>
      </c>
      <c r="H116">
        <v>24.842888619047617</v>
      </c>
      <c r="I116">
        <v>0</v>
      </c>
      <c r="J116">
        <v>0</v>
      </c>
      <c r="K116">
        <v>0</v>
      </c>
      <c r="L116">
        <v>0</v>
      </c>
      <c r="M116" s="21">
        <f t="array" ref="M116">SUMPRODUCT(TRANSPOSE($P$20:$P$29),C116:L116)+$P$19</f>
        <v>520149763.26317215</v>
      </c>
      <c r="N116" s="21"/>
      <c r="O116" s="12">
        <v>81</v>
      </c>
      <c r="P116" s="27">
        <v>342680735.37374419</v>
      </c>
      <c r="Q116" s="27">
        <v>64600894.62625581</v>
      </c>
    </row>
    <row r="117" spans="1:17" x14ac:dyDescent="0.25">
      <c r="A117" s="2">
        <v>38534</v>
      </c>
      <c r="B117" s="3">
        <v>603364427</v>
      </c>
      <c r="C117">
        <v>8.2765000000000004</v>
      </c>
      <c r="D117">
        <v>1.2402</v>
      </c>
      <c r="E117">
        <v>0.550145788633988</v>
      </c>
      <c r="F117">
        <v>84.933400000000006</v>
      </c>
      <c r="G117">
        <v>67.47</v>
      </c>
      <c r="H117">
        <v>26.078257727272725</v>
      </c>
      <c r="I117">
        <v>0</v>
      </c>
      <c r="J117">
        <v>0</v>
      </c>
      <c r="K117">
        <v>0</v>
      </c>
      <c r="L117">
        <v>0</v>
      </c>
      <c r="M117" s="21">
        <f t="array" ref="M117">SUMPRODUCT(TRANSPOSE($P$20:$P$29),C117:L117)+$P$19</f>
        <v>524801983.08193636</v>
      </c>
      <c r="N117" s="21"/>
      <c r="O117" s="12">
        <v>82</v>
      </c>
      <c r="P117" s="27">
        <v>381996751.7656247</v>
      </c>
      <c r="Q117" s="27">
        <v>13044135.234375298</v>
      </c>
    </row>
    <row r="118" spans="1:17" x14ac:dyDescent="0.25">
      <c r="A118" s="2">
        <v>38565</v>
      </c>
      <c r="B118" s="3">
        <v>607099744</v>
      </c>
      <c r="C118">
        <v>8.2263999999999999</v>
      </c>
      <c r="D118">
        <v>1.2229000000000001</v>
      </c>
      <c r="E118">
        <v>0.57120009139201466</v>
      </c>
      <c r="F118">
        <v>85.798699999999997</v>
      </c>
      <c r="G118">
        <v>67.52</v>
      </c>
      <c r="H118">
        <v>27.664298649999999</v>
      </c>
      <c r="I118">
        <v>0</v>
      </c>
      <c r="J118">
        <v>0</v>
      </c>
      <c r="K118">
        <v>0</v>
      </c>
      <c r="L118">
        <v>0</v>
      </c>
      <c r="M118" s="21">
        <f t="array" ref="M118">SUMPRODUCT(TRANSPOSE($P$20:$P$29),C118:L118)+$P$19</f>
        <v>540157209.88413858</v>
      </c>
      <c r="N118" s="21"/>
      <c r="O118" s="12">
        <v>83</v>
      </c>
      <c r="P118" s="27">
        <v>345726429.16962105</v>
      </c>
      <c r="Q118" s="27">
        <v>31835036.83037895</v>
      </c>
    </row>
    <row r="119" spans="1:17" x14ac:dyDescent="0.25">
      <c r="A119" s="2">
        <v>38596</v>
      </c>
      <c r="B119" s="3">
        <v>596449759</v>
      </c>
      <c r="C119">
        <v>8.1016999999999992</v>
      </c>
      <c r="D119">
        <v>1.2042999999999999</v>
      </c>
      <c r="E119">
        <v>0.55728934462773072</v>
      </c>
      <c r="F119">
        <v>84.389399999999995</v>
      </c>
      <c r="G119">
        <v>69.66</v>
      </c>
      <c r="H119">
        <v>26.891705173913046</v>
      </c>
      <c r="I119">
        <v>0</v>
      </c>
      <c r="J119">
        <v>0</v>
      </c>
      <c r="K119">
        <v>0</v>
      </c>
      <c r="L119">
        <v>0</v>
      </c>
      <c r="M119" s="21">
        <f t="array" ref="M119">SUMPRODUCT(TRANSPOSE($P$20:$P$29),C119:L119)+$P$19</f>
        <v>574059495.36834979</v>
      </c>
      <c r="N119" s="21"/>
      <c r="O119" s="12">
        <v>84</v>
      </c>
      <c r="P119" s="27">
        <v>346483452.89638746</v>
      </c>
      <c r="Q119" s="27">
        <v>29289513.103612542</v>
      </c>
    </row>
    <row r="120" spans="1:17" x14ac:dyDescent="0.25">
      <c r="A120" s="2">
        <v>38626</v>
      </c>
      <c r="B120" s="3">
        <v>640230973</v>
      </c>
      <c r="C120">
        <v>8.0919000000000008</v>
      </c>
      <c r="D120">
        <v>1.1777</v>
      </c>
      <c r="E120">
        <v>0.55358724534986714</v>
      </c>
      <c r="F120">
        <v>83.756500000000003</v>
      </c>
      <c r="G120">
        <v>67.45</v>
      </c>
      <c r="H120">
        <v>24.832479428571435</v>
      </c>
      <c r="I120">
        <v>0</v>
      </c>
      <c r="J120">
        <v>0</v>
      </c>
      <c r="K120">
        <v>0</v>
      </c>
      <c r="L120">
        <v>1</v>
      </c>
      <c r="M120" s="21">
        <f t="array" ref="M120">SUMPRODUCT(TRANSPOSE($P$20:$P$29),C120:L120)+$P$19</f>
        <v>622359999.54394007</v>
      </c>
      <c r="N120" s="21"/>
      <c r="O120" s="12">
        <v>85</v>
      </c>
      <c r="P120" s="27">
        <v>354033736.4540441</v>
      </c>
      <c r="Q120" s="27">
        <v>28180920.545955896</v>
      </c>
    </row>
    <row r="121" spans="1:17" x14ac:dyDescent="0.25">
      <c r="A121" s="2">
        <v>38657</v>
      </c>
      <c r="B121" s="3">
        <v>609327864</v>
      </c>
      <c r="C121">
        <v>8.0894999999999992</v>
      </c>
      <c r="D121">
        <v>1.1774</v>
      </c>
      <c r="E121">
        <v>0.56654013936887437</v>
      </c>
      <c r="F121">
        <v>85.090999999999994</v>
      </c>
      <c r="G121">
        <v>64.88</v>
      </c>
      <c r="H121">
        <v>23.607490142857142</v>
      </c>
      <c r="I121">
        <v>0</v>
      </c>
      <c r="J121">
        <v>0</v>
      </c>
      <c r="K121">
        <v>0</v>
      </c>
      <c r="L121">
        <v>0</v>
      </c>
      <c r="M121" s="21">
        <f t="array" ref="M121">SUMPRODUCT(TRANSPOSE($P$20:$P$29),C121:L121)+$P$19</f>
        <v>567144268.24952722</v>
      </c>
      <c r="N121" s="21"/>
      <c r="O121" s="12">
        <v>86</v>
      </c>
      <c r="P121" s="27">
        <v>354767812.56990588</v>
      </c>
      <c r="Q121" s="27">
        <v>49085402.430094123</v>
      </c>
    </row>
    <row r="122" spans="1:17" x14ac:dyDescent="0.25">
      <c r="A122" s="2">
        <v>38687</v>
      </c>
      <c r="B122" s="3">
        <v>621989389</v>
      </c>
      <c r="C122">
        <v>8.0839999999999996</v>
      </c>
      <c r="D122">
        <v>1.1815</v>
      </c>
      <c r="E122">
        <v>0.57640209810363707</v>
      </c>
      <c r="F122">
        <v>86.412000000000006</v>
      </c>
      <c r="G122">
        <v>59.88</v>
      </c>
      <c r="H122">
        <v>25.616248142857142</v>
      </c>
      <c r="I122">
        <v>0</v>
      </c>
      <c r="J122">
        <v>0</v>
      </c>
      <c r="K122">
        <v>0</v>
      </c>
      <c r="L122">
        <v>0</v>
      </c>
      <c r="M122" s="21">
        <f t="array" ref="M122">SUMPRODUCT(TRANSPOSE($P$20:$P$29),C122:L122)+$P$19</f>
        <v>569155144.18458557</v>
      </c>
      <c r="N122" s="21"/>
      <c r="O122" s="12">
        <v>87</v>
      </c>
      <c r="P122" s="27">
        <v>452734917.33272165</v>
      </c>
      <c r="Q122" s="27">
        <v>8816048.6672783494</v>
      </c>
    </row>
    <row r="123" spans="1:17" x14ac:dyDescent="0.25">
      <c r="A123" s="2">
        <v>38718</v>
      </c>
      <c r="B123" s="3">
        <v>649099004</v>
      </c>
      <c r="C123">
        <v>8.0754999999999999</v>
      </c>
      <c r="D123">
        <v>1.1615</v>
      </c>
      <c r="E123">
        <v>0.57280329934700425</v>
      </c>
      <c r="F123">
        <v>85.801000000000002</v>
      </c>
      <c r="G123">
        <v>60.7</v>
      </c>
      <c r="H123">
        <v>27.515952095238099</v>
      </c>
      <c r="I123">
        <v>0</v>
      </c>
      <c r="J123">
        <v>0</v>
      </c>
      <c r="K123">
        <v>0</v>
      </c>
      <c r="L123">
        <v>0</v>
      </c>
      <c r="M123" s="21">
        <f t="array" ref="M123">SUMPRODUCT(TRANSPOSE($P$20:$P$29),C123:L123)+$P$19</f>
        <v>587830969.48964405</v>
      </c>
      <c r="N123" s="21"/>
      <c r="O123" s="12">
        <v>88</v>
      </c>
      <c r="P123" s="27">
        <v>439717154.54675567</v>
      </c>
      <c r="Q123" s="27">
        <v>18483095.453244328</v>
      </c>
    </row>
    <row r="124" spans="1:17" x14ac:dyDescent="0.25">
      <c r="A124" s="2">
        <v>38749</v>
      </c>
      <c r="B124" s="3">
        <v>673371013</v>
      </c>
      <c r="C124">
        <v>8.0654000000000003</v>
      </c>
      <c r="D124">
        <v>1.1572</v>
      </c>
      <c r="E124">
        <v>0.56541897546081643</v>
      </c>
      <c r="F124">
        <v>84.6858</v>
      </c>
      <c r="G124">
        <v>55.84</v>
      </c>
      <c r="H124">
        <v>27.895134649999999</v>
      </c>
      <c r="I124">
        <v>0</v>
      </c>
      <c r="J124">
        <v>0</v>
      </c>
      <c r="K124">
        <v>0</v>
      </c>
      <c r="L124">
        <v>0</v>
      </c>
      <c r="M124" s="21">
        <f t="array" ref="M124">SUMPRODUCT(TRANSPOSE($P$20:$P$29),C124:L124)+$P$19</f>
        <v>586480513.28619337</v>
      </c>
      <c r="N124" s="21"/>
      <c r="O124" s="12">
        <v>89</v>
      </c>
      <c r="P124" s="27">
        <v>424233705.62940919</v>
      </c>
      <c r="Q124" s="27">
        <v>16203171.370590806</v>
      </c>
    </row>
    <row r="125" spans="1:17" x14ac:dyDescent="0.25">
      <c r="A125" s="2">
        <v>38777</v>
      </c>
      <c r="B125" s="3">
        <v>772943594</v>
      </c>
      <c r="C125">
        <v>8.0511999999999997</v>
      </c>
      <c r="D125">
        <v>1.1489</v>
      </c>
      <c r="E125">
        <v>0.57208237986270027</v>
      </c>
      <c r="F125">
        <v>85.063299999999998</v>
      </c>
      <c r="G125">
        <v>58.43</v>
      </c>
      <c r="H125">
        <v>30.164504736842105</v>
      </c>
      <c r="I125">
        <v>1</v>
      </c>
      <c r="J125">
        <v>0</v>
      </c>
      <c r="K125">
        <v>0</v>
      </c>
      <c r="L125">
        <v>0</v>
      </c>
      <c r="M125" s="21">
        <f t="array" ref="M125">SUMPRODUCT(TRANSPOSE($P$20:$P$29),C125:L125)+$P$19</f>
        <v>698807201.41502857</v>
      </c>
      <c r="N125" s="21"/>
      <c r="O125" s="12">
        <v>90</v>
      </c>
      <c r="P125" s="27">
        <v>406803585.17324394</v>
      </c>
      <c r="Q125" s="27">
        <v>55374696.82675606</v>
      </c>
    </row>
    <row r="126" spans="1:17" x14ac:dyDescent="0.25">
      <c r="A126" s="2">
        <v>38808</v>
      </c>
      <c r="B126" s="3">
        <v>700062797</v>
      </c>
      <c r="C126">
        <v>8.0350000000000001</v>
      </c>
      <c r="D126">
        <v>1.1573</v>
      </c>
      <c r="E126">
        <v>0.57332874670335976</v>
      </c>
      <c r="F126">
        <v>85.159000000000006</v>
      </c>
      <c r="G126">
        <v>58.68</v>
      </c>
      <c r="H126">
        <v>30.929839782608699</v>
      </c>
      <c r="I126">
        <v>0</v>
      </c>
      <c r="J126">
        <v>1</v>
      </c>
      <c r="K126">
        <v>0</v>
      </c>
      <c r="L126">
        <v>0</v>
      </c>
      <c r="M126" s="21">
        <f t="array" ref="M126">SUMPRODUCT(TRANSPOSE($P$20:$P$29),C126:L126)+$P$19</f>
        <v>683757254.60054874</v>
      </c>
      <c r="N126" s="21"/>
      <c r="O126" s="12">
        <v>91</v>
      </c>
      <c r="P126" s="27">
        <v>434168025.81971633</v>
      </c>
      <c r="Q126" s="27">
        <v>-13468556.819716334</v>
      </c>
    </row>
    <row r="127" spans="1:17" x14ac:dyDescent="0.25">
      <c r="A127" s="2">
        <v>38838</v>
      </c>
      <c r="B127" s="3">
        <v>724093071</v>
      </c>
      <c r="C127">
        <v>8.0143000000000004</v>
      </c>
      <c r="D127">
        <v>1.1440999999999999</v>
      </c>
      <c r="E127">
        <v>0.56561085972850678</v>
      </c>
      <c r="F127">
        <v>84.344099999999997</v>
      </c>
      <c r="G127">
        <v>55.96</v>
      </c>
      <c r="H127">
        <v>33.74831326315789</v>
      </c>
      <c r="I127">
        <v>0</v>
      </c>
      <c r="J127">
        <v>0</v>
      </c>
      <c r="K127">
        <v>1</v>
      </c>
      <c r="L127">
        <v>0</v>
      </c>
      <c r="M127" s="21">
        <f t="array" ref="M127">SUMPRODUCT(TRANSPOSE($P$20:$P$29),C127:L127)+$P$19</f>
        <v>679706126.8777194</v>
      </c>
      <c r="N127" s="21"/>
      <c r="O127" s="12">
        <v>92</v>
      </c>
      <c r="P127" s="27">
        <v>417892928.32878494</v>
      </c>
      <c r="Q127" s="27">
        <v>2548279.6712150574</v>
      </c>
    </row>
    <row r="128" spans="1:17" x14ac:dyDescent="0.25">
      <c r="A128" s="2">
        <v>38869</v>
      </c>
      <c r="B128" s="3">
        <v>705139580</v>
      </c>
      <c r="C128">
        <v>8.0130999999999997</v>
      </c>
      <c r="D128">
        <v>1.1100000000000001</v>
      </c>
      <c r="E128">
        <v>0.53513137475250172</v>
      </c>
      <c r="F128">
        <v>80.868200000000002</v>
      </c>
      <c r="G128">
        <v>66.23</v>
      </c>
      <c r="H128">
        <v>35.16590822727273</v>
      </c>
      <c r="I128">
        <v>0</v>
      </c>
      <c r="J128">
        <v>0</v>
      </c>
      <c r="K128">
        <v>0</v>
      </c>
      <c r="L128">
        <v>0</v>
      </c>
      <c r="M128" s="21">
        <f t="array" ref="M128">SUMPRODUCT(TRANSPOSE($P$20:$P$29),C128:L128)+$P$19</f>
        <v>660120075.95074797</v>
      </c>
      <c r="N128" s="21"/>
      <c r="O128" s="12">
        <v>93</v>
      </c>
      <c r="P128" s="27">
        <v>417169131.03463066</v>
      </c>
      <c r="Q128" s="27">
        <v>6630797.9653693438</v>
      </c>
    </row>
    <row r="129" spans="1:17" x14ac:dyDescent="0.25">
      <c r="A129" s="2">
        <v>38899</v>
      </c>
      <c r="B129" s="3">
        <v>661999191</v>
      </c>
      <c r="C129">
        <v>8.0042000000000009</v>
      </c>
      <c r="D129">
        <v>1.1136999999999999</v>
      </c>
      <c r="E129">
        <v>0.54244643341470034</v>
      </c>
      <c r="F129">
        <v>81.636600000000001</v>
      </c>
      <c r="G129">
        <v>74.38</v>
      </c>
      <c r="H129">
        <v>32.395478545454544</v>
      </c>
      <c r="I129">
        <v>0</v>
      </c>
      <c r="J129">
        <v>0</v>
      </c>
      <c r="K129">
        <v>0</v>
      </c>
      <c r="L129">
        <v>0</v>
      </c>
      <c r="M129" s="21">
        <f t="array" ref="M129">SUMPRODUCT(TRANSPOSE($P$20:$P$29),C129:L129)+$P$19</f>
        <v>657848882.38168621</v>
      </c>
      <c r="N129" s="21"/>
      <c r="O129" s="12">
        <v>94</v>
      </c>
      <c r="P129" s="27">
        <v>479458923.38992119</v>
      </c>
      <c r="Q129" s="27">
        <v>-4375507.3899211884</v>
      </c>
    </row>
    <row r="130" spans="1:17" x14ac:dyDescent="0.25">
      <c r="A130" s="2">
        <v>38930</v>
      </c>
      <c r="B130" s="3">
        <v>709004055</v>
      </c>
      <c r="C130">
        <v>7.9897</v>
      </c>
      <c r="D130">
        <v>1.1294</v>
      </c>
      <c r="E130">
        <v>0.54221113701675427</v>
      </c>
      <c r="F130">
        <v>82.091399999999993</v>
      </c>
      <c r="G130">
        <v>70.099999999999994</v>
      </c>
      <c r="H130">
        <v>30.643352300000004</v>
      </c>
      <c r="I130">
        <v>0</v>
      </c>
      <c r="J130">
        <v>0</v>
      </c>
      <c r="K130">
        <v>0</v>
      </c>
      <c r="L130">
        <v>0</v>
      </c>
      <c r="M130" s="21">
        <f t="array" ref="M130">SUMPRODUCT(TRANSPOSE($P$20:$P$29),C130:L130)+$P$19</f>
        <v>643733178.10436845</v>
      </c>
      <c r="N130" s="21"/>
      <c r="O130" s="12">
        <v>95</v>
      </c>
      <c r="P130" s="27">
        <v>446152480.59259933</v>
      </c>
      <c r="Q130" s="27">
        <v>-22473775.592599332</v>
      </c>
    </row>
    <row r="131" spans="1:17" x14ac:dyDescent="0.25">
      <c r="A131" s="2">
        <v>38961</v>
      </c>
      <c r="B131" s="3">
        <v>691013305</v>
      </c>
      <c r="C131">
        <v>7.9722</v>
      </c>
      <c r="D131">
        <v>1.1182000000000001</v>
      </c>
      <c r="E131">
        <v>0.52795522939654715</v>
      </c>
      <c r="F131">
        <v>81.367900000000006</v>
      </c>
      <c r="G131">
        <v>71.930000000000007</v>
      </c>
      <c r="H131">
        <v>29.248905173913048</v>
      </c>
      <c r="I131">
        <v>0</v>
      </c>
      <c r="J131">
        <v>0</v>
      </c>
      <c r="K131">
        <v>0</v>
      </c>
      <c r="L131">
        <v>0</v>
      </c>
      <c r="M131" s="21">
        <f t="array" ref="M131">SUMPRODUCT(TRANSPOSE($P$20:$P$29),C131:L131)+$P$19</f>
        <v>654022861.58148813</v>
      </c>
      <c r="N131" s="21"/>
      <c r="O131" s="12">
        <v>96</v>
      </c>
      <c r="P131" s="27">
        <v>451196963.3387562</v>
      </c>
      <c r="Q131" s="27">
        <v>15041257.661243796</v>
      </c>
    </row>
    <row r="132" spans="1:17" x14ac:dyDescent="0.25">
      <c r="A132" s="2">
        <v>38991</v>
      </c>
      <c r="B132" s="3">
        <v>769030425</v>
      </c>
      <c r="C132">
        <v>7.9333999999999998</v>
      </c>
      <c r="D132">
        <v>1.1161000000000001</v>
      </c>
      <c r="E132">
        <v>0.53081373745952543</v>
      </c>
      <c r="F132">
        <v>81.67</v>
      </c>
      <c r="G132">
        <v>67.91</v>
      </c>
      <c r="H132">
        <v>32.645946550000005</v>
      </c>
      <c r="I132">
        <v>0</v>
      </c>
      <c r="J132">
        <v>0</v>
      </c>
      <c r="K132">
        <v>0</v>
      </c>
      <c r="L132">
        <v>1</v>
      </c>
      <c r="M132" s="21">
        <f t="array" ref="M132">SUMPRODUCT(TRANSPOSE($P$20:$P$29),C132:L132)+$P$19</f>
        <v>717822074.59455276</v>
      </c>
      <c r="N132" s="21"/>
      <c r="O132" s="12">
        <v>97</v>
      </c>
      <c r="P132" s="27">
        <v>456820399.91332299</v>
      </c>
      <c r="Q132" s="27">
        <v>-2853420.9133229852</v>
      </c>
    </row>
    <row r="133" spans="1:17" x14ac:dyDescent="0.25">
      <c r="A133" s="2">
        <v>39022</v>
      </c>
      <c r="B133" s="3">
        <v>670855242</v>
      </c>
      <c r="C133">
        <v>7.9017999999999997</v>
      </c>
      <c r="D133">
        <v>1.1285000000000001</v>
      </c>
      <c r="E133">
        <v>0.5329070077271516</v>
      </c>
      <c r="F133">
        <v>82.582700000000003</v>
      </c>
      <c r="G133">
        <v>64.319999999999993</v>
      </c>
      <c r="H133">
        <v>35.216070318181814</v>
      </c>
      <c r="I133">
        <v>0</v>
      </c>
      <c r="J133">
        <v>0</v>
      </c>
      <c r="K133">
        <v>0</v>
      </c>
      <c r="L133">
        <v>0</v>
      </c>
      <c r="M133" s="21">
        <f t="array" ref="M133">SUMPRODUCT(TRANSPOSE($P$20:$P$29),C133:L133)+$P$19</f>
        <v>681693411.3537755</v>
      </c>
      <c r="N133" s="21"/>
      <c r="O133" s="12">
        <v>98</v>
      </c>
      <c r="P133" s="27">
        <v>476040809.50855505</v>
      </c>
      <c r="Q133" s="27">
        <v>18867379.491444945</v>
      </c>
    </row>
    <row r="134" spans="1:17" x14ac:dyDescent="0.25">
      <c r="A134" s="2">
        <v>39052</v>
      </c>
      <c r="B134" s="3">
        <v>701592243</v>
      </c>
      <c r="C134">
        <v>7.8621999999999996</v>
      </c>
      <c r="D134">
        <v>1.1358999999999999</v>
      </c>
      <c r="E134">
        <v>0.52287581699346408</v>
      </c>
      <c r="F134">
        <v>81.673599999999993</v>
      </c>
      <c r="G134">
        <v>62.12</v>
      </c>
      <c r="H134">
        <v>36.591212047619052</v>
      </c>
      <c r="I134">
        <v>0</v>
      </c>
      <c r="J134">
        <v>0</v>
      </c>
      <c r="K134">
        <v>0</v>
      </c>
      <c r="L134">
        <v>0</v>
      </c>
      <c r="M134" s="21">
        <f t="array" ref="M134">SUMPRODUCT(TRANSPOSE($P$20:$P$29),C134:L134)+$P$19</f>
        <v>690845383.32694769</v>
      </c>
      <c r="N134" s="21"/>
      <c r="O134" s="12">
        <v>99</v>
      </c>
      <c r="P134" s="27">
        <v>575465698.08855975</v>
      </c>
      <c r="Q134" s="27">
        <v>2556021.9114402533</v>
      </c>
    </row>
    <row r="135" spans="1:17" x14ac:dyDescent="0.25">
      <c r="A135" s="2">
        <v>39083</v>
      </c>
      <c r="B135" s="3">
        <v>701639385</v>
      </c>
      <c r="C135">
        <v>7.8219000000000003</v>
      </c>
      <c r="D135">
        <v>1.1532</v>
      </c>
      <c r="E135">
        <v>0.50945030312293038</v>
      </c>
      <c r="F135">
        <v>80.926400000000001</v>
      </c>
      <c r="G135">
        <v>60.59</v>
      </c>
      <c r="H135">
        <v>38.888275400000005</v>
      </c>
      <c r="I135">
        <v>0</v>
      </c>
      <c r="J135">
        <v>0</v>
      </c>
      <c r="K135">
        <v>0</v>
      </c>
      <c r="L135">
        <v>0</v>
      </c>
      <c r="M135" s="21">
        <f t="array" ref="M135">SUMPRODUCT(TRANSPOSE($P$20:$P$29),C135:L135)+$P$19</f>
        <v>703219669.31890082</v>
      </c>
      <c r="N135" s="21"/>
      <c r="O135" s="12">
        <v>100</v>
      </c>
      <c r="P135" s="27">
        <v>567444442.91436386</v>
      </c>
      <c r="Q135" s="27">
        <v>5241622.0856361389</v>
      </c>
    </row>
    <row r="136" spans="1:17" x14ac:dyDescent="0.25">
      <c r="A136" s="2">
        <v>39114</v>
      </c>
      <c r="B136" s="3">
        <v>750687367</v>
      </c>
      <c r="C136">
        <v>7.7876000000000003</v>
      </c>
      <c r="D136">
        <v>1.1762999999999999</v>
      </c>
      <c r="E136">
        <v>0.51054270689743197</v>
      </c>
      <c r="F136">
        <v>82.3553</v>
      </c>
      <c r="G136">
        <v>59.54</v>
      </c>
      <c r="H136">
        <v>39.365165850000004</v>
      </c>
      <c r="I136">
        <v>0</v>
      </c>
      <c r="J136">
        <v>0</v>
      </c>
      <c r="K136">
        <v>0</v>
      </c>
      <c r="L136">
        <v>0</v>
      </c>
      <c r="M136" s="21">
        <f t="array" ref="M136">SUMPRODUCT(TRANSPOSE($P$20:$P$29),C136:L136)+$P$19</f>
        <v>706810705.37145472</v>
      </c>
      <c r="N136" s="21"/>
      <c r="O136" s="12">
        <v>101</v>
      </c>
      <c r="P136" s="27">
        <v>547635625.75464773</v>
      </c>
      <c r="Q136" s="27">
        <v>13131493.245352268</v>
      </c>
    </row>
    <row r="137" spans="1:17" x14ac:dyDescent="0.25">
      <c r="A137" s="2">
        <v>39142</v>
      </c>
      <c r="B137" s="3">
        <v>817613572</v>
      </c>
      <c r="C137">
        <v>7.7502000000000004</v>
      </c>
      <c r="D137">
        <v>1.171</v>
      </c>
      <c r="E137">
        <v>0.51049058144877224</v>
      </c>
      <c r="F137">
        <v>82.147800000000004</v>
      </c>
      <c r="G137">
        <v>65.680000000000007</v>
      </c>
      <c r="H137">
        <v>44.029359736842103</v>
      </c>
      <c r="I137">
        <v>1</v>
      </c>
      <c r="J137">
        <v>0</v>
      </c>
      <c r="K137">
        <v>0</v>
      </c>
      <c r="L137">
        <v>0</v>
      </c>
      <c r="M137" s="21">
        <f t="array" ref="M137">SUMPRODUCT(TRANSPOSE($P$20:$P$29),C137:L137)+$P$19</f>
        <v>837692117.3040936</v>
      </c>
      <c r="N137" s="21"/>
      <c r="O137" s="12">
        <v>102</v>
      </c>
      <c r="P137" s="27">
        <v>488774226.96496266</v>
      </c>
      <c r="Q137" s="27">
        <v>41740696.035037339</v>
      </c>
    </row>
    <row r="138" spans="1:17" x14ac:dyDescent="0.25">
      <c r="A138" s="2">
        <v>39173</v>
      </c>
      <c r="B138" s="3">
        <v>748709576</v>
      </c>
      <c r="C138">
        <v>7.7369000000000003</v>
      </c>
      <c r="D138">
        <v>1.1681999999999999</v>
      </c>
      <c r="E138">
        <v>0.51350518640238263</v>
      </c>
      <c r="F138">
        <v>81.373099999999994</v>
      </c>
      <c r="G138">
        <v>61.53</v>
      </c>
      <c r="H138">
        <v>44.781865454545454</v>
      </c>
      <c r="I138">
        <v>0</v>
      </c>
      <c r="J138">
        <v>1</v>
      </c>
      <c r="K138">
        <v>0</v>
      </c>
      <c r="L138">
        <v>0</v>
      </c>
      <c r="M138" s="21">
        <f t="array" ref="M138">SUMPRODUCT(TRANSPOSE($P$20:$P$29),C138:L138)+$P$19</f>
        <v>816260232.23060679</v>
      </c>
      <c r="N138" s="21"/>
      <c r="O138" s="12">
        <v>103</v>
      </c>
      <c r="P138" s="27">
        <v>501838187.0700233</v>
      </c>
      <c r="Q138" s="27">
        <v>35970274.929976702</v>
      </c>
    </row>
    <row r="139" spans="1:17" x14ac:dyDescent="0.25">
      <c r="A139" s="2">
        <v>39203</v>
      </c>
      <c r="B139" s="3">
        <v>836817631</v>
      </c>
      <c r="C139">
        <v>7.7247000000000003</v>
      </c>
      <c r="D139">
        <v>1.135</v>
      </c>
      <c r="E139">
        <v>0.50304341264651142</v>
      </c>
      <c r="F139">
        <v>80.132900000000006</v>
      </c>
      <c r="G139">
        <v>65.42</v>
      </c>
      <c r="H139">
        <v>44.885184450000004</v>
      </c>
      <c r="I139">
        <v>0</v>
      </c>
      <c r="J139">
        <v>0</v>
      </c>
      <c r="K139">
        <v>1</v>
      </c>
      <c r="L139">
        <v>0</v>
      </c>
      <c r="M139" s="21">
        <f t="array" ref="M139">SUMPRODUCT(TRANSPOSE($P$20:$P$29),C139:L139)+$P$19</f>
        <v>815904025.1977458</v>
      </c>
      <c r="N139" s="21"/>
      <c r="O139" s="12">
        <v>104</v>
      </c>
      <c r="P139" s="27">
        <v>509125533.59749174</v>
      </c>
      <c r="Q139" s="27">
        <v>-8646609.5974917412</v>
      </c>
    </row>
    <row r="140" spans="1:17" x14ac:dyDescent="0.25">
      <c r="A140" s="2">
        <v>39234</v>
      </c>
      <c r="B140" s="3">
        <v>815739879</v>
      </c>
      <c r="C140">
        <v>7.6772999999999998</v>
      </c>
      <c r="D140">
        <v>1.0951</v>
      </c>
      <c r="E140">
        <v>0.50398145348251189</v>
      </c>
      <c r="F140">
        <v>79.307100000000005</v>
      </c>
      <c r="G140">
        <v>73.510000000000005</v>
      </c>
      <c r="H140">
        <v>47.614473636363641</v>
      </c>
      <c r="I140">
        <v>0</v>
      </c>
      <c r="J140">
        <v>0</v>
      </c>
      <c r="K140">
        <v>0</v>
      </c>
      <c r="L140">
        <v>0</v>
      </c>
      <c r="M140" s="21">
        <f t="array" ref="M140">SUMPRODUCT(TRANSPOSE($P$20:$P$29),C140:L140)+$P$19</f>
        <v>804464903.45556211</v>
      </c>
      <c r="N140" s="21"/>
      <c r="O140" s="12">
        <v>105</v>
      </c>
      <c r="P140" s="27">
        <v>502835431.27784956</v>
      </c>
      <c r="Q140" s="27">
        <v>-4095639.277849555</v>
      </c>
    </row>
    <row r="141" spans="1:17" x14ac:dyDescent="0.25">
      <c r="A141" s="2">
        <v>39264</v>
      </c>
      <c r="B141" s="3">
        <v>720954071</v>
      </c>
      <c r="C141">
        <v>7.6333000000000002</v>
      </c>
      <c r="D141">
        <v>1.0650999999999999</v>
      </c>
      <c r="E141">
        <v>0.50334725927417323</v>
      </c>
      <c r="F141">
        <v>79.087599999999995</v>
      </c>
      <c r="G141">
        <v>74.06</v>
      </c>
      <c r="H141">
        <v>49.09621109523809</v>
      </c>
      <c r="I141">
        <v>0</v>
      </c>
      <c r="J141">
        <v>0</v>
      </c>
      <c r="K141">
        <v>0</v>
      </c>
      <c r="L141">
        <v>0</v>
      </c>
      <c r="M141" s="21">
        <f t="array" ref="M141">SUMPRODUCT(TRANSPOSE($P$20:$P$29),C141:L141)+$P$19</f>
        <v>832725156.91560936</v>
      </c>
      <c r="N141" s="21"/>
      <c r="O141" s="12">
        <v>106</v>
      </c>
      <c r="P141" s="27">
        <v>556247869.90970087</v>
      </c>
      <c r="Q141" s="27">
        <v>16689024.090299129</v>
      </c>
    </row>
    <row r="142" spans="1:17" x14ac:dyDescent="0.25">
      <c r="A142" s="2">
        <v>39295</v>
      </c>
      <c r="B142" s="3">
        <v>823529254</v>
      </c>
      <c r="C142">
        <v>7.5757000000000003</v>
      </c>
      <c r="D142">
        <v>1.0502</v>
      </c>
      <c r="E142">
        <v>0.49127978383689513</v>
      </c>
      <c r="F142">
        <v>77.779600000000002</v>
      </c>
      <c r="G142">
        <v>70.81</v>
      </c>
      <c r="H142">
        <v>51.61710585714286</v>
      </c>
      <c r="I142">
        <v>0</v>
      </c>
      <c r="J142">
        <v>0</v>
      </c>
      <c r="K142">
        <v>0</v>
      </c>
      <c r="L142">
        <v>0</v>
      </c>
      <c r="M142" s="21">
        <f t="array" ref="M142">SUMPRODUCT(TRANSPOSE($P$20:$P$29),C142:L142)+$P$19</f>
        <v>858217607.47367954</v>
      </c>
      <c r="N142" s="21"/>
      <c r="O142" s="12">
        <v>107</v>
      </c>
      <c r="P142" s="27">
        <v>515050875.69396138</v>
      </c>
      <c r="Q142" s="27">
        <v>48425202.306038618</v>
      </c>
    </row>
    <row r="143" spans="1:17" x14ac:dyDescent="0.25">
      <c r="A143" s="2">
        <v>39326</v>
      </c>
      <c r="B143" s="3">
        <v>807941486</v>
      </c>
      <c r="C143">
        <v>7.5734000000000004</v>
      </c>
      <c r="D143">
        <v>1.0579000000000001</v>
      </c>
      <c r="E143">
        <v>0.49726504226752855</v>
      </c>
      <c r="F143">
        <v>77.6678</v>
      </c>
      <c r="G143">
        <v>70.36</v>
      </c>
      <c r="H143">
        <v>51.107910956521742</v>
      </c>
      <c r="I143">
        <v>0</v>
      </c>
      <c r="J143">
        <v>0</v>
      </c>
      <c r="K143">
        <v>0</v>
      </c>
      <c r="L143">
        <v>0</v>
      </c>
      <c r="M143" s="21">
        <f t="array" ref="M143">SUMPRODUCT(TRANSPOSE($P$20:$P$29),C143:L143)+$P$19</f>
        <v>848190512.0293417</v>
      </c>
      <c r="N143" s="21"/>
      <c r="O143" s="12">
        <v>108</v>
      </c>
      <c r="P143" s="27">
        <v>546693136.45576322</v>
      </c>
      <c r="Q143" s="27">
        <v>3663722.5442367792</v>
      </c>
    </row>
    <row r="144" spans="1:17" x14ac:dyDescent="0.25">
      <c r="A144" s="2">
        <v>39356</v>
      </c>
      <c r="B144" s="3">
        <v>922993687</v>
      </c>
      <c r="C144">
        <v>7.5209999999999999</v>
      </c>
      <c r="D144">
        <v>1.0266999999999999</v>
      </c>
      <c r="E144">
        <v>0.49544193420531107</v>
      </c>
      <c r="F144">
        <v>76.323099999999997</v>
      </c>
      <c r="G144">
        <v>63.15</v>
      </c>
      <c r="H144">
        <v>58.079609842105263</v>
      </c>
      <c r="I144">
        <v>0</v>
      </c>
      <c r="J144">
        <v>0</v>
      </c>
      <c r="K144">
        <v>0</v>
      </c>
      <c r="L144">
        <v>1</v>
      </c>
      <c r="M144" s="21">
        <f t="array" ref="M144">SUMPRODUCT(TRANSPOSE($P$20:$P$29),C144:L144)+$P$19</f>
        <v>933270319.1804812</v>
      </c>
      <c r="N144" s="21"/>
      <c r="O144" s="12">
        <v>109</v>
      </c>
      <c r="P144" s="27">
        <v>544647083.56696463</v>
      </c>
      <c r="Q144" s="27">
        <v>-9070581.5669646263</v>
      </c>
    </row>
    <row r="145" spans="1:17" x14ac:dyDescent="0.25">
      <c r="A145" s="2">
        <v>39387</v>
      </c>
      <c r="B145" s="3">
        <v>895238640</v>
      </c>
      <c r="C145">
        <v>7.5019</v>
      </c>
      <c r="D145">
        <v>0.97540000000000004</v>
      </c>
      <c r="E145">
        <v>0.48902146804244701</v>
      </c>
      <c r="F145">
        <v>74.142499999999998</v>
      </c>
      <c r="G145">
        <v>56.69</v>
      </c>
      <c r="H145">
        <v>61.674214913043471</v>
      </c>
      <c r="I145">
        <v>0</v>
      </c>
      <c r="J145">
        <v>0</v>
      </c>
      <c r="K145">
        <v>0</v>
      </c>
      <c r="L145">
        <v>0</v>
      </c>
      <c r="M145" s="21">
        <f t="array" ref="M145">SUMPRODUCT(TRANSPOSE($P$20:$P$29),C145:L145)+$P$19</f>
        <v>913894530.92608643</v>
      </c>
      <c r="N145" s="21"/>
      <c r="O145" s="12">
        <v>110</v>
      </c>
      <c r="P145" s="27">
        <v>533159738.00577843</v>
      </c>
      <c r="Q145" s="27">
        <v>31753262.994221568</v>
      </c>
    </row>
    <row r="146" spans="1:17" x14ac:dyDescent="0.25">
      <c r="A146" s="2">
        <v>39417</v>
      </c>
      <c r="B146" s="3">
        <v>813869068</v>
      </c>
      <c r="C146">
        <v>7.4210000000000003</v>
      </c>
      <c r="D146">
        <v>0.96719999999999995</v>
      </c>
      <c r="E146">
        <v>0.4830684507994783</v>
      </c>
      <c r="F146">
        <v>72.254800000000003</v>
      </c>
      <c r="G146">
        <v>49.95</v>
      </c>
      <c r="H146">
        <v>63.300523952380956</v>
      </c>
      <c r="I146">
        <v>0</v>
      </c>
      <c r="J146">
        <v>0</v>
      </c>
      <c r="K146">
        <v>0</v>
      </c>
      <c r="L146">
        <v>0</v>
      </c>
      <c r="M146" s="21">
        <f t="array" ref="M146">SUMPRODUCT(TRANSPOSE($P$20:$P$29),C146:L146)+$P$19</f>
        <v>926242321.45320249</v>
      </c>
      <c r="N146" s="21"/>
      <c r="O146" s="12">
        <v>111</v>
      </c>
      <c r="P146" s="27">
        <v>623151301.85435963</v>
      </c>
      <c r="Q146" s="27">
        <v>36073558.145640373</v>
      </c>
    </row>
    <row r="147" spans="1:17" x14ac:dyDescent="0.25">
      <c r="A147" s="2">
        <v>39448</v>
      </c>
      <c r="B147" s="3">
        <v>966155012</v>
      </c>
      <c r="C147">
        <v>7.3681999999999999</v>
      </c>
      <c r="D147">
        <v>1.0021</v>
      </c>
      <c r="E147">
        <v>0.49600714250285211</v>
      </c>
      <c r="F147">
        <v>73.799099999999996</v>
      </c>
      <c r="G147">
        <v>53.28</v>
      </c>
      <c r="H147">
        <v>72.867470999999981</v>
      </c>
      <c r="I147">
        <v>0</v>
      </c>
      <c r="J147">
        <v>0</v>
      </c>
      <c r="K147">
        <v>0</v>
      </c>
      <c r="L147">
        <v>0</v>
      </c>
      <c r="M147" s="21">
        <f t="array" ref="M147">SUMPRODUCT(TRANSPOSE($P$20:$P$29),C147:L147)+$P$19</f>
        <v>963837707.7908175</v>
      </c>
      <c r="N147" s="21"/>
      <c r="O147" s="12">
        <v>112</v>
      </c>
      <c r="P147" s="27">
        <v>615553819.80255103</v>
      </c>
      <c r="Q147" s="27">
        <v>38223596.197448969</v>
      </c>
    </row>
    <row r="148" spans="1:17" x14ac:dyDescent="0.25">
      <c r="A148" s="2">
        <v>39479</v>
      </c>
      <c r="B148" s="3">
        <v>953670868</v>
      </c>
      <c r="C148">
        <v>7.2404999999999999</v>
      </c>
      <c r="D148">
        <v>1.0099</v>
      </c>
      <c r="E148">
        <v>0.50756268399147297</v>
      </c>
      <c r="F148">
        <v>73.210499999999996</v>
      </c>
      <c r="G148">
        <v>49.76</v>
      </c>
      <c r="H148">
        <v>71.742237285714296</v>
      </c>
      <c r="I148">
        <v>0</v>
      </c>
      <c r="J148">
        <v>0</v>
      </c>
      <c r="K148">
        <v>0</v>
      </c>
      <c r="L148">
        <v>0</v>
      </c>
      <c r="M148" s="21">
        <f t="array" ref="M148">SUMPRODUCT(TRANSPOSE($P$20:$P$29),C148:L148)+$P$19</f>
        <v>966227713.85642767</v>
      </c>
      <c r="N148" s="21"/>
      <c r="O148" s="12">
        <v>113</v>
      </c>
      <c r="P148" s="27">
        <v>581592476.23518813</v>
      </c>
      <c r="Q148" s="27">
        <v>48958056.764811873</v>
      </c>
    </row>
    <row r="149" spans="1:17" x14ac:dyDescent="0.25">
      <c r="A149" s="2">
        <v>39508</v>
      </c>
      <c r="B149" s="3">
        <v>988525439</v>
      </c>
      <c r="C149">
        <v>7.1643999999999997</v>
      </c>
      <c r="D149">
        <v>0.99860000000000004</v>
      </c>
      <c r="E149">
        <v>0.50900946757609689</v>
      </c>
      <c r="F149">
        <v>72.857500000000002</v>
      </c>
      <c r="G149">
        <v>57.86</v>
      </c>
      <c r="H149">
        <v>70.682557150000008</v>
      </c>
      <c r="I149">
        <v>1</v>
      </c>
      <c r="J149">
        <v>0</v>
      </c>
      <c r="K149">
        <v>0</v>
      </c>
      <c r="L149">
        <v>0</v>
      </c>
      <c r="M149" s="21">
        <f t="array" ref="M149">SUMPRODUCT(TRANSPOSE($P$20:$P$29),C149:L149)+$P$19</f>
        <v>1084542604.7025287</v>
      </c>
      <c r="N149" s="21"/>
      <c r="O149" s="12">
        <v>114</v>
      </c>
      <c r="P149" s="27">
        <v>520149763.26317239</v>
      </c>
      <c r="Q149" s="27">
        <v>130150440.73682761</v>
      </c>
    </row>
    <row r="150" spans="1:17" x14ac:dyDescent="0.25">
      <c r="A150" s="2">
        <v>39539</v>
      </c>
      <c r="B150" s="3">
        <v>1090868980</v>
      </c>
      <c r="C150">
        <v>7.0721999999999996</v>
      </c>
      <c r="D150">
        <v>1.0028999999999999</v>
      </c>
      <c r="E150">
        <v>0.49962528103922055</v>
      </c>
      <c r="F150">
        <v>70.435500000000005</v>
      </c>
      <c r="G150">
        <v>53.24</v>
      </c>
      <c r="H150">
        <v>68.513390750000013</v>
      </c>
      <c r="I150">
        <v>0</v>
      </c>
      <c r="J150">
        <v>1</v>
      </c>
      <c r="K150">
        <v>0</v>
      </c>
      <c r="L150">
        <v>0</v>
      </c>
      <c r="M150" s="21">
        <f t="array" ref="M150">SUMPRODUCT(TRANSPOSE($P$20:$P$29),C150:L150)+$P$19</f>
        <v>1062243921.3882363</v>
      </c>
      <c r="N150" s="21"/>
      <c r="O150" s="12">
        <v>115</v>
      </c>
      <c r="P150" s="27">
        <v>524801983.08193666</v>
      </c>
      <c r="Q150" s="27">
        <v>78562443.918063343</v>
      </c>
    </row>
    <row r="151" spans="1:17" x14ac:dyDescent="0.25">
      <c r="A151" s="2">
        <v>39569</v>
      </c>
      <c r="B151" s="3">
        <v>1047992457</v>
      </c>
      <c r="C151">
        <v>6.9996999999999998</v>
      </c>
      <c r="D151">
        <v>1.0137</v>
      </c>
      <c r="E151">
        <v>0.50464271295922492</v>
      </c>
      <c r="F151">
        <v>70.390500000000003</v>
      </c>
      <c r="G151">
        <v>61.15</v>
      </c>
      <c r="H151">
        <v>72.377746636363639</v>
      </c>
      <c r="I151">
        <v>0</v>
      </c>
      <c r="J151">
        <v>0</v>
      </c>
      <c r="K151">
        <v>1</v>
      </c>
      <c r="L151">
        <v>0</v>
      </c>
      <c r="M151" s="21">
        <f t="array" ref="M151">SUMPRODUCT(TRANSPOSE($P$20:$P$29),C151:L151)+$P$19</f>
        <v>1070393017.4295564</v>
      </c>
      <c r="N151" s="21"/>
      <c r="O151" s="12">
        <v>116</v>
      </c>
      <c r="P151" s="27">
        <v>540157209.88413894</v>
      </c>
      <c r="Q151" s="27">
        <v>66942534.115861058</v>
      </c>
    </row>
    <row r="152" spans="1:17" x14ac:dyDescent="0.25">
      <c r="A152" s="2">
        <v>39600</v>
      </c>
      <c r="B152" s="3">
        <v>990480417</v>
      </c>
      <c r="C152">
        <v>6.9725000000000001</v>
      </c>
      <c r="D152">
        <v>0.99929999999999997</v>
      </c>
      <c r="E152">
        <v>0.5089058524173028</v>
      </c>
      <c r="F152">
        <v>70.720100000000002</v>
      </c>
      <c r="G152">
        <v>78.11</v>
      </c>
      <c r="H152">
        <v>69.261802904761893</v>
      </c>
      <c r="I152">
        <v>0</v>
      </c>
      <c r="J152">
        <v>0</v>
      </c>
      <c r="K152">
        <v>0</v>
      </c>
      <c r="L152">
        <v>0</v>
      </c>
      <c r="M152" s="21">
        <f t="array" ref="M152">SUMPRODUCT(TRANSPOSE($P$20:$P$29),C152:L152)+$P$19</f>
        <v>1033813672.0784636</v>
      </c>
      <c r="N152" s="21"/>
      <c r="O152" s="12">
        <v>117</v>
      </c>
      <c r="P152" s="27">
        <v>574059495.36834943</v>
      </c>
      <c r="Q152" s="27">
        <v>22390263.631650567</v>
      </c>
    </row>
    <row r="153" spans="1:17" x14ac:dyDescent="0.25">
      <c r="A153" s="2">
        <v>39630</v>
      </c>
      <c r="B153" s="3">
        <v>1004907967</v>
      </c>
      <c r="C153">
        <v>6.8993000000000002</v>
      </c>
      <c r="D153">
        <v>1.0165999999999999</v>
      </c>
      <c r="E153">
        <v>0.50854353132628149</v>
      </c>
      <c r="F153">
        <v>71.379199999999997</v>
      </c>
      <c r="G153">
        <v>73.900000000000006</v>
      </c>
      <c r="H153">
        <v>64.59479985714286</v>
      </c>
      <c r="I153">
        <v>0</v>
      </c>
      <c r="J153">
        <v>0</v>
      </c>
      <c r="K153">
        <v>0</v>
      </c>
      <c r="L153">
        <v>0</v>
      </c>
      <c r="M153" s="21">
        <f t="array" ref="M153">SUMPRODUCT(TRANSPOSE($P$20:$P$29),C153:L153)+$P$19</f>
        <v>1019724471.8373044</v>
      </c>
      <c r="N153" s="21"/>
      <c r="O153" s="12">
        <v>118</v>
      </c>
      <c r="P153" s="27">
        <v>622359999.54393947</v>
      </c>
      <c r="Q153" s="27">
        <v>17870973.456060529</v>
      </c>
    </row>
    <row r="154" spans="1:17" x14ac:dyDescent="0.25">
      <c r="A154" s="2">
        <v>39661</v>
      </c>
      <c r="B154" s="3">
        <v>1009473111</v>
      </c>
      <c r="C154">
        <v>6.8354999999999997</v>
      </c>
      <c r="D154">
        <v>1.0129999999999999</v>
      </c>
      <c r="E154">
        <v>0.50281576830249397</v>
      </c>
      <c r="F154">
        <v>70.827200000000005</v>
      </c>
      <c r="G154">
        <v>76.08</v>
      </c>
      <c r="H154">
        <v>57.039310909090908</v>
      </c>
      <c r="I154">
        <v>0</v>
      </c>
      <c r="J154">
        <v>0</v>
      </c>
      <c r="K154">
        <v>0</v>
      </c>
      <c r="L154">
        <v>0</v>
      </c>
      <c r="M154" s="21">
        <f t="array" ref="M154">SUMPRODUCT(TRANSPOSE($P$20:$P$29),C154:L154)+$P$19</f>
        <v>1006228342.9296584</v>
      </c>
      <c r="N154" s="21"/>
      <c r="O154" s="12">
        <v>119</v>
      </c>
      <c r="P154" s="27">
        <v>567144268.24952722</v>
      </c>
      <c r="Q154" s="27">
        <v>42183595.750472784</v>
      </c>
    </row>
    <row r="155" spans="1:17" x14ac:dyDescent="0.25">
      <c r="A155" s="2">
        <v>39692</v>
      </c>
      <c r="B155" s="3">
        <v>1065380884</v>
      </c>
      <c r="C155">
        <v>6.8461999999999996</v>
      </c>
      <c r="D155">
        <v>1.0535000000000001</v>
      </c>
      <c r="E155">
        <v>0.53008216273522391</v>
      </c>
      <c r="F155">
        <v>73.855999999999995</v>
      </c>
      <c r="G155">
        <v>84.56</v>
      </c>
      <c r="H155">
        <v>56.207672285714288</v>
      </c>
      <c r="I155">
        <v>0</v>
      </c>
      <c r="J155">
        <v>0</v>
      </c>
      <c r="K155">
        <v>0</v>
      </c>
      <c r="L155">
        <v>0</v>
      </c>
      <c r="M155" s="21">
        <f t="array" ref="M155">SUMPRODUCT(TRANSPOSE($P$20:$P$29),C155:L155)+$P$19</f>
        <v>990733754.17658877</v>
      </c>
      <c r="N155" s="21"/>
      <c r="O155" s="12">
        <v>120</v>
      </c>
      <c r="P155" s="27">
        <v>569155144.18458557</v>
      </c>
      <c r="Q155" s="27">
        <v>52834244.815414429</v>
      </c>
    </row>
    <row r="156" spans="1:17" x14ac:dyDescent="0.25">
      <c r="A156" s="2">
        <v>39722</v>
      </c>
      <c r="B156" s="3">
        <v>1114704310</v>
      </c>
      <c r="C156">
        <v>6.8307000000000002</v>
      </c>
      <c r="D156">
        <v>1.0582</v>
      </c>
      <c r="E156">
        <v>0.55639014076670568</v>
      </c>
      <c r="F156">
        <v>75.6434</v>
      </c>
      <c r="G156">
        <v>71.16</v>
      </c>
      <c r="H156">
        <v>50.369190285714282</v>
      </c>
      <c r="I156">
        <v>0</v>
      </c>
      <c r="J156">
        <v>0</v>
      </c>
      <c r="K156">
        <v>0</v>
      </c>
      <c r="L156">
        <v>1</v>
      </c>
      <c r="M156" s="21">
        <f t="array" ref="M156">SUMPRODUCT(TRANSPOSE($P$20:$P$29),C156:L156)+$P$19</f>
        <v>990423862.72197437</v>
      </c>
      <c r="N156" s="21"/>
      <c r="O156" s="12">
        <v>121</v>
      </c>
      <c r="P156" s="27">
        <v>587830969.48964369</v>
      </c>
      <c r="Q156" s="27">
        <v>61268034.510356307</v>
      </c>
    </row>
    <row r="157" spans="1:17" x14ac:dyDescent="0.25">
      <c r="A157" s="2">
        <v>39753</v>
      </c>
      <c r="B157" s="3">
        <v>982149690</v>
      </c>
      <c r="C157">
        <v>6.8357999999999999</v>
      </c>
      <c r="D157">
        <v>1.1847000000000001</v>
      </c>
      <c r="E157">
        <v>0.59304946032499117</v>
      </c>
      <c r="F157">
        <v>79.516800000000003</v>
      </c>
      <c r="G157">
        <v>63.67</v>
      </c>
      <c r="H157">
        <v>31.290366521739134</v>
      </c>
      <c r="I157">
        <v>0</v>
      </c>
      <c r="J157">
        <v>0</v>
      </c>
      <c r="K157">
        <v>0</v>
      </c>
      <c r="L157">
        <v>0</v>
      </c>
      <c r="M157" s="21">
        <f t="array" ref="M157">SUMPRODUCT(TRANSPOSE($P$20:$P$29),C157:L157)+$P$19</f>
        <v>794972742.5319984</v>
      </c>
      <c r="N157" s="21"/>
      <c r="O157" s="12">
        <v>122</v>
      </c>
      <c r="P157" s="27">
        <v>586480513.28619337</v>
      </c>
      <c r="Q157" s="27">
        <v>86890499.713806629</v>
      </c>
    </row>
    <row r="158" spans="1:17" x14ac:dyDescent="0.25">
      <c r="A158" s="2">
        <v>39783</v>
      </c>
      <c r="B158" s="3">
        <v>910322105</v>
      </c>
      <c r="C158">
        <v>6.8281000000000001</v>
      </c>
      <c r="D158">
        <v>1.2171000000000001</v>
      </c>
      <c r="E158">
        <v>0.6524434005350036</v>
      </c>
      <c r="F158">
        <v>82.945499999999996</v>
      </c>
      <c r="G158">
        <v>52.6</v>
      </c>
      <c r="H158">
        <v>29.113860210526312</v>
      </c>
      <c r="I158">
        <v>0</v>
      </c>
      <c r="J158">
        <v>0</v>
      </c>
      <c r="K158">
        <v>0</v>
      </c>
      <c r="L158">
        <v>0</v>
      </c>
      <c r="M158" s="21">
        <f t="array" ref="M158">SUMPRODUCT(TRANSPOSE($P$20:$P$29),C158:L158)+$P$19</f>
        <v>739548914.65395379</v>
      </c>
      <c r="N158" s="21"/>
      <c r="O158" s="12">
        <v>123</v>
      </c>
      <c r="P158" s="27">
        <v>698807201.41502857</v>
      </c>
      <c r="Q158" s="27">
        <v>74136392.584971428</v>
      </c>
    </row>
    <row r="159" spans="1:17" x14ac:dyDescent="0.25">
      <c r="A159" s="2">
        <v>39814</v>
      </c>
      <c r="B159" s="3">
        <v>761575214</v>
      </c>
      <c r="C159">
        <v>6.8539000000000003</v>
      </c>
      <c r="D159">
        <v>1.2337</v>
      </c>
      <c r="E159">
        <v>0.67321933485929708</v>
      </c>
      <c r="F159">
        <v>81.017399999999995</v>
      </c>
      <c r="G159">
        <v>53.7</v>
      </c>
      <c r="H159">
        <v>30.513594999999995</v>
      </c>
      <c r="I159">
        <v>0</v>
      </c>
      <c r="J159">
        <v>0</v>
      </c>
      <c r="K159">
        <v>0</v>
      </c>
      <c r="L159">
        <v>0</v>
      </c>
      <c r="M159" s="21">
        <f t="array" ref="M159">SUMPRODUCT(TRANSPOSE($P$20:$P$29),C159:L159)+$P$19</f>
        <v>711034039.10449004</v>
      </c>
      <c r="N159" s="21"/>
      <c r="O159" s="12">
        <v>124</v>
      </c>
      <c r="P159" s="27">
        <v>683757254.60054862</v>
      </c>
      <c r="Q159" s="27">
        <v>16305542.399451375</v>
      </c>
    </row>
    <row r="160" spans="1:17" x14ac:dyDescent="0.25">
      <c r="A160" s="2">
        <v>39845</v>
      </c>
      <c r="B160" s="3">
        <v>779431246</v>
      </c>
      <c r="C160">
        <v>6.8360000000000003</v>
      </c>
      <c r="D160">
        <v>1.2248000000000001</v>
      </c>
      <c r="E160">
        <v>0.69146729359701287</v>
      </c>
      <c r="F160">
        <v>81.216200000000001</v>
      </c>
      <c r="G160">
        <v>55.99</v>
      </c>
      <c r="H160">
        <v>33.4155637</v>
      </c>
      <c r="I160">
        <v>0</v>
      </c>
      <c r="J160">
        <v>0</v>
      </c>
      <c r="K160">
        <v>0</v>
      </c>
      <c r="L160">
        <v>0</v>
      </c>
      <c r="M160" s="21">
        <f t="array" ref="M160">SUMPRODUCT(TRANSPOSE($P$20:$P$29),C160:L160)+$P$19</f>
        <v>722722035.96761417</v>
      </c>
      <c r="N160" s="21"/>
      <c r="O160" s="12">
        <v>125</v>
      </c>
      <c r="P160" s="27">
        <v>679706126.8777194</v>
      </c>
      <c r="Q160" s="27">
        <v>44386944.122280598</v>
      </c>
    </row>
    <row r="161" spans="1:17" x14ac:dyDescent="0.25">
      <c r="A161" s="2">
        <v>39873</v>
      </c>
      <c r="B161" s="3">
        <v>822920479</v>
      </c>
      <c r="C161">
        <v>6.8362999999999996</v>
      </c>
      <c r="D161">
        <v>1.2452000000000001</v>
      </c>
      <c r="E161">
        <v>0.69338510608792125</v>
      </c>
      <c r="F161">
        <v>83.263999999999996</v>
      </c>
      <c r="G161">
        <v>57.37</v>
      </c>
      <c r="H161">
        <v>28.457067210526318</v>
      </c>
      <c r="I161">
        <v>1</v>
      </c>
      <c r="J161">
        <v>0</v>
      </c>
      <c r="K161">
        <v>0</v>
      </c>
      <c r="L161">
        <v>0</v>
      </c>
      <c r="M161" s="21">
        <f t="array" ref="M161">SUMPRODUCT(TRANSPOSE($P$20:$P$29),C161:L161)+$P$19</f>
        <v>799570786.99466228</v>
      </c>
      <c r="N161" s="21"/>
      <c r="O161" s="12">
        <v>126</v>
      </c>
      <c r="P161" s="27">
        <v>660120075.95074773</v>
      </c>
      <c r="Q161" s="27">
        <v>45019504.049252272</v>
      </c>
    </row>
    <row r="162" spans="1:17" x14ac:dyDescent="0.25">
      <c r="A162" s="2">
        <v>39904</v>
      </c>
      <c r="B162" s="3">
        <v>778694888</v>
      </c>
      <c r="C162">
        <v>6.8360000000000003</v>
      </c>
      <c r="D162">
        <v>1.2645</v>
      </c>
      <c r="E162">
        <v>0.7057163020465772</v>
      </c>
      <c r="F162">
        <v>84.336399999999998</v>
      </c>
      <c r="G162">
        <v>57.35</v>
      </c>
      <c r="H162">
        <v>25.432054681818183</v>
      </c>
      <c r="I162">
        <v>0</v>
      </c>
      <c r="J162">
        <v>1</v>
      </c>
      <c r="K162">
        <v>0</v>
      </c>
      <c r="L162">
        <v>0</v>
      </c>
      <c r="M162" s="21">
        <f t="array" ref="M162">SUMPRODUCT(TRANSPOSE($P$20:$P$29),C162:L162)+$P$19</f>
        <v>758527216.33200884</v>
      </c>
      <c r="N162" s="21"/>
      <c r="O162" s="12">
        <v>127</v>
      </c>
      <c r="P162" s="27">
        <v>657848882.38168597</v>
      </c>
      <c r="Q162" s="27">
        <v>4150308.6183140278</v>
      </c>
    </row>
    <row r="163" spans="1:17" x14ac:dyDescent="0.25">
      <c r="A163" s="2">
        <v>39934</v>
      </c>
      <c r="B163" s="3">
        <v>705300106</v>
      </c>
      <c r="C163">
        <v>6.8305999999999996</v>
      </c>
      <c r="D163">
        <v>1.2242</v>
      </c>
      <c r="E163">
        <v>0.67971723762914626</v>
      </c>
      <c r="F163">
        <v>82.558199999999999</v>
      </c>
      <c r="G163">
        <v>57.89</v>
      </c>
      <c r="H163">
        <v>32.175680952380944</v>
      </c>
      <c r="I163">
        <v>0</v>
      </c>
      <c r="J163">
        <v>0</v>
      </c>
      <c r="K163">
        <v>1</v>
      </c>
      <c r="L163">
        <v>0</v>
      </c>
      <c r="M163" s="21">
        <f t="array" ref="M163">SUMPRODUCT(TRANSPOSE($P$20:$P$29),C163:L163)+$P$19</f>
        <v>790433071.91080499</v>
      </c>
      <c r="N163" s="21"/>
      <c r="O163" s="12">
        <v>128</v>
      </c>
      <c r="P163" s="27">
        <v>643733178.10436845</v>
      </c>
      <c r="Q163" s="27">
        <v>65270876.895631552</v>
      </c>
    </row>
    <row r="164" spans="1:17" x14ac:dyDescent="0.25">
      <c r="A164" s="2">
        <v>39965</v>
      </c>
      <c r="B164" s="3">
        <v>751743508</v>
      </c>
      <c r="C164">
        <v>6.8235000000000001</v>
      </c>
      <c r="D164">
        <v>1.1528</v>
      </c>
      <c r="E164">
        <v>0.6485925541574783</v>
      </c>
      <c r="F164">
        <v>79.355800000000002</v>
      </c>
      <c r="G164">
        <v>58.72</v>
      </c>
      <c r="H164">
        <v>36.804189800000003</v>
      </c>
      <c r="I164">
        <v>0</v>
      </c>
      <c r="J164">
        <v>0</v>
      </c>
      <c r="K164">
        <v>0</v>
      </c>
      <c r="L164">
        <v>0</v>
      </c>
      <c r="M164" s="21">
        <f t="array" ref="M164">SUMPRODUCT(TRANSPOSE($P$20:$P$29),C164:L164)+$P$19</f>
        <v>792613562.05857134</v>
      </c>
      <c r="N164" s="21"/>
      <c r="O164" s="12">
        <v>129</v>
      </c>
      <c r="P164" s="27">
        <v>654022861.58148825</v>
      </c>
      <c r="Q164" s="27">
        <v>36990443.418511748</v>
      </c>
    </row>
    <row r="165" spans="1:17" x14ac:dyDescent="0.25">
      <c r="A165" s="2">
        <v>39995</v>
      </c>
      <c r="B165" s="3">
        <v>756321766</v>
      </c>
      <c r="C165">
        <v>6.8334000000000001</v>
      </c>
      <c r="D165">
        <v>1.1264000000000001</v>
      </c>
      <c r="E165">
        <v>0.61091086810434359</v>
      </c>
      <c r="F165">
        <v>77.025700000000001</v>
      </c>
      <c r="G165">
        <v>56.96</v>
      </c>
      <c r="H165">
        <v>36.582270090909098</v>
      </c>
      <c r="I165">
        <v>0</v>
      </c>
      <c r="J165">
        <v>0</v>
      </c>
      <c r="K165">
        <v>0</v>
      </c>
      <c r="L165">
        <v>0</v>
      </c>
      <c r="M165" s="21">
        <f t="array" ref="M165">SUMPRODUCT(TRANSPOSE($P$20:$P$29),C165:L165)+$P$19</f>
        <v>811546481.8407464</v>
      </c>
      <c r="N165" s="21"/>
      <c r="O165" s="12">
        <v>130</v>
      </c>
      <c r="P165" s="27">
        <v>717822074.59455264</v>
      </c>
      <c r="Q165" s="27">
        <v>51208350.405447364</v>
      </c>
    </row>
    <row r="166" spans="1:17" x14ac:dyDescent="0.25">
      <c r="A166" s="2">
        <v>40026</v>
      </c>
      <c r="B166" s="3">
        <v>713995388</v>
      </c>
      <c r="C166">
        <v>6.8316999999999997</v>
      </c>
      <c r="D166">
        <v>1.1229</v>
      </c>
      <c r="E166">
        <v>0.61057516180241789</v>
      </c>
      <c r="F166">
        <v>76.868300000000005</v>
      </c>
      <c r="G166">
        <v>57.88</v>
      </c>
      <c r="H166">
        <v>33.622585454545451</v>
      </c>
      <c r="I166">
        <v>0</v>
      </c>
      <c r="J166">
        <v>0</v>
      </c>
      <c r="K166">
        <v>0</v>
      </c>
      <c r="L166">
        <v>0</v>
      </c>
      <c r="M166" s="21">
        <f t="array" ref="M166">SUMPRODUCT(TRANSPOSE($P$20:$P$29),C166:L166)+$P$19</f>
        <v>801803268.55079699</v>
      </c>
      <c r="N166" s="21"/>
      <c r="O166" s="12">
        <v>131</v>
      </c>
      <c r="P166" s="27">
        <v>681693411.35377574</v>
      </c>
      <c r="Q166" s="27">
        <v>-10838169.35377574</v>
      </c>
    </row>
    <row r="167" spans="1:17" x14ac:dyDescent="0.25">
      <c r="A167" s="2">
        <v>40057</v>
      </c>
      <c r="B167" s="3">
        <v>729716393</v>
      </c>
      <c r="C167">
        <v>6.8323</v>
      </c>
      <c r="D167">
        <v>1.0871999999999999</v>
      </c>
      <c r="E167">
        <v>0.60488749092668759</v>
      </c>
      <c r="F167">
        <v>75.392099999999999</v>
      </c>
      <c r="G167">
        <v>49.56</v>
      </c>
      <c r="H167">
        <v>38.38133609523809</v>
      </c>
      <c r="I167">
        <v>0</v>
      </c>
      <c r="J167">
        <v>0</v>
      </c>
      <c r="K167">
        <v>0</v>
      </c>
      <c r="L167">
        <v>0</v>
      </c>
      <c r="M167" s="21">
        <f t="array" ref="M167">SUMPRODUCT(TRANSPOSE($P$20:$P$29),C167:L167)+$P$19</f>
        <v>823523372.62575555</v>
      </c>
      <c r="N167" s="21"/>
      <c r="O167" s="12">
        <v>132</v>
      </c>
      <c r="P167" s="27">
        <v>690845383.32694733</v>
      </c>
      <c r="Q167" s="27">
        <v>10746859.673052669</v>
      </c>
    </row>
    <row r="168" spans="1:17" x14ac:dyDescent="0.25">
      <c r="A168" s="2">
        <v>40087</v>
      </c>
      <c r="B168" s="3">
        <v>731364599</v>
      </c>
      <c r="C168">
        <v>6.8277000000000001</v>
      </c>
      <c r="D168">
        <v>1.0815999999999999</v>
      </c>
      <c r="E168">
        <v>0.61263248177418361</v>
      </c>
      <c r="F168">
        <v>74.240099999999998</v>
      </c>
      <c r="G168">
        <v>50.62</v>
      </c>
      <c r="H168">
        <v>37.297434190476189</v>
      </c>
      <c r="I168">
        <v>0</v>
      </c>
      <c r="J168">
        <v>0</v>
      </c>
      <c r="K168">
        <v>0</v>
      </c>
      <c r="L168">
        <v>1</v>
      </c>
      <c r="M168" s="21">
        <f t="array" ref="M168">SUMPRODUCT(TRANSPOSE($P$20:$P$29),C168:L168)+$P$19</f>
        <v>859318119.05404806</v>
      </c>
      <c r="N168" s="21"/>
      <c r="O168" s="12">
        <v>133</v>
      </c>
      <c r="P168" s="27">
        <v>703219669.31890094</v>
      </c>
      <c r="Q168" s="27">
        <v>-1580284.3189009428</v>
      </c>
    </row>
    <row r="169" spans="1:17" x14ac:dyDescent="0.25">
      <c r="A169" s="2">
        <v>40118</v>
      </c>
      <c r="B169" s="3">
        <v>747321288</v>
      </c>
      <c r="C169">
        <v>6.8266999999999998</v>
      </c>
      <c r="D169">
        <v>1.0547</v>
      </c>
      <c r="E169">
        <v>0.61682704169750802</v>
      </c>
      <c r="F169">
        <v>72.793999999999997</v>
      </c>
      <c r="G169">
        <v>50.95</v>
      </c>
      <c r="H169">
        <v>38.396818409090912</v>
      </c>
      <c r="I169">
        <v>0</v>
      </c>
      <c r="J169">
        <v>0</v>
      </c>
      <c r="K169">
        <v>0</v>
      </c>
      <c r="L169">
        <v>0</v>
      </c>
      <c r="M169" s="21">
        <f t="array" ref="M169">SUMPRODUCT(TRANSPOSE($P$20:$P$29),C169:L169)+$P$19</f>
        <v>820235760.40647936</v>
      </c>
      <c r="N169" s="21"/>
      <c r="O169" s="12">
        <v>134</v>
      </c>
      <c r="P169" s="27">
        <v>706810705.37145495</v>
      </c>
      <c r="Q169" s="27">
        <v>43876661.628545046</v>
      </c>
    </row>
    <row r="170" spans="1:17" x14ac:dyDescent="0.25">
      <c r="A170" s="2">
        <v>40148</v>
      </c>
      <c r="B170" s="3">
        <v>763740689</v>
      </c>
      <c r="C170">
        <v>6.8270999999999997</v>
      </c>
      <c r="D170">
        <v>1.0592999999999999</v>
      </c>
      <c r="E170">
        <v>0.60244593047773964</v>
      </c>
      <c r="F170">
        <v>72.554299999999998</v>
      </c>
      <c r="G170">
        <v>54.18</v>
      </c>
      <c r="H170">
        <v>42.523764799999995</v>
      </c>
      <c r="I170">
        <v>0</v>
      </c>
      <c r="J170">
        <v>0</v>
      </c>
      <c r="K170">
        <v>0</v>
      </c>
      <c r="L170">
        <v>0</v>
      </c>
      <c r="M170" s="21">
        <f t="array" ref="M170">SUMPRODUCT(TRANSPOSE($P$20:$P$29),C170:L170)+$P$19</f>
        <v>846786375.93621159</v>
      </c>
      <c r="N170" s="21"/>
      <c r="O170" s="12">
        <v>135</v>
      </c>
      <c r="P170" s="27">
        <v>837692117.3040936</v>
      </c>
      <c r="Q170" s="27">
        <v>-20078545.304093599</v>
      </c>
    </row>
    <row r="171" spans="1:17" x14ac:dyDescent="0.25">
      <c r="A171" s="2">
        <v>40179</v>
      </c>
      <c r="B171" s="3">
        <v>721956990</v>
      </c>
      <c r="C171">
        <v>6.8274999999999997</v>
      </c>
      <c r="D171">
        <v>1.0537000000000001</v>
      </c>
      <c r="E171">
        <v>0.61629483544927888</v>
      </c>
      <c r="F171">
        <v>73.1327</v>
      </c>
      <c r="G171">
        <v>61.85</v>
      </c>
      <c r="H171">
        <v>46.664378090909096</v>
      </c>
      <c r="I171">
        <v>0</v>
      </c>
      <c r="J171">
        <v>0</v>
      </c>
      <c r="K171">
        <v>0</v>
      </c>
      <c r="L171">
        <v>0</v>
      </c>
      <c r="M171" s="21">
        <f t="array" ref="M171">SUMPRODUCT(TRANSPOSE($P$20:$P$29),C171:L171)+$P$19</f>
        <v>869640383.68042469</v>
      </c>
      <c r="N171" s="21"/>
      <c r="O171" s="12">
        <v>136</v>
      </c>
      <c r="P171" s="27">
        <v>816260232.23060703</v>
      </c>
      <c r="Q171" s="27">
        <v>-67550656.230607033</v>
      </c>
    </row>
    <row r="172" spans="1:17" x14ac:dyDescent="0.25">
      <c r="A172" s="2">
        <v>40210</v>
      </c>
      <c r="B172" s="3">
        <v>781185069</v>
      </c>
      <c r="C172">
        <v>6.8269000000000002</v>
      </c>
      <c r="D172">
        <v>1.0438000000000001</v>
      </c>
      <c r="E172">
        <v>0.6188884762965714</v>
      </c>
      <c r="F172">
        <v>73.725300000000004</v>
      </c>
      <c r="G172">
        <v>67.34</v>
      </c>
      <c r="H172">
        <v>47.899840210526314</v>
      </c>
      <c r="I172">
        <v>0</v>
      </c>
      <c r="J172">
        <v>0</v>
      </c>
      <c r="K172">
        <v>0</v>
      </c>
      <c r="L172">
        <v>0</v>
      </c>
      <c r="M172" s="21">
        <f t="array" ref="M172">SUMPRODUCT(TRANSPOSE($P$20:$P$29),C172:L172)+$P$19</f>
        <v>887278485.9984107</v>
      </c>
      <c r="N172" s="21"/>
      <c r="O172" s="12">
        <v>137</v>
      </c>
      <c r="P172" s="27">
        <v>815904025.1977458</v>
      </c>
      <c r="Q172" s="27">
        <v>20913605.8022542</v>
      </c>
    </row>
    <row r="173" spans="1:17" x14ac:dyDescent="0.25">
      <c r="A173" s="2">
        <v>40238</v>
      </c>
      <c r="B173" s="3">
        <v>1006921809</v>
      </c>
      <c r="C173">
        <v>6.8285</v>
      </c>
      <c r="D173">
        <v>1.0571999999999999</v>
      </c>
      <c r="E173">
        <v>0.64028684850813156</v>
      </c>
      <c r="F173">
        <v>75.421000000000006</v>
      </c>
      <c r="G173">
        <v>66.19</v>
      </c>
      <c r="H173">
        <v>46.24993805263157</v>
      </c>
      <c r="I173">
        <v>1</v>
      </c>
      <c r="J173">
        <v>0</v>
      </c>
      <c r="K173">
        <v>0</v>
      </c>
      <c r="L173">
        <v>0</v>
      </c>
      <c r="M173" s="21">
        <f t="array" ref="M173">SUMPRODUCT(TRANSPOSE($P$20:$P$29),C173:L173)+$P$19</f>
        <v>963492929.15950322</v>
      </c>
      <c r="N173" s="21"/>
      <c r="O173" s="12">
        <v>138</v>
      </c>
      <c r="P173" s="27">
        <v>804464903.45556223</v>
      </c>
      <c r="Q173" s="27">
        <v>11274975.544437766</v>
      </c>
    </row>
    <row r="174" spans="1:17" x14ac:dyDescent="0.25">
      <c r="A174" s="2">
        <v>40269</v>
      </c>
      <c r="B174" s="3">
        <v>928891976</v>
      </c>
      <c r="C174">
        <v>6.8262</v>
      </c>
      <c r="D174">
        <v>1.0228999999999999</v>
      </c>
      <c r="E174">
        <v>0.66409881790410408</v>
      </c>
      <c r="F174">
        <v>75.2483</v>
      </c>
      <c r="G174">
        <v>70.930000000000007</v>
      </c>
      <c r="H174">
        <v>51.314287304347822</v>
      </c>
      <c r="I174">
        <v>0</v>
      </c>
      <c r="J174">
        <v>1</v>
      </c>
      <c r="K174">
        <v>0</v>
      </c>
      <c r="L174">
        <v>0</v>
      </c>
      <c r="M174" s="21">
        <f t="array" ref="M174">SUMPRODUCT(TRANSPOSE($P$20:$P$29),C174:L174)+$P$19</f>
        <v>972449972.69772315</v>
      </c>
      <c r="N174" s="21"/>
      <c r="O174" s="12">
        <v>139</v>
      </c>
      <c r="P174" s="27">
        <v>832725156.91560924</v>
      </c>
      <c r="Q174" s="27">
        <v>-111771085.91560924</v>
      </c>
    </row>
    <row r="175" spans="1:17" x14ac:dyDescent="0.25">
      <c r="A175" s="2">
        <v>40299</v>
      </c>
      <c r="B175" s="3">
        <v>965179094</v>
      </c>
      <c r="C175">
        <v>6.8255999999999997</v>
      </c>
      <c r="D175">
        <v>1.0052000000000001</v>
      </c>
      <c r="E175">
        <v>0.65223062875032611</v>
      </c>
      <c r="F175">
        <v>75.335999999999999</v>
      </c>
      <c r="G175">
        <v>77.58</v>
      </c>
      <c r="H175">
        <v>52.722451619047618</v>
      </c>
      <c r="I175">
        <v>0</v>
      </c>
      <c r="J175">
        <v>0</v>
      </c>
      <c r="K175">
        <v>1</v>
      </c>
      <c r="L175">
        <v>0</v>
      </c>
      <c r="M175" s="21">
        <f t="array" ref="M175">SUMPRODUCT(TRANSPOSE($P$20:$P$29),C175:L175)+$P$19</f>
        <v>979140039.3148036</v>
      </c>
      <c r="N175" s="21"/>
      <c r="O175" s="12">
        <v>140</v>
      </c>
      <c r="P175" s="27">
        <v>858217607.47367966</v>
      </c>
      <c r="Q175" s="27">
        <v>-34688353.473679662</v>
      </c>
    </row>
    <row r="176" spans="1:17" x14ac:dyDescent="0.25">
      <c r="A176" s="2">
        <v>40330</v>
      </c>
      <c r="B176" s="3">
        <v>943767138</v>
      </c>
      <c r="C176">
        <v>6.8274999999999997</v>
      </c>
      <c r="D176">
        <v>1.0403</v>
      </c>
      <c r="E176">
        <v>0.68170972799781848</v>
      </c>
      <c r="F176">
        <v>78.144800000000004</v>
      </c>
      <c r="G176">
        <v>85.29</v>
      </c>
      <c r="H176">
        <v>50.429439100000003</v>
      </c>
      <c r="I176">
        <v>0</v>
      </c>
      <c r="J176">
        <v>0</v>
      </c>
      <c r="K176">
        <v>0</v>
      </c>
      <c r="L176">
        <v>0</v>
      </c>
      <c r="M176" s="21">
        <f t="array" ref="M176">SUMPRODUCT(TRANSPOSE($P$20:$P$29),C176:L176)+$P$19</f>
        <v>903454271.38756919</v>
      </c>
      <c r="N176" s="21"/>
      <c r="O176" s="12">
        <v>141</v>
      </c>
      <c r="P176" s="27">
        <v>848190512.02934146</v>
      </c>
      <c r="Q176" s="27">
        <v>-40249026.029341459</v>
      </c>
    </row>
    <row r="177" spans="1:17" x14ac:dyDescent="0.25">
      <c r="A177" s="2">
        <v>40360</v>
      </c>
      <c r="B177" s="3">
        <v>807898261</v>
      </c>
      <c r="C177">
        <v>6.8183999999999996</v>
      </c>
      <c r="D177">
        <v>1.0376000000000001</v>
      </c>
      <c r="E177">
        <v>0.67713976164680401</v>
      </c>
      <c r="F177">
        <v>79.045900000000003</v>
      </c>
      <c r="G177">
        <v>78.72</v>
      </c>
      <c r="H177">
        <v>50.368390000000005</v>
      </c>
      <c r="I177">
        <v>0</v>
      </c>
      <c r="J177">
        <v>0</v>
      </c>
      <c r="K177">
        <v>0</v>
      </c>
      <c r="L177">
        <v>0</v>
      </c>
      <c r="M177" s="21">
        <f t="array" ref="M177">SUMPRODUCT(TRANSPOSE($P$20:$P$29),C177:L177)+$P$19</f>
        <v>905849231.40883374</v>
      </c>
      <c r="N177" s="21"/>
      <c r="O177" s="12">
        <v>142</v>
      </c>
      <c r="P177" s="27">
        <v>933270319.1804812</v>
      </c>
      <c r="Q177" s="27">
        <v>-10276632.180481195</v>
      </c>
    </row>
    <row r="178" spans="1:17" x14ac:dyDescent="0.25">
      <c r="A178" s="2">
        <v>40391</v>
      </c>
      <c r="B178" s="3">
        <v>887982200</v>
      </c>
      <c r="C178">
        <v>6.7762000000000002</v>
      </c>
      <c r="D178">
        <v>1.0422</v>
      </c>
      <c r="E178">
        <v>0.65342394145321481</v>
      </c>
      <c r="F178">
        <v>76.904899999999998</v>
      </c>
      <c r="G178">
        <v>78.8</v>
      </c>
      <c r="H178">
        <v>52.625426285714283</v>
      </c>
      <c r="I178">
        <v>0</v>
      </c>
      <c r="J178">
        <v>0</v>
      </c>
      <c r="K178">
        <v>0</v>
      </c>
      <c r="L178">
        <v>0</v>
      </c>
      <c r="M178" s="21">
        <f t="array" ref="M178">SUMPRODUCT(TRANSPOSE($P$20:$P$29),C178:L178)+$P$19</f>
        <v>925499787.72435498</v>
      </c>
      <c r="N178" s="21"/>
      <c r="O178" s="12">
        <v>143</v>
      </c>
      <c r="P178" s="27">
        <v>913894530.92608643</v>
      </c>
      <c r="Q178" s="27">
        <v>-18655890.926086426</v>
      </c>
    </row>
    <row r="179" spans="1:17" x14ac:dyDescent="0.25">
      <c r="A179" s="2">
        <v>40422</v>
      </c>
      <c r="B179" s="3">
        <v>850477570</v>
      </c>
      <c r="C179">
        <v>6.7873000000000001</v>
      </c>
      <c r="D179">
        <v>1.0404</v>
      </c>
      <c r="E179">
        <v>0.63852882957665535</v>
      </c>
      <c r="F179">
        <v>75.742800000000003</v>
      </c>
      <c r="G179">
        <v>83.15</v>
      </c>
      <c r="H179">
        <v>57.122132090909084</v>
      </c>
      <c r="I179">
        <v>0</v>
      </c>
      <c r="J179">
        <v>0</v>
      </c>
      <c r="K179">
        <v>0</v>
      </c>
      <c r="L179">
        <v>0</v>
      </c>
      <c r="M179" s="21">
        <f t="array" ref="M179">SUMPRODUCT(TRANSPOSE($P$20:$P$29),C179:L179)+$P$19</f>
        <v>951319401.90326214</v>
      </c>
      <c r="N179" s="21"/>
      <c r="O179" s="12">
        <v>144</v>
      </c>
      <c r="P179" s="27">
        <v>926242321.45320249</v>
      </c>
      <c r="Q179" s="27">
        <v>-112373253.45320249</v>
      </c>
    </row>
    <row r="180" spans="1:17" x14ac:dyDescent="0.25">
      <c r="A180" s="2">
        <v>40452</v>
      </c>
      <c r="B180" s="3">
        <v>968073229</v>
      </c>
      <c r="C180">
        <v>6.7396000000000003</v>
      </c>
      <c r="D180">
        <v>1.0329999999999999</v>
      </c>
      <c r="E180">
        <v>0.64139567699313704</v>
      </c>
      <c r="F180">
        <v>75.319299999999998</v>
      </c>
      <c r="G180">
        <v>81.93</v>
      </c>
      <c r="H180">
        <v>61.188501095238109</v>
      </c>
      <c r="I180">
        <v>0</v>
      </c>
      <c r="J180">
        <v>0</v>
      </c>
      <c r="K180">
        <v>0</v>
      </c>
      <c r="L180">
        <v>1</v>
      </c>
      <c r="M180" s="21">
        <f t="array" ref="M180">SUMPRODUCT(TRANSPOSE($P$20:$P$29),C180:L180)+$P$19</f>
        <v>1021656524.8057573</v>
      </c>
      <c r="N180" s="21"/>
      <c r="O180" s="12">
        <v>145</v>
      </c>
      <c r="P180" s="27">
        <v>963837707.79081762</v>
      </c>
      <c r="Q180" s="27">
        <v>2317304.2091823816</v>
      </c>
    </row>
    <row r="181" spans="1:17" x14ac:dyDescent="0.25">
      <c r="A181" s="2">
        <v>40483</v>
      </c>
      <c r="B181" s="3">
        <v>988908147</v>
      </c>
      <c r="C181">
        <v>6.6677999999999997</v>
      </c>
      <c r="D181">
        <v>1.0179</v>
      </c>
      <c r="E181">
        <v>0.63023886052814015</v>
      </c>
      <c r="F181">
        <v>72.342799999999997</v>
      </c>
      <c r="G181">
        <v>71.150000000000006</v>
      </c>
      <c r="H181">
        <v>65.331417809523799</v>
      </c>
      <c r="I181">
        <v>0</v>
      </c>
      <c r="J181">
        <v>0</v>
      </c>
      <c r="K181">
        <v>0</v>
      </c>
      <c r="L181">
        <v>0</v>
      </c>
      <c r="M181" s="21">
        <f t="array" ref="M181">SUMPRODUCT(TRANSPOSE($P$20:$P$29),C181:L181)+$P$19</f>
        <v>992253287.39981318</v>
      </c>
      <c r="N181" s="21"/>
      <c r="O181" s="12">
        <v>146</v>
      </c>
      <c r="P181" s="27">
        <v>966227713.85642791</v>
      </c>
      <c r="Q181" s="27">
        <v>-12556845.856427908</v>
      </c>
    </row>
    <row r="182" spans="1:17" x14ac:dyDescent="0.25">
      <c r="A182" s="4">
        <v>40513</v>
      </c>
      <c r="B182" s="5">
        <v>1028521444</v>
      </c>
      <c r="C182">
        <v>6.6538000000000004</v>
      </c>
      <c r="D182">
        <v>1.0128999999999999</v>
      </c>
      <c r="E182">
        <v>0.62652715995238395</v>
      </c>
      <c r="F182">
        <v>72.478399999999993</v>
      </c>
      <c r="G182">
        <v>63.48</v>
      </c>
      <c r="H182">
        <v>67.49925433333334</v>
      </c>
      <c r="I182">
        <v>0</v>
      </c>
      <c r="J182">
        <v>0</v>
      </c>
      <c r="K182">
        <v>0</v>
      </c>
      <c r="L182">
        <v>0</v>
      </c>
      <c r="M182" s="21">
        <f t="array" ref="M182">SUMPRODUCT(TRANSPOSE($P$20:$P$29),C182:L182)+$P$19</f>
        <v>1000046870.4351327</v>
      </c>
      <c r="N182" s="21"/>
      <c r="O182" s="12">
        <v>147</v>
      </c>
      <c r="P182" s="27">
        <v>1084542604.702529</v>
      </c>
      <c r="Q182" s="27">
        <v>-96017165.702528954</v>
      </c>
    </row>
    <row r="183" spans="1:17" x14ac:dyDescent="0.25">
      <c r="A183" s="2">
        <v>40544</v>
      </c>
      <c r="B183" s="3">
        <v>906581823</v>
      </c>
      <c r="C183">
        <v>6.6497000000000002</v>
      </c>
      <c r="D183">
        <v>1.0081</v>
      </c>
      <c r="E183">
        <v>0.64123116383456236</v>
      </c>
      <c r="F183">
        <v>73.9054</v>
      </c>
      <c r="G183">
        <v>68.81</v>
      </c>
      <c r="H183">
        <v>71.55154845454544</v>
      </c>
      <c r="I183">
        <v>0</v>
      </c>
      <c r="J183">
        <v>0</v>
      </c>
      <c r="K183">
        <v>0</v>
      </c>
      <c r="L183">
        <v>0</v>
      </c>
      <c r="M183" s="21">
        <f t="array" ref="M183">SUMPRODUCT(TRANSPOSE($P$20:$P$29),C183:L183)+$P$19</f>
        <v>1024054830.1338658</v>
      </c>
      <c r="N183" s="21"/>
      <c r="O183" s="12">
        <v>148</v>
      </c>
      <c r="P183" s="27">
        <v>1062243921.3882364</v>
      </c>
      <c r="Q183" s="27">
        <v>28625058.611763597</v>
      </c>
    </row>
    <row r="184" spans="1:17" x14ac:dyDescent="0.25">
      <c r="A184" s="2">
        <v>40575</v>
      </c>
      <c r="B184" s="3">
        <v>922115752</v>
      </c>
      <c r="C184">
        <v>6.5964</v>
      </c>
      <c r="D184">
        <v>0.99390000000000001</v>
      </c>
      <c r="E184">
        <v>0.63363325307312124</v>
      </c>
      <c r="F184">
        <v>73.007999999999996</v>
      </c>
      <c r="G184">
        <v>75.040000000000006</v>
      </c>
      <c r="H184">
        <v>77.15627379999998</v>
      </c>
      <c r="I184">
        <v>0</v>
      </c>
      <c r="J184">
        <v>0</v>
      </c>
      <c r="K184">
        <v>0</v>
      </c>
      <c r="L184">
        <v>0</v>
      </c>
      <c r="M184" s="21">
        <f t="array" ref="M184">SUMPRODUCT(TRANSPOSE($P$20:$P$29),C184:L184)+$P$19</f>
        <v>1071680302.7238593</v>
      </c>
      <c r="N184" s="21"/>
      <c r="O184" s="12">
        <v>149</v>
      </c>
      <c r="P184" s="27">
        <v>1070393017.429556</v>
      </c>
      <c r="Q184" s="27">
        <v>-22400560.429556012</v>
      </c>
    </row>
    <row r="185" spans="1:17" x14ac:dyDescent="0.25">
      <c r="A185" s="2">
        <v>40603</v>
      </c>
      <c r="B185" s="3">
        <v>1158752072</v>
      </c>
      <c r="C185">
        <v>6.5761000000000003</v>
      </c>
      <c r="D185">
        <v>0.98760000000000003</v>
      </c>
      <c r="E185">
        <v>0.62019350037211607</v>
      </c>
      <c r="F185">
        <v>72.075199999999995</v>
      </c>
      <c r="G185">
        <v>83.22</v>
      </c>
      <c r="H185">
        <v>81.802700947368422</v>
      </c>
      <c r="I185">
        <v>1</v>
      </c>
      <c r="J185">
        <v>0</v>
      </c>
      <c r="K185">
        <v>0</v>
      </c>
      <c r="L185">
        <v>0</v>
      </c>
      <c r="M185" s="21">
        <f t="array" ref="M185">SUMPRODUCT(TRANSPOSE($P$20:$P$29),C185:L185)+$P$19</f>
        <v>1206789724.3760822</v>
      </c>
      <c r="N185" s="21"/>
      <c r="O185" s="12">
        <v>150</v>
      </c>
      <c r="P185" s="27">
        <v>1033813672.0784634</v>
      </c>
      <c r="Q185" s="27">
        <v>-43333255.078463435</v>
      </c>
    </row>
    <row r="186" spans="1:17" x14ac:dyDescent="0.25">
      <c r="A186" s="2">
        <v>40634</v>
      </c>
      <c r="B186" s="3">
        <v>1211362521</v>
      </c>
      <c r="C186">
        <v>6.5644999999999998</v>
      </c>
      <c r="D186">
        <v>0.97660000000000002</v>
      </c>
      <c r="E186">
        <v>0.61885017637230033</v>
      </c>
      <c r="F186">
        <v>70.834299999999999</v>
      </c>
      <c r="G186">
        <v>80.83</v>
      </c>
      <c r="H186">
        <v>79.993624739130425</v>
      </c>
      <c r="I186">
        <v>0</v>
      </c>
      <c r="J186">
        <v>1</v>
      </c>
      <c r="K186">
        <v>0</v>
      </c>
      <c r="L186">
        <v>0</v>
      </c>
      <c r="M186" s="21">
        <f t="array" ref="M186">SUMPRODUCT(TRANSPOSE($P$20:$P$29),C186:L186)+$P$19</f>
        <v>1180685043.9866529</v>
      </c>
      <c r="N186" s="21"/>
      <c r="O186" s="12">
        <v>151</v>
      </c>
      <c r="P186" s="27">
        <v>1019724471.8373045</v>
      </c>
      <c r="Q186" s="27">
        <v>-14816504.837304473</v>
      </c>
    </row>
    <row r="187" spans="1:17" x14ac:dyDescent="0.25">
      <c r="A187" s="2">
        <v>40664</v>
      </c>
      <c r="B187" s="3">
        <v>1071562672</v>
      </c>
      <c r="C187">
        <v>6.5266999999999999</v>
      </c>
      <c r="D187">
        <v>0.95799999999999996</v>
      </c>
      <c r="E187">
        <v>0.61053788387569452</v>
      </c>
      <c r="F187">
        <v>69.671599999999998</v>
      </c>
      <c r="G187">
        <v>92.06</v>
      </c>
      <c r="H187">
        <v>84.262121500000006</v>
      </c>
      <c r="I187">
        <v>0</v>
      </c>
      <c r="J187">
        <v>0</v>
      </c>
      <c r="K187">
        <v>1</v>
      </c>
      <c r="L187">
        <v>0</v>
      </c>
      <c r="M187" s="21">
        <f t="array" ref="M187">SUMPRODUCT(TRANSPOSE($P$20:$P$29),C187:L187)+$P$19</f>
        <v>1203691887.2475657</v>
      </c>
      <c r="N187" s="21"/>
      <c r="O187" s="12">
        <v>152</v>
      </c>
      <c r="P187" s="27">
        <v>1006228342.9296584</v>
      </c>
      <c r="Q187" s="27">
        <v>3244768.0703415871</v>
      </c>
    </row>
    <row r="188" spans="1:17" x14ac:dyDescent="0.25">
      <c r="A188" s="2">
        <v>40695</v>
      </c>
      <c r="B188" s="3">
        <v>1065206367</v>
      </c>
      <c r="C188">
        <v>6.4957000000000003</v>
      </c>
      <c r="D188">
        <v>0.96799999999999997</v>
      </c>
      <c r="E188">
        <v>0.61229488121479303</v>
      </c>
      <c r="F188">
        <v>69.415599999999998</v>
      </c>
      <c r="G188">
        <v>92.45</v>
      </c>
      <c r="H188">
        <v>78.361886952380942</v>
      </c>
      <c r="I188">
        <v>0</v>
      </c>
      <c r="J188">
        <v>0</v>
      </c>
      <c r="K188">
        <v>0</v>
      </c>
      <c r="L188">
        <v>0</v>
      </c>
      <c r="M188" s="21">
        <f t="array" ref="M188">SUMPRODUCT(TRANSPOSE($P$20:$P$29),C188:L188)+$P$19</f>
        <v>1124125152.8851066</v>
      </c>
      <c r="N188" s="21"/>
      <c r="O188" s="12">
        <v>153</v>
      </c>
      <c r="P188" s="27">
        <v>990733754.17658901</v>
      </c>
      <c r="Q188" s="27">
        <v>74647129.823410988</v>
      </c>
    </row>
    <row r="189" spans="1:17" x14ac:dyDescent="0.25">
      <c r="A189" s="2">
        <v>40725</v>
      </c>
      <c r="B189" s="3">
        <v>1156320887</v>
      </c>
      <c r="C189">
        <v>6.4745999999999997</v>
      </c>
      <c r="D189">
        <v>0.97660000000000002</v>
      </c>
      <c r="E189">
        <v>0.61656082372526055</v>
      </c>
      <c r="F189">
        <v>69.564700000000002</v>
      </c>
      <c r="G189">
        <v>94.55</v>
      </c>
      <c r="H189">
        <v>71.78593813636364</v>
      </c>
      <c r="I189">
        <v>0</v>
      </c>
      <c r="J189">
        <v>0</v>
      </c>
      <c r="K189">
        <v>0</v>
      </c>
      <c r="L189">
        <v>0</v>
      </c>
      <c r="M189" s="21">
        <f t="array" ref="M189">SUMPRODUCT(TRANSPOSE($P$20:$P$29),C189:L189)+$P$19</f>
        <v>1097907335.238606</v>
      </c>
      <c r="N189" s="21"/>
      <c r="O189" s="12">
        <v>154</v>
      </c>
      <c r="P189" s="27">
        <v>990423862.72197425</v>
      </c>
      <c r="Q189" s="27">
        <v>124280447.27802575</v>
      </c>
    </row>
    <row r="190" spans="1:17" x14ac:dyDescent="0.25">
      <c r="A190" s="2">
        <v>40756</v>
      </c>
      <c r="B190" s="3">
        <v>1146625606</v>
      </c>
      <c r="C190">
        <v>6.4574999999999996</v>
      </c>
      <c r="D190">
        <v>0.95530000000000004</v>
      </c>
      <c r="E190">
        <v>0.6188884762965714</v>
      </c>
      <c r="F190">
        <v>69.135300000000001</v>
      </c>
      <c r="G190">
        <v>96.92</v>
      </c>
      <c r="H190">
        <v>72.769471199999998</v>
      </c>
      <c r="I190">
        <v>0</v>
      </c>
      <c r="J190">
        <v>0</v>
      </c>
      <c r="K190">
        <v>0</v>
      </c>
      <c r="L190">
        <v>0</v>
      </c>
      <c r="M190" s="21">
        <f t="array" ref="M190">SUMPRODUCT(TRANSPOSE($P$20:$P$29),C190:L190)+$P$19</f>
        <v>1114125599.2140839</v>
      </c>
      <c r="N190" s="21"/>
      <c r="O190" s="12">
        <v>155</v>
      </c>
      <c r="P190" s="27">
        <v>794972742.5319984</v>
      </c>
      <c r="Q190" s="27">
        <v>187176947.4680016</v>
      </c>
    </row>
    <row r="191" spans="1:17" x14ac:dyDescent="0.25">
      <c r="A191" s="2">
        <v>40787</v>
      </c>
      <c r="B191" s="3">
        <v>1137776195</v>
      </c>
      <c r="C191">
        <v>6.4036</v>
      </c>
      <c r="D191">
        <v>0.98170000000000002</v>
      </c>
      <c r="E191">
        <v>0.61139642944485206</v>
      </c>
      <c r="F191">
        <v>68.971900000000005</v>
      </c>
      <c r="G191">
        <v>103.02</v>
      </c>
      <c r="H191">
        <v>65.682888869565204</v>
      </c>
      <c r="I191">
        <v>0</v>
      </c>
      <c r="J191">
        <v>0</v>
      </c>
      <c r="K191">
        <v>0</v>
      </c>
      <c r="L191">
        <v>0</v>
      </c>
      <c r="M191" s="21">
        <f t="array" ref="M191">SUMPRODUCT(TRANSPOSE($P$20:$P$29),C191:L191)+$P$19</f>
        <v>1094819422.3214672</v>
      </c>
      <c r="N191" s="21"/>
      <c r="O191" s="12">
        <v>156</v>
      </c>
      <c r="P191" s="27">
        <v>739548914.65395379</v>
      </c>
      <c r="Q191" s="27">
        <v>170773190.34604621</v>
      </c>
    </row>
    <row r="192" spans="1:17" x14ac:dyDescent="0.25">
      <c r="A192" s="2">
        <v>40817</v>
      </c>
      <c r="B192" s="3">
        <v>1200214630</v>
      </c>
      <c r="C192">
        <v>6.3884999999999996</v>
      </c>
      <c r="D192">
        <v>1.0024999999999999</v>
      </c>
      <c r="E192">
        <v>0.6340752013188764</v>
      </c>
      <c r="F192">
        <v>70.945300000000003</v>
      </c>
      <c r="G192">
        <v>88.55</v>
      </c>
      <c r="H192">
        <v>65.596757142857157</v>
      </c>
      <c r="I192">
        <v>0</v>
      </c>
      <c r="J192">
        <v>0</v>
      </c>
      <c r="K192">
        <v>0</v>
      </c>
      <c r="L192">
        <v>1</v>
      </c>
      <c r="M192" s="21">
        <f t="array" ref="M192">SUMPRODUCT(TRANSPOSE($P$20:$P$29),C192:L192)+$P$19</f>
        <v>1112761915.9642293</v>
      </c>
      <c r="N192" s="21"/>
      <c r="O192" s="12">
        <v>157</v>
      </c>
      <c r="P192" s="27">
        <v>711034039.10449004</v>
      </c>
      <c r="Q192" s="27">
        <v>50541174.895509958</v>
      </c>
    </row>
    <row r="193" spans="1:17" x14ac:dyDescent="0.25">
      <c r="A193" s="2">
        <v>40848</v>
      </c>
      <c r="B193" s="3">
        <v>1179596276</v>
      </c>
      <c r="C193">
        <v>6.3710000000000004</v>
      </c>
      <c r="D193">
        <v>1.0198</v>
      </c>
      <c r="E193">
        <v>0.63419583967529169</v>
      </c>
      <c r="F193">
        <v>71.958600000000004</v>
      </c>
      <c r="G193">
        <v>92.48</v>
      </c>
      <c r="H193">
        <v>62.905388095238081</v>
      </c>
      <c r="I193">
        <v>0</v>
      </c>
      <c r="J193">
        <v>0</v>
      </c>
      <c r="K193">
        <v>0</v>
      </c>
      <c r="L193">
        <v>0</v>
      </c>
      <c r="M193" s="21">
        <f t="array" ref="M193">SUMPRODUCT(TRANSPOSE($P$20:$P$29),C193:L193)+$P$19</f>
        <v>1060768227.5356548</v>
      </c>
      <c r="N193" s="21"/>
      <c r="O193" s="12">
        <v>158</v>
      </c>
      <c r="P193" s="27">
        <v>722722035.9676137</v>
      </c>
      <c r="Q193" s="27">
        <v>56709210.032386303</v>
      </c>
    </row>
    <row r="194" spans="1:17" x14ac:dyDescent="0.25">
      <c r="A194" s="2">
        <v>40878</v>
      </c>
      <c r="B194" s="3">
        <v>1160405911</v>
      </c>
      <c r="C194">
        <v>6.3563999999999998</v>
      </c>
      <c r="D194">
        <v>1.0247999999999999</v>
      </c>
      <c r="E194">
        <v>0.63267113754270532</v>
      </c>
      <c r="F194">
        <v>71.979500000000002</v>
      </c>
      <c r="G194">
        <v>85.7</v>
      </c>
      <c r="H194">
        <v>66.812314000000001</v>
      </c>
      <c r="I194">
        <v>0</v>
      </c>
      <c r="J194">
        <v>0</v>
      </c>
      <c r="K194">
        <v>0</v>
      </c>
      <c r="L194">
        <v>0</v>
      </c>
      <c r="M194" s="21">
        <f t="array" ref="M194">SUMPRODUCT(TRANSPOSE($P$20:$P$29),C194:L194)+$P$19</f>
        <v>1070397140.4988251</v>
      </c>
      <c r="N194" s="21"/>
      <c r="O194" s="12">
        <v>159</v>
      </c>
      <c r="P194" s="27">
        <v>799570786.99466252</v>
      </c>
      <c r="Q194" s="27">
        <v>23349692.005337477</v>
      </c>
    </row>
    <row r="195" spans="1:17" x14ac:dyDescent="0.25">
      <c r="A195" s="2">
        <v>40909</v>
      </c>
      <c r="B195" s="3">
        <v>1200434973</v>
      </c>
      <c r="C195">
        <v>6.3482000000000003</v>
      </c>
      <c r="D195">
        <v>1.0235000000000001</v>
      </c>
      <c r="E195">
        <v>0.64156027458779752</v>
      </c>
      <c r="F195">
        <v>73.220699999999994</v>
      </c>
      <c r="G195">
        <v>83.93</v>
      </c>
      <c r="H195">
        <v>68.613445714285731</v>
      </c>
      <c r="I195">
        <v>0</v>
      </c>
      <c r="J195">
        <v>0</v>
      </c>
      <c r="K195">
        <v>0</v>
      </c>
      <c r="L195">
        <v>0</v>
      </c>
      <c r="M195" s="21">
        <f t="array" ref="M195">SUMPRODUCT(TRANSPOSE($P$20:$P$29),C195:L195)+$P$19</f>
        <v>1078602837.9732308</v>
      </c>
      <c r="N195" s="21"/>
      <c r="O195" s="12">
        <v>160</v>
      </c>
      <c r="P195" s="27">
        <v>758527216.33200884</v>
      </c>
      <c r="Q195" s="27">
        <v>20167671.667991161</v>
      </c>
    </row>
    <row r="196" spans="1:17" x14ac:dyDescent="0.25">
      <c r="A196" s="2">
        <v>40940</v>
      </c>
      <c r="B196" s="3">
        <v>1183257075</v>
      </c>
      <c r="C196">
        <v>6.3171999999999997</v>
      </c>
      <c r="D196">
        <v>1.0129999999999999</v>
      </c>
      <c r="E196">
        <v>0.64416387528987373</v>
      </c>
      <c r="F196">
        <v>73.586399999999998</v>
      </c>
      <c r="G196">
        <v>84.13</v>
      </c>
      <c r="H196">
        <v>76.173593350000004</v>
      </c>
      <c r="I196">
        <v>0</v>
      </c>
      <c r="J196">
        <v>0</v>
      </c>
      <c r="K196">
        <v>0</v>
      </c>
      <c r="L196">
        <v>0</v>
      </c>
      <c r="M196" s="21">
        <f t="array" ref="M196">SUMPRODUCT(TRANSPOSE($P$20:$P$29),C196:L196)+$P$19</f>
        <v>1120997324.2927198</v>
      </c>
      <c r="N196" s="21"/>
      <c r="O196" s="12">
        <v>161</v>
      </c>
      <c r="P196" s="27">
        <v>790433071.91080475</v>
      </c>
      <c r="Q196" s="27">
        <v>-85132965.910804749</v>
      </c>
    </row>
    <row r="197" spans="1:17" x14ac:dyDescent="0.25">
      <c r="A197" s="2">
        <v>40969</v>
      </c>
      <c r="B197" s="3">
        <v>1419144216</v>
      </c>
      <c r="C197">
        <v>6.2996999999999996</v>
      </c>
      <c r="D197">
        <v>0.99670000000000003</v>
      </c>
      <c r="E197">
        <v>0.6327512022272842</v>
      </c>
      <c r="F197">
        <v>72.333699999999993</v>
      </c>
      <c r="G197">
        <v>86.41</v>
      </c>
      <c r="H197">
        <v>76.973791799999987</v>
      </c>
      <c r="I197">
        <v>1</v>
      </c>
      <c r="J197">
        <v>0</v>
      </c>
      <c r="K197">
        <v>0</v>
      </c>
      <c r="L197">
        <v>0</v>
      </c>
      <c r="M197" s="21">
        <f t="array" ref="M197">SUMPRODUCT(TRANSPOSE($P$20:$P$29),C197:L197)+$P$19</f>
        <v>1234291465.7483506</v>
      </c>
      <c r="N197" s="21"/>
      <c r="O197" s="12">
        <v>162</v>
      </c>
      <c r="P197" s="27">
        <v>792613562.05857122</v>
      </c>
      <c r="Q197" s="27">
        <v>-40870054.058571219</v>
      </c>
    </row>
    <row r="198" spans="1:17" x14ac:dyDescent="0.25">
      <c r="A198" s="2">
        <v>41000</v>
      </c>
      <c r="B198" s="3">
        <v>1292533258</v>
      </c>
      <c r="C198">
        <v>6.3125</v>
      </c>
      <c r="D198">
        <v>0.99380000000000002</v>
      </c>
      <c r="E198">
        <v>0.63195146612740138</v>
      </c>
      <c r="F198">
        <v>72.995099999999994</v>
      </c>
      <c r="G198">
        <v>84.69</v>
      </c>
      <c r="H198">
        <v>72.9828674090909</v>
      </c>
      <c r="I198">
        <v>0</v>
      </c>
      <c r="J198">
        <v>1</v>
      </c>
      <c r="K198">
        <v>0</v>
      </c>
      <c r="L198">
        <v>0</v>
      </c>
      <c r="M198" s="21">
        <f t="array" ref="M198">SUMPRODUCT(TRANSPOSE($P$20:$P$29),C198:L198)+$P$19</f>
        <v>1200932422.2526617</v>
      </c>
      <c r="N198" s="21"/>
      <c r="O198" s="12">
        <v>163</v>
      </c>
      <c r="P198" s="27">
        <v>811546481.84074616</v>
      </c>
      <c r="Q198" s="27">
        <v>-55224715.840746164</v>
      </c>
    </row>
    <row r="199" spans="1:17" x14ac:dyDescent="0.25">
      <c r="A199" s="2">
        <v>41030</v>
      </c>
      <c r="B199" s="3">
        <v>1352138172</v>
      </c>
      <c r="C199">
        <v>6.3042999999999996</v>
      </c>
      <c r="D199">
        <v>0.99280000000000002</v>
      </c>
      <c r="E199">
        <v>0.625</v>
      </c>
      <c r="F199">
        <v>72.938900000000004</v>
      </c>
      <c r="G199">
        <v>79.849999999999994</v>
      </c>
      <c r="H199">
        <v>72.668828900000008</v>
      </c>
      <c r="I199">
        <v>0</v>
      </c>
      <c r="J199">
        <v>0</v>
      </c>
      <c r="K199">
        <v>1</v>
      </c>
      <c r="L199">
        <v>0</v>
      </c>
      <c r="M199" s="21">
        <f t="array" ref="M199">SUMPRODUCT(TRANSPOSE($P$20:$P$29),C199:L199)+$P$19</f>
        <v>1176874437.5045755</v>
      </c>
      <c r="N199" s="21"/>
      <c r="O199" s="12">
        <v>164</v>
      </c>
      <c r="P199" s="27">
        <v>801803268.55079675</v>
      </c>
      <c r="Q199" s="27">
        <v>-87807880.550796747</v>
      </c>
    </row>
    <row r="200" spans="1:17" x14ac:dyDescent="0.25">
      <c r="A200" s="2">
        <v>41061</v>
      </c>
      <c r="B200" s="3">
        <v>1271749235</v>
      </c>
      <c r="C200">
        <v>6.3242000000000003</v>
      </c>
      <c r="D200">
        <v>1.0097</v>
      </c>
      <c r="E200">
        <v>0.62798291886460689</v>
      </c>
      <c r="F200">
        <v>73.733900000000006</v>
      </c>
      <c r="G200">
        <v>79.150000000000006</v>
      </c>
      <c r="H200">
        <v>69.877222863636362</v>
      </c>
      <c r="I200">
        <v>0</v>
      </c>
      <c r="J200">
        <v>0</v>
      </c>
      <c r="K200">
        <v>0</v>
      </c>
      <c r="L200">
        <v>0</v>
      </c>
      <c r="M200" s="21">
        <f t="array" ref="M200">SUMPRODUCT(TRANSPOSE($P$20:$P$29),C200:L200)+$P$19</f>
        <v>1100259586.0474515</v>
      </c>
      <c r="N200" s="21"/>
      <c r="O200" s="12">
        <v>165</v>
      </c>
      <c r="P200" s="27">
        <v>823523372.62575555</v>
      </c>
      <c r="Q200" s="27">
        <v>-93806979.625755548</v>
      </c>
    </row>
    <row r="201" spans="1:17" x14ac:dyDescent="0.25">
      <c r="A201" s="2">
        <v>41091</v>
      </c>
      <c r="B201" s="3">
        <v>1083441027</v>
      </c>
      <c r="C201">
        <v>6.3632999999999997</v>
      </c>
      <c r="D201">
        <v>1.028</v>
      </c>
      <c r="E201">
        <v>0.64283877603497042</v>
      </c>
      <c r="F201">
        <v>75.091399999999993</v>
      </c>
      <c r="G201">
        <v>91.87</v>
      </c>
      <c r="H201">
        <v>67.553916047619055</v>
      </c>
      <c r="I201">
        <v>0</v>
      </c>
      <c r="J201">
        <v>0</v>
      </c>
      <c r="K201">
        <v>0</v>
      </c>
      <c r="L201">
        <v>0</v>
      </c>
      <c r="M201" s="21">
        <f t="array" ref="M201">SUMPRODUCT(TRANSPOSE($P$20:$P$29),C201:L201)+$P$19</f>
        <v>1087493224.1399479</v>
      </c>
      <c r="N201" s="21"/>
      <c r="O201" s="12">
        <v>166</v>
      </c>
      <c r="P201" s="27">
        <v>859318119.05404782</v>
      </c>
      <c r="Q201" s="27">
        <v>-127953520.05404782</v>
      </c>
    </row>
    <row r="202" spans="1:17" x14ac:dyDescent="0.25">
      <c r="A202" s="2">
        <v>41122</v>
      </c>
      <c r="B202" s="3">
        <v>1196997357</v>
      </c>
      <c r="C202">
        <v>6.3716999999999997</v>
      </c>
      <c r="D202">
        <v>1.0142</v>
      </c>
      <c r="E202">
        <v>0.64131340986340024</v>
      </c>
      <c r="F202">
        <v>75.284300000000002</v>
      </c>
      <c r="G202">
        <v>94.47</v>
      </c>
      <c r="H202">
        <v>70.315795714285713</v>
      </c>
      <c r="I202">
        <v>0</v>
      </c>
      <c r="J202">
        <v>0</v>
      </c>
      <c r="K202">
        <v>0</v>
      </c>
      <c r="L202">
        <v>0</v>
      </c>
      <c r="M202" s="21">
        <f t="array" ref="M202">SUMPRODUCT(TRANSPOSE($P$20:$P$29),C202:L202)+$P$19</f>
        <v>1108513060.8481669</v>
      </c>
      <c r="N202" s="21"/>
      <c r="O202" s="12">
        <v>167</v>
      </c>
      <c r="P202" s="27">
        <v>820235760.40647936</v>
      </c>
      <c r="Q202" s="27">
        <v>-72914472.406479359</v>
      </c>
    </row>
    <row r="203" spans="1:17" x14ac:dyDescent="0.25">
      <c r="A203" s="2">
        <v>41153</v>
      </c>
      <c r="B203" s="3">
        <v>1095136863</v>
      </c>
      <c r="C203">
        <v>6.3593000000000002</v>
      </c>
      <c r="D203">
        <v>0.99239999999999995</v>
      </c>
      <c r="E203">
        <v>0.63605139295255053</v>
      </c>
      <c r="F203">
        <v>74.386300000000006</v>
      </c>
      <c r="G203">
        <v>86.38</v>
      </c>
      <c r="H203">
        <v>69.883013869565232</v>
      </c>
      <c r="I203">
        <v>0</v>
      </c>
      <c r="J203">
        <v>0</v>
      </c>
      <c r="K203">
        <v>0</v>
      </c>
      <c r="L203">
        <v>0</v>
      </c>
      <c r="M203" s="21">
        <f t="array" ref="M203">SUMPRODUCT(TRANSPOSE($P$20:$P$29),C203:L203)+$P$19</f>
        <v>1108102879.3424275</v>
      </c>
      <c r="N203" s="21"/>
      <c r="O203" s="12">
        <v>168</v>
      </c>
      <c r="P203" s="27">
        <v>846786375.93621135</v>
      </c>
      <c r="Q203" s="27">
        <v>-83045686.936211348</v>
      </c>
    </row>
    <row r="204" spans="1:17" x14ac:dyDescent="0.25">
      <c r="A204" s="2">
        <v>41183</v>
      </c>
      <c r="B204" s="3">
        <v>1242303703</v>
      </c>
      <c r="C204">
        <v>6.32</v>
      </c>
      <c r="D204">
        <v>0.97829999999999995</v>
      </c>
      <c r="E204">
        <v>0.62011658191740049</v>
      </c>
      <c r="F204">
        <v>72.789900000000003</v>
      </c>
      <c r="G204">
        <v>68.77</v>
      </c>
      <c r="H204">
        <v>72.667442105263163</v>
      </c>
      <c r="I204">
        <v>0</v>
      </c>
      <c r="J204">
        <v>0</v>
      </c>
      <c r="K204">
        <v>0</v>
      </c>
      <c r="L204">
        <v>1</v>
      </c>
      <c r="M204" s="21">
        <f t="array" ref="M204">SUMPRODUCT(TRANSPOSE($P$20:$P$29),C204:L204)+$P$19</f>
        <v>1160846208.1427264</v>
      </c>
      <c r="N204" s="21"/>
      <c r="O204" s="12">
        <v>169</v>
      </c>
      <c r="P204" s="27">
        <v>869640383.68042493</v>
      </c>
      <c r="Q204" s="27">
        <v>-147683393.68042493</v>
      </c>
    </row>
    <row r="205" spans="1:17" x14ac:dyDescent="0.25">
      <c r="A205" s="4">
        <v>41214</v>
      </c>
      <c r="B205" s="5">
        <v>1152957000</v>
      </c>
      <c r="C205">
        <v>6.2626999999999997</v>
      </c>
      <c r="D205">
        <v>0.98719999999999997</v>
      </c>
      <c r="E205">
        <v>0.62189054726368154</v>
      </c>
      <c r="F205">
        <v>72.767200000000003</v>
      </c>
      <c r="G205">
        <v>79.72</v>
      </c>
      <c r="H205">
        <v>76.416584999999984</v>
      </c>
      <c r="I205">
        <v>0</v>
      </c>
      <c r="J205">
        <v>0</v>
      </c>
      <c r="K205">
        <v>0</v>
      </c>
      <c r="L205">
        <v>0</v>
      </c>
      <c r="M205" s="21">
        <f t="array" ref="M205">SUMPRODUCT(TRANSPOSE($P$20:$P$29),C205:L205)+$P$19</f>
        <v>1149018788.7822108</v>
      </c>
      <c r="N205" s="21"/>
      <c r="O205" s="12">
        <v>170</v>
      </c>
      <c r="P205" s="27">
        <v>887278485.99841094</v>
      </c>
      <c r="Q205" s="27">
        <v>-106093416.99841094</v>
      </c>
    </row>
    <row r="206" spans="1:17" x14ac:dyDescent="0.25">
      <c r="A206" s="4">
        <v>41244</v>
      </c>
      <c r="B206" s="5">
        <v>1132145731</v>
      </c>
      <c r="C206">
        <v>6.2337999999999996</v>
      </c>
      <c r="D206">
        <v>0.997</v>
      </c>
      <c r="E206">
        <v>0.62625250501002006</v>
      </c>
      <c r="F206">
        <v>73.673299999999998</v>
      </c>
      <c r="G206">
        <v>77.900000000000006</v>
      </c>
      <c r="H206">
        <v>77.510409428571421</v>
      </c>
      <c r="I206">
        <v>0</v>
      </c>
      <c r="J206">
        <v>0</v>
      </c>
      <c r="K206">
        <v>0</v>
      </c>
      <c r="L206">
        <v>0</v>
      </c>
      <c r="M206" s="21">
        <f t="array" ref="M206">SUMPRODUCT(TRANSPOSE($P$20:$P$29),C206:L206)+$P$19</f>
        <v>1154447397.1072612</v>
      </c>
      <c r="N206" s="21"/>
      <c r="O206" s="12">
        <v>171</v>
      </c>
      <c r="P206" s="27">
        <v>963492929.15950346</v>
      </c>
      <c r="Q206" s="27">
        <v>43428879.84049654</v>
      </c>
    </row>
    <row r="207" spans="1:17" x14ac:dyDescent="0.25">
      <c r="A207" s="2">
        <v>41275</v>
      </c>
      <c r="B207" s="3">
        <v>1160005902</v>
      </c>
      <c r="C207">
        <v>6.2328000000000001</v>
      </c>
      <c r="D207">
        <v>0.98980000000000001</v>
      </c>
      <c r="E207">
        <v>0.61938680706100957</v>
      </c>
      <c r="F207">
        <v>73.159499999999994</v>
      </c>
      <c r="G207">
        <v>80.22</v>
      </c>
      <c r="H207">
        <v>78.143958050000009</v>
      </c>
      <c r="I207">
        <v>0</v>
      </c>
      <c r="J207">
        <v>0</v>
      </c>
      <c r="K207">
        <v>0</v>
      </c>
      <c r="L207">
        <v>0</v>
      </c>
      <c r="M207" s="21">
        <f t="array" ref="M207">SUMPRODUCT(TRANSPOSE($P$20:$P$29),C207:L207)+$P$19</f>
        <v>1165005311.5318241</v>
      </c>
      <c r="N207" s="21"/>
      <c r="O207" s="12">
        <v>172</v>
      </c>
      <c r="P207" s="27">
        <v>972449972.69772291</v>
      </c>
      <c r="Q207" s="27">
        <v>-43557996.697722912</v>
      </c>
    </row>
    <row r="208" spans="1:17" x14ac:dyDescent="0.25">
      <c r="A208" s="2">
        <v>41306</v>
      </c>
      <c r="B208" s="3">
        <v>1078768871</v>
      </c>
      <c r="C208">
        <v>6.2214999999999998</v>
      </c>
      <c r="D208">
        <v>0.99209999999999998</v>
      </c>
      <c r="E208">
        <v>0.62637018477920448</v>
      </c>
      <c r="F208">
        <v>73.611800000000002</v>
      </c>
      <c r="G208">
        <v>82.79</v>
      </c>
      <c r="H208">
        <v>83.400793904761912</v>
      </c>
      <c r="I208">
        <v>0</v>
      </c>
      <c r="J208">
        <v>0</v>
      </c>
      <c r="K208">
        <v>0</v>
      </c>
      <c r="L208">
        <v>0</v>
      </c>
      <c r="M208" s="21">
        <f t="array" ref="M208">SUMPRODUCT(TRANSPOSE($P$20:$P$29),C208:L208)+$P$19</f>
        <v>1188767981.3585804</v>
      </c>
      <c r="N208" s="21"/>
      <c r="O208" s="12">
        <v>173</v>
      </c>
      <c r="P208" s="27">
        <v>979140039.31480324</v>
      </c>
      <c r="Q208" s="27">
        <v>-13960945.314803243</v>
      </c>
    </row>
    <row r="209" spans="1:17" x14ac:dyDescent="0.25">
      <c r="A209" s="2">
        <v>41334</v>
      </c>
      <c r="B209" s="3">
        <v>1249987968</v>
      </c>
      <c r="C209">
        <v>6.2323000000000004</v>
      </c>
      <c r="D209">
        <v>1.0098</v>
      </c>
      <c r="E209">
        <v>0.64624531472146818</v>
      </c>
      <c r="F209">
        <v>74.534599999999998</v>
      </c>
      <c r="G209">
        <v>83.08</v>
      </c>
      <c r="H209">
        <v>82.905319473684216</v>
      </c>
      <c r="I209">
        <v>1</v>
      </c>
      <c r="J209">
        <v>0</v>
      </c>
      <c r="K209">
        <v>0</v>
      </c>
      <c r="L209">
        <v>0</v>
      </c>
      <c r="M209" s="21">
        <f t="array" ref="M209">SUMPRODUCT(TRANSPOSE($P$20:$P$29),C209:L209)+$P$19</f>
        <v>1264712540.0189288</v>
      </c>
      <c r="N209" s="21"/>
      <c r="O209" s="12">
        <v>174</v>
      </c>
      <c r="P209" s="27">
        <v>903454271.38756943</v>
      </c>
      <c r="Q209" s="27">
        <v>40312866.612430573</v>
      </c>
    </row>
    <row r="210" spans="1:17" x14ac:dyDescent="0.25">
      <c r="A210" s="2">
        <v>41365</v>
      </c>
      <c r="B210" s="3">
        <v>1276791084</v>
      </c>
      <c r="C210">
        <v>6.2153999999999998</v>
      </c>
      <c r="D210">
        <v>1.0244</v>
      </c>
      <c r="E210">
        <v>0.66312997347480107</v>
      </c>
      <c r="F210">
        <v>76.265699999999995</v>
      </c>
      <c r="G210">
        <v>73.36</v>
      </c>
      <c r="H210">
        <v>81.981867149999999</v>
      </c>
      <c r="I210">
        <v>0</v>
      </c>
      <c r="J210">
        <v>1</v>
      </c>
      <c r="K210">
        <v>0</v>
      </c>
      <c r="L210">
        <v>0</v>
      </c>
      <c r="M210" s="21">
        <f t="array" ref="M210">SUMPRODUCT(TRANSPOSE($P$20:$P$29),C210:L210)+$P$19</f>
        <v>1226578343.9957612</v>
      </c>
      <c r="N210" s="21"/>
      <c r="O210" s="12">
        <v>175</v>
      </c>
      <c r="P210" s="27">
        <v>905849231.40883362</v>
      </c>
      <c r="Q210" s="27">
        <v>-97950970.408833623</v>
      </c>
    </row>
    <row r="211" spans="1:17" x14ac:dyDescent="0.25">
      <c r="A211" s="2">
        <v>41395</v>
      </c>
      <c r="B211" s="3">
        <v>1174872264</v>
      </c>
      <c r="C211">
        <v>6.1860999999999997</v>
      </c>
      <c r="D211">
        <v>1.0186999999999999</v>
      </c>
      <c r="E211">
        <v>0.65312520410162633</v>
      </c>
      <c r="F211">
        <v>76.295100000000005</v>
      </c>
      <c r="G211">
        <v>77.95</v>
      </c>
      <c r="H211">
        <v>78.724222545454566</v>
      </c>
      <c r="I211">
        <v>0</v>
      </c>
      <c r="J211">
        <v>0</v>
      </c>
      <c r="K211">
        <v>1</v>
      </c>
      <c r="L211">
        <v>0</v>
      </c>
      <c r="M211" s="21">
        <f t="array" ref="M211">SUMPRODUCT(TRANSPOSE($P$20:$P$29),C211:L211)+$P$19</f>
        <v>1210341585.7874141</v>
      </c>
      <c r="N211" s="21"/>
      <c r="O211" s="12">
        <v>176</v>
      </c>
      <c r="P211" s="27">
        <v>925499787.72435462</v>
      </c>
      <c r="Q211" s="27">
        <v>-37517587.724354625</v>
      </c>
    </row>
    <row r="212" spans="1:17" x14ac:dyDescent="0.25">
      <c r="A212" s="2">
        <v>41426</v>
      </c>
      <c r="B212" s="3">
        <v>1110752296</v>
      </c>
      <c r="C212">
        <v>6.1416000000000004</v>
      </c>
      <c r="D212">
        <v>1.0196000000000001</v>
      </c>
      <c r="E212">
        <v>0.65372295221285215</v>
      </c>
      <c r="F212">
        <v>76.821899999999999</v>
      </c>
      <c r="G212">
        <v>89.17</v>
      </c>
      <c r="H212">
        <v>82.359015409090887</v>
      </c>
      <c r="I212">
        <v>0</v>
      </c>
      <c r="J212">
        <v>0</v>
      </c>
      <c r="K212">
        <v>0</v>
      </c>
      <c r="L212">
        <v>0</v>
      </c>
      <c r="M212" s="21">
        <f t="array" ref="M212">SUMPRODUCT(TRANSPOSE($P$20:$P$29),C212:L212)+$P$19</f>
        <v>1194451492.7701044</v>
      </c>
      <c r="N212" s="21"/>
      <c r="O212" s="12">
        <v>177</v>
      </c>
      <c r="P212" s="27">
        <v>951319401.90326202</v>
      </c>
      <c r="Q212" s="27">
        <v>-100841831.90326202</v>
      </c>
    </row>
    <row r="213" spans="1:17" x14ac:dyDescent="0.25">
      <c r="A213" s="2">
        <v>41456</v>
      </c>
      <c r="B213" s="3">
        <v>1108440767</v>
      </c>
      <c r="C213">
        <v>6.1341999999999999</v>
      </c>
      <c r="D213">
        <v>1.0314000000000001</v>
      </c>
      <c r="E213">
        <v>0.64545278512876791</v>
      </c>
      <c r="F213">
        <v>76.224599999999995</v>
      </c>
      <c r="G213">
        <v>98.1</v>
      </c>
      <c r="H213">
        <v>78.052263950000011</v>
      </c>
      <c r="I213">
        <v>0</v>
      </c>
      <c r="J213">
        <v>0</v>
      </c>
      <c r="K213">
        <v>0</v>
      </c>
      <c r="L213">
        <v>0</v>
      </c>
      <c r="M213" s="21">
        <f t="array" ref="M213">SUMPRODUCT(TRANSPOSE($P$20:$P$29),C213:L213)+$P$19</f>
        <v>1185716829.8583837</v>
      </c>
      <c r="N213" s="21"/>
      <c r="O213" s="12">
        <v>178</v>
      </c>
      <c r="P213" s="27">
        <v>1021656524.8057573</v>
      </c>
      <c r="Q213" s="27">
        <v>-53583295.805757284</v>
      </c>
    </row>
    <row r="214" spans="1:17" x14ac:dyDescent="0.25">
      <c r="A214" s="2">
        <v>41487</v>
      </c>
      <c r="B214" s="3">
        <v>1124331812</v>
      </c>
      <c r="C214">
        <v>6.1342999999999996</v>
      </c>
      <c r="D214">
        <v>1.0402</v>
      </c>
      <c r="E214">
        <v>0.65880492786086042</v>
      </c>
      <c r="F214">
        <v>77.293199999999999</v>
      </c>
      <c r="G214">
        <v>98.45</v>
      </c>
      <c r="H214">
        <v>77.076637500000004</v>
      </c>
      <c r="I214">
        <v>0</v>
      </c>
      <c r="J214">
        <v>0</v>
      </c>
      <c r="K214">
        <v>0</v>
      </c>
      <c r="L214">
        <v>0</v>
      </c>
      <c r="M214" s="21">
        <f t="array" ref="M214">SUMPRODUCT(TRANSPOSE($P$20:$P$29),C214:L214)+$P$19</f>
        <v>1175129318.2286315</v>
      </c>
      <c r="N214" s="21"/>
      <c r="O214" s="12">
        <v>179</v>
      </c>
      <c r="P214" s="27">
        <v>992253287.39981318</v>
      </c>
      <c r="Q214" s="27">
        <v>-3345140.3998131752</v>
      </c>
    </row>
    <row r="215" spans="1:17" x14ac:dyDescent="0.25">
      <c r="A215" s="2">
        <v>41518</v>
      </c>
      <c r="B215" s="3">
        <v>1097406810</v>
      </c>
      <c r="C215">
        <v>6.1212999999999997</v>
      </c>
      <c r="D215">
        <v>1.0407</v>
      </c>
      <c r="E215">
        <v>0.64495324089003547</v>
      </c>
      <c r="F215">
        <v>76.256900000000002</v>
      </c>
      <c r="G215">
        <v>96.12</v>
      </c>
      <c r="H215">
        <v>77.234444727272731</v>
      </c>
      <c r="I215">
        <v>0</v>
      </c>
      <c r="J215">
        <v>0</v>
      </c>
      <c r="K215">
        <v>0</v>
      </c>
      <c r="L215">
        <v>0</v>
      </c>
      <c r="M215" s="21">
        <f t="array" ref="M215">SUMPRODUCT(TRANSPOSE($P$20:$P$29),C215:L215)+$P$19</f>
        <v>1178787677.4561012</v>
      </c>
      <c r="N215" s="21"/>
      <c r="O215" s="12">
        <v>180</v>
      </c>
      <c r="P215" s="27">
        <v>1000046870.4351324</v>
      </c>
      <c r="Q215" s="27">
        <v>28474573.564867616</v>
      </c>
    </row>
    <row r="216" spans="1:17" x14ac:dyDescent="0.25">
      <c r="A216" s="2">
        <v>41548</v>
      </c>
      <c r="B216" s="3">
        <v>1195787161</v>
      </c>
      <c r="C216">
        <v>6.1197999999999997</v>
      </c>
      <c r="D216">
        <v>1.0342</v>
      </c>
      <c r="E216">
        <v>0.62952470884482215</v>
      </c>
      <c r="F216">
        <v>76.265299999999996</v>
      </c>
      <c r="G216">
        <v>91.73</v>
      </c>
      <c r="H216">
        <v>77.681874749999992</v>
      </c>
      <c r="I216">
        <v>0</v>
      </c>
      <c r="J216">
        <v>0</v>
      </c>
      <c r="K216">
        <v>0</v>
      </c>
      <c r="L216">
        <v>1</v>
      </c>
      <c r="M216" s="21">
        <f t="array" ref="M216">SUMPRODUCT(TRANSPOSE($P$20:$P$29),C216:L216)+$P$19</f>
        <v>1234753003.9894619</v>
      </c>
      <c r="N216" s="21"/>
      <c r="O216" s="12">
        <v>181</v>
      </c>
      <c r="P216" s="27">
        <v>1024054830.1338656</v>
      </c>
      <c r="Q216" s="27">
        <v>-117473007.13386559</v>
      </c>
    </row>
    <row r="217" spans="1:17" x14ac:dyDescent="0.25">
      <c r="A217" s="2">
        <v>41579</v>
      </c>
      <c r="B217" s="3">
        <v>1170940094</v>
      </c>
      <c r="C217">
        <v>6.1032000000000002</v>
      </c>
      <c r="D217">
        <v>1.0363</v>
      </c>
      <c r="E217">
        <v>0.62119517952540693</v>
      </c>
      <c r="F217">
        <v>75.111099999999993</v>
      </c>
      <c r="G217">
        <v>87.76</v>
      </c>
      <c r="H217">
        <v>77.50279573913042</v>
      </c>
      <c r="I217">
        <v>0</v>
      </c>
      <c r="J217">
        <v>0</v>
      </c>
      <c r="K217">
        <v>0</v>
      </c>
      <c r="L217">
        <v>0</v>
      </c>
      <c r="M217" s="21">
        <f t="array" ref="M217">SUMPRODUCT(TRANSPOSE($P$20:$P$29),C217:L217)+$P$19</f>
        <v>1184616139.2202706</v>
      </c>
      <c r="N217" s="21"/>
      <c r="O217" s="12">
        <v>182</v>
      </c>
      <c r="P217" s="27">
        <v>1071680302.7238591</v>
      </c>
      <c r="Q217" s="27">
        <v>-149564550.72385907</v>
      </c>
    </row>
    <row r="218" spans="1:17" x14ac:dyDescent="0.25">
      <c r="A218" s="2">
        <v>41609</v>
      </c>
      <c r="B218" s="3">
        <v>1155287860</v>
      </c>
      <c r="C218">
        <v>6.0929000000000002</v>
      </c>
      <c r="D218">
        <v>1.0486</v>
      </c>
      <c r="E218">
        <v>0.6211180124223602</v>
      </c>
      <c r="F218">
        <v>76.020399999999995</v>
      </c>
      <c r="G218">
        <v>81.5</v>
      </c>
      <c r="H218">
        <v>77.456262649999999</v>
      </c>
      <c r="I218">
        <v>0</v>
      </c>
      <c r="J218">
        <v>0</v>
      </c>
      <c r="K218">
        <v>0</v>
      </c>
      <c r="L218">
        <v>0</v>
      </c>
      <c r="M218" s="21">
        <f t="array" ref="M218">SUMPRODUCT(TRANSPOSE($P$20:$P$29),C218:L218)+$P$19</f>
        <v>1178082653.7199769</v>
      </c>
      <c r="N218" s="21"/>
      <c r="O218" s="12">
        <v>183</v>
      </c>
      <c r="P218" s="27">
        <v>1206789724.3760824</v>
      </c>
      <c r="Q218" s="27">
        <v>-48037652.37608242</v>
      </c>
    </row>
    <row r="219" spans="1:17" x14ac:dyDescent="0.25">
      <c r="A219" s="2">
        <v>41640</v>
      </c>
      <c r="B219" s="3">
        <v>1204428606</v>
      </c>
      <c r="C219">
        <v>6.0738000000000003</v>
      </c>
      <c r="D219">
        <v>1.0639000000000001</v>
      </c>
      <c r="E219">
        <v>0.61038881767686015</v>
      </c>
      <c r="F219">
        <v>76.239699999999999</v>
      </c>
      <c r="G219">
        <v>78.569999999999993</v>
      </c>
      <c r="H219">
        <v>82.350717047619042</v>
      </c>
      <c r="I219">
        <v>0</v>
      </c>
      <c r="J219">
        <v>0</v>
      </c>
      <c r="K219">
        <v>0</v>
      </c>
      <c r="L219">
        <v>0</v>
      </c>
      <c r="M219" s="21">
        <f t="array" ref="M219">SUMPRODUCT(TRANSPOSE($P$20:$P$29),C219:L219)+$P$19</f>
        <v>1199437512.7822359</v>
      </c>
      <c r="N219" s="21"/>
      <c r="O219" s="12">
        <v>184</v>
      </c>
      <c r="P219" s="27">
        <v>1180685043.9866529</v>
      </c>
      <c r="Q219" s="27">
        <v>30677477.013347149</v>
      </c>
    </row>
    <row r="220" spans="1:17" x14ac:dyDescent="0.25">
      <c r="A220" s="2">
        <v>41671</v>
      </c>
      <c r="B220" s="3">
        <v>1192409089</v>
      </c>
      <c r="C220">
        <v>6.0509000000000004</v>
      </c>
      <c r="D220">
        <v>1.0940000000000001</v>
      </c>
      <c r="E220">
        <v>0.60716454159077105</v>
      </c>
      <c r="F220">
        <v>76.935500000000005</v>
      </c>
      <c r="G220">
        <v>78.849999999999994</v>
      </c>
      <c r="H220">
        <v>83.180691095238103</v>
      </c>
      <c r="I220">
        <v>0</v>
      </c>
      <c r="J220">
        <v>0</v>
      </c>
      <c r="K220">
        <v>0</v>
      </c>
      <c r="L220">
        <v>0</v>
      </c>
      <c r="M220" s="21">
        <f t="array" ref="M220">SUMPRODUCT(TRANSPOSE($P$20:$P$29),C220:L220)+$P$19</f>
        <v>1199647998.5693939</v>
      </c>
      <c r="N220" s="21"/>
      <c r="O220" s="12">
        <v>185</v>
      </c>
      <c r="P220" s="27">
        <v>1203691887.2475657</v>
      </c>
      <c r="Q220" s="27">
        <v>-132129215.24756575</v>
      </c>
    </row>
    <row r="221" spans="1:17" x14ac:dyDescent="0.25">
      <c r="A221" s="2">
        <v>41699</v>
      </c>
      <c r="B221" s="3">
        <v>1355161974</v>
      </c>
      <c r="C221">
        <v>6.0815999999999999</v>
      </c>
      <c r="D221">
        <v>1.1053999999999999</v>
      </c>
      <c r="E221">
        <v>0.60393767363208117</v>
      </c>
      <c r="F221">
        <v>77.063400000000001</v>
      </c>
      <c r="G221">
        <v>86.35</v>
      </c>
      <c r="H221">
        <v>80.238547631578939</v>
      </c>
      <c r="I221">
        <v>1</v>
      </c>
      <c r="J221">
        <v>0</v>
      </c>
      <c r="K221">
        <v>0</v>
      </c>
      <c r="L221">
        <v>0</v>
      </c>
      <c r="M221" s="21">
        <f t="array" ref="M221">SUMPRODUCT(TRANSPOSE($P$20:$P$29),C221:L221)+$P$19</f>
        <v>1283660849.5507178</v>
      </c>
      <c r="N221" s="21"/>
      <c r="O221" s="12">
        <v>186</v>
      </c>
      <c r="P221" s="27">
        <v>1124125152.8851066</v>
      </c>
      <c r="Q221" s="27">
        <v>-58918785.885106564</v>
      </c>
    </row>
    <row r="222" spans="1:17" x14ac:dyDescent="0.25">
      <c r="A222" s="2">
        <v>41730</v>
      </c>
      <c r="B222" s="3">
        <v>1383174740</v>
      </c>
      <c r="C222">
        <v>6.1729000000000003</v>
      </c>
      <c r="D222">
        <v>1.1107</v>
      </c>
      <c r="E222">
        <v>0.60153994225216556</v>
      </c>
      <c r="F222">
        <v>76.656000000000006</v>
      </c>
      <c r="G222">
        <v>113.21</v>
      </c>
      <c r="H222">
        <v>82.912490095238084</v>
      </c>
      <c r="I222">
        <v>0</v>
      </c>
      <c r="J222">
        <v>1</v>
      </c>
      <c r="K222">
        <v>0</v>
      </c>
      <c r="L222">
        <v>0</v>
      </c>
      <c r="M222" s="21">
        <f t="array" ref="M222">SUMPRODUCT(TRANSPOSE($P$20:$P$29),C222:L222)+$P$19</f>
        <v>1288323916.2212684</v>
      </c>
      <c r="N222" s="21"/>
      <c r="O222" s="12">
        <v>187</v>
      </c>
      <c r="P222" s="27">
        <v>1097907335.2386057</v>
      </c>
      <c r="Q222" s="27">
        <v>58413551.761394262</v>
      </c>
    </row>
    <row r="223" spans="1:17" x14ac:dyDescent="0.25">
      <c r="A223" s="2">
        <v>41760</v>
      </c>
      <c r="B223" s="3">
        <v>1444800838</v>
      </c>
      <c r="C223">
        <v>6.2245999999999997</v>
      </c>
      <c r="D223">
        <v>1.0992</v>
      </c>
      <c r="E223">
        <v>0.59708621925005967</v>
      </c>
      <c r="F223">
        <v>76.442899999999995</v>
      </c>
      <c r="G223">
        <v>120.33</v>
      </c>
      <c r="H223">
        <v>87.589756238095234</v>
      </c>
      <c r="I223">
        <v>0</v>
      </c>
      <c r="J223">
        <v>0</v>
      </c>
      <c r="K223">
        <v>1</v>
      </c>
      <c r="L223">
        <v>0</v>
      </c>
      <c r="M223" s="21">
        <f t="array" ref="M223">SUMPRODUCT(TRANSPOSE($P$20:$P$29),C223:L223)+$P$19</f>
        <v>1289709734.2539747</v>
      </c>
      <c r="N223" s="21"/>
      <c r="O223" s="12">
        <v>188</v>
      </c>
      <c r="P223" s="27">
        <v>1114125599.2140837</v>
      </c>
      <c r="Q223" s="27">
        <v>32500006.785916328</v>
      </c>
    </row>
    <row r="224" spans="1:17" x14ac:dyDescent="0.25">
      <c r="A224" s="2">
        <v>41791</v>
      </c>
      <c r="B224" s="3">
        <v>1398805987</v>
      </c>
      <c r="C224">
        <v>6.2380000000000004</v>
      </c>
      <c r="D224">
        <v>1.0893999999999999</v>
      </c>
      <c r="E224">
        <v>0.59375371096069351</v>
      </c>
      <c r="F224">
        <v>76.265299999999996</v>
      </c>
      <c r="G224">
        <v>110.47</v>
      </c>
      <c r="H224">
        <v>86.853404952380956</v>
      </c>
      <c r="I224">
        <v>0</v>
      </c>
      <c r="J224">
        <v>0</v>
      </c>
      <c r="K224">
        <v>0</v>
      </c>
      <c r="L224">
        <v>0</v>
      </c>
      <c r="M224" s="21">
        <f t="array" ref="M224">SUMPRODUCT(TRANSPOSE($P$20:$P$29),C224:L224)+$P$19</f>
        <v>1222981697.908973</v>
      </c>
      <c r="N224" s="21"/>
      <c r="O224" s="12">
        <v>189</v>
      </c>
      <c r="P224" s="27">
        <v>1094819422.3214672</v>
      </c>
      <c r="Q224" s="27">
        <v>42956772.678532839</v>
      </c>
    </row>
    <row r="225" spans="1:17" x14ac:dyDescent="0.25">
      <c r="A225" s="2">
        <v>41821</v>
      </c>
      <c r="B225" s="3">
        <v>1220945148</v>
      </c>
      <c r="C225">
        <v>6.2305999999999999</v>
      </c>
      <c r="D225">
        <v>1.083</v>
      </c>
      <c r="E225">
        <v>0.59143600662408324</v>
      </c>
      <c r="F225">
        <v>76.578800000000001</v>
      </c>
      <c r="G225">
        <v>115.27</v>
      </c>
      <c r="H225">
        <v>86.202927190476174</v>
      </c>
      <c r="I225">
        <v>0</v>
      </c>
      <c r="J225">
        <v>0</v>
      </c>
      <c r="K225">
        <v>0</v>
      </c>
      <c r="L225">
        <v>0</v>
      </c>
      <c r="M225" s="21">
        <f t="array" ref="M225">SUMPRODUCT(TRANSPOSE($P$20:$P$29),C225:L225)+$P$19</f>
        <v>1233471052.4905148</v>
      </c>
      <c r="N225" s="21"/>
      <c r="O225" s="12">
        <v>190</v>
      </c>
      <c r="P225" s="27">
        <v>1112761915.9642293</v>
      </c>
      <c r="Q225" s="27">
        <v>87452714.035770655</v>
      </c>
    </row>
    <row r="226" spans="1:17" x14ac:dyDescent="0.25">
      <c r="A226" s="2">
        <v>41852</v>
      </c>
      <c r="B226" s="3">
        <v>1221114572</v>
      </c>
      <c r="C226">
        <v>6.1984000000000004</v>
      </c>
      <c r="D226">
        <v>1.0739000000000001</v>
      </c>
      <c r="E226">
        <v>0.58596038907769843</v>
      </c>
      <c r="F226">
        <v>76.270600000000002</v>
      </c>
      <c r="G226">
        <v>128.66999999999999</v>
      </c>
      <c r="H226">
        <v>83.814819954545442</v>
      </c>
      <c r="I226">
        <v>0</v>
      </c>
      <c r="J226">
        <v>0</v>
      </c>
      <c r="K226">
        <v>0</v>
      </c>
      <c r="L226">
        <v>0</v>
      </c>
      <c r="M226" s="21">
        <f t="array" ref="M226">SUMPRODUCT(TRANSPOSE($P$20:$P$29),C226:L226)+$P$19</f>
        <v>1252020465.225265</v>
      </c>
      <c r="N226" s="21"/>
      <c r="O226" s="12">
        <v>191</v>
      </c>
      <c r="P226" s="27">
        <v>1060768227.5356551</v>
      </c>
      <c r="Q226" s="27">
        <v>118828048.46434486</v>
      </c>
    </row>
    <row r="227" spans="1:17" x14ac:dyDescent="0.25">
      <c r="A227" s="2">
        <v>41883</v>
      </c>
      <c r="B227" s="3">
        <v>1072619907</v>
      </c>
      <c r="C227">
        <v>6.1540999999999997</v>
      </c>
      <c r="D227">
        <v>1.0926</v>
      </c>
      <c r="E227">
        <v>0.5988023952095809</v>
      </c>
      <c r="F227">
        <v>77.540199999999999</v>
      </c>
      <c r="G227">
        <v>109.2</v>
      </c>
      <c r="H227">
        <v>81.093074476190466</v>
      </c>
      <c r="I227">
        <v>0</v>
      </c>
      <c r="J227">
        <v>0</v>
      </c>
      <c r="K227">
        <v>0</v>
      </c>
      <c r="L227">
        <v>0</v>
      </c>
      <c r="M227" s="21">
        <f t="array" ref="M227">SUMPRODUCT(TRANSPOSE($P$20:$P$29),C227:L227)+$P$19</f>
        <v>1216124215.4008288</v>
      </c>
      <c r="N227" s="21"/>
      <c r="O227" s="12">
        <v>192</v>
      </c>
      <c r="P227" s="27">
        <v>1070397140.4988251</v>
      </c>
      <c r="Q227" s="27">
        <v>90008770.501174927</v>
      </c>
    </row>
    <row r="228" spans="1:17" x14ac:dyDescent="0.25">
      <c r="A228" s="2">
        <v>41913</v>
      </c>
      <c r="B228" s="3">
        <v>1269337219</v>
      </c>
      <c r="C228">
        <v>6.1382000000000003</v>
      </c>
      <c r="D228">
        <v>1.1011</v>
      </c>
      <c r="E228">
        <v>0.61387354205033762</v>
      </c>
      <c r="F228">
        <v>79.162499999999994</v>
      </c>
      <c r="G228">
        <v>100.53</v>
      </c>
      <c r="H228">
        <v>78.96653000000002</v>
      </c>
      <c r="I228">
        <v>0</v>
      </c>
      <c r="J228">
        <v>0</v>
      </c>
      <c r="K228">
        <v>0</v>
      </c>
      <c r="L228">
        <v>1</v>
      </c>
      <c r="M228" s="21">
        <f t="array" ref="M228">SUMPRODUCT(TRANSPOSE($P$20:$P$29),C228:L228)+$P$19</f>
        <v>1241363895.7820811</v>
      </c>
      <c r="N228" s="21"/>
      <c r="O228" s="12">
        <v>193</v>
      </c>
      <c r="P228" s="27">
        <v>1078602837.9732308</v>
      </c>
      <c r="Q228" s="27">
        <v>121832135.02676916</v>
      </c>
    </row>
    <row r="229" spans="1:17" x14ac:dyDescent="0.25">
      <c r="A229" s="2">
        <v>41944</v>
      </c>
      <c r="B229" s="3">
        <v>1179557272</v>
      </c>
      <c r="C229">
        <v>6.1250999999999998</v>
      </c>
      <c r="D229">
        <v>1.1212</v>
      </c>
      <c r="E229">
        <v>0.6221226825930074</v>
      </c>
      <c r="F229">
        <v>80.800200000000004</v>
      </c>
      <c r="G229">
        <v>101.9</v>
      </c>
      <c r="H229">
        <v>79.79239982608695</v>
      </c>
      <c r="I229">
        <v>0</v>
      </c>
      <c r="J229">
        <v>0</v>
      </c>
      <c r="K229">
        <v>0</v>
      </c>
      <c r="L229">
        <v>0</v>
      </c>
      <c r="M229" s="21">
        <f t="array" ref="M229">SUMPRODUCT(TRANSPOSE($P$20:$P$29),C229:L229)+$P$19</f>
        <v>1196685372.5710721</v>
      </c>
      <c r="N229" s="21"/>
      <c r="O229" s="12">
        <v>194</v>
      </c>
      <c r="P229" s="27">
        <v>1120997324.2927198</v>
      </c>
      <c r="Q229" s="27">
        <v>62259750.707280159</v>
      </c>
    </row>
    <row r="230" spans="1:17" x14ac:dyDescent="0.25">
      <c r="A230" s="2">
        <v>41974</v>
      </c>
      <c r="B230" s="3">
        <v>1163338398</v>
      </c>
      <c r="C230">
        <v>6.1249000000000002</v>
      </c>
      <c r="D230">
        <v>1.1325000000000001</v>
      </c>
      <c r="E230">
        <v>0.6340752013188764</v>
      </c>
      <c r="F230">
        <v>82.612799999999993</v>
      </c>
      <c r="G230">
        <v>86.16</v>
      </c>
      <c r="H230">
        <v>83.32906689473684</v>
      </c>
      <c r="I230">
        <v>0</v>
      </c>
      <c r="J230">
        <v>0</v>
      </c>
      <c r="K230">
        <v>0</v>
      </c>
      <c r="L230">
        <v>0</v>
      </c>
      <c r="M230" s="21">
        <f t="array" ref="M230">SUMPRODUCT(TRANSPOSE($P$20:$P$29),C230:L230)+$P$19</f>
        <v>1189015944.6215484</v>
      </c>
      <c r="N230" s="21"/>
      <c r="O230" s="12">
        <v>195</v>
      </c>
      <c r="P230" s="27">
        <v>1234291465.7483504</v>
      </c>
      <c r="Q230" s="27">
        <v>184852750.25164962</v>
      </c>
    </row>
    <row r="231" spans="1:17" x14ac:dyDescent="0.25">
      <c r="A231" s="2">
        <v>42005</v>
      </c>
      <c r="B231" s="3">
        <v>1060920074</v>
      </c>
      <c r="C231">
        <v>6.1886000000000001</v>
      </c>
      <c r="D231">
        <v>1.1532</v>
      </c>
      <c r="E231">
        <v>0.6392227051904884</v>
      </c>
      <c r="F231">
        <v>84.169799999999995</v>
      </c>
      <c r="G231">
        <v>82.81</v>
      </c>
      <c r="H231">
        <v>85.438765909090918</v>
      </c>
      <c r="I231">
        <v>0</v>
      </c>
      <c r="J231">
        <v>0</v>
      </c>
      <c r="K231">
        <v>0</v>
      </c>
      <c r="L231">
        <v>0</v>
      </c>
      <c r="M231" s="21">
        <f t="array" ref="M231">SUMPRODUCT(TRANSPOSE($P$20:$P$29),C231:L231)+$P$19</f>
        <v>1176495686.4193594</v>
      </c>
      <c r="N231" s="21"/>
      <c r="O231" s="12">
        <v>196</v>
      </c>
      <c r="P231" s="27">
        <v>1200932422.2526617</v>
      </c>
      <c r="Q231" s="27">
        <v>91600835.747338295</v>
      </c>
    </row>
    <row r="232" spans="1:17" x14ac:dyDescent="0.25">
      <c r="A232" s="2">
        <v>42036</v>
      </c>
      <c r="B232" s="3">
        <v>1081589497</v>
      </c>
      <c r="C232">
        <v>6.2180999999999997</v>
      </c>
      <c r="D232">
        <v>1.2121999999999999</v>
      </c>
      <c r="E232">
        <v>0.66041474045700699</v>
      </c>
      <c r="F232">
        <v>87.241799999999998</v>
      </c>
      <c r="G232">
        <v>73</v>
      </c>
      <c r="H232">
        <v>83.555662550000008</v>
      </c>
      <c r="I232">
        <v>0</v>
      </c>
      <c r="J232">
        <v>0</v>
      </c>
      <c r="K232">
        <v>0</v>
      </c>
      <c r="L232">
        <v>0</v>
      </c>
      <c r="M232" s="21">
        <f t="array" ref="M232">SUMPRODUCT(TRANSPOSE($P$20:$P$29),C232:L232)+$P$19</f>
        <v>1126786134.6963637</v>
      </c>
      <c r="N232" s="21"/>
      <c r="O232" s="12">
        <v>197</v>
      </c>
      <c r="P232" s="27">
        <v>1176874437.5045755</v>
      </c>
      <c r="Q232" s="27">
        <v>175263734.49542451</v>
      </c>
    </row>
    <row r="233" spans="1:17" x14ac:dyDescent="0.25">
      <c r="A233" s="2">
        <v>42064</v>
      </c>
      <c r="B233" s="3">
        <v>1190277870</v>
      </c>
      <c r="C233">
        <v>6.2518000000000002</v>
      </c>
      <c r="D233">
        <v>1.2499</v>
      </c>
      <c r="E233">
        <v>0.65235827516472045</v>
      </c>
      <c r="F233">
        <v>89.183800000000005</v>
      </c>
      <c r="G233">
        <v>61.84</v>
      </c>
      <c r="H233">
        <v>86.814525000000017</v>
      </c>
      <c r="I233">
        <v>1</v>
      </c>
      <c r="J233">
        <v>0</v>
      </c>
      <c r="K233">
        <v>0</v>
      </c>
      <c r="L233">
        <v>0</v>
      </c>
      <c r="M233" s="21">
        <f t="array" ref="M233">SUMPRODUCT(TRANSPOSE($P$20:$P$29),C233:L233)+$P$19</f>
        <v>1213798799.7199593</v>
      </c>
      <c r="N233" s="21"/>
      <c r="O233" s="12">
        <v>198</v>
      </c>
      <c r="P233" s="27">
        <v>1100259586.0474515</v>
      </c>
      <c r="Q233" s="27">
        <v>171489648.9525485</v>
      </c>
    </row>
    <row r="234" spans="1:17" x14ac:dyDescent="0.25">
      <c r="A234" s="2">
        <v>42095</v>
      </c>
      <c r="B234" s="3">
        <v>1177074248</v>
      </c>
      <c r="C234">
        <v>6.2385999999999999</v>
      </c>
      <c r="D234">
        <v>1.2618</v>
      </c>
      <c r="E234">
        <v>0.66853857467575883</v>
      </c>
      <c r="F234">
        <v>91.582099999999997</v>
      </c>
      <c r="G234">
        <v>61.71</v>
      </c>
      <c r="H234">
        <v>86.362859045454528</v>
      </c>
      <c r="I234">
        <v>0</v>
      </c>
      <c r="J234">
        <v>1</v>
      </c>
      <c r="K234">
        <v>0</v>
      </c>
      <c r="L234">
        <v>0</v>
      </c>
      <c r="M234" s="21">
        <f t="array" ref="M234">SUMPRODUCT(TRANSPOSE($P$20:$P$29),C234:L234)+$P$19</f>
        <v>1193431088.5277753</v>
      </c>
      <c r="N234" s="21"/>
      <c r="O234" s="12">
        <v>199</v>
      </c>
      <c r="P234" s="27">
        <v>1087493224.1399479</v>
      </c>
      <c r="Q234" s="27">
        <v>-4052197.1399478912</v>
      </c>
    </row>
    <row r="235" spans="1:17" x14ac:dyDescent="0.25">
      <c r="A235" s="2">
        <v>42125</v>
      </c>
      <c r="B235" s="3">
        <v>1192036201</v>
      </c>
      <c r="C235">
        <v>6.2009999999999996</v>
      </c>
      <c r="D235">
        <v>1.2337</v>
      </c>
      <c r="E235">
        <v>0.66809192944949225</v>
      </c>
      <c r="F235">
        <v>91.108000000000004</v>
      </c>
      <c r="G235">
        <v>60.98</v>
      </c>
      <c r="H235">
        <v>85.974948476190477</v>
      </c>
      <c r="I235">
        <v>0</v>
      </c>
      <c r="J235">
        <v>0</v>
      </c>
      <c r="K235">
        <v>1</v>
      </c>
      <c r="L235">
        <v>0</v>
      </c>
      <c r="M235" s="21">
        <f t="array" ref="M235">SUMPRODUCT(TRANSPOSE($P$20:$P$29),C235:L235)+$P$19</f>
        <v>1185782891.9279633</v>
      </c>
      <c r="N235" s="21"/>
      <c r="O235" s="12">
        <v>200</v>
      </c>
      <c r="P235" s="27">
        <v>1108513060.8481667</v>
      </c>
      <c r="Q235" s="27">
        <v>88484296.151833296</v>
      </c>
    </row>
    <row r="236" spans="1:17" x14ac:dyDescent="0.25">
      <c r="A236" s="2">
        <v>42156</v>
      </c>
      <c r="B236" s="3">
        <v>1146102957</v>
      </c>
      <c r="C236">
        <v>6.2035</v>
      </c>
      <c r="D236">
        <v>1.2176</v>
      </c>
      <c r="E236">
        <v>0.64699792960662528</v>
      </c>
      <c r="F236">
        <v>89.066000000000003</v>
      </c>
      <c r="G236">
        <v>77.319999999999993</v>
      </c>
      <c r="H236">
        <v>88.391709650000024</v>
      </c>
      <c r="I236">
        <v>0</v>
      </c>
      <c r="J236">
        <v>0</v>
      </c>
      <c r="K236">
        <v>0</v>
      </c>
      <c r="L236">
        <v>0</v>
      </c>
      <c r="M236" s="21">
        <f t="array" ref="M236">SUMPRODUCT(TRANSPOSE($P$20:$P$29),C236:L236)+$P$19</f>
        <v>1170078026.7705669</v>
      </c>
      <c r="N236" s="21"/>
      <c r="O236" s="12">
        <v>201</v>
      </c>
      <c r="P236" s="27">
        <v>1108102879.3424273</v>
      </c>
      <c r="Q236" s="27">
        <v>-12966016.342427254</v>
      </c>
    </row>
    <row r="237" spans="1:17" x14ac:dyDescent="0.25">
      <c r="A237" s="2">
        <v>42186</v>
      </c>
      <c r="B237" s="3">
        <v>1170636699</v>
      </c>
      <c r="C237">
        <v>6.2051999999999996</v>
      </c>
      <c r="D237">
        <v>1.2364999999999999</v>
      </c>
      <c r="E237">
        <v>0.6420133538777606</v>
      </c>
      <c r="F237">
        <v>89.859099999999998</v>
      </c>
      <c r="G237">
        <v>77.349999999999994</v>
      </c>
      <c r="H237">
        <v>90.545709227272724</v>
      </c>
      <c r="I237">
        <v>0</v>
      </c>
      <c r="J237">
        <v>0</v>
      </c>
      <c r="K237">
        <v>0</v>
      </c>
      <c r="L237">
        <v>0</v>
      </c>
      <c r="M237" s="21">
        <f t="array" ref="M237">SUMPRODUCT(TRANSPOSE($P$20:$P$29),C237:L237)+$P$19</f>
        <v>1177285901.3178849</v>
      </c>
      <c r="N237" s="21"/>
      <c r="O237" s="12">
        <v>202</v>
      </c>
      <c r="P237" s="27">
        <v>1160846208.1427269</v>
      </c>
      <c r="Q237" s="27">
        <v>81457494.857273102</v>
      </c>
    </row>
    <row r="238" spans="1:17" x14ac:dyDescent="0.25">
      <c r="A238" s="2">
        <v>42217</v>
      </c>
      <c r="B238" s="3">
        <v>1133726352</v>
      </c>
      <c r="C238">
        <v>6.2084999999999999</v>
      </c>
      <c r="D238">
        <v>1.2863</v>
      </c>
      <c r="E238">
        <v>0.64267352185089976</v>
      </c>
      <c r="F238">
        <v>91.342399999999998</v>
      </c>
      <c r="G238">
        <v>75.95</v>
      </c>
      <c r="H238">
        <v>92.832248227272714</v>
      </c>
      <c r="I238">
        <v>0</v>
      </c>
      <c r="J238">
        <v>0</v>
      </c>
      <c r="K238">
        <v>0</v>
      </c>
      <c r="L238">
        <v>0</v>
      </c>
      <c r="M238" s="21">
        <f t="array" ref="M238">SUMPRODUCT(TRANSPOSE($P$20:$P$29),C238:L238)+$P$19</f>
        <v>1168974007.8003216</v>
      </c>
      <c r="N238" s="21"/>
      <c r="O238" s="12">
        <v>203</v>
      </c>
      <c r="P238" s="27">
        <v>1149018788.7822111</v>
      </c>
      <c r="Q238" s="27">
        <v>3938211.2177889347</v>
      </c>
    </row>
    <row r="239" spans="1:17" x14ac:dyDescent="0.25">
      <c r="A239" s="2">
        <v>42248</v>
      </c>
      <c r="B239" s="3">
        <v>1073289709</v>
      </c>
      <c r="C239">
        <v>6.3383000000000003</v>
      </c>
      <c r="D239">
        <v>1.3147</v>
      </c>
      <c r="E239">
        <v>0.64193092823212217</v>
      </c>
      <c r="F239">
        <v>91.996399999999994</v>
      </c>
      <c r="G239">
        <v>75.58</v>
      </c>
      <c r="H239">
        <v>87.923545809523816</v>
      </c>
      <c r="I239">
        <v>0</v>
      </c>
      <c r="J239">
        <v>0</v>
      </c>
      <c r="K239">
        <v>0</v>
      </c>
      <c r="L239">
        <v>0</v>
      </c>
      <c r="M239" s="21">
        <f t="array" ref="M239">SUMPRODUCT(TRANSPOSE($P$20:$P$29),C239:L239)+$P$19</f>
        <v>1113799993.1414335</v>
      </c>
      <c r="N239" s="21"/>
      <c r="O239" s="12">
        <v>204</v>
      </c>
      <c r="P239" s="27">
        <v>1154447397.1072607</v>
      </c>
      <c r="Q239" s="27">
        <v>-22301666.107260704</v>
      </c>
    </row>
    <row r="240" spans="1:17" x14ac:dyDescent="0.25">
      <c r="A240" s="2">
        <v>42278</v>
      </c>
      <c r="B240" s="3">
        <v>1012093811</v>
      </c>
      <c r="C240">
        <v>6.3676000000000004</v>
      </c>
      <c r="D240">
        <v>1.3266</v>
      </c>
      <c r="E240">
        <v>0.6519754857217368</v>
      </c>
      <c r="F240">
        <v>91.752399999999994</v>
      </c>
      <c r="G240">
        <v>69.84</v>
      </c>
      <c r="H240">
        <v>76.900933904761885</v>
      </c>
      <c r="I240">
        <v>0</v>
      </c>
      <c r="J240">
        <v>0</v>
      </c>
      <c r="K240">
        <v>0</v>
      </c>
      <c r="L240">
        <v>1</v>
      </c>
      <c r="M240" s="21">
        <f t="array" ref="M240">SUMPRODUCT(TRANSPOSE($P$20:$P$29),C240:L240)+$P$19</f>
        <v>1089187831.5147452</v>
      </c>
      <c r="N240" s="21"/>
      <c r="O240" s="12">
        <v>205</v>
      </c>
      <c r="P240" s="27">
        <v>1165005311.5318241</v>
      </c>
      <c r="Q240" s="27">
        <v>-4999409.5318241119</v>
      </c>
    </row>
    <row r="241" spans="1:17" x14ac:dyDescent="0.25">
      <c r="A241" s="2">
        <v>42309</v>
      </c>
      <c r="B241" s="3">
        <v>931303884</v>
      </c>
      <c r="C241">
        <v>6.3505000000000003</v>
      </c>
      <c r="D241">
        <v>1.3071999999999999</v>
      </c>
      <c r="E241">
        <v>0.65176301896630384</v>
      </c>
      <c r="F241">
        <v>91.113900000000001</v>
      </c>
      <c r="G241">
        <v>71.239999999999995</v>
      </c>
      <c r="H241">
        <v>76.287326090909076</v>
      </c>
      <c r="I241">
        <v>0</v>
      </c>
      <c r="J241">
        <v>0</v>
      </c>
      <c r="K241">
        <v>0</v>
      </c>
      <c r="L241">
        <v>0</v>
      </c>
      <c r="M241" s="21">
        <f t="array" ref="M241">SUMPRODUCT(TRANSPOSE($P$20:$P$29),C241:L241)+$P$19</f>
        <v>1051023277.8266959</v>
      </c>
      <c r="N241" s="21"/>
      <c r="O241" s="12">
        <v>206</v>
      </c>
      <c r="P241" s="27">
        <v>1188767981.3585801</v>
      </c>
      <c r="Q241" s="27">
        <v>-109999110.35858011</v>
      </c>
    </row>
    <row r="242" spans="1:17" x14ac:dyDescent="0.25">
      <c r="A242" s="4">
        <v>42339</v>
      </c>
      <c r="B242" s="5">
        <v>1048155228</v>
      </c>
      <c r="C242">
        <v>6.3639999999999999</v>
      </c>
      <c r="D242">
        <v>1.3279000000000001</v>
      </c>
      <c r="E242">
        <v>0.65815453468474394</v>
      </c>
      <c r="F242">
        <v>93.688500000000005</v>
      </c>
      <c r="G242">
        <v>57.03</v>
      </c>
      <c r="H242">
        <v>75.439210949999989</v>
      </c>
      <c r="I242">
        <v>0</v>
      </c>
      <c r="J242">
        <v>0</v>
      </c>
      <c r="K242">
        <v>0</v>
      </c>
      <c r="L242">
        <v>0</v>
      </c>
      <c r="M242" s="21">
        <f t="array" ref="M242">SUMPRODUCT(TRANSPOSE($P$20:$P$29),C242:L242)+$P$19</f>
        <v>1027618317.4687183</v>
      </c>
      <c r="N242" s="21"/>
      <c r="O242" s="12">
        <v>207</v>
      </c>
      <c r="P242" s="27">
        <v>1264712540.0189288</v>
      </c>
      <c r="Q242" s="27">
        <v>-14724572.018928766</v>
      </c>
    </row>
    <row r="243" spans="1:17" x14ac:dyDescent="0.25">
      <c r="A243" s="4">
        <v>42370</v>
      </c>
      <c r="B243" s="5">
        <v>887641094</v>
      </c>
      <c r="C243">
        <v>6.4490999999999996</v>
      </c>
      <c r="D243">
        <v>1.3713</v>
      </c>
      <c r="E243">
        <v>0.66751218209732333</v>
      </c>
      <c r="F243">
        <v>94.201700000000002</v>
      </c>
      <c r="G243">
        <v>53.11</v>
      </c>
      <c r="H243">
        <v>76.946055863636374</v>
      </c>
      <c r="I243">
        <v>0</v>
      </c>
      <c r="J243">
        <v>0</v>
      </c>
      <c r="K243">
        <v>0</v>
      </c>
      <c r="L243">
        <v>0</v>
      </c>
      <c r="M243" s="21">
        <f t="array" ref="M243">SUMPRODUCT(TRANSPOSE($P$20:$P$29),C243:L243)+$P$19</f>
        <v>989454277.85530853</v>
      </c>
      <c r="N243" s="21"/>
      <c r="O243" s="12">
        <v>208</v>
      </c>
      <c r="P243" s="27">
        <v>1226578343.9957612</v>
      </c>
      <c r="Q243" s="27">
        <v>50212740.004238844</v>
      </c>
    </row>
    <row r="244" spans="1:17" x14ac:dyDescent="0.25">
      <c r="A244" s="4">
        <v>42401</v>
      </c>
      <c r="B244" s="5">
        <v>920136308</v>
      </c>
      <c r="C244">
        <v>6.5726000000000004</v>
      </c>
      <c r="D244">
        <v>1.4208000000000001</v>
      </c>
      <c r="E244">
        <v>0.69483046136742632</v>
      </c>
      <c r="F244">
        <v>95.260300000000001</v>
      </c>
      <c r="G244">
        <v>54.25</v>
      </c>
      <c r="H244">
        <v>73.577816999999982</v>
      </c>
      <c r="I244">
        <v>0</v>
      </c>
      <c r="J244">
        <v>0</v>
      </c>
      <c r="K244">
        <v>0</v>
      </c>
      <c r="L244">
        <v>0</v>
      </c>
      <c r="M244" s="21">
        <f t="array" ref="M244">SUMPRODUCT(TRANSPOSE($P$20:$P$29),C244:L244)+$P$19</f>
        <v>918412330.62224364</v>
      </c>
      <c r="N244" s="21"/>
      <c r="O244" s="12">
        <v>209</v>
      </c>
      <c r="P244" s="27">
        <v>1210341585.7874141</v>
      </c>
      <c r="Q244" s="27">
        <v>-35469321.787414074</v>
      </c>
    </row>
    <row r="245" spans="1:17" x14ac:dyDescent="0.25">
      <c r="A245" s="4">
        <v>42430</v>
      </c>
      <c r="B245" s="5">
        <v>1019500178</v>
      </c>
      <c r="C245">
        <v>6.5500999999999996</v>
      </c>
      <c r="D245">
        <v>1.3796999999999999</v>
      </c>
      <c r="E245">
        <v>0.69979006298110569</v>
      </c>
      <c r="F245">
        <v>93.335599999999999</v>
      </c>
      <c r="G245">
        <v>62.94</v>
      </c>
      <c r="H245">
        <v>77.590429</v>
      </c>
      <c r="I245">
        <v>1</v>
      </c>
      <c r="J245">
        <v>0</v>
      </c>
      <c r="K245">
        <v>0</v>
      </c>
      <c r="L245">
        <v>0</v>
      </c>
      <c r="M245" s="21">
        <f t="array" ref="M245">SUMPRODUCT(TRANSPOSE($P$20:$P$29),C245:L245)+$P$19</f>
        <v>1051004979.4468224</v>
      </c>
      <c r="N245" s="21"/>
      <c r="O245" s="12">
        <v>210</v>
      </c>
      <c r="P245" s="27">
        <v>1194451492.7701046</v>
      </c>
      <c r="Q245" s="27">
        <v>-83699196.770104647</v>
      </c>
    </row>
    <row r="246" spans="1:17" x14ac:dyDescent="0.25">
      <c r="A246" s="4">
        <v>42461</v>
      </c>
      <c r="B246" s="5">
        <v>1082853770</v>
      </c>
      <c r="C246">
        <v>6.5026999999999999</v>
      </c>
      <c r="D246">
        <v>1.3226</v>
      </c>
      <c r="E246">
        <v>0.70180363534283108</v>
      </c>
      <c r="F246">
        <v>91.765500000000003</v>
      </c>
      <c r="G246" s="8">
        <v>63.43</v>
      </c>
      <c r="H246" s="8">
        <v>81.412096772727281</v>
      </c>
      <c r="I246">
        <v>0</v>
      </c>
      <c r="J246">
        <v>1</v>
      </c>
      <c r="K246">
        <v>0</v>
      </c>
      <c r="L246">
        <v>0</v>
      </c>
      <c r="M246" s="21">
        <f t="array" ref="M246">SUMPRODUCT(TRANSPOSE($P$20:$P$29),C246:L246)+$P$19</f>
        <v>1075604989.3041849</v>
      </c>
      <c r="N246" s="21"/>
      <c r="O246" s="12">
        <v>211</v>
      </c>
      <c r="P246" s="27">
        <v>1185716829.8583841</v>
      </c>
      <c r="Q246" s="27">
        <v>-77276062.858384132</v>
      </c>
    </row>
    <row r="247" spans="1:17" x14ac:dyDescent="0.25">
      <c r="A247" s="4">
        <v>42491</v>
      </c>
      <c r="B247" s="5">
        <v>1069089249</v>
      </c>
      <c r="C247">
        <v>6.4753999999999996</v>
      </c>
      <c r="D247">
        <v>1.2818000000000001</v>
      </c>
      <c r="E247">
        <v>0.69837279139604724</v>
      </c>
      <c r="F247">
        <v>89.501000000000005</v>
      </c>
      <c r="G247" s="8">
        <v>64.81</v>
      </c>
      <c r="H247" s="8">
        <v>79.63476</v>
      </c>
      <c r="I247">
        <v>0</v>
      </c>
      <c r="J247">
        <v>0</v>
      </c>
      <c r="K247">
        <v>1</v>
      </c>
      <c r="L247">
        <v>0</v>
      </c>
      <c r="M247" s="21">
        <f t="array" ref="M247">SUMPRODUCT(TRANSPOSE($P$20:$P$29),C247:L247)+$P$19</f>
        <v>1061235326.655129</v>
      </c>
      <c r="N247" s="21"/>
      <c r="O247" s="12">
        <v>212</v>
      </c>
      <c r="P247" s="27">
        <v>1175129318.2286317</v>
      </c>
      <c r="Q247" s="27">
        <v>-50797506.228631735</v>
      </c>
    </row>
    <row r="248" spans="1:17" x14ac:dyDescent="0.25">
      <c r="A248" s="4">
        <v>42522</v>
      </c>
      <c r="B248" s="5">
        <v>1087903959</v>
      </c>
      <c r="C248">
        <v>6.5259</v>
      </c>
      <c r="D248">
        <v>1.2945</v>
      </c>
      <c r="E248">
        <v>0.68851556045166629</v>
      </c>
      <c r="F248">
        <v>89.479500000000002</v>
      </c>
      <c r="G248" s="8">
        <v>73.989999999999995</v>
      </c>
      <c r="H248">
        <v>81.80571352380953</v>
      </c>
      <c r="I248">
        <v>0</v>
      </c>
      <c r="J248">
        <v>0</v>
      </c>
      <c r="K248">
        <v>0</v>
      </c>
      <c r="L248">
        <v>0</v>
      </c>
      <c r="M248" s="21">
        <f t="array" ref="M248">SUMPRODUCT(TRANSPOSE($P$20:$P$29),C248:L248)+$P$19</f>
        <v>1016695128.5978019</v>
      </c>
      <c r="N248" s="21"/>
      <c r="O248" s="12">
        <v>213</v>
      </c>
      <c r="P248" s="27">
        <v>1178787677.4561012</v>
      </c>
      <c r="Q248" s="27">
        <v>-81380867.456101179</v>
      </c>
    </row>
    <row r="249" spans="1:17" x14ac:dyDescent="0.25">
      <c r="A249" s="4">
        <v>42552</v>
      </c>
      <c r="B249" s="5">
        <v>1038876850</v>
      </c>
      <c r="C249">
        <v>6.5891999999999999</v>
      </c>
      <c r="D249">
        <v>1.2894000000000001</v>
      </c>
      <c r="E249">
        <v>0.70437416355568083</v>
      </c>
      <c r="F249">
        <v>89.693600000000004</v>
      </c>
      <c r="G249" s="8">
        <v>79.05</v>
      </c>
      <c r="H249" s="8">
        <v>83.88975899999997</v>
      </c>
      <c r="I249">
        <v>0</v>
      </c>
      <c r="J249">
        <v>0</v>
      </c>
      <c r="K249">
        <v>0</v>
      </c>
      <c r="L249">
        <v>0</v>
      </c>
      <c r="M249" s="21">
        <f t="array" ref="M249">SUMPRODUCT(TRANSPOSE($P$20:$P$29),C249:L249)+$P$19</f>
        <v>1012254097.1025987</v>
      </c>
      <c r="N249" s="21"/>
      <c r="O249" s="12">
        <v>214</v>
      </c>
      <c r="P249" s="27">
        <v>1234753003.9894621</v>
      </c>
      <c r="Q249" s="27">
        <v>-38965842.989462137</v>
      </c>
    </row>
    <row r="250" spans="1:17" x14ac:dyDescent="0.25">
      <c r="A250" s="4">
        <v>42583</v>
      </c>
      <c r="B250" s="5">
        <v>995030042</v>
      </c>
      <c r="C250">
        <v>6.6771000000000003</v>
      </c>
      <c r="D250">
        <v>1.3051999999999999</v>
      </c>
      <c r="E250">
        <v>0.76138267093040968</v>
      </c>
      <c r="F250">
        <v>90.877099999999999</v>
      </c>
      <c r="G250" s="8">
        <v>76.010000000000005</v>
      </c>
      <c r="H250" s="8">
        <v>80.838499850000005</v>
      </c>
      <c r="I250">
        <v>0</v>
      </c>
      <c r="J250">
        <v>0</v>
      </c>
      <c r="K250">
        <v>0</v>
      </c>
      <c r="L250">
        <v>0</v>
      </c>
      <c r="M250" s="21">
        <f t="array" ref="M250">SUMPRODUCT(TRANSPOSE($P$20:$P$29),C250:L250)+$P$19</f>
        <v>941617432.61652899</v>
      </c>
      <c r="N250" s="21"/>
      <c r="O250" s="12">
        <v>215</v>
      </c>
      <c r="P250" s="27">
        <v>1184616139.2202704</v>
      </c>
      <c r="Q250" s="27">
        <v>-13676045.220270395</v>
      </c>
    </row>
    <row r="251" spans="1:17" x14ac:dyDescent="0.25">
      <c r="A251" s="4">
        <v>42614</v>
      </c>
      <c r="B251" s="5">
        <v>1050644633</v>
      </c>
      <c r="C251">
        <v>6.6466000000000003</v>
      </c>
      <c r="D251">
        <v>1.2998000000000001</v>
      </c>
      <c r="E251">
        <v>0.76330051141134259</v>
      </c>
      <c r="F251">
        <v>89.904799999999994</v>
      </c>
      <c r="G251" s="8">
        <v>65.16</v>
      </c>
      <c r="H251">
        <v>81.458695086956538</v>
      </c>
      <c r="I251">
        <v>0</v>
      </c>
      <c r="J251">
        <v>0</v>
      </c>
      <c r="K251">
        <v>0</v>
      </c>
      <c r="L251">
        <v>0</v>
      </c>
      <c r="M251" s="21">
        <f t="array" ref="M251">SUMPRODUCT(TRANSPOSE($P$20:$P$29),C251:L251)+$P$19</f>
        <v>933439173.73156881</v>
      </c>
      <c r="N251" s="21"/>
      <c r="O251" s="12">
        <v>216</v>
      </c>
      <c r="P251" s="27">
        <v>1178082653.7199769</v>
      </c>
      <c r="Q251" s="27">
        <v>-22794793.719976902</v>
      </c>
    </row>
    <row r="252" spans="1:17" x14ac:dyDescent="0.25">
      <c r="A252" s="4">
        <v>42644</v>
      </c>
      <c r="B252" s="5">
        <v>997115275</v>
      </c>
      <c r="C252">
        <v>6.6702000000000004</v>
      </c>
      <c r="D252">
        <v>1.3108</v>
      </c>
      <c r="E252">
        <v>0.76103500761035003</v>
      </c>
      <c r="F252">
        <v>90.097099999999998</v>
      </c>
      <c r="G252" s="8">
        <v>58.71</v>
      </c>
      <c r="H252">
        <v>82.594817999999989</v>
      </c>
      <c r="I252">
        <v>0</v>
      </c>
      <c r="J252">
        <v>0</v>
      </c>
      <c r="K252">
        <v>0</v>
      </c>
      <c r="L252">
        <v>1</v>
      </c>
      <c r="M252" s="21">
        <f t="array" ref="M252">SUMPRODUCT(TRANSPOSE($P$20:$P$29),C252:L252)+$P$19</f>
        <v>969525424.20008945</v>
      </c>
      <c r="N252" s="21"/>
      <c r="O252" s="12">
        <v>217</v>
      </c>
      <c r="P252" s="27">
        <v>1199437512.7822361</v>
      </c>
      <c r="Q252" s="27">
        <v>4991093.2177639008</v>
      </c>
    </row>
    <row r="253" spans="1:17" x14ac:dyDescent="0.25">
      <c r="A253" s="4">
        <v>42675</v>
      </c>
      <c r="B253" s="5">
        <v>974116358</v>
      </c>
      <c r="C253">
        <v>6.7302999999999997</v>
      </c>
      <c r="D253">
        <v>1.3250999999999999</v>
      </c>
      <c r="E253">
        <v>0.81103000811030002</v>
      </c>
      <c r="F253">
        <v>91.582599999999999</v>
      </c>
      <c r="G253" s="8">
        <v>50.23</v>
      </c>
      <c r="H253">
        <v>86.470952380952383</v>
      </c>
      <c r="I253">
        <v>0</v>
      </c>
      <c r="J253">
        <v>0</v>
      </c>
      <c r="K253">
        <v>0</v>
      </c>
      <c r="L253">
        <v>0</v>
      </c>
      <c r="M253" s="21">
        <f t="array" ref="M253">SUMPRODUCT(TRANSPOSE($P$20:$P$29),C253:L253)+$P$19</f>
        <v>886656163.52836323</v>
      </c>
      <c r="N253" s="21"/>
      <c r="O253" s="12">
        <v>218</v>
      </c>
      <c r="P253" s="27">
        <v>1199647998.5693941</v>
      </c>
      <c r="Q253" s="27">
        <v>-7238909.5693941116</v>
      </c>
    </row>
    <row r="254" spans="1:17" x14ac:dyDescent="0.25">
      <c r="O254" s="12">
        <v>219</v>
      </c>
      <c r="P254" s="27">
        <v>1283660849.5507178</v>
      </c>
      <c r="Q254" s="27">
        <v>71501124.449282169</v>
      </c>
    </row>
    <row r="255" spans="1:17" x14ac:dyDescent="0.25">
      <c r="O255" s="12">
        <v>220</v>
      </c>
      <c r="P255" s="27">
        <v>1288323916.2212684</v>
      </c>
      <c r="Q255" s="27">
        <v>94850823.778731585</v>
      </c>
    </row>
    <row r="256" spans="1:17" x14ac:dyDescent="0.25">
      <c r="O256" s="12">
        <v>221</v>
      </c>
      <c r="P256" s="27">
        <v>1289709734.2539747</v>
      </c>
      <c r="Q256" s="27">
        <v>155091103.74602532</v>
      </c>
    </row>
    <row r="257" spans="15:17" x14ac:dyDescent="0.25">
      <c r="O257" s="12">
        <v>222</v>
      </c>
      <c r="P257" s="27">
        <v>1222981697.9089727</v>
      </c>
      <c r="Q257" s="27">
        <v>175824289.09102726</v>
      </c>
    </row>
    <row r="258" spans="15:17" x14ac:dyDescent="0.25">
      <c r="O258" s="12">
        <v>223</v>
      </c>
      <c r="P258" s="27">
        <v>1233471052.4905148</v>
      </c>
      <c r="Q258" s="27">
        <v>-12525904.490514755</v>
      </c>
    </row>
    <row r="259" spans="15:17" x14ac:dyDescent="0.25">
      <c r="O259" s="12">
        <v>224</v>
      </c>
      <c r="P259" s="27">
        <v>1252020465.225265</v>
      </c>
      <c r="Q259" s="27">
        <v>-30905893.225265026</v>
      </c>
    </row>
    <row r="260" spans="15:17" x14ac:dyDescent="0.25">
      <c r="O260" s="12">
        <v>225</v>
      </c>
      <c r="P260" s="27">
        <v>1216124215.4008291</v>
      </c>
      <c r="Q260" s="27">
        <v>-143504308.40082908</v>
      </c>
    </row>
    <row r="261" spans="15:17" x14ac:dyDescent="0.25">
      <c r="O261" s="12">
        <v>226</v>
      </c>
      <c r="P261" s="27">
        <v>1241363895.7820807</v>
      </c>
      <c r="Q261" s="27">
        <v>27973323.21791935</v>
      </c>
    </row>
    <row r="262" spans="15:17" x14ac:dyDescent="0.25">
      <c r="O262" s="12">
        <v>227</v>
      </c>
      <c r="P262" s="27">
        <v>1196685372.5710721</v>
      </c>
      <c r="Q262" s="27">
        <v>-17128100.571072102</v>
      </c>
    </row>
    <row r="263" spans="15:17" x14ac:dyDescent="0.25">
      <c r="O263" s="12">
        <v>228</v>
      </c>
      <c r="P263" s="27">
        <v>1189015944.6215482</v>
      </c>
      <c r="Q263" s="27">
        <v>-25677546.621548176</v>
      </c>
    </row>
    <row r="264" spans="15:17" x14ac:dyDescent="0.25">
      <c r="O264" s="12">
        <v>229</v>
      </c>
      <c r="P264" s="27">
        <v>1176495686.4193597</v>
      </c>
      <c r="Q264" s="27">
        <v>-115575612.41935968</v>
      </c>
    </row>
    <row r="265" spans="15:17" x14ac:dyDescent="0.25">
      <c r="O265" s="12">
        <v>230</v>
      </c>
      <c r="P265" s="27">
        <v>1126786134.6963637</v>
      </c>
      <c r="Q265" s="27">
        <v>-45196637.696363688</v>
      </c>
    </row>
    <row r="266" spans="15:17" x14ac:dyDescent="0.25">
      <c r="O266" s="12">
        <v>231</v>
      </c>
      <c r="P266" s="27">
        <v>1213798799.7199593</v>
      </c>
      <c r="Q266" s="27">
        <v>-23520929.719959259</v>
      </c>
    </row>
    <row r="267" spans="15:17" x14ac:dyDescent="0.25">
      <c r="O267" s="12">
        <v>232</v>
      </c>
      <c r="P267" s="27">
        <v>1193431088.5277755</v>
      </c>
      <c r="Q267" s="27">
        <v>-16356840.527775526</v>
      </c>
    </row>
    <row r="268" spans="15:17" x14ac:dyDescent="0.25">
      <c r="O268" s="12">
        <v>233</v>
      </c>
      <c r="P268" s="27">
        <v>1185782891.9279633</v>
      </c>
      <c r="Q268" s="27">
        <v>6253309.0720367432</v>
      </c>
    </row>
    <row r="269" spans="15:17" x14ac:dyDescent="0.25">
      <c r="O269" s="12">
        <v>234</v>
      </c>
      <c r="P269" s="27">
        <v>1170078026.7705669</v>
      </c>
      <c r="Q269" s="27">
        <v>-23975069.77056694</v>
      </c>
    </row>
    <row r="270" spans="15:17" x14ac:dyDescent="0.25">
      <c r="O270" s="12">
        <v>235</v>
      </c>
      <c r="P270" s="27">
        <v>1177285901.3178844</v>
      </c>
      <c r="Q270" s="27">
        <v>-6649202.3178844452</v>
      </c>
    </row>
    <row r="271" spans="15:17" x14ac:dyDescent="0.25">
      <c r="O271" s="12">
        <v>236</v>
      </c>
      <c r="P271" s="27">
        <v>1168974007.8003216</v>
      </c>
      <c r="Q271" s="27">
        <v>-35247655.800321579</v>
      </c>
    </row>
    <row r="272" spans="15:17" x14ac:dyDescent="0.25">
      <c r="O272" s="12">
        <v>237</v>
      </c>
      <c r="P272" s="27">
        <v>1113799993.1414332</v>
      </c>
      <c r="Q272" s="27">
        <v>-40510284.141433239</v>
      </c>
    </row>
    <row r="273" spans="15:17" x14ac:dyDescent="0.25">
      <c r="O273" s="12">
        <v>238</v>
      </c>
      <c r="P273" s="27">
        <v>1089187831.514745</v>
      </c>
      <c r="Q273" s="27">
        <v>-77094020.514744997</v>
      </c>
    </row>
    <row r="274" spans="15:17" x14ac:dyDescent="0.25">
      <c r="O274" s="12">
        <v>239</v>
      </c>
      <c r="P274" s="27">
        <v>1051023277.8266959</v>
      </c>
      <c r="Q274" s="27">
        <v>-119719393.82669592</v>
      </c>
    </row>
    <row r="275" spans="15:17" x14ac:dyDescent="0.25">
      <c r="O275" s="12">
        <v>240</v>
      </c>
      <c r="P275" s="27">
        <v>1027618317.4687183</v>
      </c>
      <c r="Q275" s="27">
        <v>20536910.53128171</v>
      </c>
    </row>
    <row r="276" spans="15:17" x14ac:dyDescent="0.25">
      <c r="O276" s="12">
        <v>241</v>
      </c>
      <c r="P276" s="27">
        <v>989454277.85530865</v>
      </c>
      <c r="Q276" s="27">
        <v>-101813183.85530865</v>
      </c>
    </row>
    <row r="277" spans="15:17" x14ac:dyDescent="0.25">
      <c r="O277" s="12">
        <v>242</v>
      </c>
      <c r="P277" s="27">
        <v>918412330.622244</v>
      </c>
      <c r="Q277" s="27">
        <v>1723977.3777559996</v>
      </c>
    </row>
    <row r="278" spans="15:17" x14ac:dyDescent="0.25">
      <c r="O278" s="12">
        <v>243</v>
      </c>
      <c r="P278" s="27">
        <v>1051004979.4468222</v>
      </c>
      <c r="Q278" s="27">
        <v>-31504801.446822166</v>
      </c>
    </row>
    <row r="279" spans="15:17" x14ac:dyDescent="0.25">
      <c r="O279" s="12">
        <v>244</v>
      </c>
      <c r="P279" s="27">
        <v>1075604989.3041849</v>
      </c>
      <c r="Q279" s="27">
        <v>7248780.6958150864</v>
      </c>
    </row>
    <row r="280" spans="15:17" x14ac:dyDescent="0.25">
      <c r="O280" s="12">
        <v>245</v>
      </c>
      <c r="P280" s="27">
        <v>1061235326.6551292</v>
      </c>
      <c r="Q280" s="27">
        <v>7853922.3448708057</v>
      </c>
    </row>
    <row r="281" spans="15:17" x14ac:dyDescent="0.25">
      <c r="O281" s="12">
        <v>246</v>
      </c>
      <c r="P281" s="27">
        <v>1016695128.5978019</v>
      </c>
      <c r="Q281" s="27">
        <v>71208830.402198076</v>
      </c>
    </row>
    <row r="282" spans="15:17" x14ac:dyDescent="0.25">
      <c r="O282" s="12">
        <v>247</v>
      </c>
      <c r="P282" s="27">
        <v>1012254097.1025988</v>
      </c>
      <c r="Q282" s="27">
        <v>26622752.897401214</v>
      </c>
    </row>
    <row r="283" spans="15:17" x14ac:dyDescent="0.25">
      <c r="O283" s="12">
        <v>248</v>
      </c>
      <c r="P283" s="27">
        <v>941617432.61652923</v>
      </c>
      <c r="Q283" s="27">
        <v>53412609.383470774</v>
      </c>
    </row>
    <row r="284" spans="15:17" x14ac:dyDescent="0.25">
      <c r="O284" s="12">
        <v>249</v>
      </c>
      <c r="P284" s="27">
        <v>933439173.73156893</v>
      </c>
      <c r="Q284" s="27">
        <v>117205459.26843107</v>
      </c>
    </row>
    <row r="285" spans="15:17" x14ac:dyDescent="0.25">
      <c r="O285" s="12">
        <v>250</v>
      </c>
      <c r="P285" s="27">
        <v>969525424.20008934</v>
      </c>
      <c r="Q285" s="27">
        <v>27589850.799910665</v>
      </c>
    </row>
    <row r="286" spans="15:17" ht="15.75" thickBot="1" x14ac:dyDescent="0.3">
      <c r="O286" s="13">
        <v>251</v>
      </c>
      <c r="P286" s="28">
        <v>886656163.52836347</v>
      </c>
      <c r="Q286" s="28">
        <v>87460194.471636534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2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Y2" sqref="Y2:Y252"/>
    </sheetView>
  </sheetViews>
  <sheetFormatPr defaultRowHeight="15" x14ac:dyDescent="0.25"/>
  <cols>
    <col min="1" max="1" width="7.42578125" bestFit="1" customWidth="1"/>
    <col min="2" max="2" width="13.85546875" bestFit="1" customWidth="1"/>
    <col min="3" max="3" width="8.7109375" bestFit="1" customWidth="1"/>
    <col min="4" max="4" width="7.42578125" bestFit="1" customWidth="1"/>
    <col min="5" max="5" width="12" bestFit="1" customWidth="1"/>
    <col min="6" max="6" width="13.85546875" bestFit="1" customWidth="1"/>
    <col min="7" max="7" width="9.85546875" bestFit="1" customWidth="1"/>
    <col min="8" max="8" width="21.42578125" bestFit="1" customWidth="1"/>
    <col min="9" max="9" width="21.42578125" customWidth="1"/>
    <col min="10" max="10" width="11" bestFit="1" customWidth="1"/>
    <col min="11" max="11" width="9.85546875" bestFit="1" customWidth="1"/>
    <col min="12" max="12" width="12.28515625" bestFit="1" customWidth="1"/>
    <col min="13" max="13" width="9.28515625" bestFit="1" customWidth="1"/>
    <col min="14" max="14" width="13.140625" bestFit="1" customWidth="1"/>
    <col min="15" max="15" width="7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18</v>
      </c>
      <c r="G1" s="1" t="s">
        <v>4</v>
      </c>
      <c r="H1" s="1" t="s">
        <v>5</v>
      </c>
      <c r="I1" s="1" t="s">
        <v>70</v>
      </c>
      <c r="J1" s="1" t="s">
        <v>143</v>
      </c>
      <c r="K1" s="1" t="s">
        <v>144</v>
      </c>
      <c r="L1" s="1" t="s">
        <v>145</v>
      </c>
      <c r="M1" s="1" t="s">
        <v>67</v>
      </c>
      <c r="N1" s="1" t="s">
        <v>69</v>
      </c>
      <c r="O1" s="1" t="s">
        <v>68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</row>
    <row r="2" spans="1:26" x14ac:dyDescent="0.25">
      <c r="A2" s="2">
        <v>35065</v>
      </c>
      <c r="B2" s="3">
        <v>340402255</v>
      </c>
      <c r="C2">
        <v>8.3350000000000009</v>
      </c>
      <c r="D2">
        <v>1.3693</v>
      </c>
      <c r="E2">
        <v>0.64913988964621872</v>
      </c>
      <c r="F2">
        <v>85.232799999999997</v>
      </c>
      <c r="G2">
        <v>71.5</v>
      </c>
      <c r="H2" s="22">
        <v>11.00495825</v>
      </c>
      <c r="I2" s="22">
        <f>LN(B2)</f>
        <v>19.645638579200892</v>
      </c>
      <c r="J2" s="22">
        <f>LN(C2)</f>
        <v>2.1204635162027574</v>
      </c>
      <c r="K2" s="22">
        <f t="shared" ref="K2:M2" si="0">LN(D2)</f>
        <v>0.31429966035605089</v>
      </c>
      <c r="L2" s="22">
        <f t="shared" si="0"/>
        <v>-0.43210703905458564</v>
      </c>
      <c r="M2" s="22">
        <f t="shared" si="0"/>
        <v>4.4453863362766421</v>
      </c>
      <c r="N2" s="22">
        <f>LN(G2)</f>
        <v>4.2696974496999616</v>
      </c>
      <c r="O2" s="22">
        <f>LN(H2)</f>
        <v>2.398345921241106</v>
      </c>
      <c r="P2" s="24">
        <v>0</v>
      </c>
      <c r="Q2" s="24">
        <v>0</v>
      </c>
      <c r="R2" s="24">
        <v>0</v>
      </c>
      <c r="S2" s="24">
        <v>0</v>
      </c>
      <c r="T2" s="24">
        <v>0</v>
      </c>
      <c r="U2" s="24">
        <v>0</v>
      </c>
      <c r="V2" s="24">
        <v>0</v>
      </c>
      <c r="W2" s="24">
        <v>0</v>
      </c>
      <c r="X2" s="24">
        <v>0</v>
      </c>
      <c r="Y2" s="24">
        <v>0</v>
      </c>
      <c r="Z2" s="24">
        <v>0</v>
      </c>
    </row>
    <row r="3" spans="1:26" x14ac:dyDescent="0.25">
      <c r="A3" s="2">
        <v>35096</v>
      </c>
      <c r="B3" s="3">
        <v>344599866</v>
      </c>
      <c r="C3">
        <v>8.3384</v>
      </c>
      <c r="D3">
        <v>1.3669</v>
      </c>
      <c r="E3">
        <v>0.65410779696493981</v>
      </c>
      <c r="F3">
        <v>86.292100000000005</v>
      </c>
      <c r="G3">
        <v>72.900000000000006</v>
      </c>
      <c r="H3" s="22">
        <v>11.565387545454545</v>
      </c>
      <c r="I3" s="22">
        <f t="shared" ref="I3:I66" si="1">LN(B3)</f>
        <v>19.657894493201383</v>
      </c>
      <c r="J3" s="22">
        <f t="shared" ref="J3:J66" si="2">LN(C3)</f>
        <v>2.1208713514429753</v>
      </c>
      <c r="K3" s="22">
        <f t="shared" ref="K3:K66" si="3">LN(D3)</f>
        <v>0.31254540217647026</v>
      </c>
      <c r="L3" s="22">
        <f t="shared" ref="L3:L66" si="4">LN(E3)</f>
        <v>-0.42448311394392624</v>
      </c>
      <c r="M3" s="22">
        <f t="shared" ref="M3:M66" si="5">LN(F3)</f>
        <v>4.4577380527636636</v>
      </c>
      <c r="N3" s="22">
        <f t="shared" ref="N3:N66" si="6">LN(G3)</f>
        <v>4.2890886390146123</v>
      </c>
      <c r="O3" s="22">
        <f t="shared" ref="O3:O66" si="7">LN(H3)</f>
        <v>2.4480168053212172</v>
      </c>
      <c r="P3" s="24">
        <v>1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</v>
      </c>
      <c r="X3" s="24">
        <v>0</v>
      </c>
      <c r="Y3" s="24">
        <v>0</v>
      </c>
      <c r="Z3" s="24">
        <v>0</v>
      </c>
    </row>
    <row r="4" spans="1:26" x14ac:dyDescent="0.25">
      <c r="A4" s="2">
        <v>35125</v>
      </c>
      <c r="B4" s="3">
        <v>400773724</v>
      </c>
      <c r="C4">
        <v>8.3338000000000001</v>
      </c>
      <c r="D4">
        <v>1.3752</v>
      </c>
      <c r="E4">
        <v>0.65104166666666663</v>
      </c>
      <c r="F4">
        <v>86.650800000000004</v>
      </c>
      <c r="G4">
        <v>78.510000000000005</v>
      </c>
      <c r="H4" s="22">
        <v>12.492672649999999</v>
      </c>
      <c r="I4" s="22">
        <f t="shared" si="1"/>
        <v>19.808907546703615</v>
      </c>
      <c r="J4" s="22">
        <f t="shared" si="2"/>
        <v>2.1203195346321495</v>
      </c>
      <c r="K4" s="22">
        <f t="shared" si="3"/>
        <v>0.31859917508650243</v>
      </c>
      <c r="L4" s="22">
        <f t="shared" si="4"/>
        <v>-0.42918163472548049</v>
      </c>
      <c r="M4" s="22">
        <f t="shared" si="5"/>
        <v>4.4618862486637152</v>
      </c>
      <c r="N4" s="22">
        <f t="shared" si="6"/>
        <v>4.3632260052101639</v>
      </c>
      <c r="O4" s="22">
        <f t="shared" si="7"/>
        <v>2.5251422844328988</v>
      </c>
      <c r="P4" s="24">
        <v>0</v>
      </c>
      <c r="Q4" s="24">
        <v>1</v>
      </c>
      <c r="R4" s="24">
        <v>0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</row>
    <row r="5" spans="1:26" x14ac:dyDescent="0.25">
      <c r="A5" s="2">
        <v>35156</v>
      </c>
      <c r="B5" s="3">
        <v>395770820</v>
      </c>
      <c r="C5">
        <v>8.3495000000000008</v>
      </c>
      <c r="D5">
        <v>1.3655999999999999</v>
      </c>
      <c r="E5">
        <v>0.65483596359112051</v>
      </c>
      <c r="F5">
        <v>86.559600000000003</v>
      </c>
      <c r="G5">
        <v>89.72</v>
      </c>
      <c r="H5" s="22">
        <v>13.67315961904762</v>
      </c>
      <c r="I5" s="22">
        <f t="shared" si="1"/>
        <v>19.796345864311903</v>
      </c>
      <c r="J5" s="22">
        <f t="shared" si="2"/>
        <v>2.1222016568303501</v>
      </c>
      <c r="K5" s="22">
        <f t="shared" si="3"/>
        <v>0.31159389249809377</v>
      </c>
      <c r="L5" s="22">
        <f t="shared" si="4"/>
        <v>-0.42337051197699865</v>
      </c>
      <c r="M5" s="22">
        <f t="shared" si="5"/>
        <v>4.4608331940154056</v>
      </c>
      <c r="N5" s="22">
        <f t="shared" si="6"/>
        <v>4.4966937096520079</v>
      </c>
      <c r="O5" s="22">
        <f t="shared" si="7"/>
        <v>2.6154347592913947</v>
      </c>
      <c r="P5" s="24">
        <v>0</v>
      </c>
      <c r="Q5" s="24">
        <v>0</v>
      </c>
      <c r="R5" s="24">
        <v>1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24">
        <v>0</v>
      </c>
    </row>
    <row r="6" spans="1:26" x14ac:dyDescent="0.25">
      <c r="A6" s="2">
        <v>35186</v>
      </c>
      <c r="B6" s="3">
        <v>385201564</v>
      </c>
      <c r="C6">
        <v>8.3514999999999997</v>
      </c>
      <c r="D6">
        <v>1.3592</v>
      </c>
      <c r="E6">
        <v>0.65963060686015829</v>
      </c>
      <c r="F6">
        <v>87.039400000000001</v>
      </c>
      <c r="G6">
        <v>99.53</v>
      </c>
      <c r="H6" s="22">
        <v>13.794695714285714</v>
      </c>
      <c r="I6" s="22">
        <f t="shared" si="1"/>
        <v>19.769277298108456</v>
      </c>
      <c r="J6" s="22">
        <f t="shared" si="2"/>
        <v>2.1224411634478653</v>
      </c>
      <c r="K6" s="22">
        <f t="shared" si="3"/>
        <v>0.30689629137558516</v>
      </c>
      <c r="L6" s="22">
        <f t="shared" si="4"/>
        <v>-0.41607528722017995</v>
      </c>
      <c r="M6" s="22">
        <f t="shared" si="5"/>
        <v>4.4663608897015203</v>
      </c>
      <c r="N6" s="22">
        <f t="shared" si="6"/>
        <v>4.6004591062579721</v>
      </c>
      <c r="O6" s="22">
        <f t="shared" si="7"/>
        <v>2.6242841497446205</v>
      </c>
      <c r="P6" s="24">
        <v>0</v>
      </c>
      <c r="Q6" s="24">
        <v>0</v>
      </c>
      <c r="R6" s="24">
        <v>0</v>
      </c>
      <c r="S6" s="24">
        <v>1</v>
      </c>
      <c r="T6" s="24">
        <v>0</v>
      </c>
      <c r="U6" s="24">
        <v>0</v>
      </c>
      <c r="V6" s="24">
        <v>0</v>
      </c>
      <c r="W6" s="24">
        <v>0</v>
      </c>
      <c r="X6" s="24">
        <v>0</v>
      </c>
      <c r="Y6" s="24">
        <v>0</v>
      </c>
      <c r="Z6" s="24">
        <v>0</v>
      </c>
    </row>
    <row r="7" spans="1:26" x14ac:dyDescent="0.25">
      <c r="A7" s="2">
        <v>35217</v>
      </c>
      <c r="B7" s="3">
        <v>359069011</v>
      </c>
      <c r="C7">
        <v>8.3478999999999992</v>
      </c>
      <c r="D7">
        <v>1.3693</v>
      </c>
      <c r="E7">
        <v>0.65997888067581834</v>
      </c>
      <c r="F7">
        <v>87.471999999999994</v>
      </c>
      <c r="G7">
        <v>112.15</v>
      </c>
      <c r="H7" s="22">
        <v>13.399232590909088</v>
      </c>
      <c r="I7" s="22">
        <f t="shared" si="1"/>
        <v>19.699025159176276</v>
      </c>
      <c r="J7" s="22">
        <f t="shared" si="2"/>
        <v>2.1220100102261004</v>
      </c>
      <c r="K7" s="22">
        <f t="shared" si="3"/>
        <v>0.31429966035605089</v>
      </c>
      <c r="L7" s="22">
        <f t="shared" si="4"/>
        <v>-0.41554744344967681</v>
      </c>
      <c r="M7" s="22">
        <f t="shared" si="5"/>
        <v>4.4713187421526435</v>
      </c>
      <c r="N7" s="22">
        <f t="shared" si="6"/>
        <v>4.7198372609662176</v>
      </c>
      <c r="O7" s="22">
        <f t="shared" si="7"/>
        <v>2.5951974359817722</v>
      </c>
      <c r="P7" s="24">
        <v>0</v>
      </c>
      <c r="Q7" s="24">
        <v>0</v>
      </c>
      <c r="R7" s="24">
        <v>0</v>
      </c>
      <c r="S7" s="24">
        <v>0</v>
      </c>
      <c r="T7" s="24">
        <v>1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</row>
    <row r="8" spans="1:26" x14ac:dyDescent="0.25">
      <c r="A8" s="2">
        <v>35247</v>
      </c>
      <c r="B8" s="3">
        <v>356448190</v>
      </c>
      <c r="C8">
        <v>8.3423999999999996</v>
      </c>
      <c r="D8">
        <v>1.3657999999999999</v>
      </c>
      <c r="E8">
        <v>0.64867669953295271</v>
      </c>
      <c r="F8">
        <v>87.745599999999996</v>
      </c>
      <c r="G8">
        <v>102.34</v>
      </c>
      <c r="H8" s="22">
        <v>13.448609450000001</v>
      </c>
      <c r="I8" s="22">
        <f t="shared" si="1"/>
        <v>19.691699457663987</v>
      </c>
      <c r="J8" s="22">
        <f t="shared" si="2"/>
        <v>2.1213509447570456</v>
      </c>
      <c r="K8" s="22">
        <f t="shared" si="3"/>
        <v>0.31174033754485175</v>
      </c>
      <c r="L8" s="22">
        <f t="shared" si="4"/>
        <v>-0.43282083811801969</v>
      </c>
      <c r="M8" s="22">
        <f t="shared" si="5"/>
        <v>4.4744417186386576</v>
      </c>
      <c r="N8" s="22">
        <f t="shared" si="6"/>
        <v>4.628300603376946</v>
      </c>
      <c r="O8" s="22">
        <f t="shared" si="7"/>
        <v>2.5988757140859833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1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</row>
    <row r="9" spans="1:26" x14ac:dyDescent="0.25">
      <c r="A9" s="2">
        <v>35278</v>
      </c>
      <c r="B9" s="3">
        <v>353687312</v>
      </c>
      <c r="C9">
        <v>8.3408999999999995</v>
      </c>
      <c r="D9">
        <v>1.3696999999999999</v>
      </c>
      <c r="E9">
        <v>0.64391500321957507</v>
      </c>
      <c r="F9">
        <v>87.403499999999994</v>
      </c>
      <c r="G9">
        <v>124.77</v>
      </c>
      <c r="H9" s="22">
        <v>12.180907136363635</v>
      </c>
      <c r="I9" s="22">
        <f t="shared" si="1"/>
        <v>19.6839237813242</v>
      </c>
      <c r="J9" s="22">
        <f t="shared" si="2"/>
        <v>2.1211711242174589</v>
      </c>
      <c r="K9" s="22">
        <f t="shared" si="3"/>
        <v>0.31459173775863841</v>
      </c>
      <c r="L9" s="22">
        <f t="shared" si="4"/>
        <v>-0.44018854416654996</v>
      </c>
      <c r="M9" s="22">
        <f t="shared" si="5"/>
        <v>4.47053532762627</v>
      </c>
      <c r="N9" s="22">
        <f t="shared" si="6"/>
        <v>4.8264720424229299</v>
      </c>
      <c r="O9" s="22">
        <f t="shared" si="7"/>
        <v>2.4998697370423972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1</v>
      </c>
      <c r="W9" s="24">
        <v>0</v>
      </c>
      <c r="X9" s="24">
        <v>0</v>
      </c>
      <c r="Y9" s="24">
        <v>0</v>
      </c>
      <c r="Z9" s="24">
        <v>0</v>
      </c>
    </row>
    <row r="10" spans="1:26" x14ac:dyDescent="0.25">
      <c r="A10" s="2">
        <v>35309</v>
      </c>
      <c r="B10" s="3">
        <v>324887002</v>
      </c>
      <c r="C10">
        <v>8.3378999999999994</v>
      </c>
      <c r="D10">
        <v>1.3722000000000001</v>
      </c>
      <c r="E10">
        <v>0.64520291631718174</v>
      </c>
      <c r="F10">
        <v>86.840299999999999</v>
      </c>
      <c r="G10">
        <v>124.77</v>
      </c>
      <c r="H10" s="22">
        <v>12.790891136363637</v>
      </c>
      <c r="I10" s="22">
        <f t="shared" si="1"/>
        <v>19.59898799368332</v>
      </c>
      <c r="J10" s="22">
        <f t="shared" si="2"/>
        <v>2.1208113861029241</v>
      </c>
      <c r="K10" s="22">
        <f t="shared" si="3"/>
        <v>0.31641529127465345</v>
      </c>
      <c r="L10" s="22">
        <f t="shared" si="4"/>
        <v>-0.43819041272086806</v>
      </c>
      <c r="M10" s="22">
        <f t="shared" si="5"/>
        <v>4.4640707996333271</v>
      </c>
      <c r="N10" s="22">
        <f t="shared" si="6"/>
        <v>4.8264720424229299</v>
      </c>
      <c r="O10" s="22">
        <f t="shared" si="7"/>
        <v>2.5487332876251809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1</v>
      </c>
      <c r="X10" s="24">
        <v>0</v>
      </c>
      <c r="Y10" s="24">
        <v>0</v>
      </c>
      <c r="Z10" s="24">
        <v>0</v>
      </c>
    </row>
    <row r="11" spans="1:26" x14ac:dyDescent="0.25">
      <c r="A11" s="2">
        <v>35339</v>
      </c>
      <c r="B11" s="3">
        <v>371051995</v>
      </c>
      <c r="C11">
        <v>8.3340999999999994</v>
      </c>
      <c r="D11">
        <v>1.3694</v>
      </c>
      <c r="E11">
        <v>0.64131340986340024</v>
      </c>
      <c r="F11">
        <v>87.365099999999998</v>
      </c>
      <c r="G11">
        <v>76.3</v>
      </c>
      <c r="H11" s="22">
        <v>13.925125250000002</v>
      </c>
      <c r="I11" s="22">
        <f t="shared" si="1"/>
        <v>19.731852758999839</v>
      </c>
      <c r="J11" s="22">
        <f t="shared" si="2"/>
        <v>2.1203555319683507</v>
      </c>
      <c r="K11" s="22">
        <f t="shared" si="3"/>
        <v>0.31437268770482546</v>
      </c>
      <c r="L11" s="22">
        <f t="shared" si="4"/>
        <v>-0.44423700260870275</v>
      </c>
      <c r="M11" s="22">
        <f t="shared" si="5"/>
        <v>4.4700958894134795</v>
      </c>
      <c r="N11" s="22">
        <f t="shared" si="6"/>
        <v>4.334672938290411</v>
      </c>
      <c r="O11" s="22">
        <f t="shared" si="7"/>
        <v>2.6336947803869002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1</v>
      </c>
      <c r="Y11" s="24">
        <v>0</v>
      </c>
      <c r="Z11" s="24">
        <v>0</v>
      </c>
    </row>
    <row r="12" spans="1:26" x14ac:dyDescent="0.25">
      <c r="A12" s="2">
        <v>35370</v>
      </c>
      <c r="B12" s="3">
        <v>373948674</v>
      </c>
      <c r="C12">
        <v>8.3299000000000003</v>
      </c>
      <c r="D12">
        <v>1.3508</v>
      </c>
      <c r="E12">
        <v>0.63039778099981081</v>
      </c>
      <c r="F12">
        <v>87.840100000000007</v>
      </c>
      <c r="G12">
        <v>76.59</v>
      </c>
      <c r="H12" s="22">
        <v>14.119013043478262</v>
      </c>
      <c r="I12" s="22">
        <f t="shared" si="1"/>
        <v>19.739629110667064</v>
      </c>
      <c r="J12" s="22">
        <f t="shared" si="2"/>
        <v>2.1198514513047724</v>
      </c>
      <c r="K12" s="22">
        <f t="shared" si="3"/>
        <v>0.30069700952927558</v>
      </c>
      <c r="L12" s="22">
        <f t="shared" si="4"/>
        <v>-0.46140426043227262</v>
      </c>
      <c r="M12" s="22">
        <f t="shared" si="5"/>
        <v>4.4755181161940882</v>
      </c>
      <c r="N12" s="22">
        <f t="shared" si="6"/>
        <v>4.3384665199215018</v>
      </c>
      <c r="O12" s="22">
        <f t="shared" si="7"/>
        <v>2.6475223318514716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1</v>
      </c>
      <c r="Z12" s="24">
        <v>0</v>
      </c>
    </row>
    <row r="13" spans="1:26" x14ac:dyDescent="0.25">
      <c r="A13" s="2">
        <v>35400</v>
      </c>
      <c r="B13" s="3">
        <v>394528316</v>
      </c>
      <c r="C13">
        <v>8.3293999999999997</v>
      </c>
      <c r="D13">
        <v>1.3381000000000001</v>
      </c>
      <c r="E13">
        <v>0.60157612945918304</v>
      </c>
      <c r="F13">
        <v>86.904300000000006</v>
      </c>
      <c r="G13">
        <v>75.739999999999995</v>
      </c>
      <c r="H13" s="22">
        <v>14.089790050000001</v>
      </c>
      <c r="I13" s="22">
        <f t="shared" si="1"/>
        <v>19.793201472607187</v>
      </c>
      <c r="J13" s="22">
        <f t="shared" si="2"/>
        <v>2.1197914247730272</v>
      </c>
      <c r="K13" s="22">
        <f t="shared" si="3"/>
        <v>0.2912506973288061</v>
      </c>
      <c r="L13" s="22">
        <f t="shared" si="4"/>
        <v>-0.50820218555927665</v>
      </c>
      <c r="M13" s="22">
        <f t="shared" si="5"/>
        <v>4.4648075132105509</v>
      </c>
      <c r="N13" s="22">
        <f t="shared" si="6"/>
        <v>4.3273064224736491</v>
      </c>
      <c r="O13" s="22">
        <f t="shared" si="7"/>
        <v>2.6454504251608224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1</v>
      </c>
    </row>
    <row r="14" spans="1:26" x14ac:dyDescent="0.25">
      <c r="A14" s="2">
        <v>35431</v>
      </c>
      <c r="B14" s="3">
        <v>365245645</v>
      </c>
      <c r="C14">
        <v>8.3290000000000006</v>
      </c>
      <c r="D14">
        <v>1.3622000000000001</v>
      </c>
      <c r="E14">
        <v>0.60099765610914124</v>
      </c>
      <c r="F14">
        <v>88.328500000000005</v>
      </c>
      <c r="G14">
        <v>76.510000000000005</v>
      </c>
      <c r="H14" s="22">
        <v>13.916209619047617</v>
      </c>
      <c r="I14" s="22">
        <f t="shared" si="1"/>
        <v>19.716080685183822</v>
      </c>
      <c r="J14" s="22">
        <f t="shared" si="2"/>
        <v>2.1197434009532037</v>
      </c>
      <c r="K14" s="22">
        <f t="shared" si="3"/>
        <v>0.30910103982508097</v>
      </c>
      <c r="L14" s="22">
        <f t="shared" si="4"/>
        <v>-0.5091642444393244</v>
      </c>
      <c r="M14" s="22">
        <f t="shared" si="5"/>
        <v>4.4810628188399519</v>
      </c>
      <c r="N14" s="22">
        <f t="shared" si="6"/>
        <v>4.3374214512437606</v>
      </c>
      <c r="O14" s="22">
        <f t="shared" si="7"/>
        <v>2.6330543203443715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</row>
    <row r="15" spans="1:26" x14ac:dyDescent="0.25">
      <c r="A15" s="2">
        <v>35462</v>
      </c>
      <c r="B15" s="3">
        <v>417103032</v>
      </c>
      <c r="C15">
        <v>8.3260000000000005</v>
      </c>
      <c r="D15">
        <v>1.3493999999999999</v>
      </c>
      <c r="E15">
        <v>0.60295447693699122</v>
      </c>
      <c r="F15">
        <v>89.650899999999993</v>
      </c>
      <c r="G15">
        <v>74.599999999999994</v>
      </c>
      <c r="H15" s="22">
        <v>14.063975863636363</v>
      </c>
      <c r="I15" s="22">
        <f t="shared" si="1"/>
        <v>19.848843828380744</v>
      </c>
      <c r="J15" s="22">
        <f t="shared" si="2"/>
        <v>2.1193831487727839</v>
      </c>
      <c r="K15" s="22">
        <f t="shared" si="3"/>
        <v>0.29966004921118788</v>
      </c>
      <c r="L15" s="22">
        <f t="shared" si="4"/>
        <v>-0.50591357940497006</v>
      </c>
      <c r="M15" s="22">
        <f t="shared" si="5"/>
        <v>4.4959232390414652</v>
      </c>
      <c r="N15" s="22">
        <f t="shared" si="6"/>
        <v>4.3121405072097154</v>
      </c>
      <c r="O15" s="22">
        <f t="shared" si="7"/>
        <v>2.6436166247607713</v>
      </c>
      <c r="P15" s="24">
        <v>1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</row>
    <row r="16" spans="1:26" x14ac:dyDescent="0.25">
      <c r="A16" s="2">
        <v>35490</v>
      </c>
      <c r="B16" s="3">
        <v>466444042</v>
      </c>
      <c r="C16">
        <v>8.3226999999999993</v>
      </c>
      <c r="D16">
        <v>1.3555999999999999</v>
      </c>
      <c r="E16">
        <v>0.61515748031496065</v>
      </c>
      <c r="F16">
        <v>92.613200000000006</v>
      </c>
      <c r="G16">
        <v>72.48</v>
      </c>
      <c r="H16" s="22">
        <v>14.075145894736842</v>
      </c>
      <c r="I16" s="22">
        <f t="shared" si="1"/>
        <v>19.960648618216457</v>
      </c>
      <c r="J16" s="22">
        <f t="shared" si="2"/>
        <v>2.11898672141891</v>
      </c>
      <c r="K16" s="22">
        <f t="shared" si="3"/>
        <v>0.30424416075075916</v>
      </c>
      <c r="L16" s="22">
        <f t="shared" si="4"/>
        <v>-0.48587697840202565</v>
      </c>
      <c r="M16" s="22">
        <f t="shared" si="5"/>
        <v>4.5284316800891604</v>
      </c>
      <c r="N16" s="22">
        <f t="shared" si="6"/>
        <v>4.2833106617347241</v>
      </c>
      <c r="O16" s="22">
        <f t="shared" si="7"/>
        <v>2.6444105394950763</v>
      </c>
      <c r="P16" s="24">
        <v>0</v>
      </c>
      <c r="Q16" s="24">
        <v>1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</row>
    <row r="17" spans="1:26" x14ac:dyDescent="0.25">
      <c r="A17" s="2">
        <v>35521</v>
      </c>
      <c r="B17" s="3">
        <v>433505013</v>
      </c>
      <c r="C17">
        <v>8.3257999999999992</v>
      </c>
      <c r="D17">
        <v>1.3725000000000001</v>
      </c>
      <c r="E17">
        <v>0.62127236580516898</v>
      </c>
      <c r="F17">
        <v>93.453999999999994</v>
      </c>
      <c r="G17">
        <v>68.959999999999994</v>
      </c>
      <c r="H17" s="22">
        <v>14.657050649999997</v>
      </c>
      <c r="I17" s="22">
        <f t="shared" si="1"/>
        <v>19.887413918131848</v>
      </c>
      <c r="J17" s="22">
        <f t="shared" si="2"/>
        <v>2.1193591273456693</v>
      </c>
      <c r="K17" s="22">
        <f t="shared" si="3"/>
        <v>0.31663389440154871</v>
      </c>
      <c r="L17" s="22">
        <f t="shared" si="4"/>
        <v>-0.47598570092328302</v>
      </c>
      <c r="M17" s="22">
        <f t="shared" si="5"/>
        <v>4.5374693366238317</v>
      </c>
      <c r="N17" s="22">
        <f t="shared" si="6"/>
        <v>4.2335266263554372</v>
      </c>
      <c r="O17" s="22">
        <f t="shared" si="7"/>
        <v>2.6849214927258953</v>
      </c>
      <c r="P17" s="24">
        <v>0</v>
      </c>
      <c r="Q17" s="24">
        <v>0</v>
      </c>
      <c r="R17" s="24">
        <v>1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  <c r="Z17" s="24">
        <v>0</v>
      </c>
    </row>
    <row r="18" spans="1:26" x14ac:dyDescent="0.25">
      <c r="A18" s="2">
        <v>35551</v>
      </c>
      <c r="B18" s="3">
        <v>464059468</v>
      </c>
      <c r="C18">
        <v>8.3256999999999994</v>
      </c>
      <c r="D18">
        <v>1.3942000000000001</v>
      </c>
      <c r="E18">
        <v>0.61376051064874482</v>
      </c>
      <c r="F18">
        <v>94.454800000000006</v>
      </c>
      <c r="G18">
        <v>76.86</v>
      </c>
      <c r="H18" s="22">
        <v>14.867357863636364</v>
      </c>
      <c r="I18" s="22">
        <f t="shared" si="1"/>
        <v>19.955523265771355</v>
      </c>
      <c r="J18" s="22">
        <f t="shared" si="2"/>
        <v>2.1193471164157232</v>
      </c>
      <c r="K18" s="22">
        <f t="shared" si="3"/>
        <v>0.33232077407016136</v>
      </c>
      <c r="L18" s="22">
        <f t="shared" si="4"/>
        <v>-0.48815047472677231</v>
      </c>
      <c r="M18" s="22">
        <f t="shared" si="5"/>
        <v>4.5481214131961671</v>
      </c>
      <c r="N18" s="22">
        <f t="shared" si="6"/>
        <v>4.3419855851366975</v>
      </c>
      <c r="O18" s="22">
        <f t="shared" si="7"/>
        <v>2.6991680623468501</v>
      </c>
      <c r="P18" s="24">
        <v>0</v>
      </c>
      <c r="Q18" s="24">
        <v>0</v>
      </c>
      <c r="R18" s="24">
        <v>0</v>
      </c>
      <c r="S18" s="24">
        <v>1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</row>
    <row r="19" spans="1:26" x14ac:dyDescent="0.25">
      <c r="A19" s="2">
        <v>35582</v>
      </c>
      <c r="B19" s="3">
        <v>422657016</v>
      </c>
      <c r="C19">
        <v>8.3229000000000006</v>
      </c>
      <c r="D19">
        <v>1.3804000000000001</v>
      </c>
      <c r="E19">
        <v>0.61267001592942039</v>
      </c>
      <c r="F19">
        <v>93.008600000000001</v>
      </c>
      <c r="G19">
        <v>81.52</v>
      </c>
      <c r="H19" s="22">
        <v>16.827735142857144</v>
      </c>
      <c r="I19" s="22">
        <f t="shared" si="1"/>
        <v>19.862071571225091</v>
      </c>
      <c r="J19" s="22">
        <f t="shared" si="2"/>
        <v>2.1190107517933048</v>
      </c>
      <c r="K19" s="22">
        <f t="shared" si="3"/>
        <v>0.32237331224171134</v>
      </c>
      <c r="L19" s="22">
        <f t="shared" si="4"/>
        <v>-0.48992879805300549</v>
      </c>
      <c r="M19" s="22">
        <f t="shared" si="5"/>
        <v>4.5326919619961599</v>
      </c>
      <c r="N19" s="22">
        <f t="shared" si="6"/>
        <v>4.4008483889144694</v>
      </c>
      <c r="O19" s="22">
        <f t="shared" si="7"/>
        <v>2.8230284265300822</v>
      </c>
      <c r="P19" s="24">
        <v>0</v>
      </c>
      <c r="Q19" s="24">
        <v>0</v>
      </c>
      <c r="R19" s="24">
        <v>0</v>
      </c>
      <c r="S19" s="24">
        <v>0</v>
      </c>
      <c r="T19" s="24">
        <v>1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</row>
    <row r="20" spans="1:26" x14ac:dyDescent="0.25">
      <c r="A20" s="2">
        <v>35612</v>
      </c>
      <c r="B20" s="3">
        <v>390208621</v>
      </c>
      <c r="C20">
        <v>8.3224</v>
      </c>
      <c r="D20">
        <v>1.3843000000000001</v>
      </c>
      <c r="E20">
        <v>0.60793969238251566</v>
      </c>
      <c r="F20">
        <v>92.48</v>
      </c>
      <c r="G20">
        <v>83.17</v>
      </c>
      <c r="H20" s="22">
        <v>18.229476285714288</v>
      </c>
      <c r="I20" s="22">
        <f t="shared" si="1"/>
        <v>19.782192079707272</v>
      </c>
      <c r="J20" s="22">
        <f t="shared" si="2"/>
        <v>2.1189506747745486</v>
      </c>
      <c r="K20" s="22">
        <f t="shared" si="3"/>
        <v>0.32519459671155232</v>
      </c>
      <c r="L20" s="22">
        <f t="shared" si="4"/>
        <v>-0.4976795920959754</v>
      </c>
      <c r="M20" s="22">
        <f t="shared" si="5"/>
        <v>4.5269924049240675</v>
      </c>
      <c r="N20" s="22">
        <f t="shared" si="6"/>
        <v>4.4208867058805961</v>
      </c>
      <c r="O20" s="22">
        <f t="shared" si="7"/>
        <v>2.9030398601218099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1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</row>
    <row r="21" spans="1:26" x14ac:dyDescent="0.25">
      <c r="A21" s="2">
        <v>35643</v>
      </c>
      <c r="B21" s="3">
        <v>408882396</v>
      </c>
      <c r="C21">
        <v>8.3162000000000003</v>
      </c>
      <c r="D21">
        <v>1.3774999999999999</v>
      </c>
      <c r="E21">
        <v>0.59901761111776686</v>
      </c>
      <c r="F21">
        <v>93.254000000000005</v>
      </c>
      <c r="G21">
        <v>83.14</v>
      </c>
      <c r="H21" s="22">
        <v>19.157464181818181</v>
      </c>
      <c r="I21" s="22">
        <f t="shared" si="1"/>
        <v>19.828938132317127</v>
      </c>
      <c r="J21" s="22">
        <f t="shared" si="2"/>
        <v>2.1182054197306193</v>
      </c>
      <c r="K21" s="22">
        <f t="shared" si="3"/>
        <v>0.32027026204493247</v>
      </c>
      <c r="L21" s="22">
        <f t="shared" si="4"/>
        <v>-0.51246428043449921</v>
      </c>
      <c r="M21" s="22">
        <f t="shared" si="5"/>
        <v>4.535326953046301</v>
      </c>
      <c r="N21" s="22">
        <f t="shared" si="6"/>
        <v>4.4205259338244911</v>
      </c>
      <c r="O21" s="22">
        <f t="shared" si="7"/>
        <v>2.9526924141917816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4">
        <v>0</v>
      </c>
      <c r="V21" s="24">
        <v>1</v>
      </c>
      <c r="W21" s="24">
        <v>0</v>
      </c>
      <c r="X21" s="24">
        <v>0</v>
      </c>
      <c r="Y21" s="24">
        <v>0</v>
      </c>
      <c r="Z21" s="24">
        <v>0</v>
      </c>
    </row>
    <row r="22" spans="1:26" x14ac:dyDescent="0.25">
      <c r="A22" s="2">
        <v>35674</v>
      </c>
      <c r="B22" s="3">
        <v>421480073</v>
      </c>
      <c r="C22">
        <v>8.3186999999999998</v>
      </c>
      <c r="D22">
        <v>1.3905000000000001</v>
      </c>
      <c r="E22">
        <v>0.62363579669473035</v>
      </c>
      <c r="F22">
        <v>95.502799999999993</v>
      </c>
      <c r="G22">
        <v>77.41</v>
      </c>
      <c r="H22" s="22">
        <v>19.00283533333333</v>
      </c>
      <c r="I22" s="22">
        <f t="shared" si="1"/>
        <v>19.859283057894789</v>
      </c>
      <c r="J22" s="22">
        <f t="shared" si="2"/>
        <v>2.1185059926248142</v>
      </c>
      <c r="K22" s="22">
        <f t="shared" si="3"/>
        <v>0.32966339469188255</v>
      </c>
      <c r="L22" s="22">
        <f t="shared" si="4"/>
        <v>-0.47218874015107243</v>
      </c>
      <c r="M22" s="22">
        <f t="shared" si="5"/>
        <v>4.5591555664286076</v>
      </c>
      <c r="N22" s="22">
        <f t="shared" si="6"/>
        <v>4.3491159712166221</v>
      </c>
      <c r="O22" s="22">
        <f t="shared" si="7"/>
        <v>2.944588196103215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1</v>
      </c>
      <c r="X22" s="24">
        <v>0</v>
      </c>
      <c r="Y22" s="24">
        <v>0</v>
      </c>
      <c r="Z22" s="24">
        <v>0</v>
      </c>
    </row>
    <row r="23" spans="1:26" x14ac:dyDescent="0.25">
      <c r="A23" s="2">
        <v>35704</v>
      </c>
      <c r="B23" s="3">
        <v>460766219</v>
      </c>
      <c r="C23">
        <v>8.3170999999999999</v>
      </c>
      <c r="D23">
        <v>1.3872</v>
      </c>
      <c r="E23">
        <v>0.62449259976269278</v>
      </c>
      <c r="F23">
        <v>95.175399999999996</v>
      </c>
      <c r="G23">
        <v>70.66</v>
      </c>
      <c r="H23" s="22">
        <v>18.437930142857144</v>
      </c>
      <c r="I23" s="22">
        <f t="shared" si="1"/>
        <v>19.948401355196879</v>
      </c>
      <c r="J23" s="22">
        <f t="shared" si="2"/>
        <v>2.1183136363804578</v>
      </c>
      <c r="K23" s="22">
        <f t="shared" si="3"/>
        <v>0.32728732704414032</v>
      </c>
      <c r="L23" s="22">
        <f t="shared" si="4"/>
        <v>-0.47081579934629403</v>
      </c>
      <c r="M23" s="22">
        <f t="shared" si="5"/>
        <v>4.5557215050440742</v>
      </c>
      <c r="N23" s="22">
        <f t="shared" si="6"/>
        <v>4.257879641930999</v>
      </c>
      <c r="O23" s="22">
        <f t="shared" si="7"/>
        <v>2.9144099636099861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1</v>
      </c>
      <c r="Y23" s="24">
        <v>0</v>
      </c>
      <c r="Z23" s="24">
        <v>0</v>
      </c>
    </row>
    <row r="24" spans="1:26" x14ac:dyDescent="0.25">
      <c r="A24" s="2">
        <v>35735</v>
      </c>
      <c r="B24" s="3">
        <v>410031810</v>
      </c>
      <c r="C24">
        <v>8.3134999999999994</v>
      </c>
      <c r="D24">
        <v>1.3869</v>
      </c>
      <c r="E24">
        <v>0.61236987140232702</v>
      </c>
      <c r="F24">
        <v>94.479399999999998</v>
      </c>
      <c r="G24">
        <v>65.95</v>
      </c>
      <c r="H24" s="22">
        <v>18.615815043478257</v>
      </c>
      <c r="I24" s="22">
        <f t="shared" si="1"/>
        <v>19.831745300018891</v>
      </c>
      <c r="J24" s="22">
        <f t="shared" si="2"/>
        <v>2.117880699498297</v>
      </c>
      <c r="K24" s="22">
        <f t="shared" si="3"/>
        <v>0.32707104068015241</v>
      </c>
      <c r="L24" s="22">
        <f t="shared" si="4"/>
        <v>-0.49041881398832804</v>
      </c>
      <c r="M24" s="22">
        <f t="shared" si="5"/>
        <v>4.5483818213185607</v>
      </c>
      <c r="N24" s="22">
        <f t="shared" si="6"/>
        <v>4.1888968791633232</v>
      </c>
      <c r="O24" s="22">
        <f t="shared" si="7"/>
        <v>2.924011490598156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1</v>
      </c>
      <c r="Z24" s="24">
        <v>0</v>
      </c>
    </row>
    <row r="25" spans="1:26" x14ac:dyDescent="0.25">
      <c r="A25" s="2">
        <v>35765</v>
      </c>
      <c r="B25" s="3">
        <v>458022694</v>
      </c>
      <c r="C25">
        <v>8.3109000000000002</v>
      </c>
      <c r="D25">
        <v>1.4128000000000001</v>
      </c>
      <c r="E25">
        <v>0.59210136775415945</v>
      </c>
      <c r="F25">
        <v>94.807299999999998</v>
      </c>
      <c r="G25">
        <v>63.03</v>
      </c>
      <c r="H25" s="22">
        <v>18.036163052631583</v>
      </c>
      <c r="I25" s="22">
        <f t="shared" si="1"/>
        <v>19.942429291069228</v>
      </c>
      <c r="J25" s="22">
        <f t="shared" si="2"/>
        <v>2.1175679062520807</v>
      </c>
      <c r="K25" s="22">
        <f t="shared" si="3"/>
        <v>0.34557355086755853</v>
      </c>
      <c r="L25" s="22">
        <f t="shared" si="4"/>
        <v>-0.52407742944173863</v>
      </c>
      <c r="M25" s="22">
        <f t="shared" si="5"/>
        <v>4.5518464105157124</v>
      </c>
      <c r="N25" s="22">
        <f t="shared" si="6"/>
        <v>4.1436108035250188</v>
      </c>
      <c r="O25" s="22">
        <f t="shared" si="7"/>
        <v>2.8923788009167084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4">
        <v>1</v>
      </c>
    </row>
    <row r="26" spans="1:26" x14ac:dyDescent="0.25">
      <c r="A26" s="2">
        <v>35796</v>
      </c>
      <c r="B26" s="3">
        <v>415360985</v>
      </c>
      <c r="C26">
        <v>8.3099000000000007</v>
      </c>
      <c r="D26">
        <v>1.4271</v>
      </c>
      <c r="E26">
        <v>0.6025185274447189</v>
      </c>
      <c r="F26">
        <v>97.217799999999997</v>
      </c>
      <c r="G26">
        <v>56.52</v>
      </c>
      <c r="H26" s="22">
        <v>19.156958045454548</v>
      </c>
      <c r="I26" s="22">
        <f t="shared" si="1"/>
        <v>19.844658543473958</v>
      </c>
      <c r="J26" s="22">
        <f t="shared" si="2"/>
        <v>2.1174475751006074</v>
      </c>
      <c r="K26" s="22">
        <f t="shared" si="3"/>
        <v>0.35564441312420847</v>
      </c>
      <c r="L26" s="22">
        <f t="shared" si="4"/>
        <v>-0.50663686314453604</v>
      </c>
      <c r="M26" s="22">
        <f t="shared" si="5"/>
        <v>4.5769538222726025</v>
      </c>
      <c r="N26" s="22">
        <f t="shared" si="6"/>
        <v>4.0345945578163267</v>
      </c>
      <c r="O26" s="22">
        <f t="shared" si="7"/>
        <v>2.9526659940432189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</row>
    <row r="27" spans="1:26" x14ac:dyDescent="0.25">
      <c r="A27" s="2">
        <v>35827</v>
      </c>
      <c r="B27" s="3">
        <v>427526327</v>
      </c>
      <c r="C27">
        <v>8.3094000000000001</v>
      </c>
      <c r="D27">
        <v>1.4409000000000001</v>
      </c>
      <c r="E27">
        <v>0.6116207951070336</v>
      </c>
      <c r="F27">
        <v>98.525800000000004</v>
      </c>
      <c r="G27">
        <v>50.56</v>
      </c>
      <c r="H27" s="22">
        <v>17.87008295</v>
      </c>
      <c r="I27" s="22">
        <f t="shared" si="1"/>
        <v>19.873526428070626</v>
      </c>
      <c r="J27" s="22">
        <f t="shared" si="2"/>
        <v>2.1173874040945901</v>
      </c>
      <c r="K27" s="22">
        <f t="shared" si="3"/>
        <v>0.36526791835675138</v>
      </c>
      <c r="L27" s="22">
        <f t="shared" si="4"/>
        <v>-0.49164280434921676</v>
      </c>
      <c r="M27" s="22">
        <f t="shared" si="5"/>
        <v>4.5903184428146586</v>
      </c>
      <c r="N27" s="22">
        <f t="shared" si="6"/>
        <v>3.9231607498386021</v>
      </c>
      <c r="O27" s="22">
        <f t="shared" si="7"/>
        <v>2.8831279710184257</v>
      </c>
      <c r="P27" s="24">
        <v>1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</row>
    <row r="28" spans="1:26" x14ac:dyDescent="0.25">
      <c r="A28" s="2">
        <v>35855</v>
      </c>
      <c r="B28" s="3">
        <v>481235065</v>
      </c>
      <c r="C28">
        <v>8.3071999999999999</v>
      </c>
      <c r="D28">
        <v>1.4334</v>
      </c>
      <c r="E28">
        <v>0.6094588005850804</v>
      </c>
      <c r="F28">
        <v>97.656400000000005</v>
      </c>
      <c r="G28">
        <v>50.38</v>
      </c>
      <c r="H28" s="22">
        <v>18.842940052631576</v>
      </c>
      <c r="I28" s="22">
        <f t="shared" si="1"/>
        <v>19.991866409318476</v>
      </c>
      <c r="J28" s="22">
        <f t="shared" si="2"/>
        <v>2.1171226086475246</v>
      </c>
      <c r="K28" s="22">
        <f t="shared" si="3"/>
        <v>0.36004924457768178</v>
      </c>
      <c r="L28" s="22">
        <f t="shared" si="4"/>
        <v>-0.49518392777603387</v>
      </c>
      <c r="M28" s="22">
        <f t="shared" si="5"/>
        <v>4.5814551953695961</v>
      </c>
      <c r="N28" s="22">
        <f t="shared" si="6"/>
        <v>3.9195942709244642</v>
      </c>
      <c r="O28" s="22">
        <f t="shared" si="7"/>
        <v>2.9361383107221193</v>
      </c>
      <c r="P28" s="24">
        <v>0</v>
      </c>
      <c r="Q28" s="24">
        <v>1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</row>
    <row r="29" spans="1:26" x14ac:dyDescent="0.25">
      <c r="A29" s="2">
        <v>35886</v>
      </c>
      <c r="B29" s="3">
        <v>461372146</v>
      </c>
      <c r="C29">
        <v>8.3076000000000008</v>
      </c>
      <c r="D29">
        <v>1.4166000000000001</v>
      </c>
      <c r="E29">
        <v>0.60172092183645232</v>
      </c>
      <c r="F29">
        <v>97.808999999999997</v>
      </c>
      <c r="G29">
        <v>50.25</v>
      </c>
      <c r="H29" s="22">
        <v>20.142977954545458</v>
      </c>
      <c r="I29" s="22">
        <f t="shared" si="1"/>
        <v>19.949715533437814</v>
      </c>
      <c r="J29" s="22">
        <f t="shared" si="2"/>
        <v>2.1171707584898432</v>
      </c>
      <c r="K29" s="22">
        <f t="shared" si="3"/>
        <v>0.34825963433738522</v>
      </c>
      <c r="L29" s="22">
        <f t="shared" si="4"/>
        <v>-0.50796152615134038</v>
      </c>
      <c r="M29" s="22">
        <f t="shared" si="5"/>
        <v>4.583016597346651</v>
      </c>
      <c r="N29" s="22">
        <f t="shared" si="6"/>
        <v>3.9170105469391849</v>
      </c>
      <c r="O29" s="22">
        <f t="shared" si="7"/>
        <v>3.0028557390482602</v>
      </c>
      <c r="P29" s="24">
        <v>0</v>
      </c>
      <c r="Q29" s="24">
        <v>0</v>
      </c>
      <c r="R29" s="24">
        <v>1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4">
        <v>0</v>
      </c>
      <c r="Z29" s="24">
        <v>0</v>
      </c>
    </row>
    <row r="30" spans="1:26" x14ac:dyDescent="0.25">
      <c r="A30" s="2">
        <v>35916</v>
      </c>
      <c r="B30" s="3">
        <v>426813197</v>
      </c>
      <c r="C30">
        <v>8.3057999999999996</v>
      </c>
      <c r="D30">
        <v>1.4298</v>
      </c>
      <c r="E30">
        <v>0.59797883154936315</v>
      </c>
      <c r="F30">
        <v>98.396100000000004</v>
      </c>
      <c r="G30">
        <v>50.75</v>
      </c>
      <c r="H30" s="22">
        <v>20.492494190476197</v>
      </c>
      <c r="I30" s="22">
        <f t="shared" si="1"/>
        <v>19.871856997719831</v>
      </c>
      <c r="J30" s="22">
        <f t="shared" si="2"/>
        <v>2.1169540659396073</v>
      </c>
      <c r="K30" s="22">
        <f t="shared" si="3"/>
        <v>0.35753457435061436</v>
      </c>
      <c r="L30" s="22">
        <f t="shared" si="4"/>
        <v>-0.51419992440494011</v>
      </c>
      <c r="M30" s="22">
        <f t="shared" si="5"/>
        <v>4.589001169126413</v>
      </c>
      <c r="N30" s="22">
        <f t="shared" si="6"/>
        <v>3.9269116179218968</v>
      </c>
      <c r="O30" s="22">
        <f t="shared" si="7"/>
        <v>3.0200586820498856</v>
      </c>
      <c r="P30" s="24">
        <v>0</v>
      </c>
      <c r="Q30" s="24">
        <v>0</v>
      </c>
      <c r="R30" s="24">
        <v>0</v>
      </c>
      <c r="S30" s="24">
        <v>1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4">
        <v>0</v>
      </c>
    </row>
    <row r="31" spans="1:26" x14ac:dyDescent="0.25">
      <c r="A31" s="2">
        <v>35947</v>
      </c>
      <c r="B31" s="3">
        <v>445724201</v>
      </c>
      <c r="C31">
        <v>8.3084000000000007</v>
      </c>
      <c r="D31">
        <v>1.4452</v>
      </c>
      <c r="E31">
        <v>0.61042607740202659</v>
      </c>
      <c r="F31">
        <v>98.6464</v>
      </c>
      <c r="G31">
        <v>61.33</v>
      </c>
      <c r="H31" s="22">
        <v>18.739276700000001</v>
      </c>
      <c r="I31" s="22">
        <f t="shared" si="1"/>
        <v>19.915210935298386</v>
      </c>
      <c r="J31" s="22">
        <f t="shared" si="2"/>
        <v>2.1172670512198164</v>
      </c>
      <c r="K31" s="22">
        <f t="shared" si="3"/>
        <v>0.36824772029134811</v>
      </c>
      <c r="L31" s="22">
        <f t="shared" si="4"/>
        <v>-0.49359807809936468</v>
      </c>
      <c r="M31" s="22">
        <f t="shared" si="5"/>
        <v>4.5915417391519657</v>
      </c>
      <c r="N31" s="22">
        <f t="shared" si="6"/>
        <v>4.1162691196378924</v>
      </c>
      <c r="O31" s="22">
        <f t="shared" si="7"/>
        <v>2.9306216794805637</v>
      </c>
      <c r="P31" s="24">
        <v>0</v>
      </c>
      <c r="Q31" s="24">
        <v>0</v>
      </c>
      <c r="R31" s="24">
        <v>0</v>
      </c>
      <c r="S31" s="24">
        <v>0</v>
      </c>
      <c r="T31" s="24">
        <v>1</v>
      </c>
      <c r="U31" s="24">
        <v>0</v>
      </c>
      <c r="V31" s="24">
        <v>0</v>
      </c>
      <c r="W31" s="24">
        <v>0</v>
      </c>
      <c r="X31" s="24">
        <v>0</v>
      </c>
      <c r="Y31" s="24">
        <v>0</v>
      </c>
      <c r="Z31" s="24">
        <v>0</v>
      </c>
    </row>
    <row r="32" spans="1:26" x14ac:dyDescent="0.25">
      <c r="A32" s="2">
        <v>35977</v>
      </c>
      <c r="B32" s="3">
        <v>401959987</v>
      </c>
      <c r="C32">
        <v>8.31</v>
      </c>
      <c r="D32">
        <v>1.4655</v>
      </c>
      <c r="E32">
        <v>0.60591371788657289</v>
      </c>
      <c r="F32">
        <v>100.32989999999999</v>
      </c>
      <c r="G32">
        <v>60.45</v>
      </c>
      <c r="H32" s="22">
        <v>17.151955409090906</v>
      </c>
      <c r="I32" s="22">
        <f t="shared" si="1"/>
        <v>19.811863106803504</v>
      </c>
      <c r="J32" s="22">
        <f t="shared" si="2"/>
        <v>2.1174596088673567</v>
      </c>
      <c r="K32" s="22">
        <f t="shared" si="3"/>
        <v>0.38219648116881011</v>
      </c>
      <c r="L32" s="22">
        <f t="shared" si="4"/>
        <v>-0.5010176827749051</v>
      </c>
      <c r="M32" s="22">
        <f t="shared" si="5"/>
        <v>4.6084637562261701</v>
      </c>
      <c r="N32" s="22">
        <f t="shared" si="6"/>
        <v>4.1018165770608022</v>
      </c>
      <c r="O32" s="22">
        <f t="shared" si="7"/>
        <v>2.8421121851351816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1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</row>
    <row r="33" spans="1:26" x14ac:dyDescent="0.25">
      <c r="A33" s="2">
        <v>36008</v>
      </c>
      <c r="B33" s="3">
        <v>369331027</v>
      </c>
      <c r="C33">
        <v>8.31</v>
      </c>
      <c r="D33">
        <v>1.4869000000000001</v>
      </c>
      <c r="E33">
        <v>0.60838352497414372</v>
      </c>
      <c r="F33">
        <v>101.0223</v>
      </c>
      <c r="G33">
        <v>52.34</v>
      </c>
      <c r="H33" s="22">
        <v>16.136889545454547</v>
      </c>
      <c r="I33" s="22">
        <f t="shared" si="1"/>
        <v>19.727203891999057</v>
      </c>
      <c r="J33" s="22">
        <f t="shared" si="2"/>
        <v>2.1174596088673567</v>
      </c>
      <c r="K33" s="22">
        <f t="shared" si="3"/>
        <v>0.39669341572104061</v>
      </c>
      <c r="L33" s="22">
        <f t="shared" si="4"/>
        <v>-0.49694979823034263</v>
      </c>
      <c r="M33" s="22">
        <f t="shared" si="5"/>
        <v>4.6153412845494834</v>
      </c>
      <c r="N33" s="22">
        <f t="shared" si="6"/>
        <v>3.9577608971019997</v>
      </c>
      <c r="O33" s="22">
        <f t="shared" si="7"/>
        <v>2.7811079271353027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1</v>
      </c>
      <c r="W33" s="24">
        <v>0</v>
      </c>
      <c r="X33" s="24">
        <v>0</v>
      </c>
      <c r="Y33" s="24">
        <v>0</v>
      </c>
      <c r="Z33" s="24">
        <v>0</v>
      </c>
    </row>
    <row r="34" spans="1:26" x14ac:dyDescent="0.25">
      <c r="A34" s="2">
        <v>36039</v>
      </c>
      <c r="B34" s="3">
        <v>407523190</v>
      </c>
      <c r="C34">
        <v>8.31</v>
      </c>
      <c r="D34">
        <v>1.5346</v>
      </c>
      <c r="E34">
        <v>0.611920205605189</v>
      </c>
      <c r="F34">
        <v>102.55200000000001</v>
      </c>
      <c r="G34">
        <v>49.06</v>
      </c>
      <c r="H34" s="22">
        <v>13.357961857142858</v>
      </c>
      <c r="I34" s="22">
        <f t="shared" si="1"/>
        <v>19.825608397001453</v>
      </c>
      <c r="J34" s="22">
        <f t="shared" si="2"/>
        <v>2.1174596088673567</v>
      </c>
      <c r="K34" s="22">
        <f t="shared" si="3"/>
        <v>0.42826976076142781</v>
      </c>
      <c r="L34" s="22">
        <f t="shared" si="4"/>
        <v>-0.49115338796847013</v>
      </c>
      <c r="M34" s="22">
        <f t="shared" si="5"/>
        <v>4.6303699870098338</v>
      </c>
      <c r="N34" s="22">
        <f t="shared" si="6"/>
        <v>3.8930440388303431</v>
      </c>
      <c r="O34" s="22">
        <f t="shared" si="7"/>
        <v>2.5921126008676305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1</v>
      </c>
      <c r="X34" s="24">
        <v>0</v>
      </c>
      <c r="Y34" s="24">
        <v>0</v>
      </c>
      <c r="Z34" s="24">
        <v>0</v>
      </c>
    </row>
    <row r="35" spans="1:26" x14ac:dyDescent="0.25">
      <c r="A35" s="2">
        <v>36069</v>
      </c>
      <c r="B35" s="3">
        <v>375464437</v>
      </c>
      <c r="C35">
        <v>8.3055000000000003</v>
      </c>
      <c r="D35">
        <v>1.5218</v>
      </c>
      <c r="E35">
        <v>0.59442430006538671</v>
      </c>
      <c r="F35">
        <v>99.147000000000006</v>
      </c>
      <c r="G35">
        <v>40.93</v>
      </c>
      <c r="H35" s="22">
        <v>10.999160238095239</v>
      </c>
      <c r="I35" s="22">
        <f t="shared" si="1"/>
        <v>19.743674316294527</v>
      </c>
      <c r="J35" s="22">
        <f t="shared" si="2"/>
        <v>2.1169179459489946</v>
      </c>
      <c r="K35" s="22">
        <f t="shared" si="3"/>
        <v>0.41989384476028535</v>
      </c>
      <c r="L35" s="22">
        <f t="shared" si="4"/>
        <v>-0.52016190474297763</v>
      </c>
      <c r="M35" s="22">
        <f t="shared" si="5"/>
        <v>4.5966035973219652</v>
      </c>
      <c r="N35" s="22">
        <f t="shared" si="6"/>
        <v>3.7118632905043114</v>
      </c>
      <c r="O35" s="22">
        <f t="shared" si="7"/>
        <v>2.3978189278928306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1</v>
      </c>
      <c r="Y35" s="24">
        <v>0</v>
      </c>
      <c r="Z35" s="24">
        <v>0</v>
      </c>
    </row>
    <row r="36" spans="1:26" x14ac:dyDescent="0.25">
      <c r="A36" s="2">
        <v>36100</v>
      </c>
      <c r="B36" s="3">
        <v>349278269</v>
      </c>
      <c r="C36">
        <v>8.2777999999999992</v>
      </c>
      <c r="D36">
        <v>1.5451999999999999</v>
      </c>
      <c r="E36">
        <v>0.59017941454202083</v>
      </c>
      <c r="F36">
        <v>95.325999999999993</v>
      </c>
      <c r="G36">
        <v>38.590000000000003</v>
      </c>
      <c r="H36" s="22">
        <v>11.217928181818182</v>
      </c>
      <c r="I36" s="22">
        <f t="shared" si="1"/>
        <v>19.671379494844327</v>
      </c>
      <c r="J36" s="22">
        <f t="shared" si="2"/>
        <v>2.1135772326094493</v>
      </c>
      <c r="K36" s="22">
        <f t="shared" si="3"/>
        <v>0.43515335180998915</v>
      </c>
      <c r="L36" s="22">
        <f t="shared" si="4"/>
        <v>-0.52732869586500486</v>
      </c>
      <c r="M36" s="22">
        <f t="shared" si="5"/>
        <v>4.557302596116088</v>
      </c>
      <c r="N36" s="22">
        <f t="shared" si="6"/>
        <v>3.6529931755495273</v>
      </c>
      <c r="O36" s="22">
        <f t="shared" si="7"/>
        <v>2.4175132290169965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1</v>
      </c>
      <c r="Z36" s="24">
        <v>0</v>
      </c>
    </row>
    <row r="37" spans="1:26" x14ac:dyDescent="0.25">
      <c r="A37" s="2">
        <v>36130</v>
      </c>
      <c r="B37" s="3">
        <v>339726395</v>
      </c>
      <c r="C37">
        <v>8.2777999999999992</v>
      </c>
      <c r="D37">
        <v>1.5404</v>
      </c>
      <c r="E37">
        <v>0.60201071579074106</v>
      </c>
      <c r="F37">
        <v>95.980900000000005</v>
      </c>
      <c r="G37">
        <v>23.68</v>
      </c>
      <c r="H37" s="22">
        <v>13.0329034</v>
      </c>
      <c r="I37" s="22">
        <f t="shared" si="1"/>
        <v>19.643651131024821</v>
      </c>
      <c r="J37" s="22">
        <f t="shared" si="2"/>
        <v>2.1135772326094493</v>
      </c>
      <c r="K37" s="22">
        <f t="shared" si="3"/>
        <v>0.43204212295861677</v>
      </c>
      <c r="L37" s="22">
        <f t="shared" si="4"/>
        <v>-0.50748003351489412</v>
      </c>
      <c r="M37" s="22">
        <f t="shared" si="5"/>
        <v>4.5641492133396682</v>
      </c>
      <c r="N37" s="22">
        <f t="shared" si="6"/>
        <v>3.1646308100158049</v>
      </c>
      <c r="O37" s="22">
        <f t="shared" si="7"/>
        <v>2.5674771905668443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4">
        <v>1</v>
      </c>
    </row>
    <row r="38" spans="1:26" x14ac:dyDescent="0.25">
      <c r="A38" s="2">
        <v>36161</v>
      </c>
      <c r="B38" s="3">
        <v>282377688</v>
      </c>
      <c r="C38">
        <v>8.2780000000000005</v>
      </c>
      <c r="D38">
        <v>1.5432999999999999</v>
      </c>
      <c r="E38">
        <v>0.59851568111084508</v>
      </c>
      <c r="F38">
        <v>95.627600000000001</v>
      </c>
      <c r="G38">
        <v>19.100000000000001</v>
      </c>
      <c r="H38" s="22">
        <v>10.924532363636361</v>
      </c>
      <c r="I38" s="22">
        <f t="shared" si="1"/>
        <v>19.458756051963441</v>
      </c>
      <c r="J38" s="22">
        <f t="shared" si="2"/>
        <v>2.1136013933265407</v>
      </c>
      <c r="K38" s="22">
        <f t="shared" si="3"/>
        <v>0.4339229809246487</v>
      </c>
      <c r="L38" s="22">
        <f t="shared" si="4"/>
        <v>-0.51330255364088329</v>
      </c>
      <c r="M38" s="22">
        <f t="shared" si="5"/>
        <v>4.560461481319555</v>
      </c>
      <c r="N38" s="22">
        <f t="shared" si="6"/>
        <v>2.9496883350525844</v>
      </c>
      <c r="O38" s="22">
        <f t="shared" si="7"/>
        <v>2.3910109358217149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</row>
    <row r="39" spans="1:26" x14ac:dyDescent="0.25">
      <c r="A39" s="2">
        <v>36192</v>
      </c>
      <c r="B39" s="3">
        <v>314862932</v>
      </c>
      <c r="C39">
        <v>8.2789000000000001</v>
      </c>
      <c r="D39">
        <v>1.5194000000000001</v>
      </c>
      <c r="E39">
        <v>0.60613407685780096</v>
      </c>
      <c r="F39">
        <v>94.510599999999997</v>
      </c>
      <c r="G39">
        <v>34.86</v>
      </c>
      <c r="H39" s="22">
        <v>11.770431736842108</v>
      </c>
      <c r="I39" s="22">
        <f t="shared" si="1"/>
        <v>19.567647965582609</v>
      </c>
      <c r="J39" s="22">
        <f t="shared" si="2"/>
        <v>2.1137101093302473</v>
      </c>
      <c r="K39" s="22">
        <f t="shared" si="3"/>
        <v>0.41831552008698425</v>
      </c>
      <c r="L39" s="22">
        <f t="shared" si="4"/>
        <v>-0.50065406844449423</v>
      </c>
      <c r="M39" s="22">
        <f t="shared" si="5"/>
        <v>4.5487119975213597</v>
      </c>
      <c r="N39" s="22">
        <f t="shared" si="6"/>
        <v>3.5513400400918749</v>
      </c>
      <c r="O39" s="22">
        <f t="shared" si="7"/>
        <v>2.4655906017245224</v>
      </c>
      <c r="P39" s="24">
        <v>1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</row>
    <row r="40" spans="1:26" x14ac:dyDescent="0.25">
      <c r="A40" s="2">
        <v>36220</v>
      </c>
      <c r="B40" s="3">
        <v>378712289</v>
      </c>
      <c r="C40">
        <v>8.2781000000000002</v>
      </c>
      <c r="D40">
        <v>1.4977</v>
      </c>
      <c r="E40">
        <v>0.61440157286802655</v>
      </c>
      <c r="F40">
        <v>95.900700000000001</v>
      </c>
      <c r="G40">
        <v>37.340000000000003</v>
      </c>
      <c r="H40" s="22">
        <v>11.514107000000001</v>
      </c>
      <c r="I40" s="22">
        <f t="shared" si="1"/>
        <v>19.75228734283403</v>
      </c>
      <c r="J40" s="22">
        <f t="shared" si="2"/>
        <v>2.1136134734661871</v>
      </c>
      <c r="K40" s="22">
        <f t="shared" si="3"/>
        <v>0.40393059801621289</v>
      </c>
      <c r="L40" s="22">
        <f t="shared" si="4"/>
        <v>-0.48710653714539781</v>
      </c>
      <c r="M40" s="22">
        <f t="shared" si="5"/>
        <v>4.5633132811328263</v>
      </c>
      <c r="N40" s="22">
        <f t="shared" si="6"/>
        <v>3.6200651381135764</v>
      </c>
      <c r="O40" s="22">
        <f t="shared" si="7"/>
        <v>2.4435729792450047</v>
      </c>
      <c r="P40" s="24">
        <v>0</v>
      </c>
      <c r="Q40" s="24">
        <v>1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0</v>
      </c>
    </row>
    <row r="41" spans="1:26" x14ac:dyDescent="0.25">
      <c r="A41" s="2">
        <v>36251</v>
      </c>
      <c r="B41" s="3">
        <v>377370673</v>
      </c>
      <c r="C41">
        <v>8.2791999999999994</v>
      </c>
      <c r="D41">
        <v>1.5176000000000001</v>
      </c>
      <c r="E41">
        <v>0.61678899648430274</v>
      </c>
      <c r="F41">
        <v>97.990499999999997</v>
      </c>
      <c r="G41">
        <v>35.08</v>
      </c>
      <c r="H41" s="22">
        <v>12.361316782608695</v>
      </c>
      <c r="I41" s="22">
        <f t="shared" si="1"/>
        <v>19.748738479877179</v>
      </c>
      <c r="J41" s="22">
        <f t="shared" si="2"/>
        <v>2.1137463453718262</v>
      </c>
      <c r="K41" s="22">
        <f t="shared" si="3"/>
        <v>0.41713013963866746</v>
      </c>
      <c r="L41" s="22">
        <f t="shared" si="4"/>
        <v>-0.48322829657388638</v>
      </c>
      <c r="M41" s="22">
        <f t="shared" si="5"/>
        <v>4.5848705351961954</v>
      </c>
      <c r="N41" s="22">
        <f t="shared" si="6"/>
        <v>3.5576311675039825</v>
      </c>
      <c r="O41" s="22">
        <f t="shared" si="7"/>
        <v>2.5145719821647732</v>
      </c>
      <c r="P41" s="24">
        <v>0</v>
      </c>
      <c r="Q41" s="24">
        <v>0</v>
      </c>
      <c r="R41" s="24">
        <v>1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4">
        <v>0</v>
      </c>
    </row>
    <row r="42" spans="1:26" x14ac:dyDescent="0.25">
      <c r="A42" s="2">
        <v>36281</v>
      </c>
      <c r="B42" s="3">
        <v>335794183</v>
      </c>
      <c r="C42">
        <v>8.2791999999999994</v>
      </c>
      <c r="D42">
        <v>1.4881</v>
      </c>
      <c r="E42">
        <v>0.62154266890422027</v>
      </c>
      <c r="F42">
        <v>98.191699999999997</v>
      </c>
      <c r="G42">
        <v>39.450000000000003</v>
      </c>
      <c r="H42" s="22">
        <v>14.539746142857146</v>
      </c>
      <c r="I42" s="22">
        <f t="shared" si="1"/>
        <v>19.632008979646475</v>
      </c>
      <c r="J42" s="22">
        <f t="shared" si="2"/>
        <v>2.1137463453718262</v>
      </c>
      <c r="K42" s="22">
        <f t="shared" si="3"/>
        <v>0.3975001384538675</v>
      </c>
      <c r="L42" s="22">
        <f t="shared" si="4"/>
        <v>-0.47555071567485213</v>
      </c>
      <c r="M42" s="22">
        <f t="shared" si="5"/>
        <v>4.5869216904033578</v>
      </c>
      <c r="N42" s="22">
        <f t="shared" si="6"/>
        <v>3.6750340472918834</v>
      </c>
      <c r="O42" s="22">
        <f t="shared" si="7"/>
        <v>2.6768860127271785</v>
      </c>
      <c r="P42" s="24">
        <v>0</v>
      </c>
      <c r="Q42" s="24">
        <v>0</v>
      </c>
      <c r="R42" s="24">
        <v>0</v>
      </c>
      <c r="S42" s="24">
        <v>1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</row>
    <row r="43" spans="1:26" x14ac:dyDescent="0.25">
      <c r="A43" s="2">
        <v>36312</v>
      </c>
      <c r="B43" s="3">
        <v>325134338</v>
      </c>
      <c r="C43">
        <v>8.2784999999999993</v>
      </c>
      <c r="D43">
        <v>1.4611000000000001</v>
      </c>
      <c r="E43">
        <v>0.61904172341215802</v>
      </c>
      <c r="F43">
        <v>98.069699999999997</v>
      </c>
      <c r="G43">
        <v>48.75</v>
      </c>
      <c r="H43" s="22">
        <v>14.382778200000001</v>
      </c>
      <c r="I43" s="22">
        <f t="shared" si="1"/>
        <v>19.599749002581696</v>
      </c>
      <c r="J43" s="22">
        <f t="shared" si="2"/>
        <v>2.1136617925655283</v>
      </c>
      <c r="K43" s="22">
        <f t="shared" si="3"/>
        <v>0.37918957669590175</v>
      </c>
      <c r="L43" s="22">
        <f t="shared" si="4"/>
        <v>-0.47958260402605885</v>
      </c>
      <c r="M43" s="22">
        <f t="shared" si="5"/>
        <v>4.5856784503600885</v>
      </c>
      <c r="N43" s="22">
        <f t="shared" si="6"/>
        <v>3.886705197443856</v>
      </c>
      <c r="O43" s="22">
        <f t="shared" si="7"/>
        <v>2.6660315325197428</v>
      </c>
      <c r="P43" s="24">
        <v>0</v>
      </c>
      <c r="Q43" s="24">
        <v>0</v>
      </c>
      <c r="R43" s="24">
        <v>0</v>
      </c>
      <c r="S43" s="24">
        <v>0</v>
      </c>
      <c r="T43" s="24">
        <v>1</v>
      </c>
      <c r="U43" s="24">
        <v>0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</row>
    <row r="44" spans="1:26" x14ac:dyDescent="0.25">
      <c r="A44" s="2">
        <v>36342</v>
      </c>
      <c r="B44" s="3">
        <v>361318535</v>
      </c>
      <c r="C44">
        <v>8.2780000000000005</v>
      </c>
      <c r="D44">
        <v>1.4695</v>
      </c>
      <c r="E44">
        <v>0.62695924764890287</v>
      </c>
      <c r="F44">
        <v>99.070800000000006</v>
      </c>
      <c r="G44">
        <v>45.92</v>
      </c>
      <c r="H44" s="22">
        <v>13.716069636363637</v>
      </c>
      <c r="I44" s="22">
        <f t="shared" si="1"/>
        <v>19.705270495660038</v>
      </c>
      <c r="J44" s="22">
        <f t="shared" si="2"/>
        <v>2.1136013933265407</v>
      </c>
      <c r="K44" s="22">
        <f t="shared" si="3"/>
        <v>0.38492220687683504</v>
      </c>
      <c r="L44" s="22">
        <f t="shared" si="4"/>
        <v>-0.46687373623680783</v>
      </c>
      <c r="M44" s="22">
        <f t="shared" si="5"/>
        <v>4.5958347460507509</v>
      </c>
      <c r="N44" s="22">
        <f t="shared" si="6"/>
        <v>3.8269007520113112</v>
      </c>
      <c r="O44" s="22">
        <f t="shared" si="7"/>
        <v>2.6185681116046742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1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</row>
    <row r="45" spans="1:26" x14ac:dyDescent="0.25">
      <c r="A45" s="2">
        <v>36373</v>
      </c>
      <c r="B45" s="3">
        <v>310717506</v>
      </c>
      <c r="C45">
        <v>8.2775999999999996</v>
      </c>
      <c r="D45">
        <v>1.4890000000000001</v>
      </c>
      <c r="E45">
        <v>0.63488032505872649</v>
      </c>
      <c r="F45">
        <v>99.553899999999999</v>
      </c>
      <c r="G45">
        <v>44.33</v>
      </c>
      <c r="H45" s="22">
        <v>13.182764142857144</v>
      </c>
      <c r="I45" s="22">
        <f t="shared" si="1"/>
        <v>19.554394716515969</v>
      </c>
      <c r="J45" s="22">
        <f t="shared" si="2"/>
        <v>2.1135530713086039</v>
      </c>
      <c r="K45" s="22">
        <f t="shared" si="3"/>
        <v>0.39810475370187198</v>
      </c>
      <c r="L45" s="22">
        <f t="shared" si="4"/>
        <v>-0.45431876232555263</v>
      </c>
      <c r="M45" s="22">
        <f t="shared" si="5"/>
        <v>4.600699206036154</v>
      </c>
      <c r="N45" s="22">
        <f t="shared" si="6"/>
        <v>3.7916616487569623</v>
      </c>
      <c r="O45" s="22">
        <f t="shared" si="7"/>
        <v>2.578910229608971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1</v>
      </c>
      <c r="W45" s="24">
        <v>0</v>
      </c>
      <c r="X45" s="24">
        <v>0</v>
      </c>
      <c r="Y45" s="24">
        <v>0</v>
      </c>
      <c r="Z45" s="24">
        <v>0</v>
      </c>
    </row>
    <row r="46" spans="1:26" x14ac:dyDescent="0.25">
      <c r="A46" s="2">
        <v>36404</v>
      </c>
      <c r="B46" s="3">
        <v>340836758</v>
      </c>
      <c r="C46">
        <v>8.2772000000000006</v>
      </c>
      <c r="D46">
        <v>1.4932000000000001</v>
      </c>
      <c r="E46">
        <v>0.62274255822642921</v>
      </c>
      <c r="F46">
        <v>97.321100000000001</v>
      </c>
      <c r="G46">
        <v>53.25</v>
      </c>
      <c r="H46" s="22">
        <v>14.262349000000002</v>
      </c>
      <c r="I46" s="22">
        <f t="shared" si="1"/>
        <v>19.6469142050844</v>
      </c>
      <c r="J46" s="22">
        <f t="shared" si="2"/>
        <v>2.1135047469555368</v>
      </c>
      <c r="K46" s="22">
        <f t="shared" si="3"/>
        <v>0.40092146805829176</v>
      </c>
      <c r="L46" s="22">
        <f t="shared" si="4"/>
        <v>-0.47362207476844653</v>
      </c>
      <c r="M46" s="22">
        <f t="shared" si="5"/>
        <v>4.578015820769652</v>
      </c>
      <c r="N46" s="22">
        <f t="shared" si="6"/>
        <v>3.9749978045895347</v>
      </c>
      <c r="O46" s="22">
        <f t="shared" si="7"/>
        <v>2.6576231279279425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1</v>
      </c>
      <c r="X46" s="24">
        <v>0</v>
      </c>
      <c r="Y46" s="24">
        <v>0</v>
      </c>
      <c r="Z46" s="24">
        <v>0</v>
      </c>
    </row>
    <row r="47" spans="1:26" x14ac:dyDescent="0.25">
      <c r="A47" s="2">
        <v>36434</v>
      </c>
      <c r="B47" s="3">
        <v>370156899</v>
      </c>
      <c r="C47">
        <v>8.2774000000000001</v>
      </c>
      <c r="D47">
        <v>1.4771000000000001</v>
      </c>
      <c r="E47">
        <v>0.61549824582999935</v>
      </c>
      <c r="F47">
        <v>96.263099999999994</v>
      </c>
      <c r="G47">
        <v>48.7</v>
      </c>
      <c r="H47" s="22">
        <v>13.880849619047618</v>
      </c>
      <c r="I47" s="22">
        <f t="shared" si="1"/>
        <v>19.729437525069532</v>
      </c>
      <c r="J47" s="22">
        <f t="shared" si="2"/>
        <v>2.1135289094239758</v>
      </c>
      <c r="K47" s="22">
        <f t="shared" si="3"/>
        <v>0.39008070606441708</v>
      </c>
      <c r="L47" s="22">
        <f t="shared" si="4"/>
        <v>-0.48532318335356767</v>
      </c>
      <c r="M47" s="22">
        <f t="shared" si="5"/>
        <v>4.5670850678027026</v>
      </c>
      <c r="N47" s="22">
        <f t="shared" si="6"/>
        <v>3.8856790300885442</v>
      </c>
      <c r="O47" s="22">
        <f t="shared" si="7"/>
        <v>2.6305101649522427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1</v>
      </c>
      <c r="Y47" s="24">
        <v>0</v>
      </c>
      <c r="Z47" s="24">
        <v>0</v>
      </c>
    </row>
    <row r="48" spans="1:26" x14ac:dyDescent="0.25">
      <c r="A48" s="2">
        <v>36465</v>
      </c>
      <c r="B48" s="3">
        <v>341380243</v>
      </c>
      <c r="C48">
        <v>8.2774999999999999</v>
      </c>
      <c r="D48">
        <v>1.4776</v>
      </c>
      <c r="E48">
        <v>0.60342746801834424</v>
      </c>
      <c r="F48">
        <v>94.931600000000003</v>
      </c>
      <c r="G48">
        <v>46.59</v>
      </c>
      <c r="H48" s="22">
        <v>13.241823285714284</v>
      </c>
      <c r="I48" s="22">
        <f t="shared" si="1"/>
        <v>19.648507496116952</v>
      </c>
      <c r="J48" s="22">
        <f t="shared" si="2"/>
        <v>2.1135409904392644</v>
      </c>
      <c r="K48" s="22">
        <f t="shared" si="3"/>
        <v>0.39041914990289317</v>
      </c>
      <c r="L48" s="22">
        <f t="shared" si="4"/>
        <v>-0.50512943122110965</v>
      </c>
      <c r="M48" s="22">
        <f t="shared" si="5"/>
        <v>4.5531566322760577</v>
      </c>
      <c r="N48" s="22">
        <f t="shared" si="6"/>
        <v>3.8413859258287055</v>
      </c>
      <c r="O48" s="22">
        <f t="shared" si="7"/>
        <v>2.5833802514290363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1</v>
      </c>
      <c r="Z48" s="24">
        <v>0</v>
      </c>
    </row>
    <row r="49" spans="1:26" x14ac:dyDescent="0.25">
      <c r="A49" s="2">
        <v>36495</v>
      </c>
      <c r="B49" s="3">
        <v>355111412</v>
      </c>
      <c r="C49">
        <v>8.2782</v>
      </c>
      <c r="D49">
        <v>1.4674</v>
      </c>
      <c r="E49">
        <v>0.61709348966368405</v>
      </c>
      <c r="F49">
        <v>95.830500000000001</v>
      </c>
      <c r="G49">
        <v>47.66</v>
      </c>
      <c r="H49" s="22">
        <v>13.982023380952382</v>
      </c>
      <c r="I49" s="22">
        <f t="shared" si="1"/>
        <v>19.687942134822997</v>
      </c>
      <c r="J49" s="22">
        <f t="shared" si="2"/>
        <v>2.1136255534599058</v>
      </c>
      <c r="K49" s="22">
        <f t="shared" si="3"/>
        <v>0.38349212729775684</v>
      </c>
      <c r="L49" s="22">
        <f t="shared" si="4"/>
        <v>-0.482734743599465</v>
      </c>
      <c r="M49" s="22">
        <f t="shared" si="5"/>
        <v>4.5625810059148444</v>
      </c>
      <c r="N49" s="22">
        <f t="shared" si="6"/>
        <v>3.8640924716705958</v>
      </c>
      <c r="O49" s="22">
        <f t="shared" si="7"/>
        <v>2.637772460306417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4">
        <v>0</v>
      </c>
      <c r="Z49" s="24">
        <v>1</v>
      </c>
    </row>
    <row r="50" spans="1:26" x14ac:dyDescent="0.25">
      <c r="A50" s="2">
        <v>36526</v>
      </c>
      <c r="B50" s="3">
        <v>318156348</v>
      </c>
      <c r="C50">
        <v>8.2794000000000008</v>
      </c>
      <c r="D50">
        <v>1.4722</v>
      </c>
      <c r="E50">
        <v>0.61988594098685845</v>
      </c>
      <c r="F50">
        <v>96.395300000000006</v>
      </c>
      <c r="G50">
        <v>50.94</v>
      </c>
      <c r="H50" s="22">
        <v>14.795052227272727</v>
      </c>
      <c r="I50" s="22">
        <f t="shared" si="1"/>
        <v>19.578053480296447</v>
      </c>
      <c r="J50" s="22">
        <f t="shared" si="2"/>
        <v>2.113770502003427</v>
      </c>
      <c r="K50" s="22">
        <f t="shared" si="3"/>
        <v>0.38675788064246847</v>
      </c>
      <c r="L50" s="22">
        <f t="shared" si="4"/>
        <v>-0.47821978401707599</v>
      </c>
      <c r="M50" s="22">
        <f t="shared" si="5"/>
        <v>4.5684574452412052</v>
      </c>
      <c r="N50" s="22">
        <f t="shared" si="6"/>
        <v>3.9306484695513109</v>
      </c>
      <c r="O50" s="22">
        <f t="shared" si="7"/>
        <v>2.6942928159083097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</row>
    <row r="51" spans="1:26" x14ac:dyDescent="0.25">
      <c r="A51" s="2">
        <v>36557</v>
      </c>
      <c r="B51" s="3">
        <v>375154819</v>
      </c>
      <c r="C51">
        <v>8.2791999999999994</v>
      </c>
      <c r="D51">
        <v>1.4486000000000001</v>
      </c>
      <c r="E51">
        <v>0.60960741282613995</v>
      </c>
      <c r="F51">
        <v>95.996099999999998</v>
      </c>
      <c r="G51">
        <v>51.61</v>
      </c>
      <c r="H51" s="22">
        <v>16.084464149999999</v>
      </c>
      <c r="I51" s="22">
        <f t="shared" si="1"/>
        <v>19.742849349401965</v>
      </c>
      <c r="J51" s="22">
        <f t="shared" si="2"/>
        <v>2.1137463453718262</v>
      </c>
      <c r="K51" s="22">
        <f t="shared" si="3"/>
        <v>0.37059757277908872</v>
      </c>
      <c r="L51" s="22">
        <f t="shared" si="4"/>
        <v>-0.49494011453576714</v>
      </c>
      <c r="M51" s="22">
        <f t="shared" si="5"/>
        <v>4.5643075656426184</v>
      </c>
      <c r="N51" s="22">
        <f t="shared" si="6"/>
        <v>3.9437154521606357</v>
      </c>
      <c r="O51" s="22">
        <f t="shared" si="7"/>
        <v>2.7778538464898235</v>
      </c>
      <c r="P51" s="24">
        <v>1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</row>
    <row r="52" spans="1:26" x14ac:dyDescent="0.25">
      <c r="A52" s="2">
        <v>36586</v>
      </c>
      <c r="B52" s="3">
        <v>439005959</v>
      </c>
      <c r="C52">
        <v>8.2781000000000002</v>
      </c>
      <c r="D52">
        <v>1.4512</v>
      </c>
      <c r="E52">
        <v>0.625</v>
      </c>
      <c r="F52">
        <v>98.21</v>
      </c>
      <c r="G52">
        <v>54.91</v>
      </c>
      <c r="H52" s="22">
        <v>13.895454249999997</v>
      </c>
      <c r="I52" s="22">
        <f t="shared" si="1"/>
        <v>19.900023544979209</v>
      </c>
      <c r="J52" s="22">
        <f t="shared" si="2"/>
        <v>2.1136134734661871</v>
      </c>
      <c r="K52" s="22">
        <f t="shared" si="3"/>
        <v>0.37239080037873512</v>
      </c>
      <c r="L52" s="22">
        <f t="shared" si="4"/>
        <v>-0.47000362924573558</v>
      </c>
      <c r="M52" s="22">
        <f t="shared" si="5"/>
        <v>4.5871080431696827</v>
      </c>
      <c r="N52" s="22">
        <f t="shared" si="6"/>
        <v>4.0056954812907808</v>
      </c>
      <c r="O52" s="22">
        <f t="shared" si="7"/>
        <v>2.6315617542757965</v>
      </c>
      <c r="P52" s="24">
        <v>0</v>
      </c>
      <c r="Q52" s="24">
        <v>1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</row>
    <row r="53" spans="1:26" x14ac:dyDescent="0.25">
      <c r="A53" s="2">
        <v>36617</v>
      </c>
      <c r="B53" s="3">
        <v>385346545</v>
      </c>
      <c r="C53">
        <v>8.2786000000000008</v>
      </c>
      <c r="D53">
        <v>1.4608000000000001</v>
      </c>
      <c r="E53">
        <v>0.63295145262358377</v>
      </c>
      <c r="F53">
        <v>98.905699999999996</v>
      </c>
      <c r="G53">
        <v>57.76</v>
      </c>
      <c r="H53" s="22">
        <v>12.999119260869564</v>
      </c>
      <c r="I53" s="22">
        <f t="shared" si="1"/>
        <v>19.769653604272904</v>
      </c>
      <c r="J53" s="22">
        <f t="shared" si="2"/>
        <v>2.1136738719755703</v>
      </c>
      <c r="K53" s="22">
        <f t="shared" si="3"/>
        <v>0.37898423085856703</v>
      </c>
      <c r="L53" s="22">
        <f t="shared" si="4"/>
        <v>-0.45736155389666627</v>
      </c>
      <c r="M53" s="22">
        <f t="shared" si="5"/>
        <v>4.5941668709416037</v>
      </c>
      <c r="N53" s="22">
        <f t="shared" si="6"/>
        <v>4.0562964945845703</v>
      </c>
      <c r="O53" s="22">
        <f t="shared" si="7"/>
        <v>2.564881606002579</v>
      </c>
      <c r="P53" s="24">
        <v>0</v>
      </c>
      <c r="Q53" s="24">
        <v>0</v>
      </c>
      <c r="R53" s="24">
        <v>1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</row>
    <row r="54" spans="1:26" x14ac:dyDescent="0.25">
      <c r="A54" s="2">
        <v>36647</v>
      </c>
      <c r="B54" s="3">
        <v>383368172</v>
      </c>
      <c r="C54">
        <v>8.2792999999999992</v>
      </c>
      <c r="D54">
        <v>1.4689000000000001</v>
      </c>
      <c r="E54">
        <v>0.6319914049168931</v>
      </c>
      <c r="F54">
        <v>99.199200000000005</v>
      </c>
      <c r="G54">
        <v>66.95</v>
      </c>
      <c r="H54" s="22">
        <v>14.246988052631579</v>
      </c>
      <c r="I54" s="22">
        <f t="shared" si="1"/>
        <v>19.764506370002067</v>
      </c>
      <c r="J54" s="22">
        <f t="shared" si="2"/>
        <v>2.1137584237605691</v>
      </c>
      <c r="K54" s="22">
        <f t="shared" si="3"/>
        <v>0.38451382135523221</v>
      </c>
      <c r="L54" s="22">
        <f t="shared" si="4"/>
        <v>-0.45887948474280055</v>
      </c>
      <c r="M54" s="22">
        <f t="shared" si="5"/>
        <v>4.5971299497421798</v>
      </c>
      <c r="N54" s="22">
        <f t="shared" si="6"/>
        <v>4.2039460721371817</v>
      </c>
      <c r="O54" s="22">
        <f t="shared" si="7"/>
        <v>2.6565455196463788</v>
      </c>
      <c r="P54" s="24">
        <v>0</v>
      </c>
      <c r="Q54" s="24">
        <v>0</v>
      </c>
      <c r="R54" s="24">
        <v>0</v>
      </c>
      <c r="S54" s="24">
        <v>1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</row>
    <row r="55" spans="1:26" x14ac:dyDescent="0.25">
      <c r="A55" s="2">
        <v>36678</v>
      </c>
      <c r="B55" s="3">
        <v>379454113</v>
      </c>
      <c r="C55">
        <v>8.2781000000000002</v>
      </c>
      <c r="D55">
        <v>1.4957</v>
      </c>
      <c r="E55">
        <v>0.66269052352551361</v>
      </c>
      <c r="F55">
        <v>102.54430000000001</v>
      </c>
      <c r="G55">
        <v>69.16</v>
      </c>
      <c r="H55" s="22">
        <v>15.598633772727275</v>
      </c>
      <c r="I55" s="22">
        <f t="shared" si="1"/>
        <v>19.754244233128226</v>
      </c>
      <c r="J55" s="22">
        <f t="shared" si="2"/>
        <v>2.1136134734661871</v>
      </c>
      <c r="K55" s="22">
        <f t="shared" si="3"/>
        <v>0.40259432468314388</v>
      </c>
      <c r="L55" s="22">
        <f t="shared" si="4"/>
        <v>-0.41144717978571183</v>
      </c>
      <c r="M55" s="22">
        <f t="shared" si="5"/>
        <v>4.6302949003310037</v>
      </c>
      <c r="N55" s="22">
        <f t="shared" si="6"/>
        <v>4.2364226608150899</v>
      </c>
      <c r="O55" s="22">
        <f t="shared" si="7"/>
        <v>2.7471833317489271</v>
      </c>
      <c r="P55" s="24">
        <v>0</v>
      </c>
      <c r="Q55" s="24">
        <v>0</v>
      </c>
      <c r="R55" s="24">
        <v>0</v>
      </c>
      <c r="S55" s="24">
        <v>0</v>
      </c>
      <c r="T55" s="24">
        <v>1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</row>
    <row r="56" spans="1:26" x14ac:dyDescent="0.25">
      <c r="A56" s="2">
        <v>36708</v>
      </c>
      <c r="B56" s="3">
        <v>360703105</v>
      </c>
      <c r="C56">
        <v>8.2772000000000006</v>
      </c>
      <c r="D56">
        <v>1.4770000000000001</v>
      </c>
      <c r="E56">
        <v>0.66260270341902994</v>
      </c>
      <c r="F56">
        <v>100.0607</v>
      </c>
      <c r="G56">
        <v>69.5</v>
      </c>
      <c r="H56" s="22">
        <v>14.399478954545456</v>
      </c>
      <c r="I56" s="22">
        <f t="shared" si="1"/>
        <v>19.703565754098431</v>
      </c>
      <c r="J56" s="22">
        <f t="shared" si="2"/>
        <v>2.1135047469555368</v>
      </c>
      <c r="K56" s="22">
        <f t="shared" si="3"/>
        <v>0.39001300354924279</v>
      </c>
      <c r="L56" s="22">
        <f t="shared" si="4"/>
        <v>-0.41157970910801839</v>
      </c>
      <c r="M56" s="22">
        <f t="shared" si="5"/>
        <v>4.6057770018381072</v>
      </c>
      <c r="N56" s="22">
        <f t="shared" si="6"/>
        <v>4.2413267525707461</v>
      </c>
      <c r="O56" s="22">
        <f t="shared" si="7"/>
        <v>2.6671920222151875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1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</row>
    <row r="57" spans="1:26" x14ac:dyDescent="0.25">
      <c r="A57" s="2">
        <v>36739</v>
      </c>
      <c r="B57" s="3">
        <v>378390147</v>
      </c>
      <c r="C57">
        <v>8.2794000000000008</v>
      </c>
      <c r="D57">
        <v>1.4778</v>
      </c>
      <c r="E57">
        <v>0.66330591668877681</v>
      </c>
      <c r="F57">
        <v>100.7257</v>
      </c>
      <c r="G57">
        <v>66.59</v>
      </c>
      <c r="H57" s="22">
        <v>13.988484249999996</v>
      </c>
      <c r="I57" s="22">
        <f t="shared" si="1"/>
        <v>19.751436356219479</v>
      </c>
      <c r="J57" s="22">
        <f t="shared" si="2"/>
        <v>2.113770502003427</v>
      </c>
      <c r="K57" s="22">
        <f t="shared" si="3"/>
        <v>0.39055449537241016</v>
      </c>
      <c r="L57" s="22">
        <f t="shared" si="4"/>
        <v>-0.41051898241084339</v>
      </c>
      <c r="M57" s="22">
        <f t="shared" si="5"/>
        <v>4.6124009806685518</v>
      </c>
      <c r="N57" s="22">
        <f t="shared" si="6"/>
        <v>4.1985544161225308</v>
      </c>
      <c r="O57" s="22">
        <f t="shared" si="7"/>
        <v>2.6382344375610147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1</v>
      </c>
      <c r="W57" s="24">
        <v>0</v>
      </c>
      <c r="X57" s="24">
        <v>0</v>
      </c>
      <c r="Y57" s="24">
        <v>0</v>
      </c>
      <c r="Z57" s="24">
        <v>0</v>
      </c>
    </row>
    <row r="58" spans="1:26" x14ac:dyDescent="0.25">
      <c r="A58" s="2">
        <v>36770</v>
      </c>
      <c r="B58" s="3">
        <v>362288754</v>
      </c>
      <c r="C58">
        <v>8.2796000000000003</v>
      </c>
      <c r="D58">
        <v>1.4827999999999999</v>
      </c>
      <c r="E58">
        <v>0.67163677883000883</v>
      </c>
      <c r="F58">
        <v>102.43640000000001</v>
      </c>
      <c r="G58">
        <v>59.49</v>
      </c>
      <c r="H58" s="22">
        <v>12.527044391304349</v>
      </c>
      <c r="I58" s="22">
        <f t="shared" si="1"/>
        <v>19.707952114809427</v>
      </c>
      <c r="J58" s="22">
        <f t="shared" si="2"/>
        <v>2.1137946580514986</v>
      </c>
      <c r="K58" s="22">
        <f t="shared" si="3"/>
        <v>0.3939321922944401</v>
      </c>
      <c r="L58" s="22">
        <f t="shared" si="4"/>
        <v>-0.39803759227936764</v>
      </c>
      <c r="M58" s="22">
        <f t="shared" si="5"/>
        <v>4.6292421181913594</v>
      </c>
      <c r="N58" s="22">
        <f t="shared" si="6"/>
        <v>4.0858082311998141</v>
      </c>
      <c r="O58" s="22">
        <f t="shared" si="7"/>
        <v>2.5278898585058398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1</v>
      </c>
      <c r="X58" s="24">
        <v>0</v>
      </c>
      <c r="Y58" s="24">
        <v>0</v>
      </c>
      <c r="Z58" s="24">
        <v>0</v>
      </c>
    </row>
    <row r="59" spans="1:26" x14ac:dyDescent="0.25">
      <c r="A59" s="2">
        <v>36800</v>
      </c>
      <c r="B59" s="3">
        <v>379463837</v>
      </c>
      <c r="C59">
        <v>8.2784999999999993</v>
      </c>
      <c r="D59">
        <v>1.4863999999999999</v>
      </c>
      <c r="E59">
        <v>0.6975446428571429</v>
      </c>
      <c r="F59">
        <v>104.1617</v>
      </c>
      <c r="G59">
        <v>57.16</v>
      </c>
      <c r="H59" s="22">
        <v>11.8130177</v>
      </c>
      <c r="I59" s="22">
        <f t="shared" si="1"/>
        <v>19.754269859086872</v>
      </c>
      <c r="J59" s="22">
        <f t="shared" si="2"/>
        <v>2.1136617925655283</v>
      </c>
      <c r="K59" s="22">
        <f t="shared" si="3"/>
        <v>0.396357089077437</v>
      </c>
      <c r="L59" s="22">
        <f t="shared" si="4"/>
        <v>-0.36018876323852889</v>
      </c>
      <c r="M59" s="22">
        <f t="shared" si="5"/>
        <v>4.6459444993716188</v>
      </c>
      <c r="N59" s="22">
        <f t="shared" si="6"/>
        <v>4.0458543530616664</v>
      </c>
      <c r="O59" s="22">
        <f t="shared" si="7"/>
        <v>2.4692021183145365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1</v>
      </c>
      <c r="Y59" s="24">
        <v>0</v>
      </c>
      <c r="Z59" s="24">
        <v>0</v>
      </c>
    </row>
    <row r="60" spans="1:26" x14ac:dyDescent="0.25">
      <c r="A60" s="2">
        <v>36831</v>
      </c>
      <c r="B60" s="3">
        <v>358381419</v>
      </c>
      <c r="C60">
        <v>8.2784999999999993</v>
      </c>
      <c r="D60">
        <v>1.5125</v>
      </c>
      <c r="E60">
        <v>0.68936991589687036</v>
      </c>
      <c r="F60">
        <v>105.4525</v>
      </c>
      <c r="G60">
        <v>54.89</v>
      </c>
      <c r="H60" s="22">
        <v>12.207664636363637</v>
      </c>
      <c r="I60" s="22">
        <f t="shared" si="1"/>
        <v>19.69710839341305</v>
      </c>
      <c r="J60" s="22">
        <f t="shared" si="2"/>
        <v>2.1136617925655283</v>
      </c>
      <c r="K60" s="22">
        <f t="shared" si="3"/>
        <v>0.41376391092285947</v>
      </c>
      <c r="L60" s="22">
        <f t="shared" si="4"/>
        <v>-0.37197726394717484</v>
      </c>
      <c r="M60" s="22">
        <f t="shared" si="5"/>
        <v>4.6582606145622005</v>
      </c>
      <c r="N60" s="22">
        <f t="shared" si="6"/>
        <v>4.0053311825617977</v>
      </c>
      <c r="O60" s="22">
        <f t="shared" si="7"/>
        <v>2.502064003355764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4">
        <v>1</v>
      </c>
      <c r="Z60" s="24">
        <v>0</v>
      </c>
    </row>
    <row r="61" spans="1:26" x14ac:dyDescent="0.25">
      <c r="A61" s="2">
        <v>36861</v>
      </c>
      <c r="B61" s="3">
        <v>345772369</v>
      </c>
      <c r="C61">
        <v>8.2774000000000001</v>
      </c>
      <c r="D61">
        <v>1.5426</v>
      </c>
      <c r="E61">
        <v>0.70136063964090334</v>
      </c>
      <c r="F61">
        <v>106.83159999999999</v>
      </c>
      <c r="G61">
        <v>48.68</v>
      </c>
      <c r="H61" s="22">
        <v>13.56634942857143</v>
      </c>
      <c r="I61" s="22">
        <f t="shared" si="1"/>
        <v>19.661291223451808</v>
      </c>
      <c r="J61" s="22">
        <f t="shared" si="2"/>
        <v>2.1135289094239758</v>
      </c>
      <c r="K61" s="22">
        <f t="shared" si="3"/>
        <v>0.43346930451776172</v>
      </c>
      <c r="L61" s="22">
        <f t="shared" si="4"/>
        <v>-0.35473305970139107</v>
      </c>
      <c r="M61" s="22">
        <f t="shared" si="5"/>
        <v>4.6712537629120083</v>
      </c>
      <c r="N61" s="22">
        <f t="shared" si="6"/>
        <v>3.8852682681193262</v>
      </c>
      <c r="O61" s="22">
        <f t="shared" si="7"/>
        <v>2.6075924198636544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4">
        <v>1</v>
      </c>
    </row>
    <row r="62" spans="1:26" x14ac:dyDescent="0.25">
      <c r="A62" s="2">
        <v>36892</v>
      </c>
      <c r="B62" s="3">
        <v>384150373</v>
      </c>
      <c r="C62">
        <v>8.2771000000000008</v>
      </c>
      <c r="D62">
        <v>1.5219</v>
      </c>
      <c r="E62">
        <v>0.68357372342607148</v>
      </c>
      <c r="F62">
        <v>105.00320000000001</v>
      </c>
      <c r="G62">
        <v>54.76</v>
      </c>
      <c r="H62" s="22">
        <v>15.616324650000001</v>
      </c>
      <c r="I62" s="22">
        <f t="shared" si="1"/>
        <v>19.766544630252326</v>
      </c>
      <c r="J62" s="22">
        <f t="shared" si="2"/>
        <v>2.1134926655023794</v>
      </c>
      <c r="K62" s="22">
        <f t="shared" si="3"/>
        <v>0.41995955425861697</v>
      </c>
      <c r="L62" s="22">
        <f t="shared" si="4"/>
        <v>-0.38042076700190341</v>
      </c>
      <c r="M62" s="22">
        <f t="shared" si="5"/>
        <v>4.6539908258836098</v>
      </c>
      <c r="N62" s="22">
        <f t="shared" si="6"/>
        <v>4.0029600004202477</v>
      </c>
      <c r="O62" s="22">
        <f t="shared" si="7"/>
        <v>2.7483168190294318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</row>
    <row r="63" spans="1:26" x14ac:dyDescent="0.25">
      <c r="A63" s="2">
        <v>36923</v>
      </c>
      <c r="B63" s="3">
        <v>373218264</v>
      </c>
      <c r="C63">
        <v>8.2775999999999996</v>
      </c>
      <c r="D63">
        <v>1.5032000000000001</v>
      </c>
      <c r="E63">
        <v>0.67681895093062605</v>
      </c>
      <c r="F63">
        <v>103.6383</v>
      </c>
      <c r="G63">
        <v>50.38</v>
      </c>
      <c r="H63" s="22">
        <v>15.434568904761901</v>
      </c>
      <c r="I63" s="22">
        <f t="shared" si="1"/>
        <v>19.737673964646746</v>
      </c>
      <c r="J63" s="22">
        <f t="shared" si="2"/>
        <v>2.1135530713086039</v>
      </c>
      <c r="K63" s="22">
        <f t="shared" si="3"/>
        <v>0.40759616911711855</v>
      </c>
      <c r="L63" s="22">
        <f t="shared" si="4"/>
        <v>-0.39035147029811623</v>
      </c>
      <c r="M63" s="22">
        <f t="shared" si="5"/>
        <v>4.6409069526261488</v>
      </c>
      <c r="N63" s="22">
        <f t="shared" si="6"/>
        <v>3.9195942709244642</v>
      </c>
      <c r="O63" s="22">
        <f t="shared" si="7"/>
        <v>2.7366097278434394</v>
      </c>
      <c r="P63" s="24">
        <v>1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</row>
    <row r="64" spans="1:26" x14ac:dyDescent="0.25">
      <c r="A64" s="2">
        <v>36951</v>
      </c>
      <c r="B64" s="3">
        <v>458819807</v>
      </c>
      <c r="C64">
        <v>8.2771000000000008</v>
      </c>
      <c r="D64">
        <v>1.5216000000000001</v>
      </c>
      <c r="E64">
        <v>0.6884681583476765</v>
      </c>
      <c r="F64">
        <v>105.0421</v>
      </c>
      <c r="G64">
        <v>53.8</v>
      </c>
      <c r="H64" s="22">
        <v>15.03138063157895</v>
      </c>
      <c r="I64" s="22">
        <f t="shared" si="1"/>
        <v>19.944168113604114</v>
      </c>
      <c r="J64" s="22">
        <f t="shared" si="2"/>
        <v>2.1134926655023794</v>
      </c>
      <c r="K64" s="22">
        <f t="shared" si="3"/>
        <v>0.41976241280898885</v>
      </c>
      <c r="L64" s="22">
        <f t="shared" si="4"/>
        <v>-0.37328620974392912</v>
      </c>
      <c r="M64" s="22">
        <f t="shared" si="5"/>
        <v>4.6543612221785491</v>
      </c>
      <c r="N64" s="22">
        <f t="shared" si="6"/>
        <v>3.9852734671677386</v>
      </c>
      <c r="O64" s="22">
        <f t="shared" si="7"/>
        <v>2.710140057934646</v>
      </c>
      <c r="P64" s="24">
        <v>0</v>
      </c>
      <c r="Q64" s="24">
        <v>1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</row>
    <row r="65" spans="1:26" x14ac:dyDescent="0.25">
      <c r="A65" s="2">
        <v>36982</v>
      </c>
      <c r="B65" s="3">
        <v>416036816</v>
      </c>
      <c r="C65">
        <v>8.2774999999999999</v>
      </c>
      <c r="D65">
        <v>1.5587</v>
      </c>
      <c r="E65">
        <v>0.6922810661128419</v>
      </c>
      <c r="F65">
        <v>107.2745</v>
      </c>
      <c r="G65">
        <v>63.11</v>
      </c>
      <c r="H65" s="22">
        <v>14.714034954545451</v>
      </c>
      <c r="I65" s="22">
        <f t="shared" si="1"/>
        <v>19.846284314309642</v>
      </c>
      <c r="J65" s="22">
        <f t="shared" si="2"/>
        <v>2.1135409904392644</v>
      </c>
      <c r="K65" s="22">
        <f t="shared" si="3"/>
        <v>0.44385214051286825</v>
      </c>
      <c r="L65" s="22">
        <f t="shared" si="4"/>
        <v>-0.36776324092415275</v>
      </c>
      <c r="M65" s="22">
        <f t="shared" si="5"/>
        <v>4.6753909699485252</v>
      </c>
      <c r="N65" s="22">
        <f t="shared" si="6"/>
        <v>4.1448792355961483</v>
      </c>
      <c r="O65" s="22">
        <f t="shared" si="7"/>
        <v>2.6888017971050115</v>
      </c>
      <c r="P65" s="24">
        <v>0</v>
      </c>
      <c r="Q65" s="24">
        <v>0</v>
      </c>
      <c r="R65" s="24">
        <v>1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</row>
    <row r="66" spans="1:26" x14ac:dyDescent="0.25">
      <c r="A66" s="2">
        <v>37012</v>
      </c>
      <c r="B66" s="3">
        <v>435847502</v>
      </c>
      <c r="C66">
        <v>8.2771000000000008</v>
      </c>
      <c r="D66">
        <v>1.5578000000000001</v>
      </c>
      <c r="E66">
        <v>0.69696124895455813</v>
      </c>
      <c r="F66">
        <v>108.8514</v>
      </c>
      <c r="G66">
        <v>64.63</v>
      </c>
      <c r="H66" s="22">
        <v>13.949420549999999</v>
      </c>
      <c r="I66" s="22">
        <f t="shared" si="1"/>
        <v>19.892802974075849</v>
      </c>
      <c r="J66" s="22">
        <f t="shared" si="2"/>
        <v>2.1134926655023794</v>
      </c>
      <c r="K66" s="22">
        <f t="shared" si="3"/>
        <v>0.44327456950371114</v>
      </c>
      <c r="L66" s="22">
        <f t="shared" si="4"/>
        <v>-0.36102546667599045</v>
      </c>
      <c r="M66" s="22">
        <f t="shared" si="5"/>
        <v>4.6899836493341791</v>
      </c>
      <c r="N66" s="22">
        <f t="shared" si="6"/>
        <v>4.1686786992748042</v>
      </c>
      <c r="O66" s="22">
        <f t="shared" si="7"/>
        <v>2.6354379697702544</v>
      </c>
      <c r="P66" s="24">
        <v>0</v>
      </c>
      <c r="Q66" s="24">
        <v>0</v>
      </c>
      <c r="R66" s="24">
        <v>0</v>
      </c>
      <c r="S66" s="24">
        <v>1</v>
      </c>
      <c r="T66" s="24">
        <v>0</v>
      </c>
      <c r="U66" s="24">
        <v>0</v>
      </c>
      <c r="V66" s="24">
        <v>0</v>
      </c>
      <c r="W66" s="24">
        <v>0</v>
      </c>
      <c r="X66" s="24">
        <v>0</v>
      </c>
      <c r="Y66" s="24">
        <v>0</v>
      </c>
      <c r="Z66" s="24">
        <v>0</v>
      </c>
    </row>
    <row r="67" spans="1:26" x14ac:dyDescent="0.25">
      <c r="A67" s="2">
        <v>37043</v>
      </c>
      <c r="B67" s="3">
        <v>404962916</v>
      </c>
      <c r="C67">
        <v>8.2769999999999992</v>
      </c>
      <c r="D67">
        <v>1.5410999999999999</v>
      </c>
      <c r="E67">
        <v>0.70101647388713628</v>
      </c>
      <c r="F67">
        <v>108.64709999999999</v>
      </c>
      <c r="G67">
        <v>70.61</v>
      </c>
      <c r="H67" s="22">
        <v>14.315454090909089</v>
      </c>
      <c r="I67" s="22">
        <f t="shared" ref="I67:I130" si="8">LN(B67)</f>
        <v>19.819306055446344</v>
      </c>
      <c r="J67" s="22">
        <f t="shared" ref="J67:J130" si="9">LN(C67)</f>
        <v>2.1134805839032587</v>
      </c>
      <c r="K67" s="22">
        <f t="shared" ref="K67:K130" si="10">LN(D67)</f>
        <v>0.43249644715919477</v>
      </c>
      <c r="L67" s="22">
        <f t="shared" ref="L67:L130" si="11">LN(E67)</f>
        <v>-0.35522389167141771</v>
      </c>
      <c r="M67" s="22">
        <f t="shared" ref="M67:M130" si="12">LN(F67)</f>
        <v>4.6881050151359132</v>
      </c>
      <c r="N67" s="22">
        <f t="shared" ref="N67:N130" si="13">LN(G67)</f>
        <v>4.2571717775282556</v>
      </c>
      <c r="O67" s="22">
        <f t="shared" ref="O67:O130" si="14">LN(H67)</f>
        <v>2.6613396593818672</v>
      </c>
      <c r="P67" s="24">
        <v>0</v>
      </c>
      <c r="Q67" s="24">
        <v>0</v>
      </c>
      <c r="R67" s="24">
        <v>0</v>
      </c>
      <c r="S67" s="24">
        <v>0</v>
      </c>
      <c r="T67" s="24">
        <v>1</v>
      </c>
      <c r="U67" s="24">
        <v>0</v>
      </c>
      <c r="V67" s="24">
        <v>0</v>
      </c>
      <c r="W67" s="24">
        <v>0</v>
      </c>
      <c r="X67" s="24">
        <v>0</v>
      </c>
      <c r="Y67" s="24">
        <v>0</v>
      </c>
      <c r="Z67" s="24">
        <v>0</v>
      </c>
    </row>
    <row r="68" spans="1:26" x14ac:dyDescent="0.25">
      <c r="A68" s="2">
        <v>37073</v>
      </c>
      <c r="B68" s="3">
        <v>369304229</v>
      </c>
      <c r="C68">
        <v>8.2769999999999992</v>
      </c>
      <c r="D68">
        <v>1.5245</v>
      </c>
      <c r="E68">
        <v>0.71326676176890158</v>
      </c>
      <c r="F68">
        <v>109.6938</v>
      </c>
      <c r="G68">
        <v>72.92</v>
      </c>
      <c r="H68" s="22">
        <v>13.937850761904761</v>
      </c>
      <c r="I68" s="22">
        <f t="shared" si="8"/>
        <v>19.727131331151757</v>
      </c>
      <c r="J68" s="22">
        <f t="shared" si="9"/>
        <v>2.1134805839032587</v>
      </c>
      <c r="K68" s="22">
        <f t="shared" si="10"/>
        <v>0.42166648744617241</v>
      </c>
      <c r="L68" s="22">
        <f t="shared" si="11"/>
        <v>-0.33789978861239833</v>
      </c>
      <c r="M68" s="22">
        <f t="shared" si="12"/>
        <v>4.6976928479082432</v>
      </c>
      <c r="N68" s="22">
        <f t="shared" si="13"/>
        <v>4.289362949810462</v>
      </c>
      <c r="O68" s="22">
        <f t="shared" si="14"/>
        <v>2.6346082156770954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1</v>
      </c>
      <c r="V68" s="24">
        <v>0</v>
      </c>
      <c r="W68" s="24">
        <v>0</v>
      </c>
      <c r="X68" s="24">
        <v>0</v>
      </c>
      <c r="Y68" s="24">
        <v>0</v>
      </c>
      <c r="Z68" s="24">
        <v>0</v>
      </c>
    </row>
    <row r="69" spans="1:26" x14ac:dyDescent="0.25">
      <c r="A69" s="2">
        <v>37104</v>
      </c>
      <c r="B69" s="3">
        <v>367314212</v>
      </c>
      <c r="C69">
        <v>8.2768999999999995</v>
      </c>
      <c r="D69">
        <v>1.5307999999999999</v>
      </c>
      <c r="E69">
        <v>0.70681368391292054</v>
      </c>
      <c r="F69">
        <v>110.03700000000001</v>
      </c>
      <c r="G69">
        <v>72.97</v>
      </c>
      <c r="H69" s="22">
        <v>14.651824238095235</v>
      </c>
      <c r="I69" s="22">
        <f t="shared" si="8"/>
        <v>19.721728203207682</v>
      </c>
      <c r="J69" s="22">
        <f t="shared" si="9"/>
        <v>2.1134685021581712</v>
      </c>
      <c r="K69" s="22">
        <f t="shared" si="10"/>
        <v>0.4257904745694101</v>
      </c>
      <c r="L69" s="22">
        <f t="shared" si="11"/>
        <v>-0.34698817834918849</v>
      </c>
      <c r="M69" s="22">
        <f t="shared" si="12"/>
        <v>4.7008166728712144</v>
      </c>
      <c r="N69" s="22">
        <f t="shared" si="13"/>
        <v>4.2900483977775288</v>
      </c>
      <c r="O69" s="22">
        <f t="shared" si="14"/>
        <v>2.6845648490826224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1</v>
      </c>
      <c r="W69" s="24">
        <v>0</v>
      </c>
      <c r="X69" s="24">
        <v>0</v>
      </c>
      <c r="Y69" s="24">
        <v>0</v>
      </c>
      <c r="Z69" s="24">
        <v>0</v>
      </c>
    </row>
    <row r="70" spans="1:26" x14ac:dyDescent="0.25">
      <c r="A70" s="2">
        <v>37135</v>
      </c>
      <c r="B70" s="3">
        <v>357715485</v>
      </c>
      <c r="C70">
        <v>8.2769999999999992</v>
      </c>
      <c r="D70">
        <v>1.5399</v>
      </c>
      <c r="E70">
        <v>0.69579738380183687</v>
      </c>
      <c r="F70">
        <v>107.7062</v>
      </c>
      <c r="G70">
        <v>71.540000000000006</v>
      </c>
      <c r="H70" s="22">
        <v>15.71557834782609</v>
      </c>
      <c r="I70" s="22">
        <f t="shared" si="8"/>
        <v>19.695248493759113</v>
      </c>
      <c r="J70" s="22">
        <f t="shared" si="9"/>
        <v>2.1134805839032587</v>
      </c>
      <c r="K70" s="22">
        <f t="shared" si="10"/>
        <v>0.43171747925223014</v>
      </c>
      <c r="L70" s="22">
        <f t="shared" si="11"/>
        <v>-0.36269677625722668</v>
      </c>
      <c r="M70" s="22">
        <f t="shared" si="12"/>
        <v>4.6794071498220289</v>
      </c>
      <c r="N70" s="22">
        <f t="shared" si="13"/>
        <v>4.2702567338308715</v>
      </c>
      <c r="O70" s="22">
        <f t="shared" si="14"/>
        <v>2.754652471852082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1</v>
      </c>
      <c r="X70" s="24">
        <v>0</v>
      </c>
      <c r="Y70" s="24">
        <v>0</v>
      </c>
      <c r="Z70" s="24">
        <v>0</v>
      </c>
    </row>
    <row r="71" spans="1:26" x14ac:dyDescent="0.25">
      <c r="A71" s="2">
        <v>37165</v>
      </c>
      <c r="B71" s="3">
        <v>386765757</v>
      </c>
      <c r="C71">
        <v>8.2767999999999997</v>
      </c>
      <c r="D71">
        <v>1.5679000000000001</v>
      </c>
      <c r="E71">
        <v>0.68315343626178437</v>
      </c>
      <c r="F71">
        <v>106.8968</v>
      </c>
      <c r="G71">
        <v>63.93</v>
      </c>
      <c r="H71" s="22">
        <v>14.413938466666668</v>
      </c>
      <c r="I71" s="22">
        <f t="shared" si="8"/>
        <v>19.77332978866896</v>
      </c>
      <c r="J71" s="22">
        <f t="shared" si="9"/>
        <v>2.1134564202671133</v>
      </c>
      <c r="K71" s="22">
        <f t="shared" si="10"/>
        <v>0.44973714438426776</v>
      </c>
      <c r="L71" s="22">
        <f t="shared" si="11"/>
        <v>-0.38103579418498973</v>
      </c>
      <c r="M71" s="22">
        <f t="shared" si="12"/>
        <v>4.6718638830647112</v>
      </c>
      <c r="N71" s="22">
        <f t="shared" si="13"/>
        <v>4.1577887347786353</v>
      </c>
      <c r="O71" s="22">
        <f t="shared" si="14"/>
        <v>2.6681956874954036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1</v>
      </c>
      <c r="Y71" s="24">
        <v>0</v>
      </c>
      <c r="Z71" s="24">
        <v>0</v>
      </c>
    </row>
    <row r="72" spans="1:26" x14ac:dyDescent="0.25">
      <c r="A72" s="2">
        <v>37196</v>
      </c>
      <c r="B72" s="3">
        <v>361992870</v>
      </c>
      <c r="C72">
        <v>8.2767999999999997</v>
      </c>
      <c r="D72">
        <v>1.5717000000000001</v>
      </c>
      <c r="E72">
        <v>0.68960761326805053</v>
      </c>
      <c r="F72">
        <v>107.76909999999999</v>
      </c>
      <c r="G72">
        <v>57.29</v>
      </c>
      <c r="H72" s="22">
        <v>14.384090869565217</v>
      </c>
      <c r="I72" s="22">
        <f t="shared" si="8"/>
        <v>19.707135073463476</v>
      </c>
      <c r="J72" s="22">
        <f t="shared" si="9"/>
        <v>2.1134564202671133</v>
      </c>
      <c r="K72" s="22">
        <f t="shared" si="10"/>
        <v>0.45215783610014676</v>
      </c>
      <c r="L72" s="22">
        <f t="shared" si="11"/>
        <v>-0.37163251957171239</v>
      </c>
      <c r="M72" s="22">
        <f t="shared" si="12"/>
        <v>4.6799909754557474</v>
      </c>
      <c r="N72" s="22">
        <f t="shared" si="13"/>
        <v>4.0481260884204868</v>
      </c>
      <c r="O72" s="22">
        <f t="shared" si="14"/>
        <v>2.6661227951151227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4">
        <v>1</v>
      </c>
      <c r="Z72" s="24">
        <v>0</v>
      </c>
    </row>
    <row r="73" spans="1:26" x14ac:dyDescent="0.25">
      <c r="A73" s="2">
        <v>37226</v>
      </c>
      <c r="B73" s="3">
        <v>343455401</v>
      </c>
      <c r="C73">
        <v>8.2768999999999995</v>
      </c>
      <c r="D73">
        <v>1.5922000000000001</v>
      </c>
      <c r="E73">
        <v>0.69657286152131515</v>
      </c>
      <c r="F73">
        <v>109.2496</v>
      </c>
      <c r="G73">
        <v>48.6</v>
      </c>
      <c r="H73" s="22">
        <v>14.721352285714287</v>
      </c>
      <c r="I73" s="22">
        <f t="shared" si="8"/>
        <v>19.654567824224785</v>
      </c>
      <c r="J73" s="22">
        <f t="shared" si="9"/>
        <v>2.1134685021581712</v>
      </c>
      <c r="K73" s="22">
        <f t="shared" si="10"/>
        <v>0.46511670767234081</v>
      </c>
      <c r="L73" s="22">
        <f t="shared" si="11"/>
        <v>-0.36158288029131513</v>
      </c>
      <c r="M73" s="22">
        <f t="shared" si="12"/>
        <v>4.6936351726417653</v>
      </c>
      <c r="N73" s="22">
        <f t="shared" si="13"/>
        <v>3.8836235309064482</v>
      </c>
      <c r="O73" s="22">
        <f t="shared" si="14"/>
        <v>2.689298976317219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1</v>
      </c>
    </row>
    <row r="74" spans="1:26" x14ac:dyDescent="0.25">
      <c r="A74" s="2">
        <v>37257</v>
      </c>
      <c r="B74" s="3">
        <v>367699970</v>
      </c>
      <c r="C74">
        <v>8.2764000000000006</v>
      </c>
      <c r="D74">
        <v>1.5788</v>
      </c>
      <c r="E74">
        <v>0.69381808089918817</v>
      </c>
      <c r="F74">
        <v>109.518</v>
      </c>
      <c r="G74">
        <v>47.41</v>
      </c>
      <c r="H74" s="22">
        <v>15.705219</v>
      </c>
      <c r="I74" s="22">
        <f t="shared" si="8"/>
        <v>19.722777864683245</v>
      </c>
      <c r="J74" s="22">
        <f t="shared" si="9"/>
        <v>2.1134080912431088</v>
      </c>
      <c r="K74" s="22">
        <f t="shared" si="10"/>
        <v>0.456665064806555</v>
      </c>
      <c r="L74" s="22">
        <f t="shared" si="11"/>
        <v>-0.36554548410692012</v>
      </c>
      <c r="M74" s="22">
        <f t="shared" si="12"/>
        <v>4.6960889193087025</v>
      </c>
      <c r="N74" s="22">
        <f t="shared" si="13"/>
        <v>3.8588331769140267</v>
      </c>
      <c r="O74" s="22">
        <f t="shared" si="14"/>
        <v>2.7539930774970141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4">
        <v>0</v>
      </c>
    </row>
    <row r="75" spans="1:26" x14ac:dyDescent="0.25">
      <c r="A75" s="2">
        <v>37288</v>
      </c>
      <c r="B75" s="3">
        <v>385445526</v>
      </c>
      <c r="C75">
        <v>8.2771000000000008</v>
      </c>
      <c r="D75">
        <v>1.5996999999999999</v>
      </c>
      <c r="E75">
        <v>0.69822650467811764</v>
      </c>
      <c r="F75">
        <v>111.28</v>
      </c>
      <c r="G75">
        <v>54.26</v>
      </c>
      <c r="H75" s="22">
        <v>16.02963738095238</v>
      </c>
      <c r="I75" s="22">
        <f t="shared" si="8"/>
        <v>19.769910433589832</v>
      </c>
      <c r="J75" s="22">
        <f t="shared" si="9"/>
        <v>2.1134926655023794</v>
      </c>
      <c r="K75" s="22">
        <f t="shared" si="10"/>
        <v>0.46981611166541293</v>
      </c>
      <c r="L75" s="22">
        <f t="shared" si="11"/>
        <v>-0.35921172359070225</v>
      </c>
      <c r="M75" s="22">
        <f t="shared" si="12"/>
        <v>4.7120495476151874</v>
      </c>
      <c r="N75" s="22">
        <f t="shared" si="13"/>
        <v>3.9937873072307855</v>
      </c>
      <c r="O75" s="22">
        <f t="shared" si="14"/>
        <v>2.7744393450900122</v>
      </c>
      <c r="P75" s="24">
        <v>1</v>
      </c>
      <c r="Q75" s="24">
        <v>0</v>
      </c>
      <c r="R75" s="24">
        <v>0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24">
        <v>0</v>
      </c>
      <c r="Y75" s="24">
        <v>0</v>
      </c>
      <c r="Z75" s="24">
        <v>0</v>
      </c>
    </row>
    <row r="76" spans="1:26" x14ac:dyDescent="0.25">
      <c r="A76" s="2">
        <v>37316</v>
      </c>
      <c r="B76" s="3">
        <v>430402018</v>
      </c>
      <c r="C76">
        <v>8.2766999999999999</v>
      </c>
      <c r="D76">
        <v>1.5964</v>
      </c>
      <c r="E76">
        <v>0.70288887326913607</v>
      </c>
      <c r="F76">
        <v>112.18510000000001</v>
      </c>
      <c r="G76">
        <v>55.14</v>
      </c>
      <c r="H76" s="22">
        <v>16.789415421052627</v>
      </c>
      <c r="I76" s="22">
        <f t="shared" si="8"/>
        <v>19.880230255462568</v>
      </c>
      <c r="J76" s="22">
        <f t="shared" si="9"/>
        <v>2.113444338230082</v>
      </c>
      <c r="K76" s="22">
        <f t="shared" si="10"/>
        <v>0.46775109419244182</v>
      </c>
      <c r="L76" s="22">
        <f t="shared" si="11"/>
        <v>-0.35255647467498435</v>
      </c>
      <c r="M76" s="22">
        <f t="shared" si="12"/>
        <v>4.7201501856961094</v>
      </c>
      <c r="N76" s="22">
        <f t="shared" si="13"/>
        <v>4.0098754055956505</v>
      </c>
      <c r="O76" s="22">
        <f t="shared" si="14"/>
        <v>2.8207486533929469</v>
      </c>
      <c r="P76" s="24">
        <v>0</v>
      </c>
      <c r="Q76" s="24">
        <v>1</v>
      </c>
      <c r="R76" s="24">
        <v>0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4">
        <v>0</v>
      </c>
    </row>
    <row r="77" spans="1:26" x14ac:dyDescent="0.25">
      <c r="A77" s="2">
        <v>37347</v>
      </c>
      <c r="B77" s="3">
        <v>417824748</v>
      </c>
      <c r="C77">
        <v>8.2773000000000003</v>
      </c>
      <c r="D77">
        <v>1.5876999999999999</v>
      </c>
      <c r="E77">
        <v>0.70274068868587491</v>
      </c>
      <c r="F77">
        <v>111.18210000000001</v>
      </c>
      <c r="G77">
        <v>50.8</v>
      </c>
      <c r="H77" s="22">
        <v>17.450910799999996</v>
      </c>
      <c r="I77" s="22">
        <f t="shared" si="8"/>
        <v>19.850572639415763</v>
      </c>
      <c r="J77" s="22">
        <f t="shared" si="9"/>
        <v>2.1135168282627341</v>
      </c>
      <c r="K77" s="22">
        <f t="shared" si="10"/>
        <v>0.46228642810132869</v>
      </c>
      <c r="L77" s="22">
        <f t="shared" si="11"/>
        <v>-0.3527673191077153</v>
      </c>
      <c r="M77" s="22">
        <f t="shared" si="12"/>
        <v>4.711169397636203</v>
      </c>
      <c r="N77" s="22">
        <f t="shared" si="13"/>
        <v>3.9278963545844361</v>
      </c>
      <c r="O77" s="22">
        <f t="shared" si="14"/>
        <v>2.8593918421287392</v>
      </c>
      <c r="P77" s="24">
        <v>0</v>
      </c>
      <c r="Q77" s="24">
        <v>0</v>
      </c>
      <c r="R77" s="24">
        <v>1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</row>
    <row r="78" spans="1:26" x14ac:dyDescent="0.25">
      <c r="A78" s="2">
        <v>37377</v>
      </c>
      <c r="B78" s="3">
        <v>436058532</v>
      </c>
      <c r="C78">
        <v>8.2772000000000006</v>
      </c>
      <c r="D78">
        <v>1.5814999999999999</v>
      </c>
      <c r="E78">
        <v>0.69304872132510909</v>
      </c>
      <c r="F78">
        <v>110.80670000000001</v>
      </c>
      <c r="G78">
        <v>44.78</v>
      </c>
      <c r="H78" s="22">
        <v>16.563479681818187</v>
      </c>
      <c r="I78" s="22">
        <f t="shared" si="8"/>
        <v>19.893287040009312</v>
      </c>
      <c r="J78" s="22">
        <f t="shared" si="9"/>
        <v>2.1135047469555368</v>
      </c>
      <c r="K78" s="22">
        <f t="shared" si="10"/>
        <v>0.45837376376356642</v>
      </c>
      <c r="L78" s="22">
        <f t="shared" si="11"/>
        <v>-0.36665497732107311</v>
      </c>
      <c r="M78" s="22">
        <f t="shared" si="12"/>
        <v>4.7077872417990676</v>
      </c>
      <c r="N78" s="22">
        <f t="shared" si="13"/>
        <v>3.8017616111706087</v>
      </c>
      <c r="O78" s="22">
        <f t="shared" si="14"/>
        <v>2.8072002525974566</v>
      </c>
      <c r="P78" s="24">
        <v>0</v>
      </c>
      <c r="Q78" s="24">
        <v>0</v>
      </c>
      <c r="R78" s="24">
        <v>0</v>
      </c>
      <c r="S78" s="24">
        <v>1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0</v>
      </c>
    </row>
    <row r="79" spans="1:26" x14ac:dyDescent="0.25">
      <c r="A79" s="2">
        <v>37408</v>
      </c>
      <c r="B79" s="3">
        <v>397557440</v>
      </c>
      <c r="C79">
        <v>8.2769999999999992</v>
      </c>
      <c r="D79">
        <v>1.5502</v>
      </c>
      <c r="E79">
        <v>0.68502534593779973</v>
      </c>
      <c r="F79">
        <v>107.6936</v>
      </c>
      <c r="G79">
        <v>46.98</v>
      </c>
      <c r="H79" s="22">
        <v>17.054362727272732</v>
      </c>
      <c r="I79" s="22">
        <f t="shared" si="8"/>
        <v>19.80084998476374</v>
      </c>
      <c r="J79" s="22">
        <f t="shared" si="9"/>
        <v>2.1134805839032587</v>
      </c>
      <c r="K79" s="22">
        <f t="shared" si="10"/>
        <v>0.43838395486527398</v>
      </c>
      <c r="L79" s="22">
        <f t="shared" si="11"/>
        <v>-0.37829944003539484</v>
      </c>
      <c r="M79" s="22">
        <f t="shared" si="12"/>
        <v>4.6792901580698141</v>
      </c>
      <c r="N79" s="22">
        <f t="shared" si="13"/>
        <v>3.8497219792307669</v>
      </c>
      <c r="O79" s="22">
        <f t="shared" si="14"/>
        <v>2.8364060494306416</v>
      </c>
      <c r="P79" s="24">
        <v>0</v>
      </c>
      <c r="Q79" s="24">
        <v>0</v>
      </c>
      <c r="R79" s="24">
        <v>0</v>
      </c>
      <c r="S79" s="24">
        <v>0</v>
      </c>
      <c r="T79" s="24">
        <v>1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</row>
    <row r="80" spans="1:26" x14ac:dyDescent="0.25">
      <c r="A80" s="2">
        <v>37438</v>
      </c>
      <c r="B80" s="3">
        <v>358787043</v>
      </c>
      <c r="C80">
        <v>8.2766999999999999</v>
      </c>
      <c r="D80">
        <v>1.5318000000000001</v>
      </c>
      <c r="E80">
        <v>0.67399069892835473</v>
      </c>
      <c r="F80">
        <v>104.87439999999999</v>
      </c>
      <c r="G80">
        <v>50.41</v>
      </c>
      <c r="H80" s="22">
        <v>17.006989949999998</v>
      </c>
      <c r="I80" s="22">
        <f t="shared" si="8"/>
        <v>19.698239575456725</v>
      </c>
      <c r="J80" s="22">
        <f t="shared" si="9"/>
        <v>2.113444338230082</v>
      </c>
      <c r="K80" s="22">
        <f t="shared" si="10"/>
        <v>0.4264435144933561</v>
      </c>
      <c r="L80" s="22">
        <f t="shared" si="11"/>
        <v>-0.39453896797461097</v>
      </c>
      <c r="M80" s="22">
        <f t="shared" si="12"/>
        <v>4.6527634436744609</v>
      </c>
      <c r="N80" s="22">
        <f t="shared" si="13"/>
        <v>3.9201895680945396</v>
      </c>
      <c r="O80" s="22">
        <f t="shared" si="14"/>
        <v>2.8336244330769564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1</v>
      </c>
      <c r="V80" s="24">
        <v>0</v>
      </c>
      <c r="W80" s="24">
        <v>0</v>
      </c>
      <c r="X80" s="24">
        <v>0</v>
      </c>
      <c r="Y80" s="24">
        <v>0</v>
      </c>
      <c r="Z80" s="24">
        <v>0</v>
      </c>
    </row>
    <row r="81" spans="1:26" x14ac:dyDescent="0.25">
      <c r="A81" s="2">
        <v>37469</v>
      </c>
      <c r="B81" s="3">
        <v>404603381</v>
      </c>
      <c r="C81">
        <v>8.2767999999999997</v>
      </c>
      <c r="D81">
        <v>1.5456000000000001</v>
      </c>
      <c r="E81">
        <v>0.6424670735624799</v>
      </c>
      <c r="F81">
        <v>101.95699999999999</v>
      </c>
      <c r="G81">
        <v>54.87</v>
      </c>
      <c r="H81" s="22">
        <v>16.217149727272727</v>
      </c>
      <c r="I81" s="22">
        <f t="shared" si="8"/>
        <v>19.818417839064388</v>
      </c>
      <c r="J81" s="22">
        <f t="shared" si="9"/>
        <v>2.1134564202671133</v>
      </c>
      <c r="K81" s="22">
        <f t="shared" si="10"/>
        <v>0.43541218447611657</v>
      </c>
      <c r="L81" s="22">
        <f t="shared" si="11"/>
        <v>-0.44243971089952583</v>
      </c>
      <c r="M81" s="22">
        <f t="shared" si="12"/>
        <v>4.6245511557717842</v>
      </c>
      <c r="N81" s="22">
        <f t="shared" si="13"/>
        <v>4.0049667510708842</v>
      </c>
      <c r="O81" s="22">
        <f t="shared" si="14"/>
        <v>2.7860693074301852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0</v>
      </c>
      <c r="V81" s="24">
        <v>1</v>
      </c>
      <c r="W81" s="24">
        <v>0</v>
      </c>
      <c r="X81" s="24">
        <v>0</v>
      </c>
      <c r="Y81" s="24">
        <v>0</v>
      </c>
      <c r="Z81" s="24">
        <v>0</v>
      </c>
    </row>
    <row r="82" spans="1:26" x14ac:dyDescent="0.25">
      <c r="A82" s="2">
        <v>37500</v>
      </c>
      <c r="B82" s="3">
        <v>407281630</v>
      </c>
      <c r="C82">
        <v>8.2766999999999999</v>
      </c>
      <c r="D82">
        <v>1.5693999999999999</v>
      </c>
      <c r="E82">
        <v>0.65070275897969809</v>
      </c>
      <c r="F82">
        <v>103.456</v>
      </c>
      <c r="G82">
        <v>46.11</v>
      </c>
      <c r="H82" s="22">
        <v>16.728105681818182</v>
      </c>
      <c r="I82" s="22">
        <f t="shared" si="8"/>
        <v>19.825015469711023</v>
      </c>
      <c r="J82" s="22">
        <f t="shared" si="9"/>
        <v>2.113444338230082</v>
      </c>
      <c r="K82" s="22">
        <f t="shared" si="10"/>
        <v>0.45069338071123571</v>
      </c>
      <c r="L82" s="22">
        <f t="shared" si="11"/>
        <v>-0.42970233247220979</v>
      </c>
      <c r="M82" s="22">
        <f t="shared" si="12"/>
        <v>4.639146401543023</v>
      </c>
      <c r="N82" s="22">
        <f t="shared" si="13"/>
        <v>3.8310298462186143</v>
      </c>
      <c r="O82" s="22">
        <f t="shared" si="14"/>
        <v>2.8170902797664779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1</v>
      </c>
      <c r="X82" s="24">
        <v>0</v>
      </c>
      <c r="Y82" s="24">
        <v>0</v>
      </c>
      <c r="Z82" s="24">
        <v>0</v>
      </c>
    </row>
    <row r="83" spans="1:26" x14ac:dyDescent="0.25">
      <c r="A83" s="2">
        <v>37530</v>
      </c>
      <c r="B83" s="3">
        <v>395040887</v>
      </c>
      <c r="C83">
        <v>8.2769999999999992</v>
      </c>
      <c r="D83">
        <v>1.5761000000000001</v>
      </c>
      <c r="E83">
        <v>0.64254963695945511</v>
      </c>
      <c r="F83">
        <v>103.44459999999999</v>
      </c>
      <c r="G83">
        <v>36.659999999999997</v>
      </c>
      <c r="H83" s="22">
        <v>17.283128550000001</v>
      </c>
      <c r="I83" s="22">
        <f t="shared" si="8"/>
        <v>19.794499828900868</v>
      </c>
      <c r="J83" s="22">
        <f t="shared" si="9"/>
        <v>2.1134805839032587</v>
      </c>
      <c r="K83" s="22">
        <f t="shared" si="10"/>
        <v>0.45495344119935832</v>
      </c>
      <c r="L83" s="22">
        <f t="shared" si="11"/>
        <v>-0.44231120922882727</v>
      </c>
      <c r="M83" s="22">
        <f t="shared" si="12"/>
        <v>4.6390362036991153</v>
      </c>
      <c r="N83" s="22">
        <f t="shared" si="13"/>
        <v>3.6016862424115588</v>
      </c>
      <c r="O83" s="22">
        <f t="shared" si="14"/>
        <v>2.8497307973354955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1</v>
      </c>
      <c r="Y83" s="24">
        <v>0</v>
      </c>
      <c r="Z83" s="24">
        <v>0</v>
      </c>
    </row>
    <row r="84" spans="1:26" x14ac:dyDescent="0.25">
      <c r="A84" s="2">
        <v>37561</v>
      </c>
      <c r="B84" s="3">
        <v>377561466</v>
      </c>
      <c r="C84">
        <v>8.2772000000000006</v>
      </c>
      <c r="D84">
        <v>1.5780000000000001</v>
      </c>
      <c r="E84">
        <v>0.6420545746388443</v>
      </c>
      <c r="F84">
        <v>104.1088</v>
      </c>
      <c r="G84">
        <v>42.81</v>
      </c>
      <c r="H84" s="22">
        <v>17.257782478260868</v>
      </c>
      <c r="I84" s="22">
        <f t="shared" si="8"/>
        <v>19.749243937240049</v>
      </c>
      <c r="J84" s="22">
        <f t="shared" si="9"/>
        <v>2.1135047469555368</v>
      </c>
      <c r="K84" s="22">
        <f t="shared" si="10"/>
        <v>0.45615822242368254</v>
      </c>
      <c r="L84" s="22">
        <f t="shared" si="11"/>
        <v>-0.44308197167947116</v>
      </c>
      <c r="M84" s="22">
        <f t="shared" si="12"/>
        <v>4.6454365061499425</v>
      </c>
      <c r="N84" s="22">
        <f t="shared" si="13"/>
        <v>3.7567717201568547</v>
      </c>
      <c r="O84" s="22">
        <f t="shared" si="14"/>
        <v>2.8482631998961763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4">
        <v>1</v>
      </c>
      <c r="Z84" s="24">
        <v>0</v>
      </c>
    </row>
    <row r="85" spans="1:26" x14ac:dyDescent="0.25">
      <c r="A85" s="2">
        <v>37591</v>
      </c>
      <c r="B85" s="3">
        <v>375772966</v>
      </c>
      <c r="C85">
        <v>8.2772000000000006</v>
      </c>
      <c r="D85">
        <v>1.5714999999999999</v>
      </c>
      <c r="E85">
        <v>0.63649672204188146</v>
      </c>
      <c r="F85">
        <v>102.5968</v>
      </c>
      <c r="G85">
        <v>40.6</v>
      </c>
      <c r="H85" s="22">
        <v>18.392696749999999</v>
      </c>
      <c r="I85" s="22">
        <f t="shared" si="8"/>
        <v>19.744495705155394</v>
      </c>
      <c r="J85" s="22">
        <f t="shared" si="9"/>
        <v>2.1135047469555368</v>
      </c>
      <c r="K85" s="22">
        <f t="shared" si="10"/>
        <v>0.45203057725548518</v>
      </c>
      <c r="L85" s="22">
        <f t="shared" si="11"/>
        <v>-0.45177601097141468</v>
      </c>
      <c r="M85" s="22">
        <f t="shared" si="12"/>
        <v>4.6308067431664588</v>
      </c>
      <c r="N85" s="22">
        <f t="shared" si="13"/>
        <v>3.7037680666076871</v>
      </c>
      <c r="O85" s="22">
        <f t="shared" si="14"/>
        <v>2.91195367006216</v>
      </c>
      <c r="P85" s="24">
        <v>0</v>
      </c>
      <c r="Q85" s="24">
        <v>0</v>
      </c>
      <c r="R85" s="24">
        <v>0</v>
      </c>
      <c r="S85" s="24">
        <v>0</v>
      </c>
      <c r="T85" s="24">
        <v>0</v>
      </c>
      <c r="U85" s="24">
        <v>0</v>
      </c>
      <c r="V85" s="24">
        <v>0</v>
      </c>
      <c r="W85" s="24">
        <v>0</v>
      </c>
      <c r="X85" s="24">
        <v>0</v>
      </c>
      <c r="Y85" s="24">
        <v>0</v>
      </c>
      <c r="Z85" s="24">
        <v>1</v>
      </c>
    </row>
    <row r="86" spans="1:26" x14ac:dyDescent="0.25">
      <c r="A86" s="2">
        <v>37622</v>
      </c>
      <c r="B86" s="3">
        <v>382214657</v>
      </c>
      <c r="C86">
        <v>8.2776999999999994</v>
      </c>
      <c r="D86">
        <v>1.5591999999999999</v>
      </c>
      <c r="E86">
        <v>0.63039778099981081</v>
      </c>
      <c r="F86">
        <v>102.011</v>
      </c>
      <c r="G86">
        <v>43.67</v>
      </c>
      <c r="H86" s="22">
        <v>17.794103666666668</v>
      </c>
      <c r="I86" s="22">
        <f t="shared" si="8"/>
        <v>19.761492938067061</v>
      </c>
      <c r="J86" s="22">
        <f t="shared" si="9"/>
        <v>2.1135651520319976</v>
      </c>
      <c r="K86" s="22">
        <f t="shared" si="10"/>
        <v>0.44417286921121396</v>
      </c>
      <c r="L86" s="22">
        <f t="shared" si="11"/>
        <v>-0.46140426043227262</v>
      </c>
      <c r="M86" s="22">
        <f t="shared" si="12"/>
        <v>4.6250806506068729</v>
      </c>
      <c r="N86" s="22">
        <f t="shared" si="13"/>
        <v>3.7766613674974696</v>
      </c>
      <c r="O86" s="22">
        <f t="shared" si="14"/>
        <v>2.8788671477394403</v>
      </c>
      <c r="P86" s="24">
        <v>0</v>
      </c>
      <c r="Q86" s="24">
        <v>0</v>
      </c>
      <c r="R86" s="24">
        <v>0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  <c r="X86" s="24">
        <v>0</v>
      </c>
      <c r="Y86" s="24">
        <v>0</v>
      </c>
      <c r="Z86" s="24">
        <v>0</v>
      </c>
    </row>
    <row r="87" spans="1:26" x14ac:dyDescent="0.25">
      <c r="A87" s="2">
        <v>37653</v>
      </c>
      <c r="B87" s="3">
        <v>403853215</v>
      </c>
      <c r="C87">
        <v>8.2774999999999999</v>
      </c>
      <c r="D87">
        <v>1.5414000000000001</v>
      </c>
      <c r="E87">
        <v>0.61823802163833075</v>
      </c>
      <c r="F87">
        <v>99.280900000000003</v>
      </c>
      <c r="G87">
        <v>46.58</v>
      </c>
      <c r="H87" s="22">
        <v>16.677393380952378</v>
      </c>
      <c r="I87" s="22">
        <f t="shared" si="8"/>
        <v>19.816562040697455</v>
      </c>
      <c r="J87" s="22">
        <f t="shared" si="9"/>
        <v>2.1135409904392644</v>
      </c>
      <c r="K87" s="22">
        <f t="shared" si="10"/>
        <v>0.4326910943617559</v>
      </c>
      <c r="L87" s="22">
        <f t="shared" si="11"/>
        <v>-0.48088174739291861</v>
      </c>
      <c r="M87" s="22">
        <f t="shared" si="12"/>
        <v>4.5979532061252062</v>
      </c>
      <c r="N87" s="22">
        <f t="shared" si="13"/>
        <v>3.8411712644561948</v>
      </c>
      <c r="O87" s="22">
        <f t="shared" si="14"/>
        <v>2.8140541125936829</v>
      </c>
      <c r="P87" s="24">
        <v>1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4">
        <v>0</v>
      </c>
      <c r="Z87" s="24">
        <v>0</v>
      </c>
    </row>
    <row r="88" spans="1:26" x14ac:dyDescent="0.25">
      <c r="A88" s="2">
        <v>37681</v>
      </c>
      <c r="B88" s="3">
        <v>461550966</v>
      </c>
      <c r="C88">
        <v>8.2780000000000005</v>
      </c>
      <c r="D88">
        <v>1.5121</v>
      </c>
      <c r="E88">
        <v>0.62192922445425702</v>
      </c>
      <c r="F88">
        <v>97.960099999999997</v>
      </c>
      <c r="G88">
        <v>48.16</v>
      </c>
      <c r="H88" s="22">
        <v>15.791251210526315</v>
      </c>
      <c r="I88" s="22">
        <f t="shared" si="8"/>
        <v>19.950103041345919</v>
      </c>
      <c r="J88" s="22">
        <f t="shared" si="9"/>
        <v>2.1136013933265407</v>
      </c>
      <c r="K88" s="22">
        <f t="shared" si="10"/>
        <v>0.41349941313648642</v>
      </c>
      <c r="L88" s="22">
        <f t="shared" si="11"/>
        <v>-0.47492897976822895</v>
      </c>
      <c r="M88" s="22">
        <f t="shared" si="12"/>
        <v>4.5845602529082727</v>
      </c>
      <c r="N88" s="22">
        <f t="shared" si="13"/>
        <v>3.8745288010005656</v>
      </c>
      <c r="O88" s="22">
        <f t="shared" si="14"/>
        <v>2.7594560658201499</v>
      </c>
      <c r="P88" s="24">
        <v>0</v>
      </c>
      <c r="Q88" s="24">
        <v>1</v>
      </c>
      <c r="R88" s="24">
        <v>0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  <c r="X88" s="24">
        <v>0</v>
      </c>
      <c r="Y88" s="24">
        <v>0</v>
      </c>
      <c r="Z88" s="24">
        <v>0</v>
      </c>
    </row>
    <row r="89" spans="1:26" x14ac:dyDescent="0.25">
      <c r="A89" s="2">
        <v>37712</v>
      </c>
      <c r="B89" s="3">
        <v>458200250</v>
      </c>
      <c r="C89">
        <v>8.2773000000000003</v>
      </c>
      <c r="D89">
        <v>1.4761</v>
      </c>
      <c r="E89">
        <v>0.63191153238546605</v>
      </c>
      <c r="F89">
        <v>97.190600000000003</v>
      </c>
      <c r="G89">
        <v>48.84</v>
      </c>
      <c r="H89" s="22">
        <v>15.195796714285715</v>
      </c>
      <c r="I89" s="22">
        <f t="shared" si="8"/>
        <v>19.94281687359679</v>
      </c>
      <c r="J89" s="22">
        <f t="shared" si="9"/>
        <v>2.1135168282627341</v>
      </c>
      <c r="K89" s="22">
        <f t="shared" si="10"/>
        <v>0.38940347456081403</v>
      </c>
      <c r="L89" s="22">
        <f t="shared" si="11"/>
        <v>-0.45900587503619417</v>
      </c>
      <c r="M89" s="22">
        <f t="shared" si="12"/>
        <v>4.5766739989709606</v>
      </c>
      <c r="N89" s="22">
        <f t="shared" si="13"/>
        <v>3.888549649242504</v>
      </c>
      <c r="O89" s="22">
        <f t="shared" si="14"/>
        <v>2.721018857655332</v>
      </c>
      <c r="P89" s="24">
        <v>0</v>
      </c>
      <c r="Q89" s="24">
        <v>0</v>
      </c>
      <c r="R89" s="24">
        <v>1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4">
        <v>0</v>
      </c>
    </row>
    <row r="90" spans="1:26" x14ac:dyDescent="0.25">
      <c r="A90" s="2">
        <v>37742</v>
      </c>
      <c r="B90" s="3">
        <v>440436877</v>
      </c>
      <c r="C90">
        <v>8.2772000000000006</v>
      </c>
      <c r="D90">
        <v>1.4581999999999999</v>
      </c>
      <c r="E90">
        <v>0.63536438147277463</v>
      </c>
      <c r="F90">
        <v>96.873000000000005</v>
      </c>
      <c r="G90">
        <v>49.26</v>
      </c>
      <c r="H90" s="22">
        <v>15.888056142857138</v>
      </c>
      <c r="I90" s="22">
        <f t="shared" si="8"/>
        <v>19.903277694547889</v>
      </c>
      <c r="J90" s="22">
        <f t="shared" si="9"/>
        <v>2.1135047469555368</v>
      </c>
      <c r="K90" s="22">
        <f t="shared" si="10"/>
        <v>0.37720279839019283</v>
      </c>
      <c r="L90" s="22">
        <f t="shared" si="11"/>
        <v>-0.45355661557541821</v>
      </c>
      <c r="M90" s="22">
        <f t="shared" si="12"/>
        <v>4.5734008422991064</v>
      </c>
      <c r="N90" s="22">
        <f t="shared" si="13"/>
        <v>3.8971123926923918</v>
      </c>
      <c r="O90" s="22">
        <f t="shared" si="14"/>
        <v>2.7655676409607941</v>
      </c>
      <c r="P90" s="24">
        <v>0</v>
      </c>
      <c r="Q90" s="24">
        <v>0</v>
      </c>
      <c r="R90" s="24">
        <v>0</v>
      </c>
      <c r="S90" s="24">
        <v>1</v>
      </c>
      <c r="T90" s="24">
        <v>0</v>
      </c>
      <c r="U90" s="24">
        <v>0</v>
      </c>
      <c r="V90" s="24">
        <v>0</v>
      </c>
      <c r="W90" s="24">
        <v>0</v>
      </c>
      <c r="X90" s="24">
        <v>0</v>
      </c>
      <c r="Y90" s="24">
        <v>0</v>
      </c>
      <c r="Z90" s="24">
        <v>0</v>
      </c>
    </row>
    <row r="91" spans="1:26" x14ac:dyDescent="0.25">
      <c r="A91" s="2">
        <v>37773</v>
      </c>
      <c r="B91" s="3">
        <v>462178282</v>
      </c>
      <c r="C91">
        <v>8.2768999999999995</v>
      </c>
      <c r="D91">
        <v>1.3839999999999999</v>
      </c>
      <c r="E91">
        <v>0.61637080867850091</v>
      </c>
      <c r="F91">
        <v>92.340500000000006</v>
      </c>
      <c r="G91">
        <v>58.99</v>
      </c>
      <c r="H91" s="22">
        <v>16.694459904761906</v>
      </c>
      <c r="I91" s="22">
        <f t="shared" si="8"/>
        <v>19.951461266383824</v>
      </c>
      <c r="J91" s="22">
        <f t="shared" si="9"/>
        <v>2.1134685021581712</v>
      </c>
      <c r="K91" s="22">
        <f t="shared" si="10"/>
        <v>0.32497785719547773</v>
      </c>
      <c r="L91" s="22">
        <f t="shared" si="11"/>
        <v>-0.48390653441472709</v>
      </c>
      <c r="M91" s="22">
        <f t="shared" si="12"/>
        <v>4.5254828318356797</v>
      </c>
      <c r="N91" s="22">
        <f t="shared" si="13"/>
        <v>4.0773679380149837</v>
      </c>
      <c r="O91" s="22">
        <f t="shared" si="14"/>
        <v>2.8150769221542573</v>
      </c>
      <c r="P91" s="24">
        <v>0</v>
      </c>
      <c r="Q91" s="24">
        <v>0</v>
      </c>
      <c r="R91" s="24">
        <v>0</v>
      </c>
      <c r="S91" s="24">
        <v>0</v>
      </c>
      <c r="T91" s="24">
        <v>1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4">
        <v>0</v>
      </c>
    </row>
    <row r="92" spans="1:26" x14ac:dyDescent="0.25">
      <c r="A92" s="2">
        <v>37803</v>
      </c>
      <c r="B92" s="3">
        <v>420699469</v>
      </c>
      <c r="C92">
        <v>8.2771000000000008</v>
      </c>
      <c r="D92">
        <v>1.3525</v>
      </c>
      <c r="E92">
        <v>0.60208320789933167</v>
      </c>
      <c r="F92">
        <v>91.101200000000006</v>
      </c>
      <c r="G92">
        <v>64.81</v>
      </c>
      <c r="H92" s="22">
        <v>17.537040047619044</v>
      </c>
      <c r="I92" s="22">
        <f t="shared" si="8"/>
        <v>19.857429286377876</v>
      </c>
      <c r="J92" s="22">
        <f t="shared" si="9"/>
        <v>2.1134926655023794</v>
      </c>
      <c r="K92" s="22">
        <f t="shared" si="10"/>
        <v>0.30195473173849957</v>
      </c>
      <c r="L92" s="22">
        <f t="shared" si="11"/>
        <v>-0.5073596241228161</v>
      </c>
      <c r="M92" s="22">
        <f t="shared" si="12"/>
        <v>4.5119709765172482</v>
      </c>
      <c r="N92" s="22">
        <f t="shared" si="13"/>
        <v>4.1714599124396248</v>
      </c>
      <c r="O92" s="22">
        <f t="shared" si="14"/>
        <v>2.8643152182917242</v>
      </c>
      <c r="P92" s="24">
        <v>0</v>
      </c>
      <c r="Q92" s="24">
        <v>0</v>
      </c>
      <c r="R92" s="24">
        <v>0</v>
      </c>
      <c r="S92" s="24">
        <v>0</v>
      </c>
      <c r="T92" s="24">
        <v>0</v>
      </c>
      <c r="U92" s="24">
        <v>1</v>
      </c>
      <c r="V92" s="24">
        <v>0</v>
      </c>
      <c r="W92" s="24">
        <v>0</v>
      </c>
      <c r="X92" s="24">
        <v>0</v>
      </c>
      <c r="Y92" s="24">
        <v>0</v>
      </c>
      <c r="Z92" s="24">
        <v>0</v>
      </c>
    </row>
    <row r="93" spans="1:26" x14ac:dyDescent="0.25">
      <c r="A93" s="2">
        <v>37834</v>
      </c>
      <c r="B93" s="3">
        <v>420441208</v>
      </c>
      <c r="C93">
        <v>8.2773000000000003</v>
      </c>
      <c r="D93">
        <v>1.3821000000000001</v>
      </c>
      <c r="E93">
        <v>0.61648480364959002</v>
      </c>
      <c r="F93">
        <v>92.891199999999998</v>
      </c>
      <c r="G93">
        <v>60.9</v>
      </c>
      <c r="H93" s="22">
        <v>17.978378818181813</v>
      </c>
      <c r="I93" s="22">
        <f t="shared" si="8"/>
        <v>19.856815213095778</v>
      </c>
      <c r="J93" s="22">
        <f t="shared" si="9"/>
        <v>2.1135168282627341</v>
      </c>
      <c r="K93" s="22">
        <f t="shared" si="10"/>
        <v>0.32360408162784399</v>
      </c>
      <c r="L93" s="22">
        <f t="shared" si="11"/>
        <v>-0.48372160607393183</v>
      </c>
      <c r="M93" s="22">
        <f t="shared" si="12"/>
        <v>4.5314289158217456</v>
      </c>
      <c r="N93" s="22">
        <f t="shared" si="13"/>
        <v>4.1092331747158513</v>
      </c>
      <c r="O93" s="22">
        <f t="shared" si="14"/>
        <v>2.8891698591374571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4">
        <v>0</v>
      </c>
      <c r="V93" s="24">
        <v>1</v>
      </c>
      <c r="W93" s="24">
        <v>0</v>
      </c>
      <c r="X93" s="24">
        <v>0</v>
      </c>
      <c r="Y93" s="24">
        <v>0</v>
      </c>
      <c r="Z93" s="24">
        <v>0</v>
      </c>
    </row>
    <row r="94" spans="1:26" x14ac:dyDescent="0.25">
      <c r="A94" s="2">
        <v>37865</v>
      </c>
      <c r="B94" s="3">
        <v>423799929</v>
      </c>
      <c r="C94">
        <v>8.2769999999999992</v>
      </c>
      <c r="D94">
        <v>1.3963000000000001</v>
      </c>
      <c r="E94">
        <v>0.62739193173975782</v>
      </c>
      <c r="F94">
        <v>94.193899999999999</v>
      </c>
      <c r="G94">
        <v>56.69</v>
      </c>
      <c r="H94" s="22">
        <v>20.636550333333329</v>
      </c>
      <c r="I94" s="22">
        <f t="shared" si="8"/>
        <v>19.864772036266604</v>
      </c>
      <c r="J94" s="22">
        <f t="shared" si="9"/>
        <v>2.1134805839032587</v>
      </c>
      <c r="K94" s="22">
        <f t="shared" si="10"/>
        <v>0.33382588096601207</v>
      </c>
      <c r="L94" s="22">
        <f t="shared" si="11"/>
        <v>-0.4661838431428702</v>
      </c>
      <c r="M94" s="22">
        <f t="shared" si="12"/>
        <v>4.5453554236469262</v>
      </c>
      <c r="N94" s="22">
        <f t="shared" si="13"/>
        <v>4.0375978283362119</v>
      </c>
      <c r="O94" s="22">
        <f t="shared" si="14"/>
        <v>3.027063791631829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1</v>
      </c>
      <c r="X94" s="24">
        <v>0</v>
      </c>
      <c r="Y94" s="24">
        <v>0</v>
      </c>
      <c r="Z94" s="24">
        <v>0</v>
      </c>
    </row>
    <row r="95" spans="1:26" x14ac:dyDescent="0.25">
      <c r="A95" s="2">
        <v>37895</v>
      </c>
      <c r="B95" s="3">
        <v>475083416</v>
      </c>
      <c r="C95">
        <v>8.2772000000000006</v>
      </c>
      <c r="D95">
        <v>1.3633999999999999</v>
      </c>
      <c r="E95">
        <v>0.61900340451872493</v>
      </c>
      <c r="F95">
        <v>93.162300000000002</v>
      </c>
      <c r="G95">
        <v>56.65</v>
      </c>
      <c r="H95" s="22">
        <v>20.905794714285715</v>
      </c>
      <c r="I95" s="22">
        <f t="shared" si="8"/>
        <v>19.979000959212399</v>
      </c>
      <c r="J95" s="22">
        <f t="shared" si="9"/>
        <v>2.1135047469555368</v>
      </c>
      <c r="K95" s="22">
        <f t="shared" si="10"/>
        <v>0.30998157994654779</v>
      </c>
      <c r="L95" s="22">
        <f t="shared" si="11"/>
        <v>-0.47964450628241578</v>
      </c>
      <c r="M95" s="22">
        <f t="shared" si="12"/>
        <v>4.5343431334189788</v>
      </c>
      <c r="N95" s="22">
        <f t="shared" si="13"/>
        <v>4.0368919874740152</v>
      </c>
      <c r="O95" s="22">
        <f t="shared" si="14"/>
        <v>3.0400263795983089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1</v>
      </c>
      <c r="Y95" s="24">
        <v>0</v>
      </c>
      <c r="Z95" s="24">
        <v>0</v>
      </c>
    </row>
    <row r="96" spans="1:26" x14ac:dyDescent="0.25">
      <c r="A96" s="2">
        <v>37926</v>
      </c>
      <c r="B96" s="3">
        <v>423678705</v>
      </c>
      <c r="C96">
        <v>8.2767999999999997</v>
      </c>
      <c r="D96">
        <v>1.3221000000000001</v>
      </c>
      <c r="E96">
        <v>0.59552167698904235</v>
      </c>
      <c r="F96">
        <v>89.208699999999993</v>
      </c>
      <c r="G96">
        <v>52.54</v>
      </c>
      <c r="H96" s="22">
        <v>22.001228434782607</v>
      </c>
      <c r="I96" s="22">
        <f t="shared" si="8"/>
        <v>19.864485954716077</v>
      </c>
      <c r="J96" s="22">
        <f t="shared" si="9"/>
        <v>2.1134564202671133</v>
      </c>
      <c r="K96" s="22">
        <f t="shared" si="10"/>
        <v>0.27922138153391401</v>
      </c>
      <c r="L96" s="22">
        <f t="shared" si="11"/>
        <v>-0.51831748952428625</v>
      </c>
      <c r="M96" s="22">
        <f t="shared" si="12"/>
        <v>4.4909785684621548</v>
      </c>
      <c r="N96" s="22">
        <f t="shared" si="13"/>
        <v>3.9615747842573938</v>
      </c>
      <c r="O96" s="22">
        <f t="shared" si="14"/>
        <v>3.0910982897440999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24">
        <v>1</v>
      </c>
      <c r="Z96" s="24">
        <v>0</v>
      </c>
    </row>
    <row r="97" spans="1:26" x14ac:dyDescent="0.25">
      <c r="A97" s="2">
        <v>37956</v>
      </c>
      <c r="B97" s="3">
        <v>466238221</v>
      </c>
      <c r="C97">
        <v>8.2768999999999995</v>
      </c>
      <c r="D97">
        <v>1.3129999999999999</v>
      </c>
      <c r="E97">
        <v>0.59182103331952418</v>
      </c>
      <c r="F97">
        <v>88.744900000000001</v>
      </c>
      <c r="G97">
        <v>48.69</v>
      </c>
      <c r="H97" s="22">
        <v>23.357575368421053</v>
      </c>
      <c r="I97" s="22">
        <f t="shared" si="8"/>
        <v>19.9602072653324</v>
      </c>
      <c r="J97" s="22">
        <f t="shared" si="9"/>
        <v>2.1134685021581712</v>
      </c>
      <c r="K97" s="22">
        <f t="shared" si="10"/>
        <v>0.2723145953206591</v>
      </c>
      <c r="L97" s="22">
        <f t="shared" si="11"/>
        <v>-0.52455099838446695</v>
      </c>
      <c r="M97" s="22">
        <f t="shared" si="12"/>
        <v>4.4857659619156287</v>
      </c>
      <c r="N97" s="22">
        <f t="shared" si="13"/>
        <v>3.8854736701946093</v>
      </c>
      <c r="O97" s="22">
        <f t="shared" si="14"/>
        <v>3.1509213584129818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4">
        <v>1</v>
      </c>
    </row>
    <row r="98" spans="1:26" x14ac:dyDescent="0.25">
      <c r="A98" s="2">
        <v>37987</v>
      </c>
      <c r="B98" s="3">
        <v>453966979</v>
      </c>
      <c r="C98">
        <v>8.2769999999999992</v>
      </c>
      <c r="D98">
        <v>1.3128</v>
      </c>
      <c r="E98">
        <v>0.57090659968029234</v>
      </c>
      <c r="F98">
        <v>86.394199999999998</v>
      </c>
      <c r="G98">
        <v>48.68</v>
      </c>
      <c r="H98" s="22">
        <v>24.413287409090913</v>
      </c>
      <c r="I98" s="22">
        <f t="shared" si="8"/>
        <v>19.933535019880239</v>
      </c>
      <c r="J98" s="22">
        <f t="shared" si="9"/>
        <v>2.1134805839032587</v>
      </c>
      <c r="K98" s="22">
        <f t="shared" si="10"/>
        <v>0.27216226079374406</v>
      </c>
      <c r="L98" s="22">
        <f t="shared" si="11"/>
        <v>-0.56052965594510618</v>
      </c>
      <c r="M98" s="22">
        <f t="shared" si="12"/>
        <v>4.4589205439270856</v>
      </c>
      <c r="N98" s="22">
        <f t="shared" si="13"/>
        <v>3.8852682681193262</v>
      </c>
      <c r="O98" s="22">
        <f t="shared" si="14"/>
        <v>3.1951275500232788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4">
        <v>0</v>
      </c>
    </row>
    <row r="99" spans="1:26" x14ac:dyDescent="0.25">
      <c r="A99" s="2">
        <v>38018</v>
      </c>
      <c r="B99" s="3">
        <v>494908189</v>
      </c>
      <c r="C99">
        <v>8.2769999999999992</v>
      </c>
      <c r="D99">
        <v>1.2958000000000001</v>
      </c>
      <c r="E99">
        <v>0.54779512462339086</v>
      </c>
      <c r="F99">
        <v>84.401600000000002</v>
      </c>
      <c r="G99">
        <v>52.94</v>
      </c>
      <c r="H99" s="22">
        <v>24.89488665</v>
      </c>
      <c r="I99" s="22">
        <f t="shared" si="8"/>
        <v>20.019882826562345</v>
      </c>
      <c r="J99" s="22">
        <f t="shared" si="9"/>
        <v>2.1134805839032587</v>
      </c>
      <c r="K99" s="22">
        <f t="shared" si="10"/>
        <v>0.25912826503371988</v>
      </c>
      <c r="L99" s="22">
        <f t="shared" si="11"/>
        <v>-0.60185392211355448</v>
      </c>
      <c r="M99" s="22">
        <f t="shared" si="12"/>
        <v>4.4355863587681945</v>
      </c>
      <c r="N99" s="22">
        <f t="shared" si="13"/>
        <v>3.9691591967989552</v>
      </c>
      <c r="O99" s="22">
        <f t="shared" si="14"/>
        <v>3.2146624269606634</v>
      </c>
      <c r="P99" s="24">
        <v>1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4">
        <v>0</v>
      </c>
      <c r="Z99" s="24">
        <v>0</v>
      </c>
    </row>
    <row r="100" spans="1:26" x14ac:dyDescent="0.25">
      <c r="A100" s="2">
        <v>38047</v>
      </c>
      <c r="B100" s="3">
        <v>578021720</v>
      </c>
      <c r="C100">
        <v>8.2771000000000008</v>
      </c>
      <c r="D100">
        <v>1.3299000000000001</v>
      </c>
      <c r="E100">
        <v>0.53553258715792862</v>
      </c>
      <c r="F100">
        <v>84.998000000000005</v>
      </c>
      <c r="G100">
        <v>61.03</v>
      </c>
      <c r="H100" s="22">
        <v>24.594489105263158</v>
      </c>
      <c r="I100" s="22">
        <f t="shared" si="8"/>
        <v>20.175122003785294</v>
      </c>
      <c r="J100" s="22">
        <f t="shared" si="9"/>
        <v>2.1134926655023794</v>
      </c>
      <c r="K100" s="22">
        <f t="shared" si="10"/>
        <v>0.28510375143698052</v>
      </c>
      <c r="L100" s="22">
        <f t="shared" si="11"/>
        <v>-0.62449353724289713</v>
      </c>
      <c r="M100" s="22">
        <f t="shared" si="12"/>
        <v>4.4426277268017307</v>
      </c>
      <c r="N100" s="22">
        <f t="shared" si="13"/>
        <v>4.1113655465564038</v>
      </c>
      <c r="O100" s="22">
        <f t="shared" si="14"/>
        <v>3.2025223977308102</v>
      </c>
      <c r="P100" s="24">
        <v>0</v>
      </c>
      <c r="Q100" s="24">
        <v>1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</row>
    <row r="101" spans="1:26" x14ac:dyDescent="0.25">
      <c r="A101" s="2">
        <v>38078</v>
      </c>
      <c r="B101" s="3">
        <v>572686065</v>
      </c>
      <c r="C101">
        <v>8.2771000000000008</v>
      </c>
      <c r="D101">
        <v>1.3286</v>
      </c>
      <c r="E101">
        <v>0.54761513608236134</v>
      </c>
      <c r="F101">
        <v>86.584500000000006</v>
      </c>
      <c r="G101">
        <v>65.349999999999994</v>
      </c>
      <c r="H101" s="22">
        <v>25.405295695652175</v>
      </c>
      <c r="I101" s="22">
        <f t="shared" si="8"/>
        <v>20.165848244957001</v>
      </c>
      <c r="J101" s="22">
        <f t="shared" si="9"/>
        <v>2.1134926655023794</v>
      </c>
      <c r="K101" s="22">
        <f t="shared" si="10"/>
        <v>0.28412575624900377</v>
      </c>
      <c r="L101" s="22">
        <f t="shared" si="11"/>
        <v>-0.60218254518585135</v>
      </c>
      <c r="M101" s="22">
        <f t="shared" si="12"/>
        <v>4.4611208157151534</v>
      </c>
      <c r="N101" s="22">
        <f t="shared" si="13"/>
        <v>4.1797574400702313</v>
      </c>
      <c r="O101" s="22">
        <f t="shared" si="14"/>
        <v>3.2349576442478738</v>
      </c>
      <c r="P101" s="24">
        <v>0</v>
      </c>
      <c r="Q101" s="24">
        <v>0</v>
      </c>
      <c r="R101" s="24">
        <v>1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4">
        <v>0</v>
      </c>
    </row>
    <row r="102" spans="1:26" x14ac:dyDescent="0.25">
      <c r="A102" s="2">
        <v>38108</v>
      </c>
      <c r="B102" s="3">
        <v>560767119</v>
      </c>
      <c r="C102">
        <v>8.2768999999999995</v>
      </c>
      <c r="D102">
        <v>1.3420000000000001</v>
      </c>
      <c r="E102">
        <v>0.55460041040430375</v>
      </c>
      <c r="F102">
        <v>87.473299999999995</v>
      </c>
      <c r="G102">
        <v>65.28</v>
      </c>
      <c r="H102" s="22">
        <v>27.675049190476187</v>
      </c>
      <c r="I102" s="22">
        <f t="shared" si="8"/>
        <v>20.144816259654728</v>
      </c>
      <c r="J102" s="22">
        <f t="shared" si="9"/>
        <v>2.1134685021581712</v>
      </c>
      <c r="K102" s="22">
        <f t="shared" si="10"/>
        <v>0.29416103854949011</v>
      </c>
      <c r="L102" s="22">
        <f t="shared" si="11"/>
        <v>-0.58950740580018546</v>
      </c>
      <c r="M102" s="22">
        <f t="shared" si="12"/>
        <v>4.4713336039408711</v>
      </c>
      <c r="N102" s="22">
        <f t="shared" si="13"/>
        <v>4.1786857106558513</v>
      </c>
      <c r="O102" s="22">
        <f t="shared" si="14"/>
        <v>3.3205312560267681</v>
      </c>
      <c r="P102" s="24">
        <v>0</v>
      </c>
      <c r="Q102" s="24">
        <v>0</v>
      </c>
      <c r="R102" s="24">
        <v>0</v>
      </c>
      <c r="S102" s="24">
        <v>1</v>
      </c>
      <c r="T102" s="24">
        <v>0</v>
      </c>
      <c r="U102" s="24">
        <v>0</v>
      </c>
      <c r="V102" s="24">
        <v>0</v>
      </c>
      <c r="W102" s="24">
        <v>0</v>
      </c>
      <c r="X102" s="24">
        <v>0</v>
      </c>
      <c r="Y102" s="24">
        <v>0</v>
      </c>
      <c r="Z102" s="24">
        <v>0</v>
      </c>
    </row>
    <row r="103" spans="1:26" x14ac:dyDescent="0.25">
      <c r="A103" s="2">
        <v>38139</v>
      </c>
      <c r="B103" s="3">
        <v>530514923</v>
      </c>
      <c r="C103">
        <v>8.2771000000000008</v>
      </c>
      <c r="D103">
        <v>1.3789</v>
      </c>
      <c r="E103">
        <v>0.55991041433370659</v>
      </c>
      <c r="F103">
        <v>89.270099999999999</v>
      </c>
      <c r="G103">
        <v>78.87</v>
      </c>
      <c r="H103" s="22">
        <v>25.417515399999999</v>
      </c>
      <c r="I103" s="22">
        <f t="shared" si="8"/>
        <v>20.089358645688645</v>
      </c>
      <c r="J103" s="22">
        <f t="shared" si="9"/>
        <v>2.1134926655023794</v>
      </c>
      <c r="K103" s="22">
        <f t="shared" si="10"/>
        <v>0.32128607986555846</v>
      </c>
      <c r="L103" s="22">
        <f t="shared" si="11"/>
        <v>-0.57997848245430739</v>
      </c>
      <c r="M103" s="22">
        <f t="shared" si="12"/>
        <v>4.4916666053877981</v>
      </c>
      <c r="N103" s="22">
        <f t="shared" si="13"/>
        <v>4.3678009274098999</v>
      </c>
      <c r="O103" s="22">
        <f t="shared" si="14"/>
        <v>3.23543851904877</v>
      </c>
      <c r="P103" s="24">
        <v>0</v>
      </c>
      <c r="Q103" s="24">
        <v>0</v>
      </c>
      <c r="R103" s="24">
        <v>0</v>
      </c>
      <c r="S103" s="24">
        <v>0</v>
      </c>
      <c r="T103" s="24">
        <v>1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</row>
    <row r="104" spans="1:26" x14ac:dyDescent="0.25">
      <c r="A104" s="2">
        <v>38169</v>
      </c>
      <c r="B104" s="3">
        <v>537808462</v>
      </c>
      <c r="C104">
        <v>8.2766999999999999</v>
      </c>
      <c r="D104">
        <v>1.3577999999999999</v>
      </c>
      <c r="E104">
        <v>0.54707587942447611</v>
      </c>
      <c r="F104">
        <v>87.694100000000006</v>
      </c>
      <c r="G104">
        <v>78.36</v>
      </c>
      <c r="H104" s="22">
        <v>26.383171809523816</v>
      </c>
      <c r="I104" s="22">
        <f t="shared" si="8"/>
        <v>20.103013036149036</v>
      </c>
      <c r="J104" s="22">
        <f t="shared" si="9"/>
        <v>2.113444338230082</v>
      </c>
      <c r="K104" s="22">
        <f t="shared" si="10"/>
        <v>0.30586574288540958</v>
      </c>
      <c r="L104" s="22">
        <f t="shared" si="11"/>
        <v>-0.6031677669404214</v>
      </c>
      <c r="M104" s="22">
        <f t="shared" si="12"/>
        <v>4.4738546223146303</v>
      </c>
      <c r="N104" s="22">
        <f t="shared" si="13"/>
        <v>4.36131359307634</v>
      </c>
      <c r="O104" s="22">
        <f t="shared" si="14"/>
        <v>3.2727263754490332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1</v>
      </c>
      <c r="V104" s="24">
        <v>0</v>
      </c>
      <c r="W104" s="24">
        <v>0</v>
      </c>
      <c r="X104" s="24">
        <v>0</v>
      </c>
      <c r="Y104" s="24">
        <v>0</v>
      </c>
      <c r="Z104" s="24">
        <v>0</v>
      </c>
    </row>
    <row r="105" spans="1:26" x14ac:dyDescent="0.25">
      <c r="A105" s="2">
        <v>38200</v>
      </c>
      <c r="B105" s="3">
        <v>500478924</v>
      </c>
      <c r="C105">
        <v>8.2766999999999999</v>
      </c>
      <c r="D105">
        <v>1.3225</v>
      </c>
      <c r="E105">
        <v>0.54235817333767222</v>
      </c>
      <c r="F105">
        <v>86.444999999999993</v>
      </c>
      <c r="G105">
        <v>78.66</v>
      </c>
      <c r="H105" s="22">
        <v>25.006589571428567</v>
      </c>
      <c r="I105" s="22">
        <f t="shared" si="8"/>
        <v>20.031076045942793</v>
      </c>
      <c r="J105" s="22">
        <f t="shared" si="9"/>
        <v>2.113444338230082</v>
      </c>
      <c r="K105" s="22">
        <f t="shared" si="10"/>
        <v>0.27952388475031742</v>
      </c>
      <c r="L105" s="22">
        <f t="shared" si="11"/>
        <v>-0.61182865938235687</v>
      </c>
      <c r="M105" s="22">
        <f t="shared" si="12"/>
        <v>4.4595083735567389</v>
      </c>
      <c r="N105" s="22">
        <f t="shared" si="13"/>
        <v>4.3651347670036635</v>
      </c>
      <c r="O105" s="22">
        <f t="shared" si="14"/>
        <v>3.2191393729934852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  <c r="V105" s="24">
        <v>1</v>
      </c>
      <c r="W105" s="24">
        <v>0</v>
      </c>
      <c r="X105" s="24">
        <v>0</v>
      </c>
      <c r="Y105" s="24">
        <v>0</v>
      </c>
      <c r="Z105" s="24">
        <v>0</v>
      </c>
    </row>
    <row r="106" spans="1:26" x14ac:dyDescent="0.25">
      <c r="A106" s="2">
        <v>38231</v>
      </c>
      <c r="B106" s="3">
        <v>498739792</v>
      </c>
      <c r="C106">
        <v>8.2767999999999997</v>
      </c>
      <c r="D106">
        <v>1.3127</v>
      </c>
      <c r="E106">
        <v>0.54935999560512006</v>
      </c>
      <c r="F106">
        <v>86.844700000000003</v>
      </c>
      <c r="G106">
        <v>76.03</v>
      </c>
      <c r="H106" s="22">
        <v>23.748593727272716</v>
      </c>
      <c r="I106" s="22">
        <f t="shared" si="8"/>
        <v>20.027595058790972</v>
      </c>
      <c r="J106" s="22">
        <f t="shared" si="9"/>
        <v>2.1134564202671133</v>
      </c>
      <c r="K106" s="22">
        <f t="shared" si="10"/>
        <v>0.27208608482722468</v>
      </c>
      <c r="L106" s="22">
        <f t="shared" si="11"/>
        <v>-0.59900132266971606</v>
      </c>
      <c r="M106" s="22">
        <f t="shared" si="12"/>
        <v>4.4641214660697024</v>
      </c>
      <c r="N106" s="22">
        <f t="shared" si="13"/>
        <v>4.3311279992403451</v>
      </c>
      <c r="O106" s="22">
        <f t="shared" si="14"/>
        <v>3.1675233172443269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1</v>
      </c>
      <c r="X106" s="24">
        <v>0</v>
      </c>
      <c r="Y106" s="24">
        <v>0</v>
      </c>
      <c r="Z106" s="24">
        <v>0</v>
      </c>
    </row>
    <row r="107" spans="1:26" x14ac:dyDescent="0.25">
      <c r="A107" s="2">
        <v>38261</v>
      </c>
      <c r="B107" s="3">
        <v>572936894</v>
      </c>
      <c r="C107">
        <v>8.2766999999999999</v>
      </c>
      <c r="D107">
        <v>1.2881</v>
      </c>
      <c r="E107">
        <v>0.55750682945866081</v>
      </c>
      <c r="F107">
        <v>86.519300000000001</v>
      </c>
      <c r="G107">
        <v>74.88</v>
      </c>
      <c r="H107" s="22">
        <v>24.748950952380955</v>
      </c>
      <c r="I107" s="22">
        <f t="shared" si="8"/>
        <v>20.166286135978716</v>
      </c>
      <c r="J107" s="22">
        <f t="shared" si="9"/>
        <v>2.113444338230082</v>
      </c>
      <c r="K107" s="22">
        <f t="shared" si="10"/>
        <v>0.25316826441990514</v>
      </c>
      <c r="L107" s="22">
        <f t="shared" si="11"/>
        <v>-0.5842805255728315</v>
      </c>
      <c r="M107" s="22">
        <f t="shared" si="12"/>
        <v>4.4603675104372424</v>
      </c>
      <c r="N107" s="22">
        <f t="shared" si="13"/>
        <v>4.3158868321693369</v>
      </c>
      <c r="O107" s="22">
        <f t="shared" si="14"/>
        <v>3.2087831023540119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1</v>
      </c>
      <c r="Y107" s="24">
        <v>0</v>
      </c>
      <c r="Z107" s="24">
        <v>0</v>
      </c>
    </row>
    <row r="108" spans="1:26" x14ac:dyDescent="0.25">
      <c r="A108" s="2">
        <v>38292</v>
      </c>
      <c r="B108" s="3">
        <v>563476078</v>
      </c>
      <c r="C108">
        <v>8.2765000000000004</v>
      </c>
      <c r="D108">
        <v>1.2468999999999999</v>
      </c>
      <c r="E108">
        <v>0.55318913536538139</v>
      </c>
      <c r="F108">
        <v>84.637500000000003</v>
      </c>
      <c r="G108">
        <v>72.7</v>
      </c>
      <c r="H108" s="22">
        <v>23.75924357142857</v>
      </c>
      <c r="I108" s="22">
        <f t="shared" si="8"/>
        <v>20.149635438014133</v>
      </c>
      <c r="J108" s="22">
        <f t="shared" si="9"/>
        <v>2.1134201737180831</v>
      </c>
      <c r="K108" s="22">
        <f t="shared" si="10"/>
        <v>0.22066047102040334</v>
      </c>
      <c r="L108" s="22">
        <f t="shared" si="11"/>
        <v>-0.5920553189986717</v>
      </c>
      <c r="M108" s="22">
        <f t="shared" si="12"/>
        <v>4.4383774308117641</v>
      </c>
      <c r="N108" s="22">
        <f t="shared" si="13"/>
        <v>4.2863413845394733</v>
      </c>
      <c r="O108" s="22">
        <f t="shared" si="14"/>
        <v>3.1679716577683248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1</v>
      </c>
      <c r="Z108" s="24">
        <v>0</v>
      </c>
    </row>
    <row r="109" spans="1:26" x14ac:dyDescent="0.25">
      <c r="A109" s="2">
        <v>38322</v>
      </c>
      <c r="B109" s="3">
        <v>550356859</v>
      </c>
      <c r="C109">
        <v>8.2765000000000004</v>
      </c>
      <c r="D109">
        <v>1.1968000000000001</v>
      </c>
      <c r="E109">
        <v>0.53743214919116455</v>
      </c>
      <c r="F109">
        <v>81.498999999999995</v>
      </c>
      <c r="G109">
        <v>75.81</v>
      </c>
      <c r="H109" s="22">
        <v>26.506619952380952</v>
      </c>
      <c r="I109" s="22">
        <f t="shared" si="8"/>
        <v>20.126077460334116</v>
      </c>
      <c r="J109" s="22">
        <f t="shared" si="9"/>
        <v>2.1134201737180831</v>
      </c>
      <c r="K109" s="22">
        <f t="shared" si="10"/>
        <v>0.17965132823807581</v>
      </c>
      <c r="L109" s="22">
        <f t="shared" si="11"/>
        <v>-0.6209527610114588</v>
      </c>
      <c r="M109" s="22">
        <f t="shared" si="12"/>
        <v>4.4005907502328903</v>
      </c>
      <c r="N109" s="22">
        <f t="shared" si="13"/>
        <v>4.3282302100682122</v>
      </c>
      <c r="O109" s="22">
        <f t="shared" si="14"/>
        <v>3.2773945113187826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4">
        <v>0</v>
      </c>
      <c r="V109" s="24">
        <v>0</v>
      </c>
      <c r="W109" s="24">
        <v>0</v>
      </c>
      <c r="X109" s="24">
        <v>0</v>
      </c>
      <c r="Y109" s="24">
        <v>0</v>
      </c>
      <c r="Z109" s="24">
        <v>1</v>
      </c>
    </row>
    <row r="110" spans="1:26" x14ac:dyDescent="0.25">
      <c r="A110" s="2">
        <v>38353</v>
      </c>
      <c r="B110" s="3">
        <v>535576502</v>
      </c>
      <c r="C110">
        <v>8.2765000000000004</v>
      </c>
      <c r="D110">
        <v>1.2189000000000001</v>
      </c>
      <c r="E110">
        <v>0.51851083687649069</v>
      </c>
      <c r="F110">
        <v>80.204700000000003</v>
      </c>
      <c r="G110">
        <v>72.180000000000007</v>
      </c>
      <c r="H110" s="22">
        <v>28.195698545454547</v>
      </c>
      <c r="I110" s="22">
        <f t="shared" si="8"/>
        <v>20.098854298526117</v>
      </c>
      <c r="J110" s="22">
        <f t="shared" si="9"/>
        <v>2.1134201737180831</v>
      </c>
      <c r="K110" s="22">
        <f t="shared" si="10"/>
        <v>0.19794881267965378</v>
      </c>
      <c r="L110" s="22">
        <f t="shared" si="11"/>
        <v>-0.65679435109414708</v>
      </c>
      <c r="M110" s="22">
        <f t="shared" si="12"/>
        <v>4.384582116646623</v>
      </c>
      <c r="N110" s="22">
        <f t="shared" si="13"/>
        <v>4.2791629992146429</v>
      </c>
      <c r="O110" s="22">
        <f t="shared" si="14"/>
        <v>3.3391694324604675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4">
        <v>0</v>
      </c>
    </row>
    <row r="111" spans="1:26" x14ac:dyDescent="0.25">
      <c r="A111" s="2">
        <v>38384</v>
      </c>
      <c r="B111" s="3">
        <v>564913001</v>
      </c>
      <c r="C111">
        <v>8.2765000000000004</v>
      </c>
      <c r="D111">
        <v>1.2248000000000001</v>
      </c>
      <c r="E111">
        <v>0.53199978720008512</v>
      </c>
      <c r="F111">
        <v>80.929500000000004</v>
      </c>
      <c r="G111">
        <v>72.08</v>
      </c>
      <c r="H111" s="22">
        <v>27.256332699999994</v>
      </c>
      <c r="I111" s="22">
        <f t="shared" si="8"/>
        <v>20.152182296723524</v>
      </c>
      <c r="J111" s="22">
        <f t="shared" si="9"/>
        <v>2.1134201737180831</v>
      </c>
      <c r="K111" s="22">
        <f t="shared" si="10"/>
        <v>0.20277756536133704</v>
      </c>
      <c r="L111" s="22">
        <f t="shared" si="11"/>
        <v>-0.63111218964041271</v>
      </c>
      <c r="M111" s="22">
        <f t="shared" si="12"/>
        <v>4.393578405309853</v>
      </c>
      <c r="N111" s="22">
        <f t="shared" si="13"/>
        <v>4.2777766133000821</v>
      </c>
      <c r="O111" s="22">
        <f t="shared" si="14"/>
        <v>3.3052858867708119</v>
      </c>
      <c r="P111" s="24">
        <v>1</v>
      </c>
      <c r="Q111" s="24">
        <v>0</v>
      </c>
      <c r="R111" s="24">
        <v>0</v>
      </c>
      <c r="S111" s="24">
        <v>0</v>
      </c>
      <c r="T111" s="24">
        <v>0</v>
      </c>
      <c r="U111" s="24">
        <v>0</v>
      </c>
      <c r="V111" s="24">
        <v>0</v>
      </c>
      <c r="W111" s="24">
        <v>0</v>
      </c>
      <c r="X111" s="24">
        <v>0</v>
      </c>
      <c r="Y111" s="24">
        <v>0</v>
      </c>
      <c r="Z111" s="24">
        <v>0</v>
      </c>
    </row>
    <row r="112" spans="1:26" x14ac:dyDescent="0.25">
      <c r="A112" s="2">
        <v>38412</v>
      </c>
      <c r="B112" s="3">
        <v>659224860</v>
      </c>
      <c r="C112">
        <v>8.2765000000000004</v>
      </c>
      <c r="D112">
        <v>1.2401</v>
      </c>
      <c r="E112">
        <v>0.52991362407927511</v>
      </c>
      <c r="F112">
        <v>81.987399999999994</v>
      </c>
      <c r="G112">
        <v>69.23</v>
      </c>
      <c r="H112" s="22">
        <v>26.76255694736842</v>
      </c>
      <c r="I112" s="22">
        <f t="shared" si="8"/>
        <v>20.306575248227084</v>
      </c>
      <c r="J112" s="22">
        <f t="shared" si="9"/>
        <v>2.1134201737180831</v>
      </c>
      <c r="K112" s="22">
        <f t="shared" si="10"/>
        <v>0.21519202152658959</v>
      </c>
      <c r="L112" s="22">
        <f t="shared" si="11"/>
        <v>-0.63504125915291287</v>
      </c>
      <c r="M112" s="22">
        <f t="shared" si="12"/>
        <v>4.4065655769209853</v>
      </c>
      <c r="N112" s="22">
        <f t="shared" si="13"/>
        <v>4.2374342946899342</v>
      </c>
      <c r="O112" s="22">
        <f t="shared" si="14"/>
        <v>3.2870037817927868</v>
      </c>
      <c r="P112" s="24">
        <v>0</v>
      </c>
      <c r="Q112" s="24">
        <v>1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4">
        <v>0</v>
      </c>
    </row>
    <row r="113" spans="1:26" x14ac:dyDescent="0.25">
      <c r="A113" s="2">
        <v>38443</v>
      </c>
      <c r="B113" s="3">
        <v>653777416</v>
      </c>
      <c r="C113">
        <v>8.2765000000000004</v>
      </c>
      <c r="D113">
        <v>1.216</v>
      </c>
      <c r="E113">
        <v>0.52512734338076983</v>
      </c>
      <c r="F113">
        <v>81.003100000000003</v>
      </c>
      <c r="G113">
        <v>69.45</v>
      </c>
      <c r="H113" s="22">
        <v>26.957114954545453</v>
      </c>
      <c r="I113" s="22">
        <f t="shared" si="8"/>
        <v>20.298277508984171</v>
      </c>
      <c r="J113" s="22">
        <f t="shared" si="9"/>
        <v>2.1134201737180831</v>
      </c>
      <c r="K113" s="22">
        <f t="shared" si="10"/>
        <v>0.19556678354397525</v>
      </c>
      <c r="L113" s="22">
        <f t="shared" si="11"/>
        <v>-0.64411448698263396</v>
      </c>
      <c r="M113" s="22">
        <f t="shared" si="12"/>
        <v>4.3944874255450381</v>
      </c>
      <c r="N113" s="22">
        <f t="shared" si="13"/>
        <v>4.2406070692003528</v>
      </c>
      <c r="O113" s="22">
        <f t="shared" si="14"/>
        <v>3.2942472682461497</v>
      </c>
      <c r="P113" s="24">
        <v>0</v>
      </c>
      <c r="Q113" s="24">
        <v>0</v>
      </c>
      <c r="R113" s="24">
        <v>1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</row>
    <row r="114" spans="1:26" x14ac:dyDescent="0.25">
      <c r="A114" s="2">
        <v>38473</v>
      </c>
      <c r="B114" s="3">
        <v>630550533</v>
      </c>
      <c r="C114">
        <v>8.2765000000000004</v>
      </c>
      <c r="D114">
        <v>1.2359</v>
      </c>
      <c r="E114">
        <v>0.52739834396919993</v>
      </c>
      <c r="F114">
        <v>82.310599999999994</v>
      </c>
      <c r="G114">
        <v>69</v>
      </c>
      <c r="H114" s="22">
        <v>25.375514571428578</v>
      </c>
      <c r="I114" s="22">
        <f t="shared" si="8"/>
        <v>20.262103857659593</v>
      </c>
      <c r="J114" s="22">
        <f t="shared" si="9"/>
        <v>2.1134201737180831</v>
      </c>
      <c r="K114" s="22">
        <f t="shared" si="10"/>
        <v>0.21179944961355271</v>
      </c>
      <c r="L114" s="22">
        <f t="shared" si="11"/>
        <v>-0.63979914505802093</v>
      </c>
      <c r="M114" s="22">
        <f t="shared" si="12"/>
        <v>4.4104998964732314</v>
      </c>
      <c r="N114" s="22">
        <f t="shared" si="13"/>
        <v>4.2341065045972597</v>
      </c>
      <c r="O114" s="22">
        <f t="shared" si="14"/>
        <v>3.2337847158333299</v>
      </c>
      <c r="P114" s="24">
        <v>0</v>
      </c>
      <c r="Q114" s="24">
        <v>0</v>
      </c>
      <c r="R114" s="24">
        <v>0</v>
      </c>
      <c r="S114" s="24">
        <v>1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4">
        <v>0</v>
      </c>
      <c r="Z114" s="24">
        <v>0</v>
      </c>
    </row>
    <row r="115" spans="1:26" x14ac:dyDescent="0.25">
      <c r="A115" s="2">
        <v>38504</v>
      </c>
      <c r="B115" s="3">
        <v>650300204</v>
      </c>
      <c r="C115">
        <v>8.2765000000000004</v>
      </c>
      <c r="D115">
        <v>1.2555000000000001</v>
      </c>
      <c r="E115">
        <v>0.5388221348132981</v>
      </c>
      <c r="F115">
        <v>83.226399999999998</v>
      </c>
      <c r="G115">
        <v>74.92</v>
      </c>
      <c r="H115" s="22">
        <v>24.842888619047617</v>
      </c>
      <c r="I115" s="22">
        <f t="shared" si="8"/>
        <v>20.292944666540699</v>
      </c>
      <c r="J115" s="22">
        <f t="shared" si="9"/>
        <v>2.1134201737180831</v>
      </c>
      <c r="K115" s="22">
        <f t="shared" si="10"/>
        <v>0.22753389961550269</v>
      </c>
      <c r="L115" s="22">
        <f t="shared" si="11"/>
        <v>-0.61836975360212187</v>
      </c>
      <c r="M115" s="22">
        <f t="shared" si="12"/>
        <v>4.4215646051880313</v>
      </c>
      <c r="N115" s="22">
        <f t="shared" si="13"/>
        <v>4.3164208775758874</v>
      </c>
      <c r="O115" s="22">
        <f t="shared" si="14"/>
        <v>3.2125715393158139</v>
      </c>
      <c r="P115" s="24">
        <v>0</v>
      </c>
      <c r="Q115" s="24">
        <v>0</v>
      </c>
      <c r="R115" s="24">
        <v>0</v>
      </c>
      <c r="S115" s="24">
        <v>0</v>
      </c>
      <c r="T115" s="24">
        <v>1</v>
      </c>
      <c r="U115" s="24">
        <v>0</v>
      </c>
      <c r="V115" s="24">
        <v>0</v>
      </c>
      <c r="W115" s="24">
        <v>0</v>
      </c>
      <c r="X115" s="24">
        <v>0</v>
      </c>
      <c r="Y115" s="24">
        <v>0</v>
      </c>
      <c r="Z115" s="24">
        <v>0</v>
      </c>
    </row>
    <row r="116" spans="1:26" x14ac:dyDescent="0.25">
      <c r="A116" s="2">
        <v>38534</v>
      </c>
      <c r="B116" s="3">
        <v>603364427</v>
      </c>
      <c r="C116">
        <v>8.2765000000000004</v>
      </c>
      <c r="D116">
        <v>1.2402</v>
      </c>
      <c r="E116">
        <v>0.550145788633988</v>
      </c>
      <c r="F116">
        <v>84.933400000000006</v>
      </c>
      <c r="G116">
        <v>67.47</v>
      </c>
      <c r="H116" s="22">
        <v>26.078257727272725</v>
      </c>
      <c r="I116" s="22">
        <f t="shared" si="8"/>
        <v>20.218031928692167</v>
      </c>
      <c r="J116" s="22">
        <f t="shared" si="9"/>
        <v>2.1134201737180831</v>
      </c>
      <c r="K116" s="22">
        <f t="shared" si="10"/>
        <v>0.2152726569336405</v>
      </c>
      <c r="L116" s="22">
        <f t="shared" si="11"/>
        <v>-0.59757196563691606</v>
      </c>
      <c r="M116" s="22">
        <f t="shared" si="12"/>
        <v>4.441867419958947</v>
      </c>
      <c r="N116" s="22">
        <f t="shared" si="13"/>
        <v>4.2116830546393338</v>
      </c>
      <c r="O116" s="22">
        <f t="shared" si="14"/>
        <v>3.2611019298910411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1</v>
      </c>
      <c r="V116" s="24">
        <v>0</v>
      </c>
      <c r="W116" s="24">
        <v>0</v>
      </c>
      <c r="X116" s="24">
        <v>0</v>
      </c>
      <c r="Y116" s="24">
        <v>0</v>
      </c>
      <c r="Z116" s="24">
        <v>0</v>
      </c>
    </row>
    <row r="117" spans="1:26" x14ac:dyDescent="0.25">
      <c r="A117" s="2">
        <v>38565</v>
      </c>
      <c r="B117" s="3">
        <v>607099744</v>
      </c>
      <c r="C117">
        <v>8.2263999999999999</v>
      </c>
      <c r="D117">
        <v>1.2229000000000001</v>
      </c>
      <c r="E117">
        <v>0.57120009139201466</v>
      </c>
      <c r="F117">
        <v>85.798699999999997</v>
      </c>
      <c r="G117">
        <v>67.52</v>
      </c>
      <c r="H117" s="22">
        <v>27.664298649999999</v>
      </c>
      <c r="I117" s="22">
        <f t="shared" si="8"/>
        <v>20.22420365842375</v>
      </c>
      <c r="J117" s="22">
        <f t="shared" si="9"/>
        <v>2.1073484949328436</v>
      </c>
      <c r="K117" s="22">
        <f t="shared" si="10"/>
        <v>0.20122508721318721</v>
      </c>
      <c r="L117" s="22">
        <f t="shared" si="11"/>
        <v>-0.5600157079567496</v>
      </c>
      <c r="M117" s="22">
        <f t="shared" si="12"/>
        <v>4.45200385486398</v>
      </c>
      <c r="N117" s="22">
        <f t="shared" si="13"/>
        <v>4.2124238502877018</v>
      </c>
      <c r="O117" s="22">
        <f t="shared" si="14"/>
        <v>3.3201427245015172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1</v>
      </c>
      <c r="W117" s="24">
        <v>0</v>
      </c>
      <c r="X117" s="24">
        <v>0</v>
      </c>
      <c r="Y117" s="24">
        <v>0</v>
      </c>
      <c r="Z117" s="24">
        <v>0</v>
      </c>
    </row>
    <row r="118" spans="1:26" x14ac:dyDescent="0.25">
      <c r="A118" s="2">
        <v>38596</v>
      </c>
      <c r="B118" s="3">
        <v>596449759</v>
      </c>
      <c r="C118">
        <v>8.1016999999999992</v>
      </c>
      <c r="D118">
        <v>1.2042999999999999</v>
      </c>
      <c r="E118">
        <v>0.55728934462773072</v>
      </c>
      <c r="F118">
        <v>84.389399999999995</v>
      </c>
      <c r="G118">
        <v>69.66</v>
      </c>
      <c r="H118" s="22">
        <v>26.891705173913046</v>
      </c>
      <c r="I118" s="22">
        <f t="shared" si="8"/>
        <v>20.206505569634807</v>
      </c>
      <c r="J118" s="22">
        <f t="shared" si="9"/>
        <v>2.0920739162006021</v>
      </c>
      <c r="K118" s="22">
        <f t="shared" si="10"/>
        <v>0.18589848528429709</v>
      </c>
      <c r="L118" s="22">
        <f t="shared" si="11"/>
        <v>-0.58467070422386147</v>
      </c>
      <c r="M118" s="22">
        <f t="shared" si="12"/>
        <v>4.4354418012974621</v>
      </c>
      <c r="N118" s="22">
        <f t="shared" si="13"/>
        <v>4.2436262649378547</v>
      </c>
      <c r="O118" s="22">
        <f t="shared" si="14"/>
        <v>3.2918178812086381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1</v>
      </c>
      <c r="X118" s="24">
        <v>0</v>
      </c>
      <c r="Y118" s="24">
        <v>0</v>
      </c>
      <c r="Z118" s="24">
        <v>0</v>
      </c>
    </row>
    <row r="119" spans="1:26" x14ac:dyDescent="0.25">
      <c r="A119" s="2">
        <v>38626</v>
      </c>
      <c r="B119" s="3">
        <v>640230973</v>
      </c>
      <c r="C119">
        <v>8.0919000000000008</v>
      </c>
      <c r="D119">
        <v>1.1777</v>
      </c>
      <c r="E119">
        <v>0.55358724534986714</v>
      </c>
      <c r="F119">
        <v>83.756500000000003</v>
      </c>
      <c r="G119">
        <v>67.45</v>
      </c>
      <c r="H119" s="22">
        <v>24.832479428571435</v>
      </c>
      <c r="I119" s="22">
        <f t="shared" si="8"/>
        <v>20.277339564523441</v>
      </c>
      <c r="J119" s="22">
        <f t="shared" si="9"/>
        <v>2.0908635613448094</v>
      </c>
      <c r="K119" s="22">
        <f t="shared" si="10"/>
        <v>0.1635633838653657</v>
      </c>
      <c r="L119" s="22">
        <f t="shared" si="11"/>
        <v>-0.5913359144132605</v>
      </c>
      <c r="M119" s="22">
        <f t="shared" si="12"/>
        <v>4.4279137796338235</v>
      </c>
      <c r="N119" s="22">
        <f t="shared" si="13"/>
        <v>4.2113865826537653</v>
      </c>
      <c r="O119" s="22">
        <f t="shared" si="14"/>
        <v>3.2121524506995582</v>
      </c>
      <c r="P119" s="24">
        <v>0</v>
      </c>
      <c r="Q119" s="24">
        <v>0</v>
      </c>
      <c r="R119" s="24">
        <v>0</v>
      </c>
      <c r="S119" s="24">
        <v>0</v>
      </c>
      <c r="T119" s="24">
        <v>0</v>
      </c>
      <c r="U119" s="24">
        <v>0</v>
      </c>
      <c r="V119" s="24">
        <v>0</v>
      </c>
      <c r="W119" s="24">
        <v>0</v>
      </c>
      <c r="X119" s="24">
        <v>1</v>
      </c>
      <c r="Y119" s="24">
        <v>0</v>
      </c>
      <c r="Z119" s="24">
        <v>0</v>
      </c>
    </row>
    <row r="120" spans="1:26" x14ac:dyDescent="0.25">
      <c r="A120" s="2">
        <v>38657</v>
      </c>
      <c r="B120" s="3">
        <v>609327864</v>
      </c>
      <c r="C120">
        <v>8.0894999999999992</v>
      </c>
      <c r="D120">
        <v>1.1774</v>
      </c>
      <c r="E120">
        <v>0.56654013936887437</v>
      </c>
      <c r="F120">
        <v>85.090999999999994</v>
      </c>
      <c r="G120">
        <v>64.88</v>
      </c>
      <c r="H120" s="22">
        <v>23.607490142857142</v>
      </c>
      <c r="I120" s="22">
        <f t="shared" si="8"/>
        <v>20.227867045339998</v>
      </c>
      <c r="J120" s="22">
        <f t="shared" si="9"/>
        <v>2.0905669244632543</v>
      </c>
      <c r="K120" s="22">
        <f t="shared" si="10"/>
        <v>0.16330861761202392</v>
      </c>
      <c r="L120" s="22">
        <f t="shared" si="11"/>
        <v>-0.56820734600409606</v>
      </c>
      <c r="M120" s="22">
        <f t="shared" si="12"/>
        <v>4.4437212720547192</v>
      </c>
      <c r="N120" s="22">
        <f t="shared" si="13"/>
        <v>4.1725394098071575</v>
      </c>
      <c r="O120" s="22">
        <f t="shared" si="14"/>
        <v>3.161564040612149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4">
        <v>1</v>
      </c>
      <c r="Z120" s="24">
        <v>0</v>
      </c>
    </row>
    <row r="121" spans="1:26" x14ac:dyDescent="0.25">
      <c r="A121" s="2">
        <v>38687</v>
      </c>
      <c r="B121" s="3">
        <v>621989389</v>
      </c>
      <c r="C121">
        <v>8.0839999999999996</v>
      </c>
      <c r="D121">
        <v>1.1815</v>
      </c>
      <c r="E121">
        <v>0.57640209810363707</v>
      </c>
      <c r="F121">
        <v>86.412000000000006</v>
      </c>
      <c r="G121">
        <v>59.88</v>
      </c>
      <c r="H121" s="22">
        <v>25.616248142857142</v>
      </c>
      <c r="I121" s="22">
        <f t="shared" si="8"/>
        <v>20.248433591072409</v>
      </c>
      <c r="J121" s="22">
        <f t="shared" si="9"/>
        <v>2.0898867995413744</v>
      </c>
      <c r="K121" s="22">
        <f t="shared" si="10"/>
        <v>0.16678481764482547</v>
      </c>
      <c r="L121" s="22">
        <f t="shared" si="11"/>
        <v>-0.55094977485014529</v>
      </c>
      <c r="M121" s="22">
        <f t="shared" si="12"/>
        <v>4.4591265550547305</v>
      </c>
      <c r="N121" s="22">
        <f t="shared" si="13"/>
        <v>4.0923425595514278</v>
      </c>
      <c r="O121" s="22">
        <f t="shared" si="14"/>
        <v>3.2432268432334057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4">
        <v>0</v>
      </c>
      <c r="Z121" s="24">
        <v>1</v>
      </c>
    </row>
    <row r="122" spans="1:26" x14ac:dyDescent="0.25">
      <c r="A122" s="2">
        <v>38718</v>
      </c>
      <c r="B122" s="3">
        <v>649099004</v>
      </c>
      <c r="C122">
        <v>8.0754999999999999</v>
      </c>
      <c r="D122">
        <v>1.1615</v>
      </c>
      <c r="E122">
        <v>0.57280329934700425</v>
      </c>
      <c r="F122">
        <v>85.801000000000002</v>
      </c>
      <c r="G122">
        <v>60.7</v>
      </c>
      <c r="H122" s="22">
        <v>27.515952095238099</v>
      </c>
      <c r="I122" s="22">
        <f t="shared" si="8"/>
        <v>20.29109581157023</v>
      </c>
      <c r="J122" s="22">
        <f t="shared" si="9"/>
        <v>2.088834786696431</v>
      </c>
      <c r="K122" s="22">
        <f t="shared" si="10"/>
        <v>0.14971227322832675</v>
      </c>
      <c r="L122" s="22">
        <f t="shared" si="11"/>
        <v>-0.55721290331911233</v>
      </c>
      <c r="M122" s="22">
        <f t="shared" si="12"/>
        <v>4.4520306614376528</v>
      </c>
      <c r="N122" s="22">
        <f t="shared" si="13"/>
        <v>4.1059436980654525</v>
      </c>
      <c r="O122" s="22">
        <f t="shared" si="14"/>
        <v>3.3147659126838431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4">
        <v>0</v>
      </c>
      <c r="Z122" s="24">
        <v>0</v>
      </c>
    </row>
    <row r="123" spans="1:26" x14ac:dyDescent="0.25">
      <c r="A123" s="2">
        <v>38749</v>
      </c>
      <c r="B123" s="3">
        <v>673371013</v>
      </c>
      <c r="C123">
        <v>8.0654000000000003</v>
      </c>
      <c r="D123">
        <v>1.1572</v>
      </c>
      <c r="E123">
        <v>0.56541897546081643</v>
      </c>
      <c r="F123">
        <v>84.6858</v>
      </c>
      <c r="G123">
        <v>55.84</v>
      </c>
      <c r="H123" s="22">
        <v>27.895134649999999</v>
      </c>
      <c r="I123" s="22">
        <f t="shared" si="8"/>
        <v>20.327807018026707</v>
      </c>
      <c r="J123" s="22">
        <f t="shared" si="9"/>
        <v>2.0875833073714589</v>
      </c>
      <c r="K123" s="22">
        <f t="shared" si="10"/>
        <v>0.14600329411984297</v>
      </c>
      <c r="L123" s="22">
        <f t="shared" si="11"/>
        <v>-0.57018827315949772</v>
      </c>
      <c r="M123" s="22">
        <f t="shared" si="12"/>
        <v>4.4389479370718004</v>
      </c>
      <c r="N123" s="22">
        <f t="shared" si="13"/>
        <v>4.0224904584541168</v>
      </c>
      <c r="O123" s="22">
        <f t="shared" si="14"/>
        <v>3.3284522883157752</v>
      </c>
      <c r="P123" s="24">
        <v>1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4">
        <v>0</v>
      </c>
      <c r="Z123" s="24">
        <v>0</v>
      </c>
    </row>
    <row r="124" spans="1:26" x14ac:dyDescent="0.25">
      <c r="A124" s="2">
        <v>38777</v>
      </c>
      <c r="B124" s="3">
        <v>772943594</v>
      </c>
      <c r="C124">
        <v>8.0511999999999997</v>
      </c>
      <c r="D124">
        <v>1.1489</v>
      </c>
      <c r="E124">
        <v>0.57208237986270027</v>
      </c>
      <c r="F124">
        <v>85.063299999999998</v>
      </c>
      <c r="G124">
        <v>58.43</v>
      </c>
      <c r="H124" s="22">
        <v>30.164504736842105</v>
      </c>
      <c r="I124" s="22">
        <f t="shared" si="8"/>
        <v>20.465716633643442</v>
      </c>
      <c r="J124" s="22">
        <f t="shared" si="9"/>
        <v>2.0858211486438751</v>
      </c>
      <c r="K124" s="22">
        <f t="shared" si="10"/>
        <v>0.13880496287718211</v>
      </c>
      <c r="L124" s="22">
        <f t="shared" si="11"/>
        <v>-0.55847227723334358</v>
      </c>
      <c r="M124" s="22">
        <f t="shared" si="12"/>
        <v>4.443395685216835</v>
      </c>
      <c r="N124" s="22">
        <f t="shared" si="13"/>
        <v>4.0678294565663453</v>
      </c>
      <c r="O124" s="22">
        <f t="shared" si="14"/>
        <v>3.4066658932875975</v>
      </c>
      <c r="P124" s="24">
        <v>0</v>
      </c>
      <c r="Q124" s="24">
        <v>1</v>
      </c>
      <c r="R124" s="24">
        <v>0</v>
      </c>
      <c r="S124" s="24">
        <v>0</v>
      </c>
      <c r="T124" s="24">
        <v>0</v>
      </c>
      <c r="U124" s="24">
        <v>0</v>
      </c>
      <c r="V124" s="24">
        <v>0</v>
      </c>
      <c r="W124" s="24">
        <v>0</v>
      </c>
      <c r="X124" s="24">
        <v>0</v>
      </c>
      <c r="Y124" s="24">
        <v>0</v>
      </c>
      <c r="Z124" s="24">
        <v>0</v>
      </c>
    </row>
    <row r="125" spans="1:26" x14ac:dyDescent="0.25">
      <c r="A125" s="2">
        <v>38808</v>
      </c>
      <c r="B125" s="3">
        <v>700062797</v>
      </c>
      <c r="C125">
        <v>8.0350000000000001</v>
      </c>
      <c r="D125">
        <v>1.1573</v>
      </c>
      <c r="E125">
        <v>0.57332874670335976</v>
      </c>
      <c r="F125">
        <v>85.159000000000006</v>
      </c>
      <c r="G125">
        <v>58.68</v>
      </c>
      <c r="H125" s="22">
        <v>30.929839782608699</v>
      </c>
      <c r="I125" s="22">
        <f t="shared" si="8"/>
        <v>20.366680598983976</v>
      </c>
      <c r="J125" s="22">
        <f t="shared" si="9"/>
        <v>2.0838069991894761</v>
      </c>
      <c r="K125" s="22">
        <f t="shared" si="10"/>
        <v>0.14608970587189501</v>
      </c>
      <c r="L125" s="22">
        <f t="shared" si="11"/>
        <v>-0.55629599781074812</v>
      </c>
      <c r="M125" s="22">
        <f t="shared" si="12"/>
        <v>4.4445200973541734</v>
      </c>
      <c r="N125" s="22">
        <f t="shared" si="13"/>
        <v>4.0720989532747813</v>
      </c>
      <c r="O125" s="22">
        <f t="shared" si="14"/>
        <v>3.4317214066838431</v>
      </c>
      <c r="P125" s="24">
        <v>0</v>
      </c>
      <c r="Q125" s="24">
        <v>0</v>
      </c>
      <c r="R125" s="24">
        <v>1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4">
        <v>0</v>
      </c>
      <c r="Z125" s="24">
        <v>0</v>
      </c>
    </row>
    <row r="126" spans="1:26" x14ac:dyDescent="0.25">
      <c r="A126" s="2">
        <v>38838</v>
      </c>
      <c r="B126" s="3">
        <v>724093071</v>
      </c>
      <c r="C126">
        <v>8.0143000000000004</v>
      </c>
      <c r="D126">
        <v>1.1440999999999999</v>
      </c>
      <c r="E126">
        <v>0.56561085972850678</v>
      </c>
      <c r="F126">
        <v>84.344099999999997</v>
      </c>
      <c r="G126">
        <v>55.96</v>
      </c>
      <c r="H126" s="22">
        <v>33.74831326315789</v>
      </c>
      <c r="I126" s="22">
        <f t="shared" si="8"/>
        <v>20.400430493192978</v>
      </c>
      <c r="J126" s="22">
        <f t="shared" si="9"/>
        <v>2.0812274460029432</v>
      </c>
      <c r="K126" s="22">
        <f t="shared" si="10"/>
        <v>0.13461830172476105</v>
      </c>
      <c r="L126" s="22">
        <f t="shared" si="11"/>
        <v>-0.56984896421545173</v>
      </c>
      <c r="M126" s="22">
        <f t="shared" si="12"/>
        <v>4.4349048598947363</v>
      </c>
      <c r="N126" s="22">
        <f t="shared" si="13"/>
        <v>4.0246371497972806</v>
      </c>
      <c r="O126" s="22">
        <f t="shared" si="14"/>
        <v>3.5189304386817133</v>
      </c>
      <c r="P126" s="24">
        <v>0</v>
      </c>
      <c r="Q126" s="24">
        <v>0</v>
      </c>
      <c r="R126" s="24">
        <v>0</v>
      </c>
      <c r="S126" s="24">
        <v>1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4">
        <v>0</v>
      </c>
      <c r="Z126" s="24">
        <v>0</v>
      </c>
    </row>
    <row r="127" spans="1:26" x14ac:dyDescent="0.25">
      <c r="A127" s="2">
        <v>38869</v>
      </c>
      <c r="B127" s="3">
        <v>705139580</v>
      </c>
      <c r="C127">
        <v>8.0130999999999997</v>
      </c>
      <c r="D127">
        <v>1.1100000000000001</v>
      </c>
      <c r="E127">
        <v>0.53513137475250172</v>
      </c>
      <c r="F127">
        <v>80.868200000000002</v>
      </c>
      <c r="G127">
        <v>66.23</v>
      </c>
      <c r="H127" s="22">
        <v>35.16590822727273</v>
      </c>
      <c r="I127" s="22">
        <f t="shared" si="8"/>
        <v>20.373906326995542</v>
      </c>
      <c r="J127" s="22">
        <f t="shared" si="9"/>
        <v>2.0810777024385168</v>
      </c>
      <c r="K127" s="22">
        <f t="shared" si="10"/>
        <v>0.10436001532424286</v>
      </c>
      <c r="L127" s="22">
        <f t="shared" si="11"/>
        <v>-0.62524300194607252</v>
      </c>
      <c r="M127" s="22">
        <f t="shared" si="12"/>
        <v>4.392820668915169</v>
      </c>
      <c r="N127" s="22">
        <f t="shared" si="13"/>
        <v>4.1931335324968879</v>
      </c>
      <c r="O127" s="22">
        <f t="shared" si="14"/>
        <v>3.5600770970184565</v>
      </c>
      <c r="P127" s="24">
        <v>0</v>
      </c>
      <c r="Q127" s="24">
        <v>0</v>
      </c>
      <c r="R127" s="24">
        <v>0</v>
      </c>
      <c r="S127" s="24">
        <v>0</v>
      </c>
      <c r="T127" s="24">
        <v>1</v>
      </c>
      <c r="U127" s="24">
        <v>0</v>
      </c>
      <c r="V127" s="24">
        <v>0</v>
      </c>
      <c r="W127" s="24">
        <v>0</v>
      </c>
      <c r="X127" s="24">
        <v>0</v>
      </c>
      <c r="Y127" s="24">
        <v>0</v>
      </c>
      <c r="Z127" s="24">
        <v>0</v>
      </c>
    </row>
    <row r="128" spans="1:26" x14ac:dyDescent="0.25">
      <c r="A128" s="2">
        <v>38899</v>
      </c>
      <c r="B128" s="3">
        <v>661999191</v>
      </c>
      <c r="C128">
        <v>8.0042000000000009</v>
      </c>
      <c r="D128">
        <v>1.1136999999999999</v>
      </c>
      <c r="E128">
        <v>0.54244643341470034</v>
      </c>
      <c r="F128">
        <v>81.636600000000001</v>
      </c>
      <c r="G128">
        <v>74.38</v>
      </c>
      <c r="H128" s="22">
        <v>32.395478545454544</v>
      </c>
      <c r="I128" s="22">
        <f t="shared" si="8"/>
        <v>20.310774891846155</v>
      </c>
      <c r="J128" s="22">
        <f t="shared" si="9"/>
        <v>2.0799664039155514</v>
      </c>
      <c r="K128" s="22">
        <f t="shared" si="10"/>
        <v>0.10768780541691736</v>
      </c>
      <c r="L128" s="22">
        <f t="shared" si="11"/>
        <v>-0.61166593869206209</v>
      </c>
      <c r="M128" s="22">
        <f t="shared" si="12"/>
        <v>4.4022776908225776</v>
      </c>
      <c r="N128" s="22">
        <f t="shared" si="13"/>
        <v>4.3091870884969241</v>
      </c>
      <c r="O128" s="22">
        <f t="shared" si="14"/>
        <v>3.4780188619939101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1</v>
      </c>
      <c r="V128" s="24">
        <v>0</v>
      </c>
      <c r="W128" s="24">
        <v>0</v>
      </c>
      <c r="X128" s="24">
        <v>0</v>
      </c>
      <c r="Y128" s="24">
        <v>0</v>
      </c>
      <c r="Z128" s="24">
        <v>0</v>
      </c>
    </row>
    <row r="129" spans="1:26" x14ac:dyDescent="0.25">
      <c r="A129" s="2">
        <v>38930</v>
      </c>
      <c r="B129" s="3">
        <v>709004055</v>
      </c>
      <c r="C129">
        <v>7.9897</v>
      </c>
      <c r="D129">
        <v>1.1294</v>
      </c>
      <c r="E129">
        <v>0.54221113701675427</v>
      </c>
      <c r="F129">
        <v>82.091399999999993</v>
      </c>
      <c r="G129">
        <v>70.099999999999994</v>
      </c>
      <c r="H129" s="22">
        <v>30.643352300000004</v>
      </c>
      <c r="I129" s="22">
        <f t="shared" si="8"/>
        <v>20.379371803803036</v>
      </c>
      <c r="J129" s="22">
        <f t="shared" si="9"/>
        <v>2.0781532121396125</v>
      </c>
      <c r="K129" s="22">
        <f t="shared" si="10"/>
        <v>0.12168651825659924</v>
      </c>
      <c r="L129" s="22">
        <f t="shared" si="11"/>
        <v>-0.61209980170662326</v>
      </c>
      <c r="M129" s="22">
        <f t="shared" si="12"/>
        <v>4.4078332606671795</v>
      </c>
      <c r="N129" s="22">
        <f t="shared" si="13"/>
        <v>4.2499227940405442</v>
      </c>
      <c r="O129" s="22">
        <f t="shared" si="14"/>
        <v>3.4224157481565625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1</v>
      </c>
      <c r="W129" s="24">
        <v>0</v>
      </c>
      <c r="X129" s="24">
        <v>0</v>
      </c>
      <c r="Y129" s="24">
        <v>0</v>
      </c>
      <c r="Z129" s="24">
        <v>0</v>
      </c>
    </row>
    <row r="130" spans="1:26" x14ac:dyDescent="0.25">
      <c r="A130" s="2">
        <v>38961</v>
      </c>
      <c r="B130" s="3">
        <v>691013305</v>
      </c>
      <c r="C130">
        <v>7.9722</v>
      </c>
      <c r="D130">
        <v>1.1182000000000001</v>
      </c>
      <c r="E130">
        <v>0.52795522939654715</v>
      </c>
      <c r="F130">
        <v>81.367900000000006</v>
      </c>
      <c r="G130">
        <v>71.930000000000007</v>
      </c>
      <c r="H130" s="22">
        <v>29.248905173913048</v>
      </c>
      <c r="I130" s="22">
        <f t="shared" si="8"/>
        <v>20.353669636249904</v>
      </c>
      <c r="J130" s="22">
        <f t="shared" si="9"/>
        <v>2.07596048984318</v>
      </c>
      <c r="K130" s="22">
        <f t="shared" si="10"/>
        <v>0.11172024961040795</v>
      </c>
      <c r="L130" s="22">
        <f t="shared" si="11"/>
        <v>-0.63874379168055884</v>
      </c>
      <c r="M130" s="22">
        <f t="shared" si="12"/>
        <v>4.3989808463381728</v>
      </c>
      <c r="N130" s="22">
        <f t="shared" si="13"/>
        <v>4.2756934238792645</v>
      </c>
      <c r="O130" s="22">
        <f t="shared" si="14"/>
        <v>3.3758421430256567</v>
      </c>
      <c r="P130" s="24">
        <v>0</v>
      </c>
      <c r="Q130" s="24">
        <v>0</v>
      </c>
      <c r="R130" s="24">
        <v>0</v>
      </c>
      <c r="S130" s="24">
        <v>0</v>
      </c>
      <c r="T130" s="24">
        <v>0</v>
      </c>
      <c r="U130" s="24">
        <v>0</v>
      </c>
      <c r="V130" s="24">
        <v>0</v>
      </c>
      <c r="W130" s="24">
        <v>1</v>
      </c>
      <c r="X130" s="24">
        <v>0</v>
      </c>
      <c r="Y130" s="24">
        <v>0</v>
      </c>
      <c r="Z130" s="24">
        <v>0</v>
      </c>
    </row>
    <row r="131" spans="1:26" x14ac:dyDescent="0.25">
      <c r="A131" s="2">
        <v>38991</v>
      </c>
      <c r="B131" s="3">
        <v>769030425</v>
      </c>
      <c r="C131">
        <v>7.9333999999999998</v>
      </c>
      <c r="D131">
        <v>1.1161000000000001</v>
      </c>
      <c r="E131">
        <v>0.53081373745952543</v>
      </c>
      <c r="F131">
        <v>81.67</v>
      </c>
      <c r="G131">
        <v>67.91</v>
      </c>
      <c r="H131" s="22">
        <v>32.645946550000005</v>
      </c>
      <c r="I131" s="22">
        <f t="shared" ref="I131:I194" si="15">LN(B131)</f>
        <v>20.46064109105658</v>
      </c>
      <c r="J131" s="22">
        <f t="shared" ref="J131:J194" si="16">LN(C131)</f>
        <v>2.0710816953353559</v>
      </c>
      <c r="K131" s="22">
        <f t="shared" ref="K131:K194" si="17">LN(D131)</f>
        <v>0.10984046567953226</v>
      </c>
      <c r="L131" s="22">
        <f t="shared" ref="L131:L194" si="18">LN(E131)</f>
        <v>-0.63334409618919163</v>
      </c>
      <c r="M131" s="22">
        <f t="shared" ref="M131:M194" si="19">LN(F131)</f>
        <v>4.4026867373701846</v>
      </c>
      <c r="N131" s="22">
        <f t="shared" ref="N131:N194" si="20">LN(G131)</f>
        <v>4.2181832991257</v>
      </c>
      <c r="O131" s="22">
        <f t="shared" ref="O131:O194" si="21">LN(H131)</f>
        <v>3.4857206994701957</v>
      </c>
      <c r="P131" s="24">
        <v>0</v>
      </c>
      <c r="Q131" s="24">
        <v>0</v>
      </c>
      <c r="R131" s="24">
        <v>0</v>
      </c>
      <c r="S131" s="24">
        <v>0</v>
      </c>
      <c r="T131" s="24">
        <v>0</v>
      </c>
      <c r="U131" s="24">
        <v>0</v>
      </c>
      <c r="V131" s="24">
        <v>0</v>
      </c>
      <c r="W131" s="24">
        <v>0</v>
      </c>
      <c r="X131" s="24">
        <v>1</v>
      </c>
      <c r="Y131" s="24">
        <v>0</v>
      </c>
      <c r="Z131" s="24">
        <v>0</v>
      </c>
    </row>
    <row r="132" spans="1:26" x14ac:dyDescent="0.25">
      <c r="A132" s="2">
        <v>39022</v>
      </c>
      <c r="B132" s="3">
        <v>670855242</v>
      </c>
      <c r="C132">
        <v>7.9017999999999997</v>
      </c>
      <c r="D132">
        <v>1.1285000000000001</v>
      </c>
      <c r="E132">
        <v>0.5329070077271516</v>
      </c>
      <c r="F132">
        <v>82.582700000000003</v>
      </c>
      <c r="G132">
        <v>64.319999999999993</v>
      </c>
      <c r="H132" s="22">
        <v>35.216070318181814</v>
      </c>
      <c r="I132" s="22">
        <f t="shared" si="15"/>
        <v>20.324063936937581</v>
      </c>
      <c r="J132" s="22">
        <f t="shared" si="16"/>
        <v>2.0670905816208052</v>
      </c>
      <c r="K132" s="22">
        <f t="shared" si="17"/>
        <v>0.12088931727545338</v>
      </c>
      <c r="L132" s="22">
        <f t="shared" si="18"/>
        <v>-0.62940833959293851</v>
      </c>
      <c r="M132" s="22">
        <f t="shared" si="19"/>
        <v>4.4138002154913902</v>
      </c>
      <c r="N132" s="22">
        <f t="shared" si="20"/>
        <v>4.1638706248707109</v>
      </c>
      <c r="O132" s="22">
        <f t="shared" si="21"/>
        <v>3.5615025215501102</v>
      </c>
      <c r="P132" s="24">
        <v>0</v>
      </c>
      <c r="Q132" s="24">
        <v>0</v>
      </c>
      <c r="R132" s="24">
        <v>0</v>
      </c>
      <c r="S132" s="24">
        <v>0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4">
        <v>1</v>
      </c>
      <c r="Z132" s="24">
        <v>0</v>
      </c>
    </row>
    <row r="133" spans="1:26" x14ac:dyDescent="0.25">
      <c r="A133" s="2">
        <v>39052</v>
      </c>
      <c r="B133" s="3">
        <v>701592243</v>
      </c>
      <c r="C133">
        <v>7.8621999999999996</v>
      </c>
      <c r="D133">
        <v>1.1358999999999999</v>
      </c>
      <c r="E133">
        <v>0.52287581699346408</v>
      </c>
      <c r="F133">
        <v>81.673599999999993</v>
      </c>
      <c r="G133">
        <v>62.12</v>
      </c>
      <c r="H133" s="22">
        <v>36.591212047619052</v>
      </c>
      <c r="I133" s="22">
        <f t="shared" si="15"/>
        <v>20.368862942803773</v>
      </c>
      <c r="J133" s="22">
        <f t="shared" si="16"/>
        <v>2.0620664654957461</v>
      </c>
      <c r="K133" s="22">
        <f t="shared" si="17"/>
        <v>0.12742528825523877</v>
      </c>
      <c r="L133" s="22">
        <f t="shared" si="18"/>
        <v>-0.64841128671855375</v>
      </c>
      <c r="M133" s="22">
        <f t="shared" si="19"/>
        <v>4.4027308162321734</v>
      </c>
      <c r="N133" s="22">
        <f t="shared" si="20"/>
        <v>4.1290679982804859</v>
      </c>
      <c r="O133" s="22">
        <f t="shared" si="21"/>
        <v>3.5998081035882321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4">
        <v>0</v>
      </c>
      <c r="Z133" s="24">
        <v>1</v>
      </c>
    </row>
    <row r="134" spans="1:26" x14ac:dyDescent="0.25">
      <c r="A134" s="2">
        <v>39083</v>
      </c>
      <c r="B134" s="3">
        <v>701639385</v>
      </c>
      <c r="C134">
        <v>7.8219000000000003</v>
      </c>
      <c r="D134">
        <v>1.1532</v>
      </c>
      <c r="E134">
        <v>0.50945030312293038</v>
      </c>
      <c r="F134">
        <v>80.926400000000001</v>
      </c>
      <c r="G134">
        <v>60.59</v>
      </c>
      <c r="H134" s="22">
        <v>38.888275400000005</v>
      </c>
      <c r="I134" s="22">
        <f t="shared" si="15"/>
        <v>20.368930133421596</v>
      </c>
      <c r="J134" s="22">
        <f t="shared" si="16"/>
        <v>2.0569274917974969</v>
      </c>
      <c r="K134" s="22">
        <f t="shared" si="17"/>
        <v>0.14254068678211007</v>
      </c>
      <c r="L134" s="22">
        <f t="shared" si="18"/>
        <v>-0.67442297156166564</v>
      </c>
      <c r="M134" s="22">
        <f t="shared" si="19"/>
        <v>4.3935400996317728</v>
      </c>
      <c r="N134" s="22">
        <f t="shared" si="20"/>
        <v>4.1041298629568974</v>
      </c>
      <c r="O134" s="22">
        <f t="shared" si="21"/>
        <v>3.6606928015942355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4">
        <v>0</v>
      </c>
      <c r="Z134" s="24">
        <v>0</v>
      </c>
    </row>
    <row r="135" spans="1:26" x14ac:dyDescent="0.25">
      <c r="A135" s="2">
        <v>39114</v>
      </c>
      <c r="B135" s="3">
        <v>750687367</v>
      </c>
      <c r="C135">
        <v>7.7876000000000003</v>
      </c>
      <c r="D135">
        <v>1.1762999999999999</v>
      </c>
      <c r="E135">
        <v>0.51054270689743197</v>
      </c>
      <c r="F135">
        <v>82.3553</v>
      </c>
      <c r="G135">
        <v>59.54</v>
      </c>
      <c r="H135" s="22">
        <v>39.365165850000004</v>
      </c>
      <c r="I135" s="22">
        <f t="shared" si="15"/>
        <v>20.436499834108041</v>
      </c>
      <c r="J135" s="22">
        <f t="shared" si="16"/>
        <v>2.0525327251226182</v>
      </c>
      <c r="K135" s="22">
        <f t="shared" si="17"/>
        <v>0.16237391898425851</v>
      </c>
      <c r="L135" s="22">
        <f t="shared" si="18"/>
        <v>-0.67228098787856039</v>
      </c>
      <c r="M135" s="22">
        <f t="shared" si="19"/>
        <v>4.4110428139940776</v>
      </c>
      <c r="N135" s="22">
        <f t="shared" si="20"/>
        <v>4.0866483555876307</v>
      </c>
      <c r="O135" s="22">
        <f t="shared" si="21"/>
        <v>3.6728813097610495</v>
      </c>
      <c r="P135" s="24">
        <v>1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4">
        <v>0</v>
      </c>
      <c r="Z135" s="24">
        <v>0</v>
      </c>
    </row>
    <row r="136" spans="1:26" x14ac:dyDescent="0.25">
      <c r="A136" s="2">
        <v>39142</v>
      </c>
      <c r="B136" s="3">
        <v>817613572</v>
      </c>
      <c r="C136">
        <v>7.7502000000000004</v>
      </c>
      <c r="D136">
        <v>1.171</v>
      </c>
      <c r="E136">
        <v>0.51049058144877224</v>
      </c>
      <c r="F136">
        <v>82.147800000000004</v>
      </c>
      <c r="G136">
        <v>65.680000000000007</v>
      </c>
      <c r="H136" s="22">
        <v>44.029359736842103</v>
      </c>
      <c r="I136" s="22">
        <f t="shared" si="15"/>
        <v>20.521900377080243</v>
      </c>
      <c r="J136" s="22">
        <f t="shared" si="16"/>
        <v>2.0477186494838877</v>
      </c>
      <c r="K136" s="22">
        <f t="shared" si="17"/>
        <v>0.15785808461558032</v>
      </c>
      <c r="L136" s="22">
        <f t="shared" si="18"/>
        <v>-0.67238309120721773</v>
      </c>
      <c r="M136" s="22">
        <f t="shared" si="19"/>
        <v>4.4085200638447031</v>
      </c>
      <c r="N136" s="22">
        <f t="shared" si="20"/>
        <v>4.1847944651441731</v>
      </c>
      <c r="O136" s="22">
        <f t="shared" si="21"/>
        <v>3.7848566781412001</v>
      </c>
      <c r="P136" s="24">
        <v>0</v>
      </c>
      <c r="Q136" s="24">
        <v>1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4">
        <v>0</v>
      </c>
      <c r="Z136" s="24">
        <v>0</v>
      </c>
    </row>
    <row r="137" spans="1:26" x14ac:dyDescent="0.25">
      <c r="A137" s="2">
        <v>39173</v>
      </c>
      <c r="B137" s="3">
        <v>748709576</v>
      </c>
      <c r="C137">
        <v>7.7369000000000003</v>
      </c>
      <c r="D137">
        <v>1.1681999999999999</v>
      </c>
      <c r="E137">
        <v>0.51350518640238263</v>
      </c>
      <c r="F137">
        <v>81.373099999999994</v>
      </c>
      <c r="G137">
        <v>61.53</v>
      </c>
      <c r="H137" s="22">
        <v>44.781865454545454</v>
      </c>
      <c r="I137" s="22">
        <f t="shared" si="15"/>
        <v>20.433861717288746</v>
      </c>
      <c r="J137" s="22">
        <f t="shared" si="16"/>
        <v>2.0460010905774957</v>
      </c>
      <c r="K137" s="22">
        <f t="shared" si="17"/>
        <v>0.15546410262407187</v>
      </c>
      <c r="L137" s="22">
        <f t="shared" si="18"/>
        <v>-0.66649514956251887</v>
      </c>
      <c r="M137" s="22">
        <f t="shared" si="19"/>
        <v>4.3990447515618314</v>
      </c>
      <c r="N137" s="22">
        <f t="shared" si="20"/>
        <v>4.1195248607523993</v>
      </c>
      <c r="O137" s="22">
        <f t="shared" si="21"/>
        <v>3.8018032685107337</v>
      </c>
      <c r="P137" s="24">
        <v>0</v>
      </c>
      <c r="Q137" s="24">
        <v>0</v>
      </c>
      <c r="R137" s="24">
        <v>1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4">
        <v>0</v>
      </c>
      <c r="Z137" s="24">
        <v>0</v>
      </c>
    </row>
    <row r="138" spans="1:26" x14ac:dyDescent="0.25">
      <c r="A138" s="2">
        <v>39203</v>
      </c>
      <c r="B138" s="3">
        <v>836817631</v>
      </c>
      <c r="C138">
        <v>7.7247000000000003</v>
      </c>
      <c r="D138">
        <v>1.135</v>
      </c>
      <c r="E138">
        <v>0.50304341264651142</v>
      </c>
      <c r="F138">
        <v>80.132900000000006</v>
      </c>
      <c r="G138">
        <v>65.42</v>
      </c>
      <c r="H138" s="22">
        <v>44.885184450000004</v>
      </c>
      <c r="I138" s="22">
        <f t="shared" si="15"/>
        <v>20.545116720603641</v>
      </c>
      <c r="J138" s="22">
        <f t="shared" si="16"/>
        <v>2.0444229870782564</v>
      </c>
      <c r="K138" s="22">
        <f t="shared" si="17"/>
        <v>0.12663265093336601</v>
      </c>
      <c r="L138" s="22">
        <f t="shared" si="18"/>
        <v>-0.68707880515833852</v>
      </c>
      <c r="M138" s="22">
        <f t="shared" si="19"/>
        <v>4.3836865063244117</v>
      </c>
      <c r="N138" s="22">
        <f t="shared" si="20"/>
        <v>4.1808280221102381</v>
      </c>
      <c r="O138" s="22">
        <f t="shared" si="21"/>
        <v>3.8041077725908732</v>
      </c>
      <c r="P138" s="24">
        <v>0</v>
      </c>
      <c r="Q138" s="24">
        <v>0</v>
      </c>
      <c r="R138" s="24">
        <v>0</v>
      </c>
      <c r="S138" s="24">
        <v>1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4">
        <v>0</v>
      </c>
      <c r="Z138" s="24">
        <v>0</v>
      </c>
    </row>
    <row r="139" spans="1:26" x14ac:dyDescent="0.25">
      <c r="A139" s="2">
        <v>39234</v>
      </c>
      <c r="B139" s="3">
        <v>815739879</v>
      </c>
      <c r="C139">
        <v>7.6772999999999998</v>
      </c>
      <c r="D139">
        <v>1.0951</v>
      </c>
      <c r="E139">
        <v>0.50398145348251189</v>
      </c>
      <c r="F139">
        <v>79.307100000000005</v>
      </c>
      <c r="G139">
        <v>73.510000000000005</v>
      </c>
      <c r="H139" s="22">
        <v>47.614473636363641</v>
      </c>
      <c r="I139" s="22">
        <f t="shared" si="15"/>
        <v>20.519606086373301</v>
      </c>
      <c r="J139" s="22">
        <f t="shared" si="16"/>
        <v>2.0382679228469973</v>
      </c>
      <c r="K139" s="22">
        <f t="shared" si="17"/>
        <v>9.0845683299576388E-2</v>
      </c>
      <c r="L139" s="22">
        <f t="shared" si="18"/>
        <v>-0.68521581023366496</v>
      </c>
      <c r="M139" s="22">
        <f t="shared" si="19"/>
        <v>4.3733276580503277</v>
      </c>
      <c r="N139" s="22">
        <f t="shared" si="20"/>
        <v>4.2974214513859961</v>
      </c>
      <c r="O139" s="22">
        <f t="shared" si="21"/>
        <v>3.8631367830089047</v>
      </c>
      <c r="P139" s="24">
        <v>0</v>
      </c>
      <c r="Q139" s="24">
        <v>0</v>
      </c>
      <c r="R139" s="24">
        <v>0</v>
      </c>
      <c r="S139" s="24">
        <v>0</v>
      </c>
      <c r="T139" s="24">
        <v>1</v>
      </c>
      <c r="U139" s="24">
        <v>0</v>
      </c>
      <c r="V139" s="24">
        <v>0</v>
      </c>
      <c r="W139" s="24">
        <v>0</v>
      </c>
      <c r="X139" s="24">
        <v>0</v>
      </c>
      <c r="Y139" s="24">
        <v>0</v>
      </c>
      <c r="Z139" s="24">
        <v>0</v>
      </c>
    </row>
    <row r="140" spans="1:26" x14ac:dyDescent="0.25">
      <c r="A140" s="2">
        <v>39264</v>
      </c>
      <c r="B140" s="3">
        <v>720954071</v>
      </c>
      <c r="C140">
        <v>7.6333000000000002</v>
      </c>
      <c r="D140">
        <v>1.0650999999999999</v>
      </c>
      <c r="E140">
        <v>0.50334725927417323</v>
      </c>
      <c r="F140">
        <v>79.087599999999995</v>
      </c>
      <c r="G140">
        <v>74.06</v>
      </c>
      <c r="H140" s="22">
        <v>49.09621109523809</v>
      </c>
      <c r="I140" s="22">
        <f t="shared" si="15"/>
        <v>20.396085991417127</v>
      </c>
      <c r="J140" s="22">
        <f t="shared" si="16"/>
        <v>2.0325202550703225</v>
      </c>
      <c r="K140" s="22">
        <f t="shared" si="17"/>
        <v>6.3068691466982921E-2</v>
      </c>
      <c r="L140" s="22">
        <f t="shared" si="18"/>
        <v>-0.6864749707918808</v>
      </c>
      <c r="M140" s="22">
        <f t="shared" si="19"/>
        <v>4.3705560988945207</v>
      </c>
      <c r="N140" s="22">
        <f t="shared" si="20"/>
        <v>4.3048755754854664</v>
      </c>
      <c r="O140" s="22">
        <f t="shared" si="21"/>
        <v>3.893781864719847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1</v>
      </c>
      <c r="V140" s="24">
        <v>0</v>
      </c>
      <c r="W140" s="24">
        <v>0</v>
      </c>
      <c r="X140" s="24">
        <v>0</v>
      </c>
      <c r="Y140" s="24">
        <v>0</v>
      </c>
      <c r="Z140" s="24">
        <v>0</v>
      </c>
    </row>
    <row r="141" spans="1:26" x14ac:dyDescent="0.25">
      <c r="A141" s="2">
        <v>39295</v>
      </c>
      <c r="B141" s="3">
        <v>823529254</v>
      </c>
      <c r="C141">
        <v>7.5757000000000003</v>
      </c>
      <c r="D141">
        <v>1.0502</v>
      </c>
      <c r="E141">
        <v>0.49127978383689513</v>
      </c>
      <c r="F141">
        <v>77.779600000000002</v>
      </c>
      <c r="G141">
        <v>70.81</v>
      </c>
      <c r="H141" s="22">
        <v>51.61710585714286</v>
      </c>
      <c r="I141" s="22">
        <f t="shared" si="15"/>
        <v>20.529109630934006</v>
      </c>
      <c r="J141" s="22">
        <f t="shared" si="16"/>
        <v>2.0249457563668862</v>
      </c>
      <c r="K141" s="22">
        <f t="shared" si="17"/>
        <v>4.8980622221621882E-2</v>
      </c>
      <c r="L141" s="22">
        <f t="shared" si="18"/>
        <v>-0.71074148896089639</v>
      </c>
      <c r="M141" s="22">
        <f t="shared" si="19"/>
        <v>4.3538791860041695</v>
      </c>
      <c r="N141" s="22">
        <f t="shared" si="20"/>
        <v>4.2600002336636829</v>
      </c>
      <c r="O141" s="22">
        <f t="shared" si="21"/>
        <v>3.9438531264099539</v>
      </c>
      <c r="P141" s="24">
        <v>0</v>
      </c>
      <c r="Q141" s="24">
        <v>0</v>
      </c>
      <c r="R141" s="24">
        <v>0</v>
      </c>
      <c r="S141" s="24">
        <v>0</v>
      </c>
      <c r="T141" s="24">
        <v>0</v>
      </c>
      <c r="U141" s="24">
        <v>0</v>
      </c>
      <c r="V141" s="24">
        <v>1</v>
      </c>
      <c r="W141" s="24">
        <v>0</v>
      </c>
      <c r="X141" s="24">
        <v>0</v>
      </c>
      <c r="Y141" s="24">
        <v>0</v>
      </c>
      <c r="Z141" s="24">
        <v>0</v>
      </c>
    </row>
    <row r="142" spans="1:26" x14ac:dyDescent="0.25">
      <c r="A142" s="2">
        <v>39326</v>
      </c>
      <c r="B142" s="3">
        <v>807941486</v>
      </c>
      <c r="C142">
        <v>7.5734000000000004</v>
      </c>
      <c r="D142">
        <v>1.0579000000000001</v>
      </c>
      <c r="E142">
        <v>0.49726504226752855</v>
      </c>
      <c r="F142">
        <v>77.6678</v>
      </c>
      <c r="G142">
        <v>70.36</v>
      </c>
      <c r="H142" s="22">
        <v>51.107910956521742</v>
      </c>
      <c r="I142" s="22">
        <f t="shared" si="15"/>
        <v>20.510000195546205</v>
      </c>
      <c r="J142" s="22">
        <f t="shared" si="16"/>
        <v>2.0246421079629977</v>
      </c>
      <c r="K142" s="22">
        <f t="shared" si="17"/>
        <v>5.6285811010591887E-2</v>
      </c>
      <c r="L142" s="22">
        <f t="shared" si="18"/>
        <v>-0.69863211079051513</v>
      </c>
      <c r="M142" s="22">
        <f t="shared" si="19"/>
        <v>4.3524407570658026</v>
      </c>
      <c r="N142" s="22">
        <f t="shared" si="20"/>
        <v>4.253624919869357</v>
      </c>
      <c r="O142" s="22">
        <f t="shared" si="21"/>
        <v>3.9339392984664991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1</v>
      </c>
      <c r="X142" s="24">
        <v>0</v>
      </c>
      <c r="Y142" s="24">
        <v>0</v>
      </c>
      <c r="Z142" s="24">
        <v>0</v>
      </c>
    </row>
    <row r="143" spans="1:26" x14ac:dyDescent="0.25">
      <c r="A143" s="2">
        <v>39356</v>
      </c>
      <c r="B143" s="3">
        <v>922993687</v>
      </c>
      <c r="C143">
        <v>7.5209999999999999</v>
      </c>
      <c r="D143">
        <v>1.0266999999999999</v>
      </c>
      <c r="E143">
        <v>0.49544193420531107</v>
      </c>
      <c r="F143">
        <v>76.323099999999997</v>
      </c>
      <c r="G143">
        <v>63.15</v>
      </c>
      <c r="H143" s="22">
        <v>58.079609842105263</v>
      </c>
      <c r="I143" s="22">
        <f t="shared" si="15"/>
        <v>20.643132952790431</v>
      </c>
      <c r="J143" s="22">
        <f t="shared" si="16"/>
        <v>2.0176991078442659</v>
      </c>
      <c r="K143" s="22">
        <f t="shared" si="17"/>
        <v>2.6349775322781963E-2</v>
      </c>
      <c r="L143" s="22">
        <f t="shared" si="18"/>
        <v>-0.7023051183447111</v>
      </c>
      <c r="M143" s="22">
        <f t="shared" si="19"/>
        <v>4.3349756447637615</v>
      </c>
      <c r="N143" s="22">
        <f t="shared" si="20"/>
        <v>4.1455128487964998</v>
      </c>
      <c r="O143" s="22">
        <f t="shared" si="21"/>
        <v>4.061814652899371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1</v>
      </c>
      <c r="Y143" s="24">
        <v>0</v>
      </c>
      <c r="Z143" s="24">
        <v>0</v>
      </c>
    </row>
    <row r="144" spans="1:26" x14ac:dyDescent="0.25">
      <c r="A144" s="2">
        <v>39387</v>
      </c>
      <c r="B144" s="3">
        <v>895238640</v>
      </c>
      <c r="C144">
        <v>7.5019</v>
      </c>
      <c r="D144">
        <v>0.97540000000000004</v>
      </c>
      <c r="E144">
        <v>0.48902146804244701</v>
      </c>
      <c r="F144">
        <v>74.142499999999998</v>
      </c>
      <c r="G144">
        <v>56.69</v>
      </c>
      <c r="H144" s="22">
        <v>61.674214913043471</v>
      </c>
      <c r="I144" s="22">
        <f t="shared" si="15"/>
        <v>20.612600877569346</v>
      </c>
      <c r="J144" s="22">
        <f t="shared" si="16"/>
        <v>2.0151563217921278</v>
      </c>
      <c r="K144" s="22">
        <f t="shared" si="17"/>
        <v>-2.4907635706184782E-2</v>
      </c>
      <c r="L144" s="22">
        <f t="shared" si="18"/>
        <v>-0.71534888854363199</v>
      </c>
      <c r="M144" s="22">
        <f t="shared" si="19"/>
        <v>4.3059889171432895</v>
      </c>
      <c r="N144" s="22">
        <f t="shared" si="20"/>
        <v>4.0375978283362119</v>
      </c>
      <c r="O144" s="22">
        <f t="shared" si="21"/>
        <v>4.1218659329147567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4">
        <v>1</v>
      </c>
      <c r="Z144" s="24">
        <v>0</v>
      </c>
    </row>
    <row r="145" spans="1:26" x14ac:dyDescent="0.25">
      <c r="A145" s="2">
        <v>39417</v>
      </c>
      <c r="B145" s="3">
        <v>813869068</v>
      </c>
      <c r="C145">
        <v>7.4210000000000003</v>
      </c>
      <c r="D145">
        <v>0.96719999999999995</v>
      </c>
      <c r="E145">
        <v>0.4830684507994783</v>
      </c>
      <c r="F145">
        <v>72.254800000000003</v>
      </c>
      <c r="G145">
        <v>49.95</v>
      </c>
      <c r="H145" s="22">
        <v>63.300523952380956</v>
      </c>
      <c r="I145" s="22">
        <f t="shared" si="15"/>
        <v>20.517310060906198</v>
      </c>
      <c r="J145" s="22">
        <f t="shared" si="16"/>
        <v>2.0043138189879963</v>
      </c>
      <c r="K145" s="22">
        <f t="shared" si="17"/>
        <v>-3.334997968155419E-2</v>
      </c>
      <c r="L145" s="22">
        <f t="shared" si="18"/>
        <v>-0.72759691528917081</v>
      </c>
      <c r="M145" s="22">
        <f t="shared" si="19"/>
        <v>4.2801987607719285</v>
      </c>
      <c r="N145" s="22">
        <f t="shared" si="20"/>
        <v>3.9110225050945626</v>
      </c>
      <c r="O145" s="22">
        <f t="shared" si="21"/>
        <v>4.147893606404673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4">
        <v>0</v>
      </c>
      <c r="Z145" s="24">
        <v>1</v>
      </c>
    </row>
    <row r="146" spans="1:26" x14ac:dyDescent="0.25">
      <c r="A146" s="2">
        <v>39448</v>
      </c>
      <c r="B146" s="3">
        <v>966155012</v>
      </c>
      <c r="C146">
        <v>7.3681999999999999</v>
      </c>
      <c r="D146">
        <v>1.0021</v>
      </c>
      <c r="E146">
        <v>0.49600714250285211</v>
      </c>
      <c r="F146">
        <v>73.799099999999996</v>
      </c>
      <c r="G146">
        <v>53.28</v>
      </c>
      <c r="H146" s="22">
        <v>72.867470999999981</v>
      </c>
      <c r="I146" s="22">
        <f t="shared" si="15"/>
        <v>20.688834847212096</v>
      </c>
      <c r="J146" s="22">
        <f t="shared" si="16"/>
        <v>1.9971734429928549</v>
      </c>
      <c r="K146" s="22">
        <f t="shared" si="17"/>
        <v>2.0977980821461199E-3</v>
      </c>
      <c r="L146" s="22">
        <f t="shared" si="18"/>
        <v>-0.70116495215352848</v>
      </c>
      <c r="M146" s="22">
        <f t="shared" si="19"/>
        <v>4.3013465364101142</v>
      </c>
      <c r="N146" s="22">
        <f t="shared" si="20"/>
        <v>3.9755610262321337</v>
      </c>
      <c r="O146" s="22">
        <f t="shared" si="21"/>
        <v>4.2886423254397545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24">
        <v>0</v>
      </c>
    </row>
    <row r="147" spans="1:26" x14ac:dyDescent="0.25">
      <c r="A147" s="2">
        <v>39479</v>
      </c>
      <c r="B147" s="3">
        <v>953670868</v>
      </c>
      <c r="C147">
        <v>7.2404999999999999</v>
      </c>
      <c r="D147">
        <v>1.0099</v>
      </c>
      <c r="E147">
        <v>0.50756268399147297</v>
      </c>
      <c r="F147">
        <v>73.210499999999996</v>
      </c>
      <c r="G147">
        <v>49.76</v>
      </c>
      <c r="H147" s="22">
        <v>71.742237285714296</v>
      </c>
      <c r="I147" s="22">
        <f t="shared" si="15"/>
        <v>20.67582916778921</v>
      </c>
      <c r="J147" s="22">
        <f t="shared" si="16"/>
        <v>1.9796902647865202</v>
      </c>
      <c r="K147" s="22">
        <f t="shared" si="17"/>
        <v>9.8513160503742019E-3</v>
      </c>
      <c r="L147" s="22">
        <f t="shared" si="18"/>
        <v>-0.67813506043944161</v>
      </c>
      <c r="M147" s="22">
        <f t="shared" si="19"/>
        <v>4.2933388533033074</v>
      </c>
      <c r="N147" s="22">
        <f t="shared" si="20"/>
        <v>3.9072114484309242</v>
      </c>
      <c r="O147" s="22">
        <f t="shared" si="21"/>
        <v>4.2730796576467762</v>
      </c>
      <c r="P147" s="24">
        <v>1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4">
        <v>0</v>
      </c>
      <c r="Z147" s="24">
        <v>0</v>
      </c>
    </row>
    <row r="148" spans="1:26" x14ac:dyDescent="0.25">
      <c r="A148" s="2">
        <v>39508</v>
      </c>
      <c r="B148" s="3">
        <v>988525439</v>
      </c>
      <c r="C148">
        <v>7.1643999999999997</v>
      </c>
      <c r="D148">
        <v>0.99860000000000004</v>
      </c>
      <c r="E148">
        <v>0.50900946757609689</v>
      </c>
      <c r="F148">
        <v>72.857500000000002</v>
      </c>
      <c r="G148">
        <v>57.86</v>
      </c>
      <c r="H148" s="22">
        <v>70.682557150000008</v>
      </c>
      <c r="I148" s="22">
        <f t="shared" si="15"/>
        <v>20.711724935195754</v>
      </c>
      <c r="J148" s="22">
        <f t="shared" si="16"/>
        <v>1.9691243173689663</v>
      </c>
      <c r="K148" s="22">
        <f t="shared" si="17"/>
        <v>-1.4009809156281003E-3</v>
      </c>
      <c r="L148" s="22">
        <f t="shared" si="18"/>
        <v>-0.67528866225863227</v>
      </c>
      <c r="M148" s="22">
        <f t="shared" si="19"/>
        <v>4.2885054786118282</v>
      </c>
      <c r="N148" s="22">
        <f t="shared" si="20"/>
        <v>4.058026299547989</v>
      </c>
      <c r="O148" s="22">
        <f t="shared" si="21"/>
        <v>4.2581988260556729</v>
      </c>
      <c r="P148" s="24">
        <v>0</v>
      </c>
      <c r="Q148" s="24">
        <v>1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</row>
    <row r="149" spans="1:26" x14ac:dyDescent="0.25">
      <c r="A149" s="2">
        <v>39539</v>
      </c>
      <c r="B149" s="3">
        <v>1090868980</v>
      </c>
      <c r="C149">
        <v>7.0721999999999996</v>
      </c>
      <c r="D149">
        <v>1.0028999999999999</v>
      </c>
      <c r="E149">
        <v>0.49962528103922055</v>
      </c>
      <c r="F149">
        <v>70.435500000000005</v>
      </c>
      <c r="G149">
        <v>53.24</v>
      </c>
      <c r="H149" s="22">
        <v>68.513390750000013</v>
      </c>
      <c r="I149" s="22">
        <f t="shared" si="15"/>
        <v>20.810240444926738</v>
      </c>
      <c r="J149" s="22">
        <f t="shared" si="16"/>
        <v>1.9561716054784417</v>
      </c>
      <c r="K149" s="22">
        <f t="shared" si="17"/>
        <v>2.8958031120254681E-3</v>
      </c>
      <c r="L149" s="22">
        <f t="shared" si="18"/>
        <v>-0.69389689945049138</v>
      </c>
      <c r="M149" s="22">
        <f t="shared" si="19"/>
        <v>4.2546973974305971</v>
      </c>
      <c r="N149" s="22">
        <f t="shared" si="20"/>
        <v>3.974809993526911</v>
      </c>
      <c r="O149" s="22">
        <f t="shared" si="21"/>
        <v>4.227029211564858</v>
      </c>
      <c r="P149" s="24">
        <v>0</v>
      </c>
      <c r="Q149" s="24">
        <v>0</v>
      </c>
      <c r="R149" s="24">
        <v>1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4">
        <v>0</v>
      </c>
    </row>
    <row r="150" spans="1:26" x14ac:dyDescent="0.25">
      <c r="A150" s="2">
        <v>39569</v>
      </c>
      <c r="B150" s="3">
        <v>1047992457</v>
      </c>
      <c r="C150">
        <v>6.9996999999999998</v>
      </c>
      <c r="D150">
        <v>1.0137</v>
      </c>
      <c r="E150">
        <v>0.50464271295922492</v>
      </c>
      <c r="F150">
        <v>70.390500000000003</v>
      </c>
      <c r="G150">
        <v>61.15</v>
      </c>
      <c r="H150" s="22">
        <v>72.377746636363639</v>
      </c>
      <c r="I150" s="22">
        <f t="shared" si="15"/>
        <v>20.770142225300276</v>
      </c>
      <c r="J150" s="22">
        <f t="shared" si="16"/>
        <v>1.9458672909940626</v>
      </c>
      <c r="K150" s="22">
        <f t="shared" si="17"/>
        <v>1.3607003406216947E-2</v>
      </c>
      <c r="L150" s="22">
        <f t="shared" si="18"/>
        <v>-0.68390459919301261</v>
      </c>
      <c r="M150" s="22">
        <f t="shared" si="19"/>
        <v>4.2540583108765286</v>
      </c>
      <c r="N150" s="22">
        <f t="shared" si="20"/>
        <v>4.1133298621331811</v>
      </c>
      <c r="O150" s="22">
        <f t="shared" si="21"/>
        <v>4.2818988852437281</v>
      </c>
      <c r="P150" s="24">
        <v>0</v>
      </c>
      <c r="Q150" s="24">
        <v>0</v>
      </c>
      <c r="R150" s="24">
        <v>0</v>
      </c>
      <c r="S150" s="24">
        <v>1</v>
      </c>
      <c r="T150" s="24">
        <v>0</v>
      </c>
      <c r="U150" s="24">
        <v>0</v>
      </c>
      <c r="V150" s="24">
        <v>0</v>
      </c>
      <c r="W150" s="24">
        <v>0</v>
      </c>
      <c r="X150" s="24">
        <v>0</v>
      </c>
      <c r="Y150" s="24">
        <v>0</v>
      </c>
      <c r="Z150" s="24">
        <v>0</v>
      </c>
    </row>
    <row r="151" spans="1:26" x14ac:dyDescent="0.25">
      <c r="A151" s="2">
        <v>39600</v>
      </c>
      <c r="B151" s="3">
        <v>990480417</v>
      </c>
      <c r="C151">
        <v>6.9725000000000001</v>
      </c>
      <c r="D151">
        <v>0.99929999999999997</v>
      </c>
      <c r="E151">
        <v>0.5089058524173028</v>
      </c>
      <c r="F151">
        <v>70.720100000000002</v>
      </c>
      <c r="G151">
        <v>78.11</v>
      </c>
      <c r="H151" s="22">
        <v>69.261802904761893</v>
      </c>
      <c r="I151" s="22">
        <f t="shared" si="15"/>
        <v>20.713700653084619</v>
      </c>
      <c r="J151" s="22">
        <f t="shared" si="16"/>
        <v>1.9419738405195071</v>
      </c>
      <c r="K151" s="22">
        <f t="shared" si="17"/>
        <v>-7.0024511439342589E-4</v>
      </c>
      <c r="L151" s="22">
        <f t="shared" si="18"/>
        <v>-0.67549224532122454</v>
      </c>
      <c r="M151" s="22">
        <f t="shared" si="19"/>
        <v>4.258729832355538</v>
      </c>
      <c r="N151" s="22">
        <f t="shared" si="20"/>
        <v>4.3581180896222058</v>
      </c>
      <c r="O151" s="22">
        <f t="shared" si="21"/>
        <v>4.2378935696022957</v>
      </c>
      <c r="P151" s="24">
        <v>0</v>
      </c>
      <c r="Q151" s="24">
        <v>0</v>
      </c>
      <c r="R151" s="24">
        <v>0</v>
      </c>
      <c r="S151" s="24">
        <v>0</v>
      </c>
      <c r="T151" s="24">
        <v>1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</row>
    <row r="152" spans="1:26" x14ac:dyDescent="0.25">
      <c r="A152" s="2">
        <v>39630</v>
      </c>
      <c r="B152" s="3">
        <v>1004907967</v>
      </c>
      <c r="C152">
        <v>6.8993000000000002</v>
      </c>
      <c r="D152">
        <v>1.0165999999999999</v>
      </c>
      <c r="E152">
        <v>0.50854353132628149</v>
      </c>
      <c r="F152">
        <v>71.379199999999997</v>
      </c>
      <c r="G152">
        <v>73.900000000000006</v>
      </c>
      <c r="H152" s="22">
        <v>64.59479985714286</v>
      </c>
      <c r="I152" s="22">
        <f t="shared" si="15"/>
        <v>20.728161799139816</v>
      </c>
      <c r="J152" s="22">
        <f t="shared" si="16"/>
        <v>1.9314199571815256</v>
      </c>
      <c r="K152" s="22">
        <f t="shared" si="17"/>
        <v>1.6463726030665031E-2</v>
      </c>
      <c r="L152" s="22">
        <f t="shared" si="18"/>
        <v>-0.6762044598296334</v>
      </c>
      <c r="M152" s="22">
        <f t="shared" si="19"/>
        <v>4.2680065103780258</v>
      </c>
      <c r="N152" s="22">
        <f t="shared" si="20"/>
        <v>4.3027128279541564</v>
      </c>
      <c r="O152" s="22">
        <f t="shared" si="21"/>
        <v>4.1681339099810053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1</v>
      </c>
      <c r="V152" s="24">
        <v>0</v>
      </c>
      <c r="W152" s="24">
        <v>0</v>
      </c>
      <c r="X152" s="24">
        <v>0</v>
      </c>
      <c r="Y152" s="24">
        <v>0</v>
      </c>
      <c r="Z152" s="24">
        <v>0</v>
      </c>
    </row>
    <row r="153" spans="1:26" x14ac:dyDescent="0.25">
      <c r="A153" s="2">
        <v>39661</v>
      </c>
      <c r="B153" s="3">
        <v>1009473111</v>
      </c>
      <c r="C153">
        <v>6.8354999999999997</v>
      </c>
      <c r="D153">
        <v>1.0129999999999999</v>
      </c>
      <c r="E153">
        <v>0.50281576830249397</v>
      </c>
      <c r="F153">
        <v>70.827200000000005</v>
      </c>
      <c r="G153">
        <v>76.08</v>
      </c>
      <c r="H153" s="22">
        <v>57.039310909090908</v>
      </c>
      <c r="I153" s="22">
        <f t="shared" si="15"/>
        <v>20.732694359404029</v>
      </c>
      <c r="J153" s="22">
        <f t="shared" si="16"/>
        <v>1.9221296203899099</v>
      </c>
      <c r="K153" s="22">
        <f t="shared" si="17"/>
        <v>1.2916225266546229E-2</v>
      </c>
      <c r="L153" s="22">
        <f t="shared" si="18"/>
        <v>-0.68753144177430958</v>
      </c>
      <c r="M153" s="22">
        <f t="shared" si="19"/>
        <v>4.2602431077120899</v>
      </c>
      <c r="N153" s="22">
        <f t="shared" si="20"/>
        <v>4.3317854182371347</v>
      </c>
      <c r="O153" s="22">
        <f t="shared" si="21"/>
        <v>4.0437406951966519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1</v>
      </c>
      <c r="W153" s="24">
        <v>0</v>
      </c>
      <c r="X153" s="24">
        <v>0</v>
      </c>
      <c r="Y153" s="24">
        <v>0</v>
      </c>
      <c r="Z153" s="24">
        <v>0</v>
      </c>
    </row>
    <row r="154" spans="1:26" x14ac:dyDescent="0.25">
      <c r="A154" s="2">
        <v>39692</v>
      </c>
      <c r="B154" s="3">
        <v>1065380884</v>
      </c>
      <c r="C154">
        <v>6.8461999999999996</v>
      </c>
      <c r="D154">
        <v>1.0535000000000001</v>
      </c>
      <c r="E154">
        <v>0.53008216273522391</v>
      </c>
      <c r="F154">
        <v>73.855999999999995</v>
      </c>
      <c r="G154">
        <v>84.56</v>
      </c>
      <c r="H154" s="22">
        <v>56.207672285714288</v>
      </c>
      <c r="I154" s="22">
        <f t="shared" si="15"/>
        <v>20.786598209729416</v>
      </c>
      <c r="J154" s="22">
        <f t="shared" si="16"/>
        <v>1.9236937538209125</v>
      </c>
      <c r="K154" s="22">
        <f t="shared" si="17"/>
        <v>5.2117954262106768E-2</v>
      </c>
      <c r="L154" s="22">
        <f t="shared" si="18"/>
        <v>-0.63472326042222815</v>
      </c>
      <c r="M154" s="22">
        <f t="shared" si="19"/>
        <v>4.3021172514455799</v>
      </c>
      <c r="N154" s="22">
        <f t="shared" si="20"/>
        <v>4.4374613415619821</v>
      </c>
      <c r="O154" s="22">
        <f t="shared" si="21"/>
        <v>4.029053265121374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1</v>
      </c>
      <c r="X154" s="24">
        <v>0</v>
      </c>
      <c r="Y154" s="24">
        <v>0</v>
      </c>
      <c r="Z154" s="24">
        <v>0</v>
      </c>
    </row>
    <row r="155" spans="1:26" x14ac:dyDescent="0.25">
      <c r="A155" s="2">
        <v>39722</v>
      </c>
      <c r="B155" s="3">
        <v>1114704310</v>
      </c>
      <c r="C155">
        <v>6.8307000000000002</v>
      </c>
      <c r="D155">
        <v>1.0582</v>
      </c>
      <c r="E155">
        <v>0.55639014076670568</v>
      </c>
      <c r="F155">
        <v>75.6434</v>
      </c>
      <c r="G155">
        <v>71.16</v>
      </c>
      <c r="H155" s="22">
        <v>50.369190285714282</v>
      </c>
      <c r="I155" s="22">
        <f t="shared" si="15"/>
        <v>20.831855013863546</v>
      </c>
      <c r="J155" s="22">
        <f t="shared" si="16"/>
        <v>1.9214271573500916</v>
      </c>
      <c r="K155" s="22">
        <f t="shared" si="17"/>
        <v>5.6569351487894326E-2</v>
      </c>
      <c r="L155" s="22">
        <f t="shared" si="18"/>
        <v>-0.58628553877585177</v>
      </c>
      <c r="M155" s="22">
        <f t="shared" si="19"/>
        <v>4.3260301925420768</v>
      </c>
      <c r="N155" s="22">
        <f t="shared" si="20"/>
        <v>4.2649308627976348</v>
      </c>
      <c r="O155" s="22">
        <f t="shared" si="21"/>
        <v>3.9193796843000648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1</v>
      </c>
      <c r="Y155" s="24">
        <v>0</v>
      </c>
      <c r="Z155" s="24">
        <v>0</v>
      </c>
    </row>
    <row r="156" spans="1:26" x14ac:dyDescent="0.25">
      <c r="A156" s="2">
        <v>39753</v>
      </c>
      <c r="B156" s="3">
        <v>982149690</v>
      </c>
      <c r="C156">
        <v>6.8357999999999999</v>
      </c>
      <c r="D156">
        <v>1.1847000000000001</v>
      </c>
      <c r="E156">
        <v>0.59304946032499117</v>
      </c>
      <c r="F156">
        <v>79.516800000000003</v>
      </c>
      <c r="G156">
        <v>63.67</v>
      </c>
      <c r="H156" s="22">
        <v>31.290366521739134</v>
      </c>
      <c r="I156" s="22">
        <f t="shared" si="15"/>
        <v>20.705254288510442</v>
      </c>
      <c r="J156" s="22">
        <f t="shared" si="16"/>
        <v>1.922173507949988</v>
      </c>
      <c r="K156" s="22">
        <f t="shared" si="17"/>
        <v>0.16948957797857644</v>
      </c>
      <c r="L156" s="22">
        <f t="shared" si="18"/>
        <v>-0.52247747650643805</v>
      </c>
      <c r="M156" s="22">
        <f t="shared" si="19"/>
        <v>4.3759683200899175</v>
      </c>
      <c r="N156" s="22">
        <f t="shared" si="20"/>
        <v>4.153713494028934</v>
      </c>
      <c r="O156" s="22">
        <f t="shared" si="21"/>
        <v>3.4433102713142993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4">
        <v>1</v>
      </c>
      <c r="Z156" s="24">
        <v>0</v>
      </c>
    </row>
    <row r="157" spans="1:26" x14ac:dyDescent="0.25">
      <c r="A157" s="2">
        <v>39783</v>
      </c>
      <c r="B157" s="3">
        <v>910322105</v>
      </c>
      <c r="C157">
        <v>6.8281000000000001</v>
      </c>
      <c r="D157">
        <v>1.2171000000000001</v>
      </c>
      <c r="E157">
        <v>0.6524434005350036</v>
      </c>
      <c r="F157">
        <v>82.945499999999996</v>
      </c>
      <c r="G157">
        <v>52.6</v>
      </c>
      <c r="H157" s="22">
        <v>29.113860210526312</v>
      </c>
      <c r="I157" s="22">
        <f t="shared" si="15"/>
        <v>20.629309056384024</v>
      </c>
      <c r="J157" s="22">
        <f t="shared" si="16"/>
        <v>1.9210464504019844</v>
      </c>
      <c r="K157" s="22">
        <f t="shared" si="17"/>
        <v>0.19647097989837425</v>
      </c>
      <c r="L157" s="22">
        <f t="shared" si="18"/>
        <v>-0.42703088602272488</v>
      </c>
      <c r="M157" s="22">
        <f t="shared" si="19"/>
        <v>4.4181837656169733</v>
      </c>
      <c r="N157" s="22">
        <f t="shared" si="20"/>
        <v>3.9627161197436642</v>
      </c>
      <c r="O157" s="22">
        <f t="shared" si="21"/>
        <v>3.3712143566789368</v>
      </c>
      <c r="P157" s="24">
        <v>0</v>
      </c>
      <c r="Q157" s="24">
        <v>0</v>
      </c>
      <c r="R157" s="24">
        <v>0</v>
      </c>
      <c r="S157" s="24">
        <v>0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4">
        <v>0</v>
      </c>
      <c r="Z157" s="24">
        <v>1</v>
      </c>
    </row>
    <row r="158" spans="1:26" x14ac:dyDescent="0.25">
      <c r="A158" s="2">
        <v>39814</v>
      </c>
      <c r="B158" s="3">
        <v>761575214</v>
      </c>
      <c r="C158">
        <v>6.8539000000000003</v>
      </c>
      <c r="D158">
        <v>1.2337</v>
      </c>
      <c r="E158">
        <v>0.67321933485929708</v>
      </c>
      <c r="F158">
        <v>81.017399999999995</v>
      </c>
      <c r="G158">
        <v>53.7</v>
      </c>
      <c r="H158" s="22">
        <v>30.513594999999995</v>
      </c>
      <c r="I158" s="22">
        <f t="shared" si="15"/>
        <v>20.450899496268985</v>
      </c>
      <c r="J158" s="22">
        <f t="shared" si="16"/>
        <v>1.9248178333255557</v>
      </c>
      <c r="K158" s="22">
        <f t="shared" si="17"/>
        <v>0.21001778409528188</v>
      </c>
      <c r="L158" s="22">
        <f t="shared" si="18"/>
        <v>-0.39568409625305911</v>
      </c>
      <c r="M158" s="22">
        <f t="shared" si="19"/>
        <v>4.3946639464178547</v>
      </c>
      <c r="N158" s="22">
        <f t="shared" si="20"/>
        <v>3.983413001514819</v>
      </c>
      <c r="O158" s="22">
        <f t="shared" si="21"/>
        <v>3.4181723220067433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4">
        <v>0</v>
      </c>
      <c r="Z158" s="24">
        <v>0</v>
      </c>
    </row>
    <row r="159" spans="1:26" x14ac:dyDescent="0.25">
      <c r="A159" s="2">
        <v>39845</v>
      </c>
      <c r="B159" s="3">
        <v>779431246</v>
      </c>
      <c r="C159">
        <v>6.8360000000000003</v>
      </c>
      <c r="D159">
        <v>1.2248000000000001</v>
      </c>
      <c r="E159">
        <v>0.69146729359701287</v>
      </c>
      <c r="F159">
        <v>81.216200000000001</v>
      </c>
      <c r="G159">
        <v>55.99</v>
      </c>
      <c r="H159" s="22">
        <v>33.4155637</v>
      </c>
      <c r="I159" s="22">
        <f t="shared" si="15"/>
        <v>20.474075039877984</v>
      </c>
      <c r="J159" s="22">
        <f t="shared" si="16"/>
        <v>1.9222027652533444</v>
      </c>
      <c r="K159" s="22">
        <f t="shared" si="17"/>
        <v>0.20277756536133704</v>
      </c>
      <c r="L159" s="22">
        <f t="shared" si="18"/>
        <v>-0.36893942675871444</v>
      </c>
      <c r="M159" s="22">
        <f t="shared" si="19"/>
        <v>4.3971147346578423</v>
      </c>
      <c r="N159" s="22">
        <f t="shared" si="20"/>
        <v>4.0251731033608023</v>
      </c>
      <c r="O159" s="22">
        <f t="shared" si="21"/>
        <v>3.5090217704900524</v>
      </c>
      <c r="P159" s="24">
        <v>1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4">
        <v>0</v>
      </c>
    </row>
    <row r="160" spans="1:26" x14ac:dyDescent="0.25">
      <c r="A160" s="2">
        <v>39873</v>
      </c>
      <c r="B160" s="3">
        <v>822920479</v>
      </c>
      <c r="C160">
        <v>6.8362999999999996</v>
      </c>
      <c r="D160">
        <v>1.2452000000000001</v>
      </c>
      <c r="E160">
        <v>0.69338510608792125</v>
      </c>
      <c r="F160">
        <v>83.263999999999996</v>
      </c>
      <c r="G160">
        <v>57.37</v>
      </c>
      <c r="H160" s="22">
        <v>28.457067210526318</v>
      </c>
      <c r="I160" s="22">
        <f t="shared" si="15"/>
        <v>20.528370130643726</v>
      </c>
      <c r="J160" s="22">
        <f t="shared" si="16"/>
        <v>1.9222466496034607</v>
      </c>
      <c r="K160" s="22">
        <f t="shared" si="17"/>
        <v>0.21929615958531612</v>
      </c>
      <c r="L160" s="22">
        <f t="shared" si="18"/>
        <v>-0.36616972550052207</v>
      </c>
      <c r="M160" s="22">
        <f t="shared" si="19"/>
        <v>4.4220162828900405</v>
      </c>
      <c r="N160" s="22">
        <f t="shared" si="20"/>
        <v>4.0495215186137798</v>
      </c>
      <c r="O160" s="22">
        <f t="shared" si="21"/>
        <v>3.3483965378270137</v>
      </c>
      <c r="P160" s="24">
        <v>0</v>
      </c>
      <c r="Q160" s="24">
        <v>1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4">
        <v>0</v>
      </c>
    </row>
    <row r="161" spans="1:26" x14ac:dyDescent="0.25">
      <c r="A161" s="2">
        <v>39904</v>
      </c>
      <c r="B161" s="3">
        <v>778694888</v>
      </c>
      <c r="C161">
        <v>6.8360000000000003</v>
      </c>
      <c r="D161">
        <v>1.2645</v>
      </c>
      <c r="E161">
        <v>0.7057163020465772</v>
      </c>
      <c r="F161">
        <v>84.336399999999998</v>
      </c>
      <c r="G161">
        <v>57.35</v>
      </c>
      <c r="H161" s="22">
        <v>25.432054681818183</v>
      </c>
      <c r="I161" s="22">
        <f t="shared" si="15"/>
        <v>20.4731298557382</v>
      </c>
      <c r="J161" s="22">
        <f t="shared" si="16"/>
        <v>1.9222027652533444</v>
      </c>
      <c r="K161" s="22">
        <f t="shared" si="17"/>
        <v>0.23467678712788276</v>
      </c>
      <c r="L161" s="22">
        <f t="shared" si="18"/>
        <v>-0.34854196070854349</v>
      </c>
      <c r="M161" s="22">
        <f t="shared" si="19"/>
        <v>4.4348135630346333</v>
      </c>
      <c r="N161" s="22">
        <f t="shared" si="20"/>
        <v>4.0491728435753798</v>
      </c>
      <c r="O161" s="22">
        <f t="shared" si="21"/>
        <v>3.2360103737248669</v>
      </c>
      <c r="P161" s="24">
        <v>0</v>
      </c>
      <c r="Q161" s="24">
        <v>0</v>
      </c>
      <c r="R161" s="24">
        <v>1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4">
        <v>0</v>
      </c>
      <c r="Z161" s="24">
        <v>0</v>
      </c>
    </row>
    <row r="162" spans="1:26" x14ac:dyDescent="0.25">
      <c r="A162" s="2">
        <v>39934</v>
      </c>
      <c r="B162" s="3">
        <v>705300106</v>
      </c>
      <c r="C162">
        <v>6.8305999999999996</v>
      </c>
      <c r="D162">
        <v>1.2242</v>
      </c>
      <c r="E162">
        <v>0.67971723762914626</v>
      </c>
      <c r="F162">
        <v>82.558199999999999</v>
      </c>
      <c r="G162">
        <v>57.89</v>
      </c>
      <c r="H162" s="22">
        <v>32.175680952380944</v>
      </c>
      <c r="I162" s="22">
        <f t="shared" si="15"/>
        <v>20.374133952469052</v>
      </c>
      <c r="J162" s="22">
        <f t="shared" si="16"/>
        <v>1.921412517454913</v>
      </c>
      <c r="K162" s="22">
        <f t="shared" si="17"/>
        <v>0.20228756943483236</v>
      </c>
      <c r="L162" s="22">
        <f t="shared" si="18"/>
        <v>-0.3860783943079743</v>
      </c>
      <c r="M162" s="22">
        <f t="shared" si="19"/>
        <v>4.4135034991699973</v>
      </c>
      <c r="N162" s="22">
        <f t="shared" si="20"/>
        <v>4.0585446580909137</v>
      </c>
      <c r="O162" s="22">
        <f t="shared" si="21"/>
        <v>3.4712109172793992</v>
      </c>
      <c r="P162" s="24">
        <v>0</v>
      </c>
      <c r="Q162" s="24">
        <v>0</v>
      </c>
      <c r="R162" s="24">
        <v>0</v>
      </c>
      <c r="S162" s="24">
        <v>1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4">
        <v>0</v>
      </c>
      <c r="Z162" s="24">
        <v>0</v>
      </c>
    </row>
    <row r="163" spans="1:26" x14ac:dyDescent="0.25">
      <c r="A163" s="2">
        <v>39965</v>
      </c>
      <c r="B163" s="3">
        <v>751743508</v>
      </c>
      <c r="C163">
        <v>6.8235000000000001</v>
      </c>
      <c r="D163">
        <v>1.1528</v>
      </c>
      <c r="E163">
        <v>0.6485925541574783</v>
      </c>
      <c r="F163">
        <v>79.355800000000002</v>
      </c>
      <c r="G163">
        <v>58.72</v>
      </c>
      <c r="H163" s="22">
        <v>36.804189800000003</v>
      </c>
      <c r="I163" s="22">
        <f t="shared" si="15"/>
        <v>20.43790574394594</v>
      </c>
      <c r="J163" s="22">
        <f t="shared" si="16"/>
        <v>1.9203725366960314</v>
      </c>
      <c r="K163" s="22">
        <f t="shared" si="17"/>
        <v>0.14219376570317532</v>
      </c>
      <c r="L163" s="22">
        <f t="shared" si="18"/>
        <v>-0.4329505650430247</v>
      </c>
      <c r="M163" s="22">
        <f t="shared" si="19"/>
        <v>4.3739415381890288</v>
      </c>
      <c r="N163" s="22">
        <f t="shared" si="20"/>
        <v>4.0727803843062604</v>
      </c>
      <c r="O163" s="22">
        <f t="shared" si="21"/>
        <v>3.6056116919549641</v>
      </c>
      <c r="P163" s="24">
        <v>0</v>
      </c>
      <c r="Q163" s="24">
        <v>0</v>
      </c>
      <c r="R163" s="24">
        <v>0</v>
      </c>
      <c r="S163" s="24">
        <v>0</v>
      </c>
      <c r="T163" s="24">
        <v>1</v>
      </c>
      <c r="U163" s="24">
        <v>0</v>
      </c>
      <c r="V163" s="24">
        <v>0</v>
      </c>
      <c r="W163" s="24">
        <v>0</v>
      </c>
      <c r="X163" s="24">
        <v>0</v>
      </c>
      <c r="Y163" s="24">
        <v>0</v>
      </c>
      <c r="Z163" s="24">
        <v>0</v>
      </c>
    </row>
    <row r="164" spans="1:26" x14ac:dyDescent="0.25">
      <c r="A164" s="2">
        <v>39995</v>
      </c>
      <c r="B164" s="3">
        <v>756321766</v>
      </c>
      <c r="C164">
        <v>6.8334000000000001</v>
      </c>
      <c r="D164">
        <v>1.1264000000000001</v>
      </c>
      <c r="E164">
        <v>0.61091086810434359</v>
      </c>
      <c r="F164">
        <v>77.025700000000001</v>
      </c>
      <c r="G164">
        <v>56.96</v>
      </c>
      <c r="H164" s="22">
        <v>36.582270090909098</v>
      </c>
      <c r="I164" s="22">
        <f t="shared" si="15"/>
        <v>20.443977459996955</v>
      </c>
      <c r="J164" s="22">
        <f t="shared" si="16"/>
        <v>1.9218223535262233</v>
      </c>
      <c r="K164" s="22">
        <f t="shared" si="17"/>
        <v>0.11902670642164097</v>
      </c>
      <c r="L164" s="22">
        <f t="shared" si="18"/>
        <v>-0.49280420916817186</v>
      </c>
      <c r="M164" s="22">
        <f t="shared" si="19"/>
        <v>4.3441391323998912</v>
      </c>
      <c r="N164" s="22">
        <f t="shared" si="20"/>
        <v>4.0423492671037202</v>
      </c>
      <c r="O164" s="22">
        <f t="shared" si="21"/>
        <v>3.5995636992905786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1</v>
      </c>
      <c r="V164" s="24">
        <v>0</v>
      </c>
      <c r="W164" s="24">
        <v>0</v>
      </c>
      <c r="X164" s="24">
        <v>0</v>
      </c>
      <c r="Y164" s="24">
        <v>0</v>
      </c>
      <c r="Z164" s="24">
        <v>0</v>
      </c>
    </row>
    <row r="165" spans="1:26" x14ac:dyDescent="0.25">
      <c r="A165" s="2">
        <v>40026</v>
      </c>
      <c r="B165" s="3">
        <v>713995388</v>
      </c>
      <c r="C165">
        <v>6.8316999999999997</v>
      </c>
      <c r="D165">
        <v>1.1229</v>
      </c>
      <c r="E165">
        <v>0.61057516180241789</v>
      </c>
      <c r="F165">
        <v>76.868300000000005</v>
      </c>
      <c r="G165">
        <v>57.88</v>
      </c>
      <c r="H165" s="22">
        <v>33.622585454545451</v>
      </c>
      <c r="I165" s="22">
        <f t="shared" si="15"/>
        <v>20.386387060899242</v>
      </c>
      <c r="J165" s="22">
        <f t="shared" si="16"/>
        <v>1.9215735445151265</v>
      </c>
      <c r="K165" s="22">
        <f t="shared" si="17"/>
        <v>0.11591462459635593</v>
      </c>
      <c r="L165" s="22">
        <f t="shared" si="18"/>
        <v>-0.4933538778539508</v>
      </c>
      <c r="M165" s="22">
        <f t="shared" si="19"/>
        <v>4.3420935678569652</v>
      </c>
      <c r="N165" s="22">
        <f t="shared" si="20"/>
        <v>4.0583719017632829</v>
      </c>
      <c r="O165" s="22">
        <f t="shared" si="21"/>
        <v>3.5151980273004244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1</v>
      </c>
      <c r="W165" s="24">
        <v>0</v>
      </c>
      <c r="X165" s="24">
        <v>0</v>
      </c>
      <c r="Y165" s="24">
        <v>0</v>
      </c>
      <c r="Z165" s="24">
        <v>0</v>
      </c>
    </row>
    <row r="166" spans="1:26" x14ac:dyDescent="0.25">
      <c r="A166" s="2">
        <v>40057</v>
      </c>
      <c r="B166" s="3">
        <v>729716393</v>
      </c>
      <c r="C166">
        <v>6.8323</v>
      </c>
      <c r="D166">
        <v>1.0871999999999999</v>
      </c>
      <c r="E166">
        <v>0.60488749092668759</v>
      </c>
      <c r="F166">
        <v>75.392099999999999</v>
      </c>
      <c r="G166">
        <v>49.56</v>
      </c>
      <c r="H166" s="22">
        <v>38.38133609523809</v>
      </c>
      <c r="I166" s="22">
        <f t="shared" si="15"/>
        <v>20.408166513880243</v>
      </c>
      <c r="J166" s="22">
        <f t="shared" si="16"/>
        <v>1.9216613665292344</v>
      </c>
      <c r="K166" s="22">
        <f t="shared" si="17"/>
        <v>8.3605583854796856E-2</v>
      </c>
      <c r="L166" s="22">
        <f t="shared" si="18"/>
        <v>-0.50271280365544035</v>
      </c>
      <c r="M166" s="22">
        <f t="shared" si="19"/>
        <v>4.3227024949888664</v>
      </c>
      <c r="N166" s="22">
        <f t="shared" si="20"/>
        <v>3.9031840567609417</v>
      </c>
      <c r="O166" s="22">
        <f t="shared" si="21"/>
        <v>3.6475713022518406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1</v>
      </c>
      <c r="X166" s="24">
        <v>0</v>
      </c>
      <c r="Y166" s="24">
        <v>0</v>
      </c>
      <c r="Z166" s="24">
        <v>0</v>
      </c>
    </row>
    <row r="167" spans="1:26" x14ac:dyDescent="0.25">
      <c r="A167" s="2">
        <v>40087</v>
      </c>
      <c r="B167" s="3">
        <v>731364599</v>
      </c>
      <c r="C167">
        <v>6.8277000000000001</v>
      </c>
      <c r="D167">
        <v>1.0815999999999999</v>
      </c>
      <c r="E167">
        <v>0.61263248177418361</v>
      </c>
      <c r="F167">
        <v>74.240099999999998</v>
      </c>
      <c r="G167">
        <v>50.62</v>
      </c>
      <c r="H167" s="22">
        <v>37.297434190476189</v>
      </c>
      <c r="I167" s="22">
        <f t="shared" si="15"/>
        <v>20.410422660812777</v>
      </c>
      <c r="J167" s="22">
        <f t="shared" si="16"/>
        <v>1.9209878672358405</v>
      </c>
      <c r="K167" s="22">
        <f t="shared" si="17"/>
        <v>7.8441426306562492E-2</v>
      </c>
      <c r="L167" s="22">
        <f t="shared" si="18"/>
        <v>-0.48999006317785238</v>
      </c>
      <c r="M167" s="22">
        <f t="shared" si="19"/>
        <v>4.3073044354597965</v>
      </c>
      <c r="N167" s="22">
        <f t="shared" si="20"/>
        <v>3.9243467551169777</v>
      </c>
      <c r="O167" s="22">
        <f t="shared" si="21"/>
        <v>3.618924535824652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1</v>
      </c>
      <c r="Y167" s="24">
        <v>0</v>
      </c>
      <c r="Z167" s="24">
        <v>0</v>
      </c>
    </row>
    <row r="168" spans="1:26" x14ac:dyDescent="0.25">
      <c r="A168" s="2">
        <v>40118</v>
      </c>
      <c r="B168" s="3">
        <v>747321288</v>
      </c>
      <c r="C168">
        <v>6.8266999999999998</v>
      </c>
      <c r="D168">
        <v>1.0547</v>
      </c>
      <c r="E168">
        <v>0.61682704169750802</v>
      </c>
      <c r="F168">
        <v>72.793999999999997</v>
      </c>
      <c r="G168">
        <v>50.95</v>
      </c>
      <c r="H168" s="22">
        <v>38.396818409090912</v>
      </c>
      <c r="I168" s="22">
        <f t="shared" si="15"/>
        <v>20.432005755046369</v>
      </c>
      <c r="J168" s="22">
        <f t="shared" si="16"/>
        <v>1.9208413943037763</v>
      </c>
      <c r="K168" s="22">
        <f t="shared" si="17"/>
        <v>5.3256366300431464E-2</v>
      </c>
      <c r="L168" s="22">
        <f t="shared" si="18"/>
        <v>-0.48316661577201642</v>
      </c>
      <c r="M168" s="22">
        <f t="shared" si="19"/>
        <v>4.2876335342237075</v>
      </c>
      <c r="N168" s="22">
        <f t="shared" si="20"/>
        <v>3.9308447596687337</v>
      </c>
      <c r="O168" s="22">
        <f t="shared" si="21"/>
        <v>3.6479746022311805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1</v>
      </c>
      <c r="Z168" s="24">
        <v>0</v>
      </c>
    </row>
    <row r="169" spans="1:26" x14ac:dyDescent="0.25">
      <c r="A169" s="2">
        <v>40148</v>
      </c>
      <c r="B169" s="3">
        <v>763740689</v>
      </c>
      <c r="C169">
        <v>6.8270999999999997</v>
      </c>
      <c r="D169">
        <v>1.0592999999999999</v>
      </c>
      <c r="E169">
        <v>0.60244593047773964</v>
      </c>
      <c r="F169">
        <v>72.554299999999998</v>
      </c>
      <c r="G169">
        <v>54.18</v>
      </c>
      <c r="H169" s="22">
        <v>42.523764799999995</v>
      </c>
      <c r="I169" s="22">
        <f t="shared" si="15"/>
        <v>20.453738877213738</v>
      </c>
      <c r="J169" s="22">
        <f t="shared" si="16"/>
        <v>1.9208999860511455</v>
      </c>
      <c r="K169" s="22">
        <f t="shared" si="17"/>
        <v>5.7608312620313275E-2</v>
      </c>
      <c r="L169" s="22">
        <f t="shared" si="18"/>
        <v>-0.50675735959003665</v>
      </c>
      <c r="M169" s="22">
        <f t="shared" si="19"/>
        <v>4.2843352470431624</v>
      </c>
      <c r="N169" s="22">
        <f t="shared" si="20"/>
        <v>3.992311836656949</v>
      </c>
      <c r="O169" s="22">
        <f t="shared" si="21"/>
        <v>3.7500630914168007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4">
        <v>1</v>
      </c>
    </row>
    <row r="170" spans="1:26" x14ac:dyDescent="0.25">
      <c r="A170" s="2">
        <v>40179</v>
      </c>
      <c r="B170" s="3">
        <v>721956990</v>
      </c>
      <c r="C170">
        <v>6.8274999999999997</v>
      </c>
      <c r="D170">
        <v>1.0537000000000001</v>
      </c>
      <c r="E170">
        <v>0.61629483544927888</v>
      </c>
      <c r="F170">
        <v>73.1327</v>
      </c>
      <c r="G170">
        <v>61.85</v>
      </c>
      <c r="H170" s="22">
        <v>46.664378090909096</v>
      </c>
      <c r="I170" s="22">
        <f t="shared" si="15"/>
        <v>20.397476124445582</v>
      </c>
      <c r="J170" s="22">
        <f t="shared" si="16"/>
        <v>1.9209585743657229</v>
      </c>
      <c r="K170" s="22">
        <f t="shared" si="17"/>
        <v>5.2307779623344944E-2</v>
      </c>
      <c r="L170" s="22">
        <f t="shared" si="18"/>
        <v>-0.4840298009788277</v>
      </c>
      <c r="M170" s="22">
        <f t="shared" si="19"/>
        <v>4.2922755991537542</v>
      </c>
      <c r="N170" s="22">
        <f t="shared" si="20"/>
        <v>4.1247120988384971</v>
      </c>
      <c r="O170" s="22">
        <f t="shared" si="21"/>
        <v>3.842981091829559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4">
        <v>0</v>
      </c>
      <c r="Z170" s="24">
        <v>0</v>
      </c>
    </row>
    <row r="171" spans="1:26" x14ac:dyDescent="0.25">
      <c r="A171" s="2">
        <v>40210</v>
      </c>
      <c r="B171" s="3">
        <v>781185069</v>
      </c>
      <c r="C171">
        <v>6.8269000000000002</v>
      </c>
      <c r="D171">
        <v>1.0438000000000001</v>
      </c>
      <c r="E171">
        <v>0.6188884762965714</v>
      </c>
      <c r="F171">
        <v>73.725300000000004</v>
      </c>
      <c r="G171">
        <v>67.34</v>
      </c>
      <c r="H171" s="22">
        <v>47.899840210526314</v>
      </c>
      <c r="I171" s="22">
        <f t="shared" si="15"/>
        <v>20.47632264388092</v>
      </c>
      <c r="J171" s="22">
        <f t="shared" si="16"/>
        <v>1.9208706906065851</v>
      </c>
      <c r="K171" s="22">
        <f t="shared" si="17"/>
        <v>4.2867900227175869E-2</v>
      </c>
      <c r="L171" s="22">
        <f t="shared" si="18"/>
        <v>-0.47983019006347111</v>
      </c>
      <c r="M171" s="22">
        <f t="shared" si="19"/>
        <v>4.3003460238690527</v>
      </c>
      <c r="N171" s="22">
        <f t="shared" si="20"/>
        <v>4.2097544137329281</v>
      </c>
      <c r="O171" s="22">
        <f t="shared" si="21"/>
        <v>3.8691121685141514</v>
      </c>
      <c r="P171" s="24">
        <v>1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4">
        <v>0</v>
      </c>
      <c r="Z171" s="24">
        <v>0</v>
      </c>
    </row>
    <row r="172" spans="1:26" x14ac:dyDescent="0.25">
      <c r="A172" s="2">
        <v>40238</v>
      </c>
      <c r="B172" s="3">
        <v>1006921809</v>
      </c>
      <c r="C172">
        <v>6.8285</v>
      </c>
      <c r="D172">
        <v>1.0571999999999999</v>
      </c>
      <c r="E172">
        <v>0.64028684850813156</v>
      </c>
      <c r="F172">
        <v>75.421000000000006</v>
      </c>
      <c r="G172">
        <v>66.19</v>
      </c>
      <c r="H172" s="22">
        <v>46.24993805263157</v>
      </c>
      <c r="I172" s="22">
        <f t="shared" si="15"/>
        <v>20.730163800200391</v>
      </c>
      <c r="J172" s="22">
        <f t="shared" si="16"/>
        <v>1.9211050301363422</v>
      </c>
      <c r="K172" s="22">
        <f t="shared" si="17"/>
        <v>5.5623903747997007E-2</v>
      </c>
      <c r="L172" s="22">
        <f t="shared" si="18"/>
        <v>-0.4458390022464378</v>
      </c>
      <c r="M172" s="22">
        <f t="shared" si="19"/>
        <v>4.3230857508247817</v>
      </c>
      <c r="N172" s="22">
        <f t="shared" si="20"/>
        <v>4.1925293941308315</v>
      </c>
      <c r="O172" s="22">
        <f t="shared" si="21"/>
        <v>3.8340601245549766</v>
      </c>
      <c r="P172" s="24">
        <v>0</v>
      </c>
      <c r="Q172" s="24">
        <v>1</v>
      </c>
      <c r="R172" s="24">
        <v>0</v>
      </c>
      <c r="S172" s="24">
        <v>0</v>
      </c>
      <c r="T172" s="24">
        <v>0</v>
      </c>
      <c r="U172" s="24">
        <v>0</v>
      </c>
      <c r="V172" s="24">
        <v>0</v>
      </c>
      <c r="W172" s="24">
        <v>0</v>
      </c>
      <c r="X172" s="24">
        <v>0</v>
      </c>
      <c r="Y172" s="24">
        <v>0</v>
      </c>
      <c r="Z172" s="24">
        <v>0</v>
      </c>
    </row>
    <row r="173" spans="1:26" x14ac:dyDescent="0.25">
      <c r="A173" s="2">
        <v>40269</v>
      </c>
      <c r="B173" s="3">
        <v>928891976</v>
      </c>
      <c r="C173">
        <v>6.8262</v>
      </c>
      <c r="D173">
        <v>1.0228999999999999</v>
      </c>
      <c r="E173">
        <v>0.66409881790410408</v>
      </c>
      <c r="F173">
        <v>75.2483</v>
      </c>
      <c r="G173">
        <v>70.930000000000007</v>
      </c>
      <c r="H173" s="22">
        <v>51.314287304347822</v>
      </c>
      <c r="I173" s="22">
        <f t="shared" si="15"/>
        <v>20.649503010146255</v>
      </c>
      <c r="J173" s="22">
        <f t="shared" si="16"/>
        <v>1.9207681497915887</v>
      </c>
      <c r="K173" s="22">
        <f t="shared" si="17"/>
        <v>2.2641730480824573E-2</v>
      </c>
      <c r="L173" s="22">
        <f t="shared" si="18"/>
        <v>-0.40932431843388495</v>
      </c>
      <c r="M173" s="22">
        <f t="shared" si="19"/>
        <v>4.3207933120116699</v>
      </c>
      <c r="N173" s="22">
        <f t="shared" si="20"/>
        <v>4.2616934752139954</v>
      </c>
      <c r="O173" s="22">
        <f t="shared" si="21"/>
        <v>3.9379692183594646</v>
      </c>
      <c r="P173" s="24">
        <v>0</v>
      </c>
      <c r="Q173" s="24">
        <v>0</v>
      </c>
      <c r="R173" s="24">
        <v>1</v>
      </c>
      <c r="S173" s="24">
        <v>0</v>
      </c>
      <c r="T173" s="24">
        <v>0</v>
      </c>
      <c r="U173" s="24">
        <v>0</v>
      </c>
      <c r="V173" s="24">
        <v>0</v>
      </c>
      <c r="W173" s="24">
        <v>0</v>
      </c>
      <c r="X173" s="24">
        <v>0</v>
      </c>
      <c r="Y173" s="24">
        <v>0</v>
      </c>
      <c r="Z173" s="24">
        <v>0</v>
      </c>
    </row>
    <row r="174" spans="1:26" x14ac:dyDescent="0.25">
      <c r="A174" s="2">
        <v>40299</v>
      </c>
      <c r="B174" s="3">
        <v>965179094</v>
      </c>
      <c r="C174">
        <v>6.8255999999999997</v>
      </c>
      <c r="D174">
        <v>1.0052000000000001</v>
      </c>
      <c r="E174">
        <v>0.65223062875032611</v>
      </c>
      <c r="F174">
        <v>75.335999999999999</v>
      </c>
      <c r="G174">
        <v>77.58</v>
      </c>
      <c r="H174" s="22">
        <v>52.722451619047618</v>
      </c>
      <c r="I174" s="22">
        <f t="shared" si="15"/>
        <v>20.687824231720938</v>
      </c>
      <c r="J174" s="22">
        <f t="shared" si="16"/>
        <v>1.9206802492948942</v>
      </c>
      <c r="K174" s="22">
        <f t="shared" si="17"/>
        <v>5.1865266873001538E-3</v>
      </c>
      <c r="L174" s="22">
        <f t="shared" si="18"/>
        <v>-0.42735705452426298</v>
      </c>
      <c r="M174" s="22">
        <f t="shared" si="19"/>
        <v>4.3219581082077623</v>
      </c>
      <c r="N174" s="22">
        <f t="shared" si="20"/>
        <v>4.351309662011821</v>
      </c>
      <c r="O174" s="22">
        <f t="shared" si="21"/>
        <v>3.9650413917505114</v>
      </c>
      <c r="P174" s="24">
        <v>0</v>
      </c>
      <c r="Q174" s="24">
        <v>0</v>
      </c>
      <c r="R174" s="24">
        <v>0</v>
      </c>
      <c r="S174" s="24">
        <v>1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4">
        <v>0</v>
      </c>
      <c r="Z174" s="24">
        <v>0</v>
      </c>
    </row>
    <row r="175" spans="1:26" x14ac:dyDescent="0.25">
      <c r="A175" s="2">
        <v>40330</v>
      </c>
      <c r="B175" s="3">
        <v>943767138</v>
      </c>
      <c r="C175">
        <v>6.8274999999999997</v>
      </c>
      <c r="D175">
        <v>1.0403</v>
      </c>
      <c r="E175">
        <v>0.68170972799781848</v>
      </c>
      <c r="F175">
        <v>78.144800000000004</v>
      </c>
      <c r="G175">
        <v>85.29</v>
      </c>
      <c r="H175" s="22">
        <v>50.429439100000003</v>
      </c>
      <c r="I175" s="22">
        <f t="shared" si="15"/>
        <v>20.665390017832827</v>
      </c>
      <c r="J175" s="22">
        <f t="shared" si="16"/>
        <v>1.9209585743657229</v>
      </c>
      <c r="K175" s="22">
        <f t="shared" si="17"/>
        <v>3.950913309471249E-2</v>
      </c>
      <c r="L175" s="22">
        <f t="shared" si="18"/>
        <v>-0.38315133051158012</v>
      </c>
      <c r="M175" s="22">
        <f t="shared" si="19"/>
        <v>4.3585635159460745</v>
      </c>
      <c r="N175" s="22">
        <f t="shared" si="20"/>
        <v>4.4460572143310184</v>
      </c>
      <c r="O175" s="22">
        <f t="shared" si="21"/>
        <v>3.9205751136789715</v>
      </c>
      <c r="P175" s="24">
        <v>0</v>
      </c>
      <c r="Q175" s="24">
        <v>0</v>
      </c>
      <c r="R175" s="24">
        <v>0</v>
      </c>
      <c r="S175" s="24">
        <v>0</v>
      </c>
      <c r="T175" s="24">
        <v>1</v>
      </c>
      <c r="U175" s="24">
        <v>0</v>
      </c>
      <c r="V175" s="24">
        <v>0</v>
      </c>
      <c r="W175" s="24">
        <v>0</v>
      </c>
      <c r="X175" s="24">
        <v>0</v>
      </c>
      <c r="Y175" s="24">
        <v>0</v>
      </c>
      <c r="Z175" s="24">
        <v>0</v>
      </c>
    </row>
    <row r="176" spans="1:26" x14ac:dyDescent="0.25">
      <c r="A176" s="2">
        <v>40360</v>
      </c>
      <c r="B176" s="3">
        <v>807898261</v>
      </c>
      <c r="C176">
        <v>6.8183999999999996</v>
      </c>
      <c r="D176">
        <v>1.0376000000000001</v>
      </c>
      <c r="E176">
        <v>0.67713976164680401</v>
      </c>
      <c r="F176">
        <v>79.045900000000003</v>
      </c>
      <c r="G176">
        <v>78.72</v>
      </c>
      <c r="H176" s="22">
        <v>50.368390000000005</v>
      </c>
      <c r="I176" s="22">
        <f t="shared" si="15"/>
        <v>20.509946693953498</v>
      </c>
      <c r="J176" s="22">
        <f t="shared" si="16"/>
        <v>1.9196248402259508</v>
      </c>
      <c r="K176" s="22">
        <f t="shared" si="17"/>
        <v>3.6910354020097152E-2</v>
      </c>
      <c r="L176" s="22">
        <f t="shared" si="18"/>
        <v>-0.38987758476645051</v>
      </c>
      <c r="M176" s="22">
        <f t="shared" si="19"/>
        <v>4.3700286964027448</v>
      </c>
      <c r="N176" s="22">
        <f t="shared" si="20"/>
        <v>4.3658972527439976</v>
      </c>
      <c r="O176" s="22">
        <f t="shared" si="21"/>
        <v>3.9193637957763969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1</v>
      </c>
      <c r="V176" s="24">
        <v>0</v>
      </c>
      <c r="W176" s="24">
        <v>0</v>
      </c>
      <c r="X176" s="24">
        <v>0</v>
      </c>
      <c r="Y176" s="24">
        <v>0</v>
      </c>
      <c r="Z176" s="24">
        <v>0</v>
      </c>
    </row>
    <row r="177" spans="1:26" x14ac:dyDescent="0.25">
      <c r="A177" s="2">
        <v>40391</v>
      </c>
      <c r="B177" s="3">
        <v>887982200</v>
      </c>
      <c r="C177">
        <v>6.7762000000000002</v>
      </c>
      <c r="D177">
        <v>1.0422</v>
      </c>
      <c r="E177">
        <v>0.65342394145321481</v>
      </c>
      <c r="F177">
        <v>76.904899999999998</v>
      </c>
      <c r="G177">
        <v>78.8</v>
      </c>
      <c r="H177" s="22">
        <v>52.625426285714283</v>
      </c>
      <c r="I177" s="22">
        <f t="shared" si="15"/>
        <v>20.604462255710494</v>
      </c>
      <c r="J177" s="22">
        <f t="shared" si="16"/>
        <v>1.9134164728527734</v>
      </c>
      <c r="K177" s="22">
        <f t="shared" si="17"/>
        <v>4.1333863492977213E-2</v>
      </c>
      <c r="L177" s="22">
        <f t="shared" si="18"/>
        <v>-0.42552913914390611</v>
      </c>
      <c r="M177" s="22">
        <f t="shared" si="19"/>
        <v>4.3425695935973563</v>
      </c>
      <c r="N177" s="22">
        <f t="shared" si="20"/>
        <v>4.3669129968638334</v>
      </c>
      <c r="O177" s="22">
        <f t="shared" si="21"/>
        <v>3.9631993924108637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1</v>
      </c>
      <c r="W177" s="24">
        <v>0</v>
      </c>
      <c r="X177" s="24">
        <v>0</v>
      </c>
      <c r="Y177" s="24">
        <v>0</v>
      </c>
      <c r="Z177" s="24">
        <v>0</v>
      </c>
    </row>
    <row r="178" spans="1:26" x14ac:dyDescent="0.25">
      <c r="A178" s="2">
        <v>40422</v>
      </c>
      <c r="B178" s="3">
        <v>850477570</v>
      </c>
      <c r="C178">
        <v>6.7873000000000001</v>
      </c>
      <c r="D178">
        <v>1.0404</v>
      </c>
      <c r="E178">
        <v>0.63852882957665535</v>
      </c>
      <c r="F178">
        <v>75.742800000000003</v>
      </c>
      <c r="G178">
        <v>83.15</v>
      </c>
      <c r="H178" s="22">
        <v>57.122132090909084</v>
      </c>
      <c r="I178" s="22">
        <f t="shared" si="15"/>
        <v>20.561308596730495</v>
      </c>
      <c r="J178" s="22">
        <f t="shared" si="16"/>
        <v>1.9150532188959064</v>
      </c>
      <c r="K178" s="22">
        <f t="shared" si="17"/>
        <v>3.9605254592359418E-2</v>
      </c>
      <c r="L178" s="22">
        <f t="shared" si="18"/>
        <v>-0.4485884524902512</v>
      </c>
      <c r="M178" s="22">
        <f t="shared" si="19"/>
        <v>4.3273433903670373</v>
      </c>
      <c r="N178" s="22">
        <f t="shared" si="20"/>
        <v>4.4206462056389366</v>
      </c>
      <c r="O178" s="22">
        <f t="shared" si="21"/>
        <v>4.0451916438562296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1</v>
      </c>
      <c r="X178" s="24">
        <v>0</v>
      </c>
      <c r="Y178" s="24">
        <v>0</v>
      </c>
      <c r="Z178" s="24">
        <v>0</v>
      </c>
    </row>
    <row r="179" spans="1:26" x14ac:dyDescent="0.25">
      <c r="A179" s="2">
        <v>40452</v>
      </c>
      <c r="B179" s="3">
        <v>968073229</v>
      </c>
      <c r="C179">
        <v>6.7396000000000003</v>
      </c>
      <c r="D179">
        <v>1.0329999999999999</v>
      </c>
      <c r="E179">
        <v>0.64139567699313704</v>
      </c>
      <c r="F179">
        <v>75.319299999999998</v>
      </c>
      <c r="G179">
        <v>81.93</v>
      </c>
      <c r="H179" s="22">
        <v>61.188501095238109</v>
      </c>
      <c r="I179" s="22">
        <f t="shared" si="15"/>
        <v>20.690818292172938</v>
      </c>
      <c r="J179" s="22">
        <f t="shared" si="16"/>
        <v>1.9080005759820933</v>
      </c>
      <c r="K179" s="22">
        <f t="shared" si="17"/>
        <v>3.2467190137501413E-2</v>
      </c>
      <c r="L179" s="22">
        <f t="shared" si="18"/>
        <v>-0.44410873170036885</v>
      </c>
      <c r="M179" s="22">
        <f t="shared" si="19"/>
        <v>4.3217364100654674</v>
      </c>
      <c r="N179" s="22">
        <f t="shared" si="20"/>
        <v>4.4058652241537235</v>
      </c>
      <c r="O179" s="22">
        <f t="shared" si="21"/>
        <v>4.1139592812639458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1</v>
      </c>
      <c r="Y179" s="24">
        <v>0</v>
      </c>
      <c r="Z179" s="24">
        <v>0</v>
      </c>
    </row>
    <row r="180" spans="1:26" x14ac:dyDescent="0.25">
      <c r="A180" s="2">
        <v>40483</v>
      </c>
      <c r="B180" s="3">
        <v>988908147</v>
      </c>
      <c r="C180">
        <v>6.6677999999999997</v>
      </c>
      <c r="D180">
        <v>1.0179</v>
      </c>
      <c r="E180">
        <v>0.63023886052814015</v>
      </c>
      <c r="F180">
        <v>72.342799999999997</v>
      </c>
      <c r="G180">
        <v>71.150000000000006</v>
      </c>
      <c r="H180" s="22">
        <v>65.331417809523799</v>
      </c>
      <c r="I180" s="22">
        <f t="shared" si="15"/>
        <v>20.712112010653044</v>
      </c>
      <c r="J180" s="22">
        <f t="shared" si="16"/>
        <v>1.8972899704375188</v>
      </c>
      <c r="K180" s="22">
        <f t="shared" si="17"/>
        <v>1.7741681476157126E-2</v>
      </c>
      <c r="L180" s="22">
        <f t="shared" si="18"/>
        <v>-0.46165638775790691</v>
      </c>
      <c r="M180" s="22">
        <f t="shared" si="19"/>
        <v>4.2814159318849256</v>
      </c>
      <c r="N180" s="22">
        <f t="shared" si="20"/>
        <v>4.2647903245358618</v>
      </c>
      <c r="O180" s="22">
        <f t="shared" si="21"/>
        <v>4.1794730508906071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4">
        <v>1</v>
      </c>
      <c r="Z180" s="24">
        <v>0</v>
      </c>
    </row>
    <row r="181" spans="1:26" x14ac:dyDescent="0.25">
      <c r="A181" s="4">
        <v>40513</v>
      </c>
      <c r="B181" s="5">
        <v>1028521444</v>
      </c>
      <c r="C181">
        <v>6.6538000000000004</v>
      </c>
      <c r="D181">
        <v>1.0128999999999999</v>
      </c>
      <c r="E181">
        <v>0.62652715995238395</v>
      </c>
      <c r="F181">
        <v>72.478399999999993</v>
      </c>
      <c r="G181">
        <v>63.48</v>
      </c>
      <c r="H181" s="22">
        <v>67.49925433333334</v>
      </c>
      <c r="I181" s="22">
        <f t="shared" si="15"/>
        <v>20.751388116621168</v>
      </c>
      <c r="J181" s="22">
        <f t="shared" si="16"/>
        <v>1.895188120036055</v>
      </c>
      <c r="K181" s="22">
        <f t="shared" si="17"/>
        <v>1.2817503710614343E-2</v>
      </c>
      <c r="L181" s="22">
        <f t="shared" si="18"/>
        <v>-0.46756315370637563</v>
      </c>
      <c r="M181" s="22">
        <f t="shared" si="19"/>
        <v>4.2832885864358783</v>
      </c>
      <c r="N181" s="22">
        <f t="shared" si="20"/>
        <v>4.1507248956582083</v>
      </c>
      <c r="O181" s="22">
        <f t="shared" si="21"/>
        <v>4.212116550903886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4">
        <v>0</v>
      </c>
      <c r="Z181" s="24">
        <v>1</v>
      </c>
    </row>
    <row r="182" spans="1:26" x14ac:dyDescent="0.25">
      <c r="A182" s="2">
        <v>40544</v>
      </c>
      <c r="B182" s="3">
        <v>906581823</v>
      </c>
      <c r="C182">
        <v>6.6497000000000002</v>
      </c>
      <c r="D182">
        <v>1.0081</v>
      </c>
      <c r="E182">
        <v>0.64123116383456236</v>
      </c>
      <c r="F182">
        <v>73.9054</v>
      </c>
      <c r="G182">
        <v>68.81</v>
      </c>
      <c r="H182" s="22">
        <v>71.55154845454544</v>
      </c>
      <c r="I182" s="22">
        <f t="shared" si="15"/>
        <v>20.625191846634024</v>
      </c>
      <c r="J182" s="22">
        <f t="shared" si="16"/>
        <v>1.8945717408681957</v>
      </c>
      <c r="K182" s="22">
        <f t="shared" si="17"/>
        <v>8.0673710777587927E-3</v>
      </c>
      <c r="L182" s="22">
        <f t="shared" si="18"/>
        <v>-0.44436525706572089</v>
      </c>
      <c r="M182" s="22">
        <f t="shared" si="19"/>
        <v>4.302785897003087</v>
      </c>
      <c r="N182" s="22">
        <f t="shared" si="20"/>
        <v>4.231349083214389</v>
      </c>
      <c r="O182" s="22">
        <f t="shared" si="21"/>
        <v>4.2704181473412461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4">
        <v>0</v>
      </c>
      <c r="Z182" s="24">
        <v>0</v>
      </c>
    </row>
    <row r="183" spans="1:26" x14ac:dyDescent="0.25">
      <c r="A183" s="2">
        <v>40575</v>
      </c>
      <c r="B183" s="3">
        <v>922115752</v>
      </c>
      <c r="C183">
        <v>6.5964</v>
      </c>
      <c r="D183">
        <v>0.99390000000000001</v>
      </c>
      <c r="E183">
        <v>0.63363325307312124</v>
      </c>
      <c r="F183">
        <v>73.007999999999996</v>
      </c>
      <c r="G183">
        <v>75.040000000000006</v>
      </c>
      <c r="H183" s="22">
        <v>77.15627379999998</v>
      </c>
      <c r="I183" s="22">
        <f t="shared" si="15"/>
        <v>20.642181318109369</v>
      </c>
      <c r="J183" s="22">
        <f t="shared" si="16"/>
        <v>1.8865240456724779</v>
      </c>
      <c r="K183" s="22">
        <f t="shared" si="17"/>
        <v>-6.1186810081771768E-3</v>
      </c>
      <c r="L183" s="22">
        <f t="shared" si="18"/>
        <v>-0.45628495710479761</v>
      </c>
      <c r="M183" s="22">
        <f t="shared" si="19"/>
        <v>4.2905690241850465</v>
      </c>
      <c r="N183" s="22">
        <f t="shared" si="20"/>
        <v>4.318021304697969</v>
      </c>
      <c r="O183" s="22">
        <f t="shared" si="21"/>
        <v>4.3458328950103704</v>
      </c>
      <c r="P183" s="24">
        <v>1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4">
        <v>0</v>
      </c>
    </row>
    <row r="184" spans="1:26" x14ac:dyDescent="0.25">
      <c r="A184" s="2">
        <v>40603</v>
      </c>
      <c r="B184" s="3">
        <v>1158752072</v>
      </c>
      <c r="C184">
        <v>6.5761000000000003</v>
      </c>
      <c r="D184">
        <v>0.98760000000000003</v>
      </c>
      <c r="E184">
        <v>0.62019350037211607</v>
      </c>
      <c r="F184">
        <v>72.075199999999995</v>
      </c>
      <c r="G184">
        <v>83.22</v>
      </c>
      <c r="H184" s="22">
        <v>81.802700947368422</v>
      </c>
      <c r="I184" s="22">
        <f t="shared" si="15"/>
        <v>20.870609462976507</v>
      </c>
      <c r="J184" s="22">
        <f t="shared" si="16"/>
        <v>1.8834418644509086</v>
      </c>
      <c r="K184" s="22">
        <f t="shared" si="17"/>
        <v>-1.2477521511112579E-2</v>
      </c>
      <c r="L184" s="22">
        <f t="shared" si="18"/>
        <v>-0.47772375226087371</v>
      </c>
      <c r="M184" s="22">
        <f t="shared" si="19"/>
        <v>4.2777100184078858</v>
      </c>
      <c r="N184" s="22">
        <f t="shared" si="20"/>
        <v>4.4214877035547948</v>
      </c>
      <c r="O184" s="22">
        <f t="shared" si="21"/>
        <v>4.4043102619800729</v>
      </c>
      <c r="P184" s="24">
        <v>0</v>
      </c>
      <c r="Q184" s="24">
        <v>1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24">
        <v>0</v>
      </c>
    </row>
    <row r="185" spans="1:26" x14ac:dyDescent="0.25">
      <c r="A185" s="2">
        <v>40634</v>
      </c>
      <c r="B185" s="3">
        <v>1211362521</v>
      </c>
      <c r="C185">
        <v>6.5644999999999998</v>
      </c>
      <c r="D185">
        <v>0.97660000000000002</v>
      </c>
      <c r="E185">
        <v>0.61885017637230033</v>
      </c>
      <c r="F185">
        <v>70.834299999999999</v>
      </c>
      <c r="G185">
        <v>80.83</v>
      </c>
      <c r="H185" s="22">
        <v>79.993624739130425</v>
      </c>
      <c r="I185" s="22">
        <f t="shared" si="15"/>
        <v>20.915011613449057</v>
      </c>
      <c r="J185" s="22">
        <f t="shared" si="16"/>
        <v>1.8816763433920281</v>
      </c>
      <c r="K185" s="22">
        <f t="shared" si="17"/>
        <v>-2.3678127354577146E-2</v>
      </c>
      <c r="L185" s="22">
        <f t="shared" si="18"/>
        <v>-0.47989207699606501</v>
      </c>
      <c r="M185" s="22">
        <f t="shared" si="19"/>
        <v>4.260343346662065</v>
      </c>
      <c r="N185" s="22">
        <f t="shared" si="20"/>
        <v>4.392348183745753</v>
      </c>
      <c r="O185" s="22">
        <f t="shared" si="21"/>
        <v>4.3819469407375342</v>
      </c>
      <c r="P185" s="24">
        <v>0</v>
      </c>
      <c r="Q185" s="24">
        <v>0</v>
      </c>
      <c r="R185" s="24">
        <v>1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4">
        <v>0</v>
      </c>
    </row>
    <row r="186" spans="1:26" x14ac:dyDescent="0.25">
      <c r="A186" s="2">
        <v>40664</v>
      </c>
      <c r="B186" s="3">
        <v>1071562672</v>
      </c>
      <c r="C186">
        <v>6.5266999999999999</v>
      </c>
      <c r="D186">
        <v>0.95799999999999996</v>
      </c>
      <c r="E186">
        <v>0.61053788387569452</v>
      </c>
      <c r="F186">
        <v>69.671599999999998</v>
      </c>
      <c r="G186">
        <v>92.06</v>
      </c>
      <c r="H186" s="22">
        <v>84.262121500000006</v>
      </c>
      <c r="I186" s="22">
        <f t="shared" si="15"/>
        <v>20.79238386113477</v>
      </c>
      <c r="J186" s="22">
        <f t="shared" si="16"/>
        <v>1.875901455673511</v>
      </c>
      <c r="K186" s="22">
        <f t="shared" si="17"/>
        <v>-4.290750101127655E-2</v>
      </c>
      <c r="L186" s="22">
        <f t="shared" si="18"/>
        <v>-0.49341493350619675</v>
      </c>
      <c r="M186" s="22">
        <f t="shared" si="19"/>
        <v>4.2437927741866801</v>
      </c>
      <c r="N186" s="22">
        <f t="shared" si="20"/>
        <v>4.5224405383890955</v>
      </c>
      <c r="O186" s="22">
        <f t="shared" si="21"/>
        <v>4.4339324342543227</v>
      </c>
      <c r="P186" s="24">
        <v>0</v>
      </c>
      <c r="Q186" s="24">
        <v>0</v>
      </c>
      <c r="R186" s="24">
        <v>0</v>
      </c>
      <c r="S186" s="24">
        <v>1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24">
        <v>0</v>
      </c>
    </row>
    <row r="187" spans="1:26" x14ac:dyDescent="0.25">
      <c r="A187" s="2">
        <v>40695</v>
      </c>
      <c r="B187" s="3">
        <v>1065206367</v>
      </c>
      <c r="C187">
        <v>6.4957000000000003</v>
      </c>
      <c r="D187">
        <v>0.96799999999999997</v>
      </c>
      <c r="E187">
        <v>0.61229488121479303</v>
      </c>
      <c r="F187">
        <v>69.415599999999998</v>
      </c>
      <c r="G187">
        <v>92.45</v>
      </c>
      <c r="H187" s="22">
        <v>78.361886952380942</v>
      </c>
      <c r="I187" s="22">
        <f t="shared" si="15"/>
        <v>20.78643438916745</v>
      </c>
      <c r="J187" s="22">
        <f t="shared" si="16"/>
        <v>1.8711404195269334</v>
      </c>
      <c r="K187" s="22">
        <f t="shared" si="17"/>
        <v>-3.2523191705560062E-2</v>
      </c>
      <c r="L187" s="22">
        <f t="shared" si="18"/>
        <v>-0.49054128046328366</v>
      </c>
      <c r="M187" s="22">
        <f t="shared" si="19"/>
        <v>4.2401116261143237</v>
      </c>
      <c r="N187" s="22">
        <f t="shared" si="20"/>
        <v>4.5266679578331335</v>
      </c>
      <c r="O187" s="22">
        <f t="shared" si="21"/>
        <v>4.3613376733425708</v>
      </c>
      <c r="P187" s="24">
        <v>0</v>
      </c>
      <c r="Q187" s="24">
        <v>0</v>
      </c>
      <c r="R187" s="24">
        <v>0</v>
      </c>
      <c r="S187" s="24">
        <v>0</v>
      </c>
      <c r="T187" s="24">
        <v>1</v>
      </c>
      <c r="U187" s="24">
        <v>0</v>
      </c>
      <c r="V187" s="24">
        <v>0</v>
      </c>
      <c r="W187" s="24">
        <v>0</v>
      </c>
      <c r="X187" s="24">
        <v>0</v>
      </c>
      <c r="Y187" s="24">
        <v>0</v>
      </c>
      <c r="Z187" s="24">
        <v>0</v>
      </c>
    </row>
    <row r="188" spans="1:26" x14ac:dyDescent="0.25">
      <c r="A188" s="2">
        <v>40725</v>
      </c>
      <c r="B188" s="3">
        <v>1156320887</v>
      </c>
      <c r="C188">
        <v>6.4745999999999997</v>
      </c>
      <c r="D188">
        <v>0.97660000000000002</v>
      </c>
      <c r="E188">
        <v>0.61656082372526055</v>
      </c>
      <c r="F188">
        <v>69.564700000000002</v>
      </c>
      <c r="G188">
        <v>94.55</v>
      </c>
      <c r="H188" s="22">
        <v>71.78593813636364</v>
      </c>
      <c r="I188" s="22">
        <f t="shared" si="15"/>
        <v>20.868509152587347</v>
      </c>
      <c r="J188" s="22">
        <f t="shared" si="16"/>
        <v>1.8678868296156059</v>
      </c>
      <c r="K188" s="22">
        <f t="shared" si="17"/>
        <v>-2.3678127354577146E-2</v>
      </c>
      <c r="L188" s="22">
        <f t="shared" si="18"/>
        <v>-0.48359830151150668</v>
      </c>
      <c r="M188" s="22">
        <f t="shared" si="19"/>
        <v>4.2422572547710642</v>
      </c>
      <c r="N188" s="22">
        <f t="shared" si="20"/>
        <v>4.5491287951044663</v>
      </c>
      <c r="O188" s="22">
        <f t="shared" si="21"/>
        <v>4.2736886091905593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1</v>
      </c>
      <c r="V188" s="24">
        <v>0</v>
      </c>
      <c r="W188" s="24">
        <v>0</v>
      </c>
      <c r="X188" s="24">
        <v>0</v>
      </c>
      <c r="Y188" s="24">
        <v>0</v>
      </c>
      <c r="Z188" s="24">
        <v>0</v>
      </c>
    </row>
    <row r="189" spans="1:26" x14ac:dyDescent="0.25">
      <c r="A189" s="2">
        <v>40756</v>
      </c>
      <c r="B189" s="3">
        <v>1146625606</v>
      </c>
      <c r="C189">
        <v>6.4574999999999996</v>
      </c>
      <c r="D189">
        <v>0.95530000000000004</v>
      </c>
      <c r="E189">
        <v>0.6188884762965714</v>
      </c>
      <c r="F189">
        <v>69.135300000000001</v>
      </c>
      <c r="G189">
        <v>96.92</v>
      </c>
      <c r="H189" s="22">
        <v>72.769471199999998</v>
      </c>
      <c r="I189" s="22">
        <f t="shared" si="15"/>
        <v>20.860089210301531</v>
      </c>
      <c r="J189" s="22">
        <f t="shared" si="16"/>
        <v>1.8652422459878584</v>
      </c>
      <c r="K189" s="22">
        <f t="shared" si="17"/>
        <v>-4.5729851706174329E-2</v>
      </c>
      <c r="L189" s="22">
        <f t="shared" si="18"/>
        <v>-0.47983019006347111</v>
      </c>
      <c r="M189" s="22">
        <f t="shared" si="19"/>
        <v>4.2360654541672478</v>
      </c>
      <c r="N189" s="22">
        <f t="shared" si="20"/>
        <v>4.5738858959483251</v>
      </c>
      <c r="O189" s="22">
        <f t="shared" si="21"/>
        <v>4.2872965156017964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1</v>
      </c>
      <c r="W189" s="24">
        <v>0</v>
      </c>
      <c r="X189" s="24">
        <v>0</v>
      </c>
      <c r="Y189" s="24">
        <v>0</v>
      </c>
      <c r="Z189" s="24">
        <v>0</v>
      </c>
    </row>
    <row r="190" spans="1:26" x14ac:dyDescent="0.25">
      <c r="A190" s="2">
        <v>40787</v>
      </c>
      <c r="B190" s="3">
        <v>1137776195</v>
      </c>
      <c r="C190">
        <v>6.4036</v>
      </c>
      <c r="D190">
        <v>0.98170000000000002</v>
      </c>
      <c r="E190">
        <v>0.61139642944485206</v>
      </c>
      <c r="F190">
        <v>68.971900000000005</v>
      </c>
      <c r="G190">
        <v>103.02</v>
      </c>
      <c r="H190" s="22">
        <v>65.682888869565204</v>
      </c>
      <c r="I190" s="22">
        <f t="shared" si="15"/>
        <v>20.852341488107303</v>
      </c>
      <c r="J190" s="22">
        <f t="shared" si="16"/>
        <v>1.8568603322218022</v>
      </c>
      <c r="K190" s="22">
        <f t="shared" si="17"/>
        <v>-1.8469516283661322E-2</v>
      </c>
      <c r="L190" s="22">
        <f t="shared" si="18"/>
        <v>-0.49200970950835016</v>
      </c>
      <c r="M190" s="22">
        <f t="shared" si="19"/>
        <v>4.233699175273121</v>
      </c>
      <c r="N190" s="22">
        <f t="shared" si="20"/>
        <v>4.6349231441374394</v>
      </c>
      <c r="O190" s="22">
        <f t="shared" si="21"/>
        <v>4.1848384481836831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24">
        <v>1</v>
      </c>
      <c r="X190" s="24">
        <v>0</v>
      </c>
      <c r="Y190" s="24">
        <v>0</v>
      </c>
      <c r="Z190" s="24">
        <v>0</v>
      </c>
    </row>
    <row r="191" spans="1:26" x14ac:dyDescent="0.25">
      <c r="A191" s="2">
        <v>40817</v>
      </c>
      <c r="B191" s="3">
        <v>1200214630</v>
      </c>
      <c r="C191">
        <v>6.3884999999999996</v>
      </c>
      <c r="D191">
        <v>1.0024999999999999</v>
      </c>
      <c r="E191">
        <v>0.6340752013188764</v>
      </c>
      <c r="F191">
        <v>70.945300000000003</v>
      </c>
      <c r="G191">
        <v>88.55</v>
      </c>
      <c r="H191" s="22">
        <v>65.596757142857157</v>
      </c>
      <c r="I191" s="22">
        <f t="shared" si="15"/>
        <v>20.905766236080453</v>
      </c>
      <c r="J191" s="22">
        <f t="shared" si="16"/>
        <v>1.8544994990492407</v>
      </c>
      <c r="K191" s="22">
        <f t="shared" si="17"/>
        <v>2.4968801985871458E-3</v>
      </c>
      <c r="L191" s="22">
        <f t="shared" si="18"/>
        <v>-0.45558771751137506</v>
      </c>
      <c r="M191" s="22">
        <f t="shared" si="19"/>
        <v>4.2619091575781463</v>
      </c>
      <c r="N191" s="22">
        <f t="shared" si="20"/>
        <v>4.4835673642288425</v>
      </c>
      <c r="O191" s="22">
        <f t="shared" si="21"/>
        <v>4.1835262609302442</v>
      </c>
      <c r="P191" s="24">
        <v>0</v>
      </c>
      <c r="Q191" s="24">
        <v>0</v>
      </c>
      <c r="R191" s="24">
        <v>0</v>
      </c>
      <c r="S191" s="24">
        <v>0</v>
      </c>
      <c r="T191" s="24">
        <v>0</v>
      </c>
      <c r="U191" s="24">
        <v>0</v>
      </c>
      <c r="V191" s="24">
        <v>0</v>
      </c>
      <c r="W191" s="24">
        <v>0</v>
      </c>
      <c r="X191" s="24">
        <v>1</v>
      </c>
      <c r="Y191" s="24">
        <v>0</v>
      </c>
      <c r="Z191" s="24">
        <v>0</v>
      </c>
    </row>
    <row r="192" spans="1:26" x14ac:dyDescent="0.25">
      <c r="A192" s="2">
        <v>40848</v>
      </c>
      <c r="B192" s="3">
        <v>1179596276</v>
      </c>
      <c r="C192">
        <v>6.3710000000000004</v>
      </c>
      <c r="D192">
        <v>1.0198</v>
      </c>
      <c r="E192">
        <v>0.63419583967529169</v>
      </c>
      <c r="F192">
        <v>71.958600000000004</v>
      </c>
      <c r="G192">
        <v>92.48</v>
      </c>
      <c r="H192" s="22">
        <v>62.905388095238081</v>
      </c>
      <c r="I192" s="22">
        <f t="shared" si="15"/>
        <v>20.888438077898037</v>
      </c>
      <c r="J192" s="22">
        <f t="shared" si="16"/>
        <v>1.8517564431343512</v>
      </c>
      <c r="K192" s="22">
        <f t="shared" si="17"/>
        <v>1.960652963891835E-2</v>
      </c>
      <c r="L192" s="22">
        <f t="shared" si="18"/>
        <v>-0.45539747685637344</v>
      </c>
      <c r="M192" s="22">
        <f t="shared" si="19"/>
        <v>4.2760909536401579</v>
      </c>
      <c r="N192" s="22">
        <f t="shared" si="20"/>
        <v>4.5269924049240675</v>
      </c>
      <c r="O192" s="22">
        <f t="shared" si="21"/>
        <v>4.1416318213292191</v>
      </c>
      <c r="P192" s="24">
        <v>0</v>
      </c>
      <c r="Q192" s="24">
        <v>0</v>
      </c>
      <c r="R192" s="24">
        <v>0</v>
      </c>
      <c r="S192" s="24">
        <v>0</v>
      </c>
      <c r="T192" s="24">
        <v>0</v>
      </c>
      <c r="U192" s="24">
        <v>0</v>
      </c>
      <c r="V192" s="24">
        <v>0</v>
      </c>
      <c r="W192" s="24">
        <v>0</v>
      </c>
      <c r="X192" s="24">
        <v>0</v>
      </c>
      <c r="Y192" s="24">
        <v>1</v>
      </c>
      <c r="Z192" s="24">
        <v>0</v>
      </c>
    </row>
    <row r="193" spans="1:26" x14ac:dyDescent="0.25">
      <c r="A193" s="2">
        <v>40878</v>
      </c>
      <c r="B193" s="3">
        <v>1160405911</v>
      </c>
      <c r="C193">
        <v>6.3563999999999998</v>
      </c>
      <c r="D193">
        <v>1.0247999999999999</v>
      </c>
      <c r="E193">
        <v>0.63267113754270532</v>
      </c>
      <c r="F193">
        <v>71.979500000000002</v>
      </c>
      <c r="G193">
        <v>85.7</v>
      </c>
      <c r="H193" s="22">
        <v>66.812314000000001</v>
      </c>
      <c r="I193" s="22">
        <f t="shared" si="15"/>
        <v>20.872035704131676</v>
      </c>
      <c r="J193" s="22">
        <f t="shared" si="16"/>
        <v>1.8494621793563442</v>
      </c>
      <c r="K193" s="22">
        <f t="shared" si="17"/>
        <v>2.4497471600387372E-2</v>
      </c>
      <c r="L193" s="22">
        <f t="shared" si="18"/>
        <v>-0.45780452178873787</v>
      </c>
      <c r="M193" s="22">
        <f t="shared" si="19"/>
        <v>4.2763813562527657</v>
      </c>
      <c r="N193" s="22">
        <f t="shared" si="20"/>
        <v>4.4508528256037341</v>
      </c>
      <c r="O193" s="22">
        <f t="shared" si="21"/>
        <v>4.2018874048711927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4">
        <v>0</v>
      </c>
      <c r="Z193" s="24">
        <v>1</v>
      </c>
    </row>
    <row r="194" spans="1:26" x14ac:dyDescent="0.25">
      <c r="A194" s="2">
        <v>40909</v>
      </c>
      <c r="B194" s="3">
        <v>1200434973</v>
      </c>
      <c r="C194">
        <v>6.3482000000000003</v>
      </c>
      <c r="D194">
        <v>1.0235000000000001</v>
      </c>
      <c r="E194">
        <v>0.64156027458779752</v>
      </c>
      <c r="F194">
        <v>73.220699999999994</v>
      </c>
      <c r="G194">
        <v>83.93</v>
      </c>
      <c r="H194" s="22">
        <v>68.613445714285731</v>
      </c>
      <c r="I194" s="22">
        <f t="shared" si="15"/>
        <v>20.905949805561267</v>
      </c>
      <c r="J194" s="22">
        <f t="shared" si="16"/>
        <v>1.848171308153997</v>
      </c>
      <c r="K194" s="22">
        <f t="shared" si="17"/>
        <v>2.3228126119207243E-2</v>
      </c>
      <c r="L194" s="22">
        <f t="shared" si="18"/>
        <v>-0.44385214051286825</v>
      </c>
      <c r="M194" s="22">
        <f t="shared" si="19"/>
        <v>4.2934781678758371</v>
      </c>
      <c r="N194" s="22">
        <f t="shared" si="20"/>
        <v>4.4299831180947367</v>
      </c>
      <c r="O194" s="22">
        <f t="shared" si="21"/>
        <v>4.2284885171919955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4">
        <v>0</v>
      </c>
      <c r="Z194" s="24">
        <v>0</v>
      </c>
    </row>
    <row r="195" spans="1:26" x14ac:dyDescent="0.25">
      <c r="A195" s="2">
        <v>40940</v>
      </c>
      <c r="B195" s="3">
        <v>1183257075</v>
      </c>
      <c r="C195">
        <v>6.3171999999999997</v>
      </c>
      <c r="D195">
        <v>1.0129999999999999</v>
      </c>
      <c r="E195">
        <v>0.64416387528987373</v>
      </c>
      <c r="F195">
        <v>73.586399999999998</v>
      </c>
      <c r="G195">
        <v>84.13</v>
      </c>
      <c r="H195" s="22">
        <v>76.173593350000004</v>
      </c>
      <c r="I195" s="22">
        <f t="shared" ref="I195:I252" si="22">LN(B195)</f>
        <v>20.891536706027072</v>
      </c>
      <c r="J195" s="22">
        <f t="shared" ref="J195:J252" si="23">LN(C195)</f>
        <v>1.8432760720137624</v>
      </c>
      <c r="K195" s="22">
        <f t="shared" ref="K195:K252" si="24">LN(D195)</f>
        <v>1.2916225266546229E-2</v>
      </c>
      <c r="L195" s="22">
        <f t="shared" ref="L195:L252" si="25">LN(E195)</f>
        <v>-0.43980212051261419</v>
      </c>
      <c r="M195" s="22">
        <f t="shared" ref="M195:M252" si="26">LN(F195)</f>
        <v>4.2984602260517253</v>
      </c>
      <c r="N195" s="22">
        <f t="shared" ref="N195:N252" si="27">LN(G195)</f>
        <v>4.4323632215627224</v>
      </c>
      <c r="O195" s="22">
        <f t="shared" ref="O195:O252" si="28">LN(H195)</f>
        <v>4.3330148586691104</v>
      </c>
      <c r="P195" s="24">
        <v>1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0</v>
      </c>
      <c r="Y195" s="24">
        <v>0</v>
      </c>
      <c r="Z195" s="24">
        <v>0</v>
      </c>
    </row>
    <row r="196" spans="1:26" x14ac:dyDescent="0.25">
      <c r="A196" s="2">
        <v>40969</v>
      </c>
      <c r="B196" s="3">
        <v>1419144216</v>
      </c>
      <c r="C196">
        <v>6.2996999999999996</v>
      </c>
      <c r="D196">
        <v>0.99670000000000003</v>
      </c>
      <c r="E196">
        <v>0.6327512022272842</v>
      </c>
      <c r="F196">
        <v>72.333699999999993</v>
      </c>
      <c r="G196">
        <v>86.41</v>
      </c>
      <c r="H196" s="22">
        <v>76.973791799999987</v>
      </c>
      <c r="I196" s="22">
        <f t="shared" si="22"/>
        <v>21.073319862095428</v>
      </c>
      <c r="J196" s="22">
        <f t="shared" si="23"/>
        <v>1.840502013216045</v>
      </c>
      <c r="K196" s="22">
        <f t="shared" si="24"/>
        <v>-3.3054570087264813E-3</v>
      </c>
      <c r="L196" s="22">
        <f t="shared" si="25"/>
        <v>-0.45767797955509865</v>
      </c>
      <c r="M196" s="22">
        <f t="shared" si="26"/>
        <v>4.2812901339839255</v>
      </c>
      <c r="N196" s="22">
        <f t="shared" si="27"/>
        <v>4.4591034098533076</v>
      </c>
      <c r="O196" s="22">
        <f t="shared" si="28"/>
        <v>4.343464997682184</v>
      </c>
      <c r="P196" s="24">
        <v>0</v>
      </c>
      <c r="Q196" s="24">
        <v>1</v>
      </c>
      <c r="R196" s="24">
        <v>0</v>
      </c>
      <c r="S196" s="24">
        <v>0</v>
      </c>
      <c r="T196" s="24">
        <v>0</v>
      </c>
      <c r="U196" s="24">
        <v>0</v>
      </c>
      <c r="V196" s="24">
        <v>0</v>
      </c>
      <c r="W196" s="24">
        <v>0</v>
      </c>
      <c r="X196" s="24">
        <v>0</v>
      </c>
      <c r="Y196" s="24">
        <v>0</v>
      </c>
      <c r="Z196" s="24">
        <v>0</v>
      </c>
    </row>
    <row r="197" spans="1:26" x14ac:dyDescent="0.25">
      <c r="A197" s="2">
        <v>41000</v>
      </c>
      <c r="B197" s="3">
        <v>1292533258</v>
      </c>
      <c r="C197">
        <v>6.3125</v>
      </c>
      <c r="D197">
        <v>0.99380000000000002</v>
      </c>
      <c r="E197">
        <v>0.63195146612740138</v>
      </c>
      <c r="F197">
        <v>72.995099999999994</v>
      </c>
      <c r="G197">
        <v>84.69</v>
      </c>
      <c r="H197" s="22">
        <v>72.9828674090909</v>
      </c>
      <c r="I197" s="22">
        <f t="shared" si="22"/>
        <v>20.979869895543853</v>
      </c>
      <c r="J197" s="22">
        <f t="shared" si="23"/>
        <v>1.8425317946014783</v>
      </c>
      <c r="K197" s="22">
        <f t="shared" si="24"/>
        <v>-6.2192998139168326E-3</v>
      </c>
      <c r="L197" s="22">
        <f t="shared" si="25"/>
        <v>-0.45894268188631065</v>
      </c>
      <c r="M197" s="22">
        <f t="shared" si="26"/>
        <v>4.2903923156078507</v>
      </c>
      <c r="N197" s="22">
        <f t="shared" si="27"/>
        <v>4.4389975309335075</v>
      </c>
      <c r="O197" s="22">
        <f t="shared" si="28"/>
        <v>4.2902247205775215</v>
      </c>
      <c r="P197" s="24">
        <v>0</v>
      </c>
      <c r="Q197" s="24">
        <v>0</v>
      </c>
      <c r="R197" s="24">
        <v>1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4">
        <v>0</v>
      </c>
      <c r="Z197" s="24">
        <v>0</v>
      </c>
    </row>
    <row r="198" spans="1:26" x14ac:dyDescent="0.25">
      <c r="A198" s="2">
        <v>41030</v>
      </c>
      <c r="B198" s="3">
        <v>1352138172</v>
      </c>
      <c r="C198">
        <v>6.3042999999999996</v>
      </c>
      <c r="D198">
        <v>0.99280000000000002</v>
      </c>
      <c r="E198">
        <v>0.625</v>
      </c>
      <c r="F198">
        <v>72.938900000000004</v>
      </c>
      <c r="G198">
        <v>79.849999999999994</v>
      </c>
      <c r="H198" s="22">
        <v>72.668828900000008</v>
      </c>
      <c r="I198" s="22">
        <f t="shared" si="22"/>
        <v>21.024953007570154</v>
      </c>
      <c r="J198" s="22">
        <f t="shared" si="23"/>
        <v>1.8412319402557527</v>
      </c>
      <c r="K198" s="22">
        <f t="shared" si="24"/>
        <v>-7.2260450917395825E-3</v>
      </c>
      <c r="L198" s="22">
        <f t="shared" si="25"/>
        <v>-0.47000362924573558</v>
      </c>
      <c r="M198" s="22">
        <f t="shared" si="26"/>
        <v>4.2896221043784148</v>
      </c>
      <c r="N198" s="22">
        <f t="shared" si="27"/>
        <v>4.3801498746610212</v>
      </c>
      <c r="O198" s="22">
        <f t="shared" si="28"/>
        <v>4.2859125291828803</v>
      </c>
      <c r="P198" s="24">
        <v>0</v>
      </c>
      <c r="Q198" s="24">
        <v>0</v>
      </c>
      <c r="R198" s="24">
        <v>0</v>
      </c>
      <c r="S198" s="24">
        <v>1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4">
        <v>0</v>
      </c>
      <c r="Z198" s="24">
        <v>0</v>
      </c>
    </row>
    <row r="199" spans="1:26" x14ac:dyDescent="0.25">
      <c r="A199" s="2">
        <v>41061</v>
      </c>
      <c r="B199" s="3">
        <v>1271749235</v>
      </c>
      <c r="C199">
        <v>6.3242000000000003</v>
      </c>
      <c r="D199">
        <v>1.0097</v>
      </c>
      <c r="E199">
        <v>0.62798291886460689</v>
      </c>
      <c r="F199">
        <v>73.733900000000006</v>
      </c>
      <c r="G199">
        <v>79.150000000000006</v>
      </c>
      <c r="H199" s="22">
        <v>69.877222863636362</v>
      </c>
      <c r="I199" s="22">
        <f t="shared" si="22"/>
        <v>20.963659140133647</v>
      </c>
      <c r="J199" s="22">
        <f t="shared" si="23"/>
        <v>1.8443835444005956</v>
      </c>
      <c r="K199" s="22">
        <f t="shared" si="24"/>
        <v>9.653257028138346E-3</v>
      </c>
      <c r="L199" s="22">
        <f t="shared" si="25"/>
        <v>-0.46524231214402506</v>
      </c>
      <c r="M199" s="22">
        <f t="shared" si="26"/>
        <v>4.3004626663031598</v>
      </c>
      <c r="N199" s="22">
        <f t="shared" si="27"/>
        <v>4.3713447863270209</v>
      </c>
      <c r="O199" s="22">
        <f t="shared" si="28"/>
        <v>4.2467397429712239</v>
      </c>
      <c r="P199" s="24">
        <v>0</v>
      </c>
      <c r="Q199" s="24">
        <v>0</v>
      </c>
      <c r="R199" s="24">
        <v>0</v>
      </c>
      <c r="S199" s="24">
        <v>0</v>
      </c>
      <c r="T199" s="24">
        <v>1</v>
      </c>
      <c r="U199" s="24">
        <v>0</v>
      </c>
      <c r="V199" s="24">
        <v>0</v>
      </c>
      <c r="W199" s="24">
        <v>0</v>
      </c>
      <c r="X199" s="24">
        <v>0</v>
      </c>
      <c r="Y199" s="24">
        <v>0</v>
      </c>
      <c r="Z199" s="24">
        <v>0</v>
      </c>
    </row>
    <row r="200" spans="1:26" x14ac:dyDescent="0.25">
      <c r="A200" s="2">
        <v>41091</v>
      </c>
      <c r="B200" s="3">
        <v>1083441027</v>
      </c>
      <c r="C200">
        <v>6.3632999999999997</v>
      </c>
      <c r="D200">
        <v>1.028</v>
      </c>
      <c r="E200">
        <v>0.64283877603497042</v>
      </c>
      <c r="F200">
        <v>75.091399999999993</v>
      </c>
      <c r="G200">
        <v>91.87</v>
      </c>
      <c r="H200" s="22">
        <v>67.553916047619055</v>
      </c>
      <c r="I200" s="22">
        <f t="shared" si="22"/>
        <v>20.803407949217608</v>
      </c>
      <c r="J200" s="22">
        <f t="shared" si="23"/>
        <v>1.8505471107111433</v>
      </c>
      <c r="K200" s="22">
        <f t="shared" si="24"/>
        <v>2.7615167032973391E-2</v>
      </c>
      <c r="L200" s="22">
        <f t="shared" si="25"/>
        <v>-0.44186132329945521</v>
      </c>
      <c r="M200" s="22">
        <f t="shared" si="26"/>
        <v>4.3187060382315039</v>
      </c>
      <c r="N200" s="22">
        <f t="shared" si="27"/>
        <v>4.5203745342833752</v>
      </c>
      <c r="O200" s="22">
        <f t="shared" si="28"/>
        <v>4.2129260353034947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1</v>
      </c>
      <c r="V200" s="24">
        <v>0</v>
      </c>
      <c r="W200" s="24">
        <v>0</v>
      </c>
      <c r="X200" s="24">
        <v>0</v>
      </c>
      <c r="Y200" s="24">
        <v>0</v>
      </c>
      <c r="Z200" s="24">
        <v>0</v>
      </c>
    </row>
    <row r="201" spans="1:26" x14ac:dyDescent="0.25">
      <c r="A201" s="2">
        <v>41122</v>
      </c>
      <c r="B201" s="3">
        <v>1196997357</v>
      </c>
      <c r="C201">
        <v>6.3716999999999997</v>
      </c>
      <c r="D201">
        <v>1.0142</v>
      </c>
      <c r="E201">
        <v>0.64131340986340024</v>
      </c>
      <c r="F201">
        <v>75.284300000000002</v>
      </c>
      <c r="G201">
        <v>94.47</v>
      </c>
      <c r="H201" s="22">
        <v>70.315795714285713</v>
      </c>
      <c r="I201" s="22">
        <f t="shared" si="22"/>
        <v>20.903082055499759</v>
      </c>
      <c r="J201" s="22">
        <f t="shared" si="23"/>
        <v>1.8518663099601735</v>
      </c>
      <c r="K201" s="22">
        <f t="shared" si="24"/>
        <v>1.4100124378781626E-2</v>
      </c>
      <c r="L201" s="22">
        <f t="shared" si="25"/>
        <v>-0.44423700260870275</v>
      </c>
      <c r="M201" s="22">
        <f t="shared" si="26"/>
        <v>4.3212716137308504</v>
      </c>
      <c r="N201" s="22">
        <f t="shared" si="27"/>
        <v>4.5482823237810432</v>
      </c>
      <c r="O201" s="22">
        <f t="shared" si="28"/>
        <v>4.2529964636812156</v>
      </c>
      <c r="P201" s="24">
        <v>0</v>
      </c>
      <c r="Q201" s="24">
        <v>0</v>
      </c>
      <c r="R201" s="24">
        <v>0</v>
      </c>
      <c r="S201" s="24">
        <v>0</v>
      </c>
      <c r="T201" s="24">
        <v>0</v>
      </c>
      <c r="U201" s="24">
        <v>0</v>
      </c>
      <c r="V201" s="24">
        <v>1</v>
      </c>
      <c r="W201" s="24">
        <v>0</v>
      </c>
      <c r="X201" s="24">
        <v>0</v>
      </c>
      <c r="Y201" s="24">
        <v>0</v>
      </c>
      <c r="Z201" s="24">
        <v>0</v>
      </c>
    </row>
    <row r="202" spans="1:26" x14ac:dyDescent="0.25">
      <c r="A202" s="2">
        <v>41153</v>
      </c>
      <c r="B202" s="3">
        <v>1095136863</v>
      </c>
      <c r="C202">
        <v>6.3593000000000002</v>
      </c>
      <c r="D202">
        <v>0.99239999999999995</v>
      </c>
      <c r="E202">
        <v>0.63605139295255053</v>
      </c>
      <c r="F202">
        <v>74.386300000000006</v>
      </c>
      <c r="G202">
        <v>86.38</v>
      </c>
      <c r="H202" s="22">
        <v>69.883013869565232</v>
      </c>
      <c r="I202" s="22">
        <f t="shared" si="22"/>
        <v>20.814145181445493</v>
      </c>
      <c r="J202" s="22">
        <f t="shared" si="23"/>
        <v>1.8499183084015844</v>
      </c>
      <c r="K202" s="22">
        <f t="shared" si="24"/>
        <v>-7.6290271644911629E-3</v>
      </c>
      <c r="L202" s="22">
        <f t="shared" si="25"/>
        <v>-0.45247591237751911</v>
      </c>
      <c r="M202" s="22">
        <f t="shared" si="26"/>
        <v>4.3092717850982885</v>
      </c>
      <c r="N202" s="22">
        <f t="shared" si="27"/>
        <v>4.4587561675325551</v>
      </c>
      <c r="O202" s="22">
        <f t="shared" si="28"/>
        <v>4.2468226135511191</v>
      </c>
      <c r="P202" s="24">
        <v>0</v>
      </c>
      <c r="Q202" s="24">
        <v>0</v>
      </c>
      <c r="R202" s="24">
        <v>0</v>
      </c>
      <c r="S202" s="24">
        <v>0</v>
      </c>
      <c r="T202" s="24">
        <v>0</v>
      </c>
      <c r="U202" s="24">
        <v>0</v>
      </c>
      <c r="V202" s="24">
        <v>0</v>
      </c>
      <c r="W202" s="24">
        <v>1</v>
      </c>
      <c r="X202" s="24">
        <v>0</v>
      </c>
      <c r="Y202" s="24">
        <v>0</v>
      </c>
      <c r="Z202" s="24">
        <v>0</v>
      </c>
    </row>
    <row r="203" spans="1:26" x14ac:dyDescent="0.25">
      <c r="A203" s="2">
        <v>41183</v>
      </c>
      <c r="B203" s="3">
        <v>1242303703</v>
      </c>
      <c r="C203">
        <v>6.32</v>
      </c>
      <c r="D203">
        <v>0.97829999999999995</v>
      </c>
      <c r="E203">
        <v>0.62011658191740049</v>
      </c>
      <c r="F203">
        <v>72.789900000000003</v>
      </c>
      <c r="G203">
        <v>68.77</v>
      </c>
      <c r="H203" s="22">
        <v>72.667442105263163</v>
      </c>
      <c r="I203" s="22">
        <f t="shared" si="22"/>
        <v>20.940233317940955</v>
      </c>
      <c r="J203" s="22">
        <f t="shared" si="23"/>
        <v>1.8437192081587661</v>
      </c>
      <c r="K203" s="22">
        <f t="shared" si="24"/>
        <v>-2.1938907518753964E-2</v>
      </c>
      <c r="L203" s="22">
        <f t="shared" si="25"/>
        <v>-0.47784778326878458</v>
      </c>
      <c r="M203" s="22">
        <f t="shared" si="26"/>
        <v>4.2875772093141382</v>
      </c>
      <c r="N203" s="22">
        <f t="shared" si="27"/>
        <v>4.2307676033317447</v>
      </c>
      <c r="O203" s="22">
        <f t="shared" si="28"/>
        <v>4.2858934452373889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1</v>
      </c>
      <c r="Y203" s="24">
        <v>0</v>
      </c>
      <c r="Z203" s="24">
        <v>0</v>
      </c>
    </row>
    <row r="204" spans="1:26" x14ac:dyDescent="0.25">
      <c r="A204" s="2">
        <v>41214</v>
      </c>
      <c r="B204" s="3">
        <v>1152957000</v>
      </c>
      <c r="C204">
        <v>6.2626999999999997</v>
      </c>
      <c r="D204">
        <v>0.98719999999999997</v>
      </c>
      <c r="E204">
        <v>0.62189054726368154</v>
      </c>
      <c r="F204">
        <v>72.767200000000003</v>
      </c>
      <c r="G204">
        <v>79.72</v>
      </c>
      <c r="H204" s="22">
        <v>76.416584999999984</v>
      </c>
      <c r="I204" s="22">
        <f t="shared" si="22"/>
        <v>20.865595783522284</v>
      </c>
      <c r="J204" s="22">
        <f t="shared" si="23"/>
        <v>1.8346114020287805</v>
      </c>
      <c r="K204" s="22">
        <f t="shared" si="24"/>
        <v>-1.2882625831013718E-2</v>
      </c>
      <c r="L204" s="22">
        <f t="shared" si="25"/>
        <v>-0.47499117075677472</v>
      </c>
      <c r="M204" s="22">
        <f t="shared" si="26"/>
        <v>4.2872653042241904</v>
      </c>
      <c r="N204" s="22">
        <f t="shared" si="27"/>
        <v>4.3785204953445938</v>
      </c>
      <c r="O204" s="22">
        <f t="shared" si="28"/>
        <v>4.3361997537656034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4">
        <v>1</v>
      </c>
      <c r="Z204" s="24">
        <v>0</v>
      </c>
    </row>
    <row r="205" spans="1:26" x14ac:dyDescent="0.25">
      <c r="A205" s="6">
        <v>41244</v>
      </c>
      <c r="B205" s="7">
        <v>1132145731</v>
      </c>
      <c r="C205">
        <v>6.2337999999999996</v>
      </c>
      <c r="D205">
        <v>0.997</v>
      </c>
      <c r="E205">
        <v>0.62625250501002006</v>
      </c>
      <c r="F205">
        <v>73.673299999999998</v>
      </c>
      <c r="G205">
        <v>77.900000000000006</v>
      </c>
      <c r="H205" s="22">
        <v>77.510409428571421</v>
      </c>
      <c r="I205" s="22">
        <f t="shared" si="22"/>
        <v>20.847380546073932</v>
      </c>
      <c r="J205" s="22">
        <f t="shared" si="23"/>
        <v>1.8299860987002492</v>
      </c>
      <c r="K205" s="22">
        <f t="shared" si="24"/>
        <v>-3.0045090202987243E-3</v>
      </c>
      <c r="L205" s="22">
        <f t="shared" si="25"/>
        <v>-0.46800162657506245</v>
      </c>
      <c r="M205" s="22">
        <f t="shared" si="26"/>
        <v>4.299640454044682</v>
      </c>
      <c r="N205" s="22">
        <f t="shared" si="27"/>
        <v>4.3554259528767023</v>
      </c>
      <c r="O205" s="22">
        <f t="shared" si="28"/>
        <v>4.3504122425471943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4">
        <v>0</v>
      </c>
      <c r="Z205" s="24">
        <v>1</v>
      </c>
    </row>
    <row r="206" spans="1:26" x14ac:dyDescent="0.25">
      <c r="A206" s="2">
        <v>41275</v>
      </c>
      <c r="B206" s="3">
        <v>1160005902</v>
      </c>
      <c r="C206">
        <v>6.2328000000000001</v>
      </c>
      <c r="D206">
        <v>0.98980000000000001</v>
      </c>
      <c r="E206">
        <v>0.61938680706100957</v>
      </c>
      <c r="F206">
        <v>73.159499999999994</v>
      </c>
      <c r="G206">
        <v>80.22</v>
      </c>
      <c r="H206" s="22">
        <v>78.143958050000009</v>
      </c>
      <c r="I206" s="22">
        <f>LN(B206)</f>
        <v>20.871690929982776</v>
      </c>
      <c r="J206" s="22">
        <f t="shared" si="23"/>
        <v>1.8298256700345112</v>
      </c>
      <c r="K206" s="22">
        <f t="shared" si="24"/>
        <v>-1.0252376464351353E-2</v>
      </c>
      <c r="L206" s="22">
        <f t="shared" si="25"/>
        <v>-0.47902531121619291</v>
      </c>
      <c r="M206" s="22">
        <f t="shared" si="26"/>
        <v>4.2926419891636085</v>
      </c>
      <c r="N206" s="22">
        <f>LN(G206)</f>
        <v>4.3847728603419069</v>
      </c>
      <c r="O206" s="22">
        <f>LN(H206)</f>
        <v>4.3585527416586523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4">
        <v>0</v>
      </c>
      <c r="Z206" s="24">
        <v>0</v>
      </c>
    </row>
    <row r="207" spans="1:26" x14ac:dyDescent="0.25">
      <c r="A207" s="2">
        <v>41306</v>
      </c>
      <c r="B207" s="3">
        <v>1078768871</v>
      </c>
      <c r="C207">
        <v>6.2214999999999998</v>
      </c>
      <c r="D207">
        <v>0.99209999999999998</v>
      </c>
      <c r="E207">
        <v>0.62637018477920448</v>
      </c>
      <c r="F207">
        <v>73.611800000000002</v>
      </c>
      <c r="G207">
        <v>82.79</v>
      </c>
      <c r="H207" s="22">
        <v>83.400793904761912</v>
      </c>
      <c r="I207" s="22">
        <f t="shared" si="22"/>
        <v>20.799086293604038</v>
      </c>
      <c r="J207" s="22">
        <f t="shared" si="23"/>
        <v>1.8280110352335488</v>
      </c>
      <c r="K207" s="22">
        <f t="shared" si="24"/>
        <v>-7.9313703262802807E-3</v>
      </c>
      <c r="L207" s="22">
        <f t="shared" si="25"/>
        <v>-0.4678137331726997</v>
      </c>
      <c r="M207" s="22">
        <f t="shared" si="26"/>
        <v>4.2988053389709338</v>
      </c>
      <c r="N207" s="22">
        <f t="shared" si="27"/>
        <v>4.4163072811507149</v>
      </c>
      <c r="O207" s="22">
        <f t="shared" si="28"/>
        <v>4.4236578285611428</v>
      </c>
      <c r="P207" s="24">
        <v>1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4">
        <v>0</v>
      </c>
      <c r="Z207" s="24">
        <v>0</v>
      </c>
    </row>
    <row r="208" spans="1:26" x14ac:dyDescent="0.25">
      <c r="A208" s="2">
        <v>41334</v>
      </c>
      <c r="B208" s="3">
        <v>1249987968</v>
      </c>
      <c r="C208">
        <v>6.2323000000000004</v>
      </c>
      <c r="D208">
        <v>1.0098</v>
      </c>
      <c r="E208">
        <v>0.64624531472146818</v>
      </c>
      <c r="F208">
        <v>74.534599999999998</v>
      </c>
      <c r="G208">
        <v>83.08</v>
      </c>
      <c r="H208" s="22">
        <v>82.905319473684216</v>
      </c>
      <c r="I208" s="22">
        <f t="shared" si="22"/>
        <v>20.946399762614295</v>
      </c>
      <c r="J208" s="22">
        <f t="shared" si="23"/>
        <v>1.8297454460491012</v>
      </c>
      <c r="K208" s="22">
        <f t="shared" si="24"/>
        <v>9.7522914426783017E-3</v>
      </c>
      <c r="L208" s="22">
        <f t="shared" si="25"/>
        <v>-0.43657610313321721</v>
      </c>
      <c r="M208" s="22">
        <f t="shared" si="26"/>
        <v>4.3112634471017008</v>
      </c>
      <c r="N208" s="22">
        <f t="shared" si="27"/>
        <v>4.4198039990079119</v>
      </c>
      <c r="O208" s="22">
        <f t="shared" si="28"/>
        <v>4.4176992274370663</v>
      </c>
      <c r="P208" s="24">
        <v>0</v>
      </c>
      <c r="Q208" s="24">
        <v>1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4">
        <v>0</v>
      </c>
      <c r="Z208" s="24">
        <v>0</v>
      </c>
    </row>
    <row r="209" spans="1:26" x14ac:dyDescent="0.25">
      <c r="A209" s="2">
        <v>41365</v>
      </c>
      <c r="B209" s="3">
        <v>1276791084</v>
      </c>
      <c r="C209">
        <v>6.2153999999999998</v>
      </c>
      <c r="D209">
        <v>1.0244</v>
      </c>
      <c r="E209">
        <v>0.66312997347480107</v>
      </c>
      <c r="F209">
        <v>76.265699999999995</v>
      </c>
      <c r="G209">
        <v>73.36</v>
      </c>
      <c r="H209" s="22">
        <v>81.981867149999999</v>
      </c>
      <c r="I209" s="22">
        <f t="shared" si="22"/>
        <v>20.967615801552729</v>
      </c>
      <c r="J209" s="22">
        <f t="shared" si="23"/>
        <v>1.8270300833099742</v>
      </c>
      <c r="K209" s="22">
        <f t="shared" si="24"/>
        <v>2.4107075343233104E-2</v>
      </c>
      <c r="L209" s="22">
        <f t="shared" si="25"/>
        <v>-0.41078426958576431</v>
      </c>
      <c r="M209" s="22">
        <f t="shared" si="26"/>
        <v>4.3342232959320324</v>
      </c>
      <c r="N209" s="22">
        <f t="shared" si="27"/>
        <v>4.295378827948209</v>
      </c>
      <c r="O209" s="22">
        <f t="shared" si="28"/>
        <v>4.406498090493824</v>
      </c>
      <c r="P209" s="24">
        <v>0</v>
      </c>
      <c r="Q209" s="24">
        <v>0</v>
      </c>
      <c r="R209" s="24">
        <v>1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4">
        <v>0</v>
      </c>
      <c r="Z209" s="24">
        <v>0</v>
      </c>
    </row>
    <row r="210" spans="1:26" x14ac:dyDescent="0.25">
      <c r="A210" s="2">
        <v>41395</v>
      </c>
      <c r="B210" s="3">
        <v>1174872264</v>
      </c>
      <c r="C210">
        <v>6.1860999999999997</v>
      </c>
      <c r="D210">
        <v>1.0186999999999999</v>
      </c>
      <c r="E210">
        <v>0.65312520410162633</v>
      </c>
      <c r="F210">
        <v>76.295100000000005</v>
      </c>
      <c r="G210">
        <v>77.95</v>
      </c>
      <c r="H210" s="22">
        <v>78.724222545454566</v>
      </c>
      <c r="I210" s="22">
        <f t="shared" si="22"/>
        <v>20.884425267143648</v>
      </c>
      <c r="J210" s="22">
        <f t="shared" si="23"/>
        <v>1.8223048396672963</v>
      </c>
      <c r="K210" s="22">
        <f t="shared" si="24"/>
        <v>1.852730461388356E-2</v>
      </c>
      <c r="L210" s="22">
        <f t="shared" si="25"/>
        <v>-0.42598643132891234</v>
      </c>
      <c r="M210" s="22">
        <f t="shared" si="26"/>
        <v>4.3346087160447206</v>
      </c>
      <c r="N210" s="22">
        <f t="shared" si="27"/>
        <v>4.3560675955037853</v>
      </c>
      <c r="O210" s="22">
        <f t="shared" si="28"/>
        <v>4.3659508913645499</v>
      </c>
      <c r="P210" s="24">
        <v>0</v>
      </c>
      <c r="Q210" s="24">
        <v>0</v>
      </c>
      <c r="R210" s="24">
        <v>0</v>
      </c>
      <c r="S210" s="24">
        <v>1</v>
      </c>
      <c r="T210" s="24">
        <v>0</v>
      </c>
      <c r="U210" s="24">
        <v>0</v>
      </c>
      <c r="V210" s="24">
        <v>0</v>
      </c>
      <c r="W210" s="24">
        <v>0</v>
      </c>
      <c r="X210" s="24">
        <v>0</v>
      </c>
      <c r="Y210" s="24">
        <v>0</v>
      </c>
      <c r="Z210" s="24">
        <v>0</v>
      </c>
    </row>
    <row r="211" spans="1:26" x14ac:dyDescent="0.25">
      <c r="A211" s="2">
        <v>41426</v>
      </c>
      <c r="B211" s="3">
        <v>1110752296</v>
      </c>
      <c r="C211">
        <v>6.1416000000000004</v>
      </c>
      <c r="D211">
        <v>1.0196000000000001</v>
      </c>
      <c r="E211">
        <v>0.65372295221285215</v>
      </c>
      <c r="F211">
        <v>76.821899999999999</v>
      </c>
      <c r="G211">
        <v>89.17</v>
      </c>
      <c r="H211" s="22">
        <v>82.359015409090887</v>
      </c>
      <c r="I211" s="22">
        <f t="shared" si="22"/>
        <v>20.828303366849955</v>
      </c>
      <c r="J211" s="22">
        <f t="shared" si="23"/>
        <v>1.8150852945315517</v>
      </c>
      <c r="K211" s="22">
        <f t="shared" si="24"/>
        <v>1.9410393519823387E-2</v>
      </c>
      <c r="L211" s="22">
        <f t="shared" si="25"/>
        <v>-0.42507163774708279</v>
      </c>
      <c r="M211" s="22">
        <f t="shared" si="26"/>
        <v>4.3414897557543108</v>
      </c>
      <c r="N211" s="22">
        <f t="shared" si="27"/>
        <v>4.4905446601467878</v>
      </c>
      <c r="O211" s="22">
        <f t="shared" si="28"/>
        <v>4.4110879273660677</v>
      </c>
      <c r="P211" s="24">
        <v>0</v>
      </c>
      <c r="Q211" s="24">
        <v>0</v>
      </c>
      <c r="R211" s="24">
        <v>0</v>
      </c>
      <c r="S211" s="24">
        <v>0</v>
      </c>
      <c r="T211" s="24">
        <v>1</v>
      </c>
      <c r="U211" s="24">
        <v>0</v>
      </c>
      <c r="V211" s="24">
        <v>0</v>
      </c>
      <c r="W211" s="24">
        <v>0</v>
      </c>
      <c r="X211" s="24">
        <v>0</v>
      </c>
      <c r="Y211" s="24">
        <v>0</v>
      </c>
      <c r="Z211" s="24">
        <v>0</v>
      </c>
    </row>
    <row r="212" spans="1:26" x14ac:dyDescent="0.25">
      <c r="A212" s="2">
        <v>41456</v>
      </c>
      <c r="B212" s="3">
        <v>1108440767</v>
      </c>
      <c r="C212">
        <v>6.1341999999999999</v>
      </c>
      <c r="D212">
        <v>1.0314000000000001</v>
      </c>
      <c r="E212">
        <v>0.64545278512876791</v>
      </c>
      <c r="F212">
        <v>76.224599999999995</v>
      </c>
      <c r="G212">
        <v>98.1</v>
      </c>
      <c r="H212" s="22">
        <v>78.052263950000011</v>
      </c>
      <c r="I212" s="22">
        <f t="shared" si="22"/>
        <v>20.826220150320033</v>
      </c>
      <c r="J212" s="22">
        <f t="shared" si="23"/>
        <v>1.8138796703121374</v>
      </c>
      <c r="K212" s="22">
        <f t="shared" si="24"/>
        <v>3.091710263472161E-2</v>
      </c>
      <c r="L212" s="22">
        <f t="shared" si="25"/>
        <v>-0.43780321602010897</v>
      </c>
      <c r="M212" s="22">
        <f t="shared" si="26"/>
        <v>4.3336842452383788</v>
      </c>
      <c r="N212" s="22">
        <f t="shared" si="27"/>
        <v>4.5859873665713176</v>
      </c>
      <c r="O212" s="22">
        <f t="shared" si="28"/>
        <v>4.3573786529469132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1</v>
      </c>
      <c r="V212" s="24">
        <v>0</v>
      </c>
      <c r="W212" s="24">
        <v>0</v>
      </c>
      <c r="X212" s="24">
        <v>0</v>
      </c>
      <c r="Y212" s="24">
        <v>0</v>
      </c>
      <c r="Z212" s="24">
        <v>0</v>
      </c>
    </row>
    <row r="213" spans="1:26" x14ac:dyDescent="0.25">
      <c r="A213" s="2">
        <v>41487</v>
      </c>
      <c r="B213" s="3">
        <v>1124331812</v>
      </c>
      <c r="C213">
        <v>6.1342999999999996</v>
      </c>
      <c r="D213">
        <v>1.0402</v>
      </c>
      <c r="E213">
        <v>0.65880492786086042</v>
      </c>
      <c r="F213">
        <v>77.293199999999999</v>
      </c>
      <c r="G213">
        <v>98.45</v>
      </c>
      <c r="H213" s="22">
        <v>77.076637500000004</v>
      </c>
      <c r="I213" s="22">
        <f t="shared" si="22"/>
        <v>20.840454751258768</v>
      </c>
      <c r="J213" s="22">
        <f t="shared" si="23"/>
        <v>1.8138959722235368</v>
      </c>
      <c r="K213" s="22">
        <f t="shared" si="24"/>
        <v>3.9413002356835057E-2</v>
      </c>
      <c r="L213" s="22">
        <f t="shared" si="25"/>
        <v>-0.41732780065067643</v>
      </c>
      <c r="M213" s="22">
        <f t="shared" si="26"/>
        <v>4.3476059827717464</v>
      </c>
      <c r="N213" s="22">
        <f t="shared" si="27"/>
        <v>4.5895488050851343</v>
      </c>
      <c r="O213" s="22">
        <f t="shared" si="28"/>
        <v>4.3448002190865891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1</v>
      </c>
      <c r="W213" s="24">
        <v>0</v>
      </c>
      <c r="X213" s="24">
        <v>0</v>
      </c>
      <c r="Y213" s="24">
        <v>0</v>
      </c>
      <c r="Z213" s="24">
        <v>0</v>
      </c>
    </row>
    <row r="214" spans="1:26" x14ac:dyDescent="0.25">
      <c r="A214" s="2">
        <v>41518</v>
      </c>
      <c r="B214" s="3">
        <v>1097406810</v>
      </c>
      <c r="C214">
        <v>6.1212999999999997</v>
      </c>
      <c r="D214">
        <v>1.0407</v>
      </c>
      <c r="E214">
        <v>0.64495324089003547</v>
      </c>
      <c r="F214">
        <v>76.256900000000002</v>
      </c>
      <c r="G214">
        <v>96.12</v>
      </c>
      <c r="H214" s="22">
        <v>77.234444727272731</v>
      </c>
      <c r="I214" s="22">
        <f t="shared" si="22"/>
        <v>20.816215788146714</v>
      </c>
      <c r="J214" s="22">
        <f t="shared" si="23"/>
        <v>1.8117744922673154</v>
      </c>
      <c r="K214" s="22">
        <f t="shared" si="24"/>
        <v>3.9893563661676623E-2</v>
      </c>
      <c r="L214" s="22">
        <f t="shared" si="25"/>
        <v>-0.43857745955836658</v>
      </c>
      <c r="M214" s="22">
        <f t="shared" si="26"/>
        <v>4.3341079031966636</v>
      </c>
      <c r="N214" s="22">
        <f t="shared" si="27"/>
        <v>4.5655974108682686</v>
      </c>
      <c r="O214" s="22">
        <f t="shared" si="28"/>
        <v>4.3468455327479028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1</v>
      </c>
      <c r="X214" s="24">
        <v>0</v>
      </c>
      <c r="Y214" s="24">
        <v>0</v>
      </c>
      <c r="Z214" s="24">
        <v>0</v>
      </c>
    </row>
    <row r="215" spans="1:26" x14ac:dyDescent="0.25">
      <c r="A215" s="2">
        <v>41548</v>
      </c>
      <c r="B215" s="3">
        <v>1195787161</v>
      </c>
      <c r="C215">
        <v>6.1197999999999997</v>
      </c>
      <c r="D215">
        <v>1.0342</v>
      </c>
      <c r="E215">
        <v>0.62952470884482215</v>
      </c>
      <c r="F215">
        <v>76.265299999999996</v>
      </c>
      <c r="G215">
        <v>91.73</v>
      </c>
      <c r="H215" s="22">
        <v>77.681874749999992</v>
      </c>
      <c r="I215" s="22">
        <f t="shared" si="22"/>
        <v>20.902070517608163</v>
      </c>
      <c r="J215" s="22">
        <f t="shared" si="23"/>
        <v>1.8115294162516782</v>
      </c>
      <c r="K215" s="22">
        <f t="shared" si="24"/>
        <v>3.362818097998406E-2</v>
      </c>
      <c r="L215" s="22">
        <f t="shared" si="25"/>
        <v>-0.46279017472743383</v>
      </c>
      <c r="M215" s="22">
        <f t="shared" si="26"/>
        <v>4.3342180510965562</v>
      </c>
      <c r="N215" s="22">
        <f t="shared" si="27"/>
        <v>4.5188494795215641</v>
      </c>
      <c r="O215" s="22">
        <f t="shared" si="28"/>
        <v>4.352621957960638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1</v>
      </c>
      <c r="Y215" s="24">
        <v>0</v>
      </c>
      <c r="Z215" s="24">
        <v>0</v>
      </c>
    </row>
    <row r="216" spans="1:26" x14ac:dyDescent="0.25">
      <c r="A216" s="2">
        <v>41579</v>
      </c>
      <c r="B216" s="3">
        <v>1170940094</v>
      </c>
      <c r="C216">
        <v>6.1032000000000002</v>
      </c>
      <c r="D216">
        <v>1.0363</v>
      </c>
      <c r="E216">
        <v>0.62119517952540693</v>
      </c>
      <c r="F216">
        <v>75.111099999999993</v>
      </c>
      <c r="G216">
        <v>87.76</v>
      </c>
      <c r="H216" s="22">
        <v>77.50279573913042</v>
      </c>
      <c r="I216" s="22">
        <f t="shared" si="22"/>
        <v>20.881072762268747</v>
      </c>
      <c r="J216" s="22">
        <f t="shared" si="23"/>
        <v>1.8088132237938825</v>
      </c>
      <c r="K216" s="22">
        <f t="shared" si="24"/>
        <v>3.5656677208034684E-2</v>
      </c>
      <c r="L216" s="22">
        <f t="shared" si="25"/>
        <v>-0.47610994767749631</v>
      </c>
      <c r="M216" s="22">
        <f t="shared" si="26"/>
        <v>4.3189683507777392</v>
      </c>
      <c r="N216" s="22">
        <f t="shared" si="27"/>
        <v>4.4746058159669753</v>
      </c>
      <c r="O216" s="22">
        <f t="shared" si="28"/>
        <v>4.3503140097619442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4">
        <v>1</v>
      </c>
      <c r="Z216" s="24">
        <v>0</v>
      </c>
    </row>
    <row r="217" spans="1:26" x14ac:dyDescent="0.25">
      <c r="A217" s="2">
        <v>41609</v>
      </c>
      <c r="B217" s="3">
        <v>1155287860</v>
      </c>
      <c r="C217">
        <v>6.0929000000000002</v>
      </c>
      <c r="D217">
        <v>1.0486</v>
      </c>
      <c r="E217">
        <v>0.6211180124223602</v>
      </c>
      <c r="F217">
        <v>76.020399999999995</v>
      </c>
      <c r="G217">
        <v>81.5</v>
      </c>
      <c r="H217" s="22">
        <v>77.456262649999999</v>
      </c>
      <c r="I217" s="22">
        <f t="shared" si="22"/>
        <v>20.867615379304901</v>
      </c>
      <c r="J217" s="22">
        <f t="shared" si="23"/>
        <v>1.8071241588552918</v>
      </c>
      <c r="K217" s="22">
        <f t="shared" si="24"/>
        <v>4.7455941156295332E-2</v>
      </c>
      <c r="L217" s="22">
        <f t="shared" si="25"/>
        <v>-0.47623417899637172</v>
      </c>
      <c r="M217" s="22">
        <f t="shared" si="26"/>
        <v>4.3310017253204771</v>
      </c>
      <c r="N217" s="22">
        <f t="shared" si="27"/>
        <v>4.4006030202468169</v>
      </c>
      <c r="O217" s="22">
        <f t="shared" si="28"/>
        <v>4.3497134241490363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4">
        <v>0</v>
      </c>
      <c r="Z217" s="24">
        <v>1</v>
      </c>
    </row>
    <row r="218" spans="1:26" x14ac:dyDescent="0.25">
      <c r="A218" s="2">
        <v>41640</v>
      </c>
      <c r="B218" s="3">
        <v>1204428606</v>
      </c>
      <c r="C218">
        <v>6.0738000000000003</v>
      </c>
      <c r="D218">
        <v>1.0639000000000001</v>
      </c>
      <c r="E218">
        <v>0.61038881767686015</v>
      </c>
      <c r="F218">
        <v>76.239699999999999</v>
      </c>
      <c r="G218">
        <v>78.569999999999993</v>
      </c>
      <c r="H218" s="22">
        <v>82.350717047619042</v>
      </c>
      <c r="I218" s="22">
        <f t="shared" si="22"/>
        <v>20.909271105535229</v>
      </c>
      <c r="J218" s="22">
        <f t="shared" si="23"/>
        <v>1.8039844388506241</v>
      </c>
      <c r="K218" s="22">
        <f t="shared" si="24"/>
        <v>6.1941401540183363E-2</v>
      </c>
      <c r="L218" s="22">
        <f t="shared" si="25"/>
        <v>-0.49365911884408065</v>
      </c>
      <c r="M218" s="22">
        <f t="shared" si="26"/>
        <v>4.3338823243959173</v>
      </c>
      <c r="N218" s="22">
        <f t="shared" si="27"/>
        <v>4.3639899471877301</v>
      </c>
      <c r="O218" s="22">
        <f t="shared" si="28"/>
        <v>4.4109871639035187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0</v>
      </c>
      <c r="X218" s="24">
        <v>0</v>
      </c>
      <c r="Y218" s="24">
        <v>0</v>
      </c>
      <c r="Z218" s="24">
        <v>0</v>
      </c>
    </row>
    <row r="219" spans="1:26" x14ac:dyDescent="0.25">
      <c r="A219" s="2">
        <v>41671</v>
      </c>
      <c r="B219" s="3">
        <v>1192409089</v>
      </c>
      <c r="C219">
        <v>6.0509000000000004</v>
      </c>
      <c r="D219">
        <v>1.0940000000000001</v>
      </c>
      <c r="E219">
        <v>0.60716454159077105</v>
      </c>
      <c r="F219">
        <v>76.935500000000005</v>
      </c>
      <c r="G219">
        <v>78.849999999999994</v>
      </c>
      <c r="H219" s="22">
        <v>83.180691095238103</v>
      </c>
      <c r="I219" s="22">
        <f t="shared" si="22"/>
        <v>20.899241542181272</v>
      </c>
      <c r="J219" s="22">
        <f t="shared" si="23"/>
        <v>1.800207021309608</v>
      </c>
      <c r="K219" s="22">
        <f t="shared" si="24"/>
        <v>8.9840703999789537E-2</v>
      </c>
      <c r="L219" s="22">
        <f t="shared" si="25"/>
        <v>-0.49895545119550339</v>
      </c>
      <c r="M219" s="22">
        <f t="shared" si="26"/>
        <v>4.3429674084808791</v>
      </c>
      <c r="N219" s="22">
        <f t="shared" si="27"/>
        <v>4.3675473134090472</v>
      </c>
      <c r="O219" s="22">
        <f t="shared" si="28"/>
        <v>4.4210152427106202</v>
      </c>
      <c r="P219" s="24">
        <v>1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4">
        <v>0</v>
      </c>
      <c r="Z219" s="24">
        <v>0</v>
      </c>
    </row>
    <row r="220" spans="1:26" x14ac:dyDescent="0.25">
      <c r="A220" s="2">
        <v>41699</v>
      </c>
      <c r="B220" s="3">
        <v>1355161974</v>
      </c>
      <c r="C220">
        <v>6.0815999999999999</v>
      </c>
      <c r="D220">
        <v>1.1053999999999999</v>
      </c>
      <c r="E220">
        <v>0.60393767363208117</v>
      </c>
      <c r="F220">
        <v>77.063400000000001</v>
      </c>
      <c r="G220">
        <v>86.35</v>
      </c>
      <c r="H220" s="22">
        <v>80.238547631578939</v>
      </c>
      <c r="I220" s="22">
        <f t="shared" si="22"/>
        <v>21.027186822141356</v>
      </c>
      <c r="J220" s="22">
        <f t="shared" si="23"/>
        <v>1.8052678192528473</v>
      </c>
      <c r="K220" s="22">
        <f t="shared" si="24"/>
        <v>0.10020726041702548</v>
      </c>
      <c r="L220" s="22">
        <f t="shared" si="25"/>
        <v>-0.5042842757225684</v>
      </c>
      <c r="M220" s="22">
        <f t="shared" si="26"/>
        <v>4.344628459688483</v>
      </c>
      <c r="N220" s="22">
        <f t="shared" si="27"/>
        <v>4.458408804592688</v>
      </c>
      <c r="O220" s="22">
        <f t="shared" si="28"/>
        <v>4.3850040431855177</v>
      </c>
      <c r="P220" s="24">
        <v>0</v>
      </c>
      <c r="Q220" s="24">
        <v>1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4">
        <v>0</v>
      </c>
      <c r="Z220" s="24">
        <v>0</v>
      </c>
    </row>
    <row r="221" spans="1:26" x14ac:dyDescent="0.25">
      <c r="A221" s="2">
        <v>41730</v>
      </c>
      <c r="B221" s="3">
        <v>1383174740</v>
      </c>
      <c r="C221">
        <v>6.1729000000000003</v>
      </c>
      <c r="D221">
        <v>1.1107</v>
      </c>
      <c r="E221">
        <v>0.60153994225216556</v>
      </c>
      <c r="F221">
        <v>76.656000000000006</v>
      </c>
      <c r="G221">
        <v>113.21</v>
      </c>
      <c r="H221" s="22">
        <v>82.912490095238084</v>
      </c>
      <c r="I221" s="22">
        <f t="shared" si="22"/>
        <v>21.047647230165445</v>
      </c>
      <c r="J221" s="22">
        <f t="shared" si="23"/>
        <v>1.8201687437017333</v>
      </c>
      <c r="K221" s="22">
        <f t="shared" si="24"/>
        <v>0.10499044719093729</v>
      </c>
      <c r="L221" s="22">
        <f t="shared" si="25"/>
        <v>-0.50826234136282589</v>
      </c>
      <c r="M221" s="22">
        <f t="shared" si="26"/>
        <v>4.3393278801407664</v>
      </c>
      <c r="N221" s="22">
        <f t="shared" si="27"/>
        <v>4.7292445010900179</v>
      </c>
      <c r="O221" s="22">
        <f t="shared" si="28"/>
        <v>4.4177857153912488</v>
      </c>
      <c r="P221" s="24">
        <v>0</v>
      </c>
      <c r="Q221" s="24">
        <v>0</v>
      </c>
      <c r="R221" s="24">
        <v>1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4">
        <v>0</v>
      </c>
      <c r="Z221" s="24">
        <v>0</v>
      </c>
    </row>
    <row r="222" spans="1:26" x14ac:dyDescent="0.25">
      <c r="A222" s="2">
        <v>41760</v>
      </c>
      <c r="B222" s="3">
        <v>1444800838</v>
      </c>
      <c r="C222">
        <v>6.2245999999999997</v>
      </c>
      <c r="D222">
        <v>1.0992</v>
      </c>
      <c r="E222">
        <v>0.59708621925005967</v>
      </c>
      <c r="F222">
        <v>76.442899999999995</v>
      </c>
      <c r="G222">
        <v>120.33</v>
      </c>
      <c r="H222" s="22">
        <v>87.589756238095234</v>
      </c>
      <c r="I222" s="22">
        <f t="shared" si="22"/>
        <v>21.091237320637902</v>
      </c>
      <c r="J222" s="22">
        <f t="shared" si="23"/>
        <v>1.8285091832580875</v>
      </c>
      <c r="K222" s="22">
        <f t="shared" si="24"/>
        <v>9.4582642485947804E-2</v>
      </c>
      <c r="L222" s="22">
        <f t="shared" si="25"/>
        <v>-0.51569375516285132</v>
      </c>
      <c r="M222" s="22">
        <f t="shared" si="26"/>
        <v>4.3365440569046587</v>
      </c>
      <c r="N222" s="22">
        <f t="shared" si="27"/>
        <v>4.7902379684500715</v>
      </c>
      <c r="O222" s="22">
        <f t="shared" si="28"/>
        <v>4.4726640531832871</v>
      </c>
      <c r="P222" s="24">
        <v>0</v>
      </c>
      <c r="Q222" s="24">
        <v>0</v>
      </c>
      <c r="R222" s="24">
        <v>0</v>
      </c>
      <c r="S222" s="24">
        <v>1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4">
        <v>0</v>
      </c>
      <c r="Z222" s="24">
        <v>0</v>
      </c>
    </row>
    <row r="223" spans="1:26" x14ac:dyDescent="0.25">
      <c r="A223" s="2">
        <v>41791</v>
      </c>
      <c r="B223" s="3">
        <v>1398805987</v>
      </c>
      <c r="C223">
        <v>6.2380000000000004</v>
      </c>
      <c r="D223">
        <v>1.0893999999999999</v>
      </c>
      <c r="E223">
        <v>0.59375371096069351</v>
      </c>
      <c r="F223">
        <v>76.265299999999996</v>
      </c>
      <c r="G223">
        <v>110.47</v>
      </c>
      <c r="H223" s="22">
        <v>86.853404952380956</v>
      </c>
      <c r="I223" s="22">
        <f t="shared" si="22"/>
        <v>21.058884843241561</v>
      </c>
      <c r="J223" s="22">
        <f t="shared" si="23"/>
        <v>1.8306596181856116</v>
      </c>
      <c r="K223" s="22">
        <f t="shared" si="24"/>
        <v>8.5627085967436969E-2</v>
      </c>
      <c r="L223" s="22">
        <f t="shared" si="25"/>
        <v>-0.5212906736137547</v>
      </c>
      <c r="M223" s="22">
        <f t="shared" si="26"/>
        <v>4.3342180510965562</v>
      </c>
      <c r="N223" s="22">
        <f t="shared" si="27"/>
        <v>4.7047439908841842</v>
      </c>
      <c r="O223" s="22">
        <f t="shared" si="28"/>
        <v>4.4642216968970985</v>
      </c>
      <c r="P223" s="24">
        <v>0</v>
      </c>
      <c r="Q223" s="24">
        <v>0</v>
      </c>
      <c r="R223" s="24">
        <v>0</v>
      </c>
      <c r="S223" s="24">
        <v>0</v>
      </c>
      <c r="T223" s="24">
        <v>1</v>
      </c>
      <c r="U223" s="24">
        <v>0</v>
      </c>
      <c r="V223" s="24">
        <v>0</v>
      </c>
      <c r="W223" s="24">
        <v>0</v>
      </c>
      <c r="X223" s="24">
        <v>0</v>
      </c>
      <c r="Y223" s="24">
        <v>0</v>
      </c>
      <c r="Z223" s="24">
        <v>0</v>
      </c>
    </row>
    <row r="224" spans="1:26" x14ac:dyDescent="0.25">
      <c r="A224" s="2">
        <v>41821</v>
      </c>
      <c r="B224" s="3">
        <v>1220945148</v>
      </c>
      <c r="C224">
        <v>6.2305999999999999</v>
      </c>
      <c r="D224">
        <v>1.083</v>
      </c>
      <c r="E224">
        <v>0.59143600662408324</v>
      </c>
      <c r="F224">
        <v>76.578800000000001</v>
      </c>
      <c r="G224">
        <v>115.27</v>
      </c>
      <c r="H224" s="22">
        <v>86.202927190476174</v>
      </c>
      <c r="I224" s="22">
        <f t="shared" si="22"/>
        <v>20.92289110723295</v>
      </c>
      <c r="J224" s="22">
        <f t="shared" si="23"/>
        <v>1.8294726363482219</v>
      </c>
      <c r="K224" s="22">
        <f t="shared" si="24"/>
        <v>7.9734968018853519E-2</v>
      </c>
      <c r="L224" s="22">
        <f t="shared" si="25"/>
        <v>-0.5252017897104978</v>
      </c>
      <c r="M224" s="22">
        <f t="shared" si="26"/>
        <v>4.338320276038675</v>
      </c>
      <c r="N224" s="22">
        <f t="shared" si="27"/>
        <v>4.7472772026129215</v>
      </c>
      <c r="O224" s="22">
        <f t="shared" si="28"/>
        <v>4.4567041352192573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1</v>
      </c>
      <c r="V224" s="24">
        <v>0</v>
      </c>
      <c r="W224" s="24">
        <v>0</v>
      </c>
      <c r="X224" s="24">
        <v>0</v>
      </c>
      <c r="Y224" s="24">
        <v>0</v>
      </c>
      <c r="Z224" s="24">
        <v>0</v>
      </c>
    </row>
    <row r="225" spans="1:26" x14ac:dyDescent="0.25">
      <c r="A225" s="2">
        <v>41852</v>
      </c>
      <c r="B225" s="3">
        <v>1221114572</v>
      </c>
      <c r="C225">
        <v>6.1984000000000004</v>
      </c>
      <c r="D225">
        <v>1.0739000000000001</v>
      </c>
      <c r="E225">
        <v>0.58596038907769843</v>
      </c>
      <c r="F225">
        <v>76.270600000000002</v>
      </c>
      <c r="G225">
        <v>128.66999999999999</v>
      </c>
      <c r="H225" s="22">
        <v>83.814819954545442</v>
      </c>
      <c r="I225" s="22">
        <f t="shared" si="22"/>
        <v>20.923029862234625</v>
      </c>
      <c r="J225" s="22">
        <f t="shared" si="23"/>
        <v>1.8242911942305398</v>
      </c>
      <c r="K225" s="22">
        <f t="shared" si="24"/>
        <v>7.1296881882033827E-2</v>
      </c>
      <c r="L225" s="22">
        <f t="shared" si="25"/>
        <v>-0.53450308712034722</v>
      </c>
      <c r="M225" s="22">
        <f t="shared" si="26"/>
        <v>4.3342875429342431</v>
      </c>
      <c r="N225" s="22">
        <f t="shared" si="27"/>
        <v>4.857250987196899</v>
      </c>
      <c r="O225" s="22">
        <f t="shared" si="28"/>
        <v>4.4286098409516663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1</v>
      </c>
      <c r="W225" s="24">
        <v>0</v>
      </c>
      <c r="X225" s="24">
        <v>0</v>
      </c>
      <c r="Y225" s="24">
        <v>0</v>
      </c>
      <c r="Z225" s="24">
        <v>0</v>
      </c>
    </row>
    <row r="226" spans="1:26" x14ac:dyDescent="0.25">
      <c r="A226" s="2">
        <v>41883</v>
      </c>
      <c r="B226" s="3">
        <v>1072619907</v>
      </c>
      <c r="C226">
        <v>6.1540999999999997</v>
      </c>
      <c r="D226">
        <v>1.0926</v>
      </c>
      <c r="E226">
        <v>0.5988023952095809</v>
      </c>
      <c r="F226">
        <v>77.540199999999999</v>
      </c>
      <c r="G226">
        <v>109.2</v>
      </c>
      <c r="H226" s="22">
        <v>81.093074476190466</v>
      </c>
      <c r="I226" s="22">
        <f t="shared" si="22"/>
        <v>20.793370003915737</v>
      </c>
      <c r="J226" s="22">
        <f t="shared" si="23"/>
        <v>1.817118526361587</v>
      </c>
      <c r="K226" s="22">
        <f t="shared" si="24"/>
        <v>8.8560176979480237E-2</v>
      </c>
      <c r="L226" s="22">
        <f t="shared" si="25"/>
        <v>-0.51282362642866364</v>
      </c>
      <c r="M226" s="22">
        <f t="shared" si="26"/>
        <v>4.3507965115533596</v>
      </c>
      <c r="N226" s="22">
        <f t="shared" si="27"/>
        <v>4.6931810633108046</v>
      </c>
      <c r="O226" s="22">
        <f t="shared" si="28"/>
        <v>4.3955975626068362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1</v>
      </c>
      <c r="X226" s="24">
        <v>0</v>
      </c>
      <c r="Y226" s="24">
        <v>0</v>
      </c>
      <c r="Z226" s="24">
        <v>0</v>
      </c>
    </row>
    <row r="227" spans="1:26" x14ac:dyDescent="0.25">
      <c r="A227" s="2">
        <v>41913</v>
      </c>
      <c r="B227" s="3">
        <v>1269337219</v>
      </c>
      <c r="C227">
        <v>6.1382000000000003</v>
      </c>
      <c r="D227">
        <v>1.1011</v>
      </c>
      <c r="E227">
        <v>0.61387354205033762</v>
      </c>
      <c r="F227">
        <v>79.162499999999994</v>
      </c>
      <c r="G227">
        <v>100.53</v>
      </c>
      <c r="H227" s="22">
        <v>78.96653000000002</v>
      </c>
      <c r="I227" s="22">
        <f t="shared" si="22"/>
        <v>20.961760726389709</v>
      </c>
      <c r="J227" s="22">
        <f t="shared" si="23"/>
        <v>1.8145315395702524</v>
      </c>
      <c r="K227" s="22">
        <f t="shared" si="24"/>
        <v>9.6309680137408357E-2</v>
      </c>
      <c r="L227" s="22">
        <f t="shared" si="25"/>
        <v>-0.4879663296199081</v>
      </c>
      <c r="M227" s="22">
        <f t="shared" si="26"/>
        <v>4.371502701842549</v>
      </c>
      <c r="N227" s="22">
        <f t="shared" si="27"/>
        <v>4.6104561904173291</v>
      </c>
      <c r="O227" s="22">
        <f t="shared" si="28"/>
        <v>4.3690240918070788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1</v>
      </c>
      <c r="Y227" s="24">
        <v>0</v>
      </c>
      <c r="Z227" s="24">
        <v>0</v>
      </c>
    </row>
    <row r="228" spans="1:26" x14ac:dyDescent="0.25">
      <c r="A228" s="2">
        <v>41944</v>
      </c>
      <c r="B228" s="3">
        <v>1179557272</v>
      </c>
      <c r="C228">
        <v>6.1250999999999998</v>
      </c>
      <c r="D228">
        <v>1.1212</v>
      </c>
      <c r="E228">
        <v>0.6221226825930074</v>
      </c>
      <c r="F228">
        <v>80.800200000000004</v>
      </c>
      <c r="G228">
        <v>101.9</v>
      </c>
      <c r="H228" s="22">
        <v>79.79239982608695</v>
      </c>
      <c r="I228" s="22">
        <f t="shared" si="22"/>
        <v>20.888405011801058</v>
      </c>
      <c r="J228" s="22">
        <f t="shared" si="23"/>
        <v>1.8123950828281266</v>
      </c>
      <c r="K228" s="22">
        <f t="shared" si="24"/>
        <v>0.11439954030849614</v>
      </c>
      <c r="L228" s="22">
        <f t="shared" si="25"/>
        <v>-0.47461796679648088</v>
      </c>
      <c r="M228" s="22">
        <f t="shared" si="26"/>
        <v>4.3919794407715109</v>
      </c>
      <c r="N228" s="22">
        <f t="shared" si="27"/>
        <v>4.6239919402286791</v>
      </c>
      <c r="O228" s="22">
        <f t="shared" si="28"/>
        <v>4.3794282596455201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4">
        <v>1</v>
      </c>
      <c r="Z228" s="24">
        <v>0</v>
      </c>
    </row>
    <row r="229" spans="1:26" x14ac:dyDescent="0.25">
      <c r="A229" s="2">
        <v>41974</v>
      </c>
      <c r="B229" s="3">
        <v>1163338398</v>
      </c>
      <c r="C229">
        <v>6.1249000000000002</v>
      </c>
      <c r="D229">
        <v>1.1325000000000001</v>
      </c>
      <c r="E229">
        <v>0.6340752013188764</v>
      </c>
      <c r="F229">
        <v>82.612799999999993</v>
      </c>
      <c r="G229">
        <v>86.16</v>
      </c>
      <c r="H229" s="22">
        <v>83.32906689473684</v>
      </c>
      <c r="I229" s="22">
        <f t="shared" si="22"/>
        <v>20.874559638064824</v>
      </c>
      <c r="J229" s="22">
        <f t="shared" si="23"/>
        <v>1.8123624297668992</v>
      </c>
      <c r="K229" s="22">
        <f t="shared" si="24"/>
        <v>0.12442757837505208</v>
      </c>
      <c r="L229" s="22">
        <f t="shared" si="25"/>
        <v>-0.45558771751137506</v>
      </c>
      <c r="M229" s="22">
        <f t="shared" si="26"/>
        <v>4.4141646322016888</v>
      </c>
      <c r="N229" s="22">
        <f t="shared" si="27"/>
        <v>4.456206032848133</v>
      </c>
      <c r="O229" s="22">
        <f t="shared" si="28"/>
        <v>4.4227974306203546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4">
        <v>0</v>
      </c>
      <c r="Z229" s="24">
        <v>1</v>
      </c>
    </row>
    <row r="230" spans="1:26" x14ac:dyDescent="0.25">
      <c r="A230" s="2">
        <v>42005</v>
      </c>
      <c r="B230" s="3">
        <v>1060920074</v>
      </c>
      <c r="C230">
        <v>6.1886000000000001</v>
      </c>
      <c r="D230">
        <v>1.1532</v>
      </c>
      <c r="E230">
        <v>0.6392227051904884</v>
      </c>
      <c r="F230">
        <v>84.169799999999995</v>
      </c>
      <c r="G230">
        <v>82.81</v>
      </c>
      <c r="H230" s="22">
        <v>85.438765909090918</v>
      </c>
      <c r="I230" s="22">
        <f t="shared" si="22"/>
        <v>20.782402362920767</v>
      </c>
      <c r="J230" s="22">
        <f t="shared" si="23"/>
        <v>1.8227088898719901</v>
      </c>
      <c r="K230" s="22">
        <f t="shared" si="24"/>
        <v>0.14254068678211007</v>
      </c>
      <c r="L230" s="22">
        <f t="shared" si="25"/>
        <v>-0.44750236389922193</v>
      </c>
      <c r="M230" s="22">
        <f t="shared" si="26"/>
        <v>4.4328361870771422</v>
      </c>
      <c r="N230" s="22">
        <f t="shared" si="27"/>
        <v>4.4165488270456086</v>
      </c>
      <c r="O230" s="22">
        <f t="shared" si="28"/>
        <v>4.4477999311596639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4">
        <v>0</v>
      </c>
      <c r="Z230" s="24">
        <v>0</v>
      </c>
    </row>
    <row r="231" spans="1:26" x14ac:dyDescent="0.25">
      <c r="A231" s="2">
        <v>42036</v>
      </c>
      <c r="B231" s="3">
        <v>1081589497</v>
      </c>
      <c r="C231">
        <v>6.2180999999999997</v>
      </c>
      <c r="D231">
        <v>1.2121999999999999</v>
      </c>
      <c r="E231">
        <v>0.66041474045700699</v>
      </c>
      <c r="F231">
        <v>87.241799999999998</v>
      </c>
      <c r="G231">
        <v>73</v>
      </c>
      <c r="H231" s="22">
        <v>83.555662550000008</v>
      </c>
      <c r="I231" s="22">
        <f t="shared" si="22"/>
        <v>20.801697552591921</v>
      </c>
      <c r="J231" s="22">
        <f t="shared" si="23"/>
        <v>1.8274643938488315</v>
      </c>
      <c r="K231" s="22">
        <f t="shared" si="24"/>
        <v>0.19243689053504756</v>
      </c>
      <c r="L231" s="22">
        <f t="shared" si="25"/>
        <v>-0.41488724668706922</v>
      </c>
      <c r="M231" s="22">
        <f t="shared" si="26"/>
        <v>4.4686835738578532</v>
      </c>
      <c r="N231" s="22">
        <f t="shared" si="27"/>
        <v>4.290459441148391</v>
      </c>
      <c r="O231" s="22">
        <f t="shared" si="28"/>
        <v>4.4255130271314176</v>
      </c>
      <c r="P231" s="24">
        <v>1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4">
        <v>0</v>
      </c>
      <c r="Z231" s="24">
        <v>0</v>
      </c>
    </row>
    <row r="232" spans="1:26" x14ac:dyDescent="0.25">
      <c r="A232" s="2">
        <v>42064</v>
      </c>
      <c r="B232" s="3">
        <v>1190277870</v>
      </c>
      <c r="C232">
        <v>6.2518000000000002</v>
      </c>
      <c r="D232">
        <v>1.2499</v>
      </c>
      <c r="E232">
        <v>0.65235827516472045</v>
      </c>
      <c r="F232">
        <v>89.183800000000005</v>
      </c>
      <c r="G232">
        <v>61.84</v>
      </c>
      <c r="H232" s="22">
        <v>86.814525000000017</v>
      </c>
      <c r="I232" s="22">
        <f t="shared" si="22"/>
        <v>20.897452621013667</v>
      </c>
      <c r="J232" s="22">
        <f t="shared" si="23"/>
        <v>1.832869422284271</v>
      </c>
      <c r="K232" s="22">
        <f t="shared" si="24"/>
        <v>0.22306354811403908</v>
      </c>
      <c r="L232" s="22">
        <f t="shared" si="25"/>
        <v>-0.42716136618992467</v>
      </c>
      <c r="M232" s="22">
        <f t="shared" si="26"/>
        <v>4.4906994087423051</v>
      </c>
      <c r="N232" s="22">
        <f t="shared" si="27"/>
        <v>4.1245504042791667</v>
      </c>
      <c r="O232" s="22">
        <f t="shared" si="28"/>
        <v>4.4637739463764223</v>
      </c>
      <c r="P232" s="24">
        <v>0</v>
      </c>
      <c r="Q232" s="24">
        <v>1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4">
        <v>0</v>
      </c>
      <c r="Z232" s="24">
        <v>0</v>
      </c>
    </row>
    <row r="233" spans="1:26" x14ac:dyDescent="0.25">
      <c r="A233" s="2">
        <v>42095</v>
      </c>
      <c r="B233" s="3">
        <v>1177074248</v>
      </c>
      <c r="C233">
        <v>6.2385999999999999</v>
      </c>
      <c r="D233">
        <v>1.2618</v>
      </c>
      <c r="E233">
        <v>0.66853857467575883</v>
      </c>
      <c r="F233">
        <v>91.582099999999997</v>
      </c>
      <c r="G233">
        <v>61.71</v>
      </c>
      <c r="H233" s="22">
        <v>86.362859045454528</v>
      </c>
      <c r="I233" s="22">
        <f t="shared" si="22"/>
        <v>20.886297745647852</v>
      </c>
      <c r="J233" s="22">
        <f t="shared" si="23"/>
        <v>1.8307557982347376</v>
      </c>
      <c r="K233" s="22">
        <f t="shared" si="24"/>
        <v>0.23253927295457208</v>
      </c>
      <c r="L233" s="22">
        <f t="shared" si="25"/>
        <v>-0.40266118077543006</v>
      </c>
      <c r="M233" s="22">
        <f t="shared" si="26"/>
        <v>4.5172358377369539</v>
      </c>
      <c r="N233" s="22">
        <f t="shared" si="27"/>
        <v>4.1224459923329757</v>
      </c>
      <c r="O233" s="22">
        <f t="shared" si="28"/>
        <v>4.4585577112293953</v>
      </c>
      <c r="P233" s="24">
        <v>0</v>
      </c>
      <c r="Q233" s="24">
        <v>0</v>
      </c>
      <c r="R233" s="24">
        <v>1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4">
        <v>0</v>
      </c>
      <c r="Z233" s="24">
        <v>0</v>
      </c>
    </row>
    <row r="234" spans="1:26" x14ac:dyDescent="0.25">
      <c r="A234" s="2">
        <v>42125</v>
      </c>
      <c r="B234" s="3">
        <v>1192036201</v>
      </c>
      <c r="C234">
        <v>6.2009999999999996</v>
      </c>
      <c r="D234">
        <v>1.2337</v>
      </c>
      <c r="E234">
        <v>0.66809192944949225</v>
      </c>
      <c r="F234">
        <v>91.108000000000004</v>
      </c>
      <c r="G234">
        <v>60.98</v>
      </c>
      <c r="H234" s="22">
        <v>85.974948476190477</v>
      </c>
      <c r="I234" s="22">
        <f t="shared" si="22"/>
        <v>20.898928775094856</v>
      </c>
      <c r="J234" s="22">
        <f t="shared" si="23"/>
        <v>1.8247105693677408</v>
      </c>
      <c r="K234" s="22">
        <f t="shared" si="24"/>
        <v>0.21001778409528188</v>
      </c>
      <c r="L234" s="22">
        <f t="shared" si="25"/>
        <v>-0.40332949597774281</v>
      </c>
      <c r="M234" s="22">
        <f t="shared" si="26"/>
        <v>4.5120456159976161</v>
      </c>
      <c r="N234" s="22">
        <f t="shared" si="27"/>
        <v>4.1105459415601091</v>
      </c>
      <c r="O234" s="22">
        <f t="shared" si="28"/>
        <v>4.4540559570298743</v>
      </c>
      <c r="P234" s="24">
        <v>0</v>
      </c>
      <c r="Q234" s="24">
        <v>0</v>
      </c>
      <c r="R234" s="24">
        <v>0</v>
      </c>
      <c r="S234" s="24">
        <v>1</v>
      </c>
      <c r="T234" s="24">
        <v>0</v>
      </c>
      <c r="U234" s="24">
        <v>0</v>
      </c>
      <c r="V234" s="24">
        <v>0</v>
      </c>
      <c r="W234" s="24">
        <v>0</v>
      </c>
      <c r="X234" s="24">
        <v>0</v>
      </c>
      <c r="Y234" s="24">
        <v>0</v>
      </c>
      <c r="Z234" s="24">
        <v>0</v>
      </c>
    </row>
    <row r="235" spans="1:26" x14ac:dyDescent="0.25">
      <c r="A235" s="2">
        <v>42156</v>
      </c>
      <c r="B235" s="3">
        <v>1146102957</v>
      </c>
      <c r="C235">
        <v>6.2035</v>
      </c>
      <c r="D235">
        <v>1.2176</v>
      </c>
      <c r="E235">
        <v>0.64699792960662528</v>
      </c>
      <c r="F235">
        <v>89.066000000000003</v>
      </c>
      <c r="G235">
        <v>77.319999999999993</v>
      </c>
      <c r="H235" s="22">
        <v>88.391709650000024</v>
      </c>
      <c r="I235" s="22">
        <f t="shared" si="22"/>
        <v>20.859633291517696</v>
      </c>
      <c r="J235" s="22">
        <f t="shared" si="23"/>
        <v>1.8251136489007891</v>
      </c>
      <c r="K235" s="22">
        <f t="shared" si="24"/>
        <v>0.19688170812528435</v>
      </c>
      <c r="L235" s="22">
        <f t="shared" si="25"/>
        <v>-0.43541218447611646</v>
      </c>
      <c r="M235" s="22">
        <f t="shared" si="26"/>
        <v>4.4893776679364281</v>
      </c>
      <c r="N235" s="22">
        <f t="shared" si="27"/>
        <v>4.3479526543401299</v>
      </c>
      <c r="O235" s="22">
        <f t="shared" si="28"/>
        <v>4.4817781830059502</v>
      </c>
      <c r="P235" s="24">
        <v>0</v>
      </c>
      <c r="Q235" s="24">
        <v>0</v>
      </c>
      <c r="R235" s="24">
        <v>0</v>
      </c>
      <c r="S235" s="24">
        <v>0</v>
      </c>
      <c r="T235" s="24">
        <v>1</v>
      </c>
      <c r="U235" s="24">
        <v>0</v>
      </c>
      <c r="V235" s="24">
        <v>0</v>
      </c>
      <c r="W235" s="24">
        <v>0</v>
      </c>
      <c r="X235" s="24">
        <v>0</v>
      </c>
      <c r="Y235" s="24">
        <v>0</v>
      </c>
      <c r="Z235" s="24">
        <v>0</v>
      </c>
    </row>
    <row r="236" spans="1:26" x14ac:dyDescent="0.25">
      <c r="A236" s="2">
        <v>42186</v>
      </c>
      <c r="B236" s="3">
        <v>1170636699</v>
      </c>
      <c r="C236">
        <v>6.2051999999999996</v>
      </c>
      <c r="D236">
        <v>1.2364999999999999</v>
      </c>
      <c r="E236">
        <v>0.6420133538777606</v>
      </c>
      <c r="F236">
        <v>89.859099999999998</v>
      </c>
      <c r="G236">
        <v>77.349999999999994</v>
      </c>
      <c r="H236" s="22">
        <v>90.545709227272724</v>
      </c>
      <c r="I236" s="22">
        <f t="shared" si="22"/>
        <v>20.880813624919416</v>
      </c>
      <c r="J236" s="22">
        <f t="shared" si="23"/>
        <v>1.8253876502080391</v>
      </c>
      <c r="K236" s="22">
        <f t="shared" si="24"/>
        <v>0.2122848079793338</v>
      </c>
      <c r="L236" s="22">
        <f t="shared" si="25"/>
        <v>-0.44314617507585297</v>
      </c>
      <c r="M236" s="22">
        <f t="shared" si="26"/>
        <v>4.4982428880120668</v>
      </c>
      <c r="N236" s="22">
        <f t="shared" si="27"/>
        <v>4.3483405770190746</v>
      </c>
      <c r="O236" s="22">
        <f t="shared" si="28"/>
        <v>4.5058547975332761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1</v>
      </c>
      <c r="V236" s="24">
        <v>0</v>
      </c>
      <c r="W236" s="24">
        <v>0</v>
      </c>
      <c r="X236" s="24">
        <v>0</v>
      </c>
      <c r="Y236" s="24">
        <v>0</v>
      </c>
      <c r="Z236" s="24">
        <v>0</v>
      </c>
    </row>
    <row r="237" spans="1:26" x14ac:dyDescent="0.25">
      <c r="A237" s="2">
        <v>42217</v>
      </c>
      <c r="B237" s="3">
        <v>1133726352</v>
      </c>
      <c r="C237">
        <v>6.2084999999999999</v>
      </c>
      <c r="D237">
        <v>1.2863</v>
      </c>
      <c r="E237">
        <v>0.64267352185089976</v>
      </c>
      <c r="F237">
        <v>91.342399999999998</v>
      </c>
      <c r="G237">
        <v>75.95</v>
      </c>
      <c r="H237" s="22">
        <v>92.832248227272714</v>
      </c>
      <c r="I237" s="22">
        <f t="shared" si="22"/>
        <v>20.848775700962193</v>
      </c>
      <c r="J237" s="22">
        <f t="shared" si="23"/>
        <v>1.8259193208747597</v>
      </c>
      <c r="K237" s="22">
        <f t="shared" si="24"/>
        <v>0.25176988010253271</v>
      </c>
      <c r="L237" s="22">
        <f t="shared" si="25"/>
        <v>-0.44211842575619981</v>
      </c>
      <c r="M237" s="22">
        <f t="shared" si="26"/>
        <v>4.5146150828660057</v>
      </c>
      <c r="N237" s="22">
        <f t="shared" si="27"/>
        <v>4.3300752290417819</v>
      </c>
      <c r="O237" s="22">
        <f t="shared" si="28"/>
        <v>4.5307940818762225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1</v>
      </c>
      <c r="W237" s="24">
        <v>0</v>
      </c>
      <c r="X237" s="24">
        <v>0</v>
      </c>
      <c r="Y237" s="24">
        <v>0</v>
      </c>
      <c r="Z237" s="24">
        <v>0</v>
      </c>
    </row>
    <row r="238" spans="1:26" x14ac:dyDescent="0.25">
      <c r="A238" s="2">
        <v>42248</v>
      </c>
      <c r="B238" s="3">
        <v>1073289709</v>
      </c>
      <c r="C238">
        <v>6.3383000000000003</v>
      </c>
      <c r="D238">
        <v>1.3147</v>
      </c>
      <c r="E238">
        <v>0.64193092823212217</v>
      </c>
      <c r="F238">
        <v>91.996399999999994</v>
      </c>
      <c r="G238">
        <v>75.58</v>
      </c>
      <c r="H238" s="22">
        <v>87.923545809523816</v>
      </c>
      <c r="I238" s="22">
        <f t="shared" si="22"/>
        <v>20.793994263219819</v>
      </c>
      <c r="J238" s="22">
        <f t="shared" si="23"/>
        <v>1.8466105936922368</v>
      </c>
      <c r="K238" s="22">
        <f t="shared" si="24"/>
        <v>0.27360850272042153</v>
      </c>
      <c r="L238" s="22">
        <f t="shared" si="25"/>
        <v>-0.44327456950371119</v>
      </c>
      <c r="M238" s="22">
        <f t="shared" si="26"/>
        <v>4.5217494458486422</v>
      </c>
      <c r="N238" s="22">
        <f t="shared" si="27"/>
        <v>4.3251916979213432</v>
      </c>
      <c r="O238" s="22">
        <f t="shared" si="28"/>
        <v>4.4764676392357732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1</v>
      </c>
      <c r="X238" s="24">
        <v>0</v>
      </c>
      <c r="Y238" s="24">
        <v>0</v>
      </c>
      <c r="Z238" s="24">
        <v>0</v>
      </c>
    </row>
    <row r="239" spans="1:26" x14ac:dyDescent="0.25">
      <c r="A239" s="2">
        <v>42278</v>
      </c>
      <c r="B239" s="3">
        <v>1012093811</v>
      </c>
      <c r="C239">
        <v>6.3676000000000004</v>
      </c>
      <c r="D239">
        <v>1.3266</v>
      </c>
      <c r="E239">
        <v>0.6519754857217368</v>
      </c>
      <c r="F239">
        <v>91.752399999999994</v>
      </c>
      <c r="G239">
        <v>69.84</v>
      </c>
      <c r="H239" s="22">
        <v>76.900933904761885</v>
      </c>
      <c r="I239" s="22">
        <f t="shared" si="22"/>
        <v>20.735287102132034</v>
      </c>
      <c r="J239" s="22">
        <f t="shared" si="23"/>
        <v>1.8512226324988439</v>
      </c>
      <c r="K239" s="22">
        <f t="shared" si="24"/>
        <v>0.28261927810931858</v>
      </c>
      <c r="L239" s="22">
        <f t="shared" si="25"/>
        <v>-0.42774831634862193</v>
      </c>
      <c r="M239" s="22">
        <f t="shared" si="26"/>
        <v>4.5190936446307113</v>
      </c>
      <c r="N239" s="22">
        <f t="shared" si="27"/>
        <v>4.2462069115313472</v>
      </c>
      <c r="O239" s="22">
        <f t="shared" si="28"/>
        <v>4.342518020843082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1</v>
      </c>
      <c r="Y239" s="24">
        <v>0</v>
      </c>
      <c r="Z239" s="24">
        <v>0</v>
      </c>
    </row>
    <row r="240" spans="1:26" x14ac:dyDescent="0.25">
      <c r="A240" s="2">
        <v>42309</v>
      </c>
      <c r="B240" s="3">
        <v>931303884</v>
      </c>
      <c r="C240">
        <v>6.3505000000000003</v>
      </c>
      <c r="D240">
        <v>1.3071999999999999</v>
      </c>
      <c r="E240">
        <v>0.65176301896630384</v>
      </c>
      <c r="F240">
        <v>91.113900000000001</v>
      </c>
      <c r="G240">
        <v>71.239999999999995</v>
      </c>
      <c r="H240" s="22">
        <v>76.287326090909076</v>
      </c>
      <c r="I240" s="22">
        <f t="shared" si="22"/>
        <v>20.652096187997525</v>
      </c>
      <c r="J240" s="22">
        <f t="shared" si="23"/>
        <v>1.8485335499622371</v>
      </c>
      <c r="K240" s="22">
        <f t="shared" si="24"/>
        <v>0.2678874451236013</v>
      </c>
      <c r="L240" s="22">
        <f t="shared" si="25"/>
        <v>-0.42807425096902296</v>
      </c>
      <c r="M240" s="22">
        <f t="shared" si="26"/>
        <v>4.5121103722097082</v>
      </c>
      <c r="N240" s="22">
        <f t="shared" si="27"/>
        <v>4.2660544584214612</v>
      </c>
      <c r="O240" s="22">
        <f t="shared" si="28"/>
        <v>4.3345068182141935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4">
        <v>1</v>
      </c>
      <c r="Z240" s="24">
        <v>0</v>
      </c>
    </row>
    <row r="241" spans="1:26" x14ac:dyDescent="0.25">
      <c r="A241" s="4">
        <v>42339</v>
      </c>
      <c r="B241" s="5">
        <v>1048155228</v>
      </c>
      <c r="C241">
        <v>6.3639999999999999</v>
      </c>
      <c r="D241">
        <v>1.3279000000000001</v>
      </c>
      <c r="E241">
        <v>0.65815453468474394</v>
      </c>
      <c r="F241">
        <v>93.688500000000005</v>
      </c>
      <c r="G241">
        <v>57.03</v>
      </c>
      <c r="H241" s="22">
        <v>75.439210949999989</v>
      </c>
      <c r="I241" s="22">
        <f t="shared" si="22"/>
        <v>20.770297530197436</v>
      </c>
      <c r="J241" s="22">
        <f t="shared" si="23"/>
        <v>1.8506571104755405</v>
      </c>
      <c r="K241" s="22">
        <f t="shared" si="24"/>
        <v>0.28359874701414484</v>
      </c>
      <c r="L241" s="22">
        <f t="shared" si="25"/>
        <v>-0.41831552008698425</v>
      </c>
      <c r="M241" s="22">
        <f t="shared" si="26"/>
        <v>4.5399754495883737</v>
      </c>
      <c r="N241" s="22">
        <f t="shared" si="27"/>
        <v>4.0435774451684479</v>
      </c>
      <c r="O241" s="22">
        <f t="shared" si="28"/>
        <v>4.3233271789650951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4">
        <v>0</v>
      </c>
      <c r="Z241" s="24">
        <v>1</v>
      </c>
    </row>
    <row r="242" spans="1:26" x14ac:dyDescent="0.25">
      <c r="A242" s="4">
        <v>42370</v>
      </c>
      <c r="B242" s="5">
        <v>887641094</v>
      </c>
      <c r="C242">
        <v>6.4490999999999996</v>
      </c>
      <c r="D242">
        <v>1.3713</v>
      </c>
      <c r="E242">
        <v>0.66751218209732333</v>
      </c>
      <c r="F242">
        <v>94.201700000000002</v>
      </c>
      <c r="G242">
        <v>53.11</v>
      </c>
      <c r="H242" s="22">
        <v>76.946055863636374</v>
      </c>
      <c r="I242" s="22">
        <f t="shared" si="22"/>
        <v>20.604078045832928</v>
      </c>
      <c r="J242" s="22">
        <f t="shared" si="23"/>
        <v>1.8639405861880625</v>
      </c>
      <c r="K242" s="22">
        <f t="shared" si="24"/>
        <v>0.31575919502367128</v>
      </c>
      <c r="L242" s="22">
        <f t="shared" si="25"/>
        <v>-0.40419763854119911</v>
      </c>
      <c r="M242" s="22">
        <f t="shared" si="26"/>
        <v>4.5454382281286074</v>
      </c>
      <c r="N242" s="22">
        <f t="shared" si="27"/>
        <v>3.9723652344343079</v>
      </c>
      <c r="O242" s="22">
        <f t="shared" si="28"/>
        <v>4.3431046031380776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0</v>
      </c>
      <c r="Y242" s="24">
        <v>0</v>
      </c>
      <c r="Z242" s="24">
        <v>0</v>
      </c>
    </row>
    <row r="243" spans="1:26" x14ac:dyDescent="0.25">
      <c r="A243" s="4">
        <v>42401</v>
      </c>
      <c r="B243" s="5">
        <v>920136308</v>
      </c>
      <c r="C243">
        <v>6.5726000000000004</v>
      </c>
      <c r="D243">
        <v>1.4208000000000001</v>
      </c>
      <c r="E243">
        <v>0.69483046136742632</v>
      </c>
      <c r="F243">
        <v>95.260300000000001</v>
      </c>
      <c r="G243">
        <v>54.25</v>
      </c>
      <c r="H243" s="22">
        <v>73.577816999999982</v>
      </c>
      <c r="I243" s="22">
        <f t="shared" si="22"/>
        <v>20.640032377902187</v>
      </c>
      <c r="J243" s="22">
        <f t="shared" si="23"/>
        <v>1.8829094924167662</v>
      </c>
      <c r="K243" s="22">
        <f t="shared" si="24"/>
        <v>0.35122009325576858</v>
      </c>
      <c r="L243" s="22">
        <f t="shared" si="25"/>
        <v>-0.36408740365418635</v>
      </c>
      <c r="M243" s="22">
        <f t="shared" si="26"/>
        <v>4.5566131446434222</v>
      </c>
      <c r="N243" s="22">
        <f t="shared" si="27"/>
        <v>3.9936029924205689</v>
      </c>
      <c r="O243" s="22">
        <f t="shared" si="28"/>
        <v>4.2983435808483641</v>
      </c>
      <c r="P243" s="24">
        <v>1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4">
        <v>0</v>
      </c>
      <c r="Z243" s="24">
        <v>0</v>
      </c>
    </row>
    <row r="244" spans="1:26" x14ac:dyDescent="0.25">
      <c r="A244" s="4">
        <v>42430</v>
      </c>
      <c r="B244" s="5">
        <v>1019500178</v>
      </c>
      <c r="C244">
        <v>6.5500999999999996</v>
      </c>
      <c r="D244">
        <v>1.3796999999999999</v>
      </c>
      <c r="E244">
        <v>0.69979006298110569</v>
      </c>
      <c r="F244">
        <v>93.335599999999999</v>
      </c>
      <c r="G244">
        <v>62.94</v>
      </c>
      <c r="H244" s="22">
        <v>77.590429</v>
      </c>
      <c r="I244" s="22">
        <f t="shared" si="22"/>
        <v>20.742578322574158</v>
      </c>
      <c r="J244" s="22">
        <f t="shared" si="23"/>
        <v>1.8794803167061909</v>
      </c>
      <c r="K244" s="22">
        <f t="shared" si="24"/>
        <v>0.3218660842318507</v>
      </c>
      <c r="L244" s="22">
        <f t="shared" si="25"/>
        <v>-0.35697489894773032</v>
      </c>
      <c r="M244" s="22">
        <f t="shared" si="26"/>
        <v>4.5362015999205321</v>
      </c>
      <c r="N244" s="22">
        <f t="shared" si="27"/>
        <v>4.1421818916362607</v>
      </c>
      <c r="O244" s="22">
        <f t="shared" si="28"/>
        <v>4.3514440819535967</v>
      </c>
      <c r="P244" s="24">
        <v>0</v>
      </c>
      <c r="Q244" s="24">
        <v>1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4">
        <v>0</v>
      </c>
      <c r="Z244" s="24">
        <v>0</v>
      </c>
    </row>
    <row r="245" spans="1:26" x14ac:dyDescent="0.25">
      <c r="A245" s="4">
        <v>42461</v>
      </c>
      <c r="B245" s="5">
        <v>1082853770</v>
      </c>
      <c r="C245">
        <v>6.5026999999999999</v>
      </c>
      <c r="D245">
        <v>1.3226</v>
      </c>
      <c r="E245">
        <v>0.70180363534283108</v>
      </c>
      <c r="F245">
        <v>91.765500000000003</v>
      </c>
      <c r="G245" s="8">
        <v>63.43</v>
      </c>
      <c r="H245" s="23">
        <v>81.412096772727281</v>
      </c>
      <c r="I245" s="22">
        <f t="shared" si="22"/>
        <v>20.8028657727648</v>
      </c>
      <c r="J245" s="22">
        <f t="shared" si="23"/>
        <v>1.87221747526867</v>
      </c>
      <c r="K245" s="22">
        <f t="shared" si="24"/>
        <v>0.27959949625842495</v>
      </c>
      <c r="L245" s="22">
        <f t="shared" si="25"/>
        <v>-0.35410163581960608</v>
      </c>
      <c r="M245" s="22">
        <f t="shared" si="26"/>
        <v>4.5192364099960765</v>
      </c>
      <c r="N245" s="22">
        <f t="shared" si="27"/>
        <v>4.1499369356458056</v>
      </c>
      <c r="O245" s="22">
        <f t="shared" si="28"/>
        <v>4.3995238709688342</v>
      </c>
      <c r="P245" s="24">
        <v>0</v>
      </c>
      <c r="Q245" s="24">
        <v>0</v>
      </c>
      <c r="R245" s="24">
        <v>1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0</v>
      </c>
      <c r="Y245" s="24">
        <v>0</v>
      </c>
      <c r="Z245" s="24">
        <v>0</v>
      </c>
    </row>
    <row r="246" spans="1:26" x14ac:dyDescent="0.25">
      <c r="A246" s="4">
        <v>42491</v>
      </c>
      <c r="B246" s="5">
        <v>1069089249</v>
      </c>
      <c r="C246">
        <v>6.4753999999999996</v>
      </c>
      <c r="D246">
        <v>1.2818000000000001</v>
      </c>
      <c r="E246">
        <v>0.69837279139604724</v>
      </c>
      <c r="F246">
        <v>89.501000000000005</v>
      </c>
      <c r="G246" s="8">
        <v>64.81</v>
      </c>
      <c r="H246" s="23">
        <v>79.63476</v>
      </c>
      <c r="I246" s="22">
        <f t="shared" si="22"/>
        <v>20.790072953811194</v>
      </c>
      <c r="J246" s="22">
        <f t="shared" si="23"/>
        <v>1.8680103817393152</v>
      </c>
      <c r="K246" s="22">
        <f t="shared" si="24"/>
        <v>0.24826534008798945</v>
      </c>
      <c r="L246" s="22">
        <f t="shared" si="25"/>
        <v>-0.35900223369782347</v>
      </c>
      <c r="M246" s="22">
        <f t="shared" si="26"/>
        <v>4.4942497984027474</v>
      </c>
      <c r="N246" s="22">
        <f t="shared" si="27"/>
        <v>4.1714599124396248</v>
      </c>
      <c r="O246" s="22">
        <f t="shared" si="28"/>
        <v>4.3774506809489679</v>
      </c>
      <c r="P246" s="24">
        <v>0</v>
      </c>
      <c r="Q246" s="24">
        <v>0</v>
      </c>
      <c r="R246" s="24">
        <v>0</v>
      </c>
      <c r="S246" s="24">
        <v>1</v>
      </c>
      <c r="T246" s="24">
        <v>0</v>
      </c>
      <c r="U246" s="24">
        <v>0</v>
      </c>
      <c r="V246" s="24">
        <v>0</v>
      </c>
      <c r="W246" s="24">
        <v>0</v>
      </c>
      <c r="X246" s="24">
        <v>0</v>
      </c>
      <c r="Y246" s="24">
        <v>0</v>
      </c>
      <c r="Z246" s="24">
        <v>0</v>
      </c>
    </row>
    <row r="247" spans="1:26" x14ac:dyDescent="0.25">
      <c r="A247" s="4">
        <v>42522</v>
      </c>
      <c r="B247" s="5">
        <v>1087903959</v>
      </c>
      <c r="C247">
        <v>6.5259</v>
      </c>
      <c r="D247">
        <v>1.2945</v>
      </c>
      <c r="E247">
        <v>0.68851556045166629</v>
      </c>
      <c r="F247">
        <v>89.479500000000002</v>
      </c>
      <c r="G247" s="8">
        <v>73.989999999999995</v>
      </c>
      <c r="H247" s="22">
        <v>81.80571352380953</v>
      </c>
      <c r="I247" s="22">
        <f t="shared" si="22"/>
        <v>20.807518708505931</v>
      </c>
      <c r="J247" s="22">
        <f t="shared" si="23"/>
        <v>1.8757788747316293</v>
      </c>
      <c r="K247" s="22">
        <f t="shared" si="24"/>
        <v>0.25812452020945525</v>
      </c>
      <c r="L247" s="22">
        <f t="shared" si="25"/>
        <v>-0.37321736055804355</v>
      </c>
      <c r="M247" s="22">
        <f t="shared" si="26"/>
        <v>4.4940095487654581</v>
      </c>
      <c r="N247" s="22">
        <f t="shared" si="27"/>
        <v>4.3039299489374594</v>
      </c>
      <c r="O247" s="22">
        <f t="shared" si="28"/>
        <v>4.4043470886488141</v>
      </c>
      <c r="P247" s="24">
        <v>0</v>
      </c>
      <c r="Q247" s="24">
        <v>0</v>
      </c>
      <c r="R247" s="24">
        <v>0</v>
      </c>
      <c r="S247" s="24">
        <v>0</v>
      </c>
      <c r="T247" s="24">
        <v>1</v>
      </c>
      <c r="U247" s="24">
        <v>0</v>
      </c>
      <c r="V247" s="24">
        <v>0</v>
      </c>
      <c r="W247" s="24">
        <v>0</v>
      </c>
      <c r="X247" s="24">
        <v>0</v>
      </c>
      <c r="Y247" s="24">
        <v>0</v>
      </c>
      <c r="Z247" s="24">
        <v>0</v>
      </c>
    </row>
    <row r="248" spans="1:26" x14ac:dyDescent="0.25">
      <c r="A248" s="4">
        <v>42552</v>
      </c>
      <c r="B248" s="5">
        <v>1038876850</v>
      </c>
      <c r="C248">
        <v>6.5891999999999999</v>
      </c>
      <c r="D248">
        <v>1.2894000000000001</v>
      </c>
      <c r="E248">
        <v>0.70437416355568083</v>
      </c>
      <c r="F248">
        <v>89.693600000000004</v>
      </c>
      <c r="G248" s="8">
        <v>79.05</v>
      </c>
      <c r="H248" s="23">
        <v>83.88975899999997</v>
      </c>
      <c r="I248" s="22">
        <f t="shared" si="22"/>
        <v>20.761406014608347</v>
      </c>
      <c r="J248" s="22">
        <f t="shared" si="23"/>
        <v>1.8854319450906902</v>
      </c>
      <c r="K248" s="22">
        <f t="shared" si="24"/>
        <v>0.25417699389438281</v>
      </c>
      <c r="L248" s="22">
        <f t="shared" si="25"/>
        <v>-0.35044558168739115</v>
      </c>
      <c r="M248" s="22">
        <f t="shared" si="26"/>
        <v>4.4963994175783792</v>
      </c>
      <c r="N248" s="22">
        <f t="shared" si="27"/>
        <v>4.3700805636554811</v>
      </c>
      <c r="O248" s="22">
        <f t="shared" si="28"/>
        <v>4.4295035440444446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1</v>
      </c>
      <c r="V248" s="24">
        <v>0</v>
      </c>
      <c r="W248" s="24">
        <v>0</v>
      </c>
      <c r="X248" s="24">
        <v>0</v>
      </c>
      <c r="Y248" s="24">
        <v>0</v>
      </c>
      <c r="Z248" s="24">
        <v>0</v>
      </c>
    </row>
    <row r="249" spans="1:26" x14ac:dyDescent="0.25">
      <c r="A249" s="4">
        <v>42583</v>
      </c>
      <c r="B249" s="5">
        <v>995030042</v>
      </c>
      <c r="C249">
        <v>6.6771000000000003</v>
      </c>
      <c r="D249">
        <v>1.3051999999999999</v>
      </c>
      <c r="E249">
        <v>0.76138267093040968</v>
      </c>
      <c r="F249">
        <v>90.877099999999999</v>
      </c>
      <c r="G249" s="8">
        <v>76.010000000000005</v>
      </c>
      <c r="H249" s="23">
        <v>80.838499850000005</v>
      </c>
      <c r="I249" s="22">
        <f t="shared" si="22"/>
        <v>20.718283487631894</v>
      </c>
      <c r="J249" s="22">
        <f t="shared" si="23"/>
        <v>1.8986837615495626</v>
      </c>
      <c r="K249" s="22">
        <f t="shared" si="24"/>
        <v>0.26635628573702846</v>
      </c>
      <c r="L249" s="22">
        <f t="shared" si="25"/>
        <v>-0.27261919477473512</v>
      </c>
      <c r="M249" s="22">
        <f t="shared" si="26"/>
        <v>4.5095080442524322</v>
      </c>
      <c r="N249" s="22">
        <f t="shared" si="27"/>
        <v>4.3308649105779491</v>
      </c>
      <c r="O249" s="22">
        <f t="shared" si="28"/>
        <v>4.3924533353370121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1</v>
      </c>
      <c r="W249" s="24">
        <v>0</v>
      </c>
      <c r="X249" s="24">
        <v>0</v>
      </c>
      <c r="Y249" s="24">
        <v>0</v>
      </c>
      <c r="Z249" s="24">
        <v>0</v>
      </c>
    </row>
    <row r="250" spans="1:26" x14ac:dyDescent="0.25">
      <c r="A250" s="4">
        <v>42614</v>
      </c>
      <c r="B250" s="5">
        <v>1050644633</v>
      </c>
      <c r="C250">
        <v>6.6466000000000003</v>
      </c>
      <c r="D250">
        <v>1.2998000000000001</v>
      </c>
      <c r="E250">
        <v>0.76330051141134259</v>
      </c>
      <c r="F250">
        <v>89.904799999999994</v>
      </c>
      <c r="G250" s="8">
        <v>65.16</v>
      </c>
      <c r="H250" s="22">
        <v>81.458695086956538</v>
      </c>
      <c r="I250" s="22">
        <f t="shared" si="22"/>
        <v>20.772669748924596</v>
      </c>
      <c r="J250" s="22">
        <f t="shared" si="23"/>
        <v>1.8941054457250102</v>
      </c>
      <c r="K250" s="22">
        <f t="shared" si="24"/>
        <v>0.2622104064781115</v>
      </c>
      <c r="L250" s="22">
        <f t="shared" si="25"/>
        <v>-0.27010347017748798</v>
      </c>
      <c r="M250" s="22">
        <f t="shared" si="26"/>
        <v>4.4987513327107465</v>
      </c>
      <c r="N250" s="22">
        <f t="shared" si="27"/>
        <v>4.1768457837338442</v>
      </c>
      <c r="O250" s="22">
        <f t="shared" si="28"/>
        <v>4.4000960830268552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1</v>
      </c>
      <c r="X250" s="24">
        <v>0</v>
      </c>
      <c r="Y250" s="24">
        <v>0</v>
      </c>
      <c r="Z250" s="24">
        <v>0</v>
      </c>
    </row>
    <row r="251" spans="1:26" x14ac:dyDescent="0.25">
      <c r="A251" s="4">
        <v>42644</v>
      </c>
      <c r="B251" s="5">
        <v>997115275</v>
      </c>
      <c r="C251">
        <v>6.6702000000000004</v>
      </c>
      <c r="D251">
        <v>1.3108</v>
      </c>
      <c r="E251">
        <v>0.76103500761035003</v>
      </c>
      <c r="F251">
        <v>90.097099999999998</v>
      </c>
      <c r="G251" s="8">
        <v>58.71</v>
      </c>
      <c r="H251" s="22">
        <v>82.594817999999989</v>
      </c>
      <c r="I251" s="22">
        <f t="shared" si="22"/>
        <v>20.720376943108018</v>
      </c>
      <c r="J251" s="22">
        <f t="shared" si="23"/>
        <v>1.8976498444854872</v>
      </c>
      <c r="K251" s="22">
        <f t="shared" si="24"/>
        <v>0.27063763784252243</v>
      </c>
      <c r="L251" s="22">
        <f t="shared" si="25"/>
        <v>-0.27307592006241882</v>
      </c>
      <c r="M251" s="22">
        <f t="shared" si="26"/>
        <v>4.5008879776368076</v>
      </c>
      <c r="N251" s="22">
        <f t="shared" si="27"/>
        <v>4.0726100700760943</v>
      </c>
      <c r="O251" s="22">
        <f t="shared" si="28"/>
        <v>4.4139469424814601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1</v>
      </c>
      <c r="Y251" s="24">
        <v>0</v>
      </c>
      <c r="Z251" s="24">
        <v>0</v>
      </c>
    </row>
    <row r="252" spans="1:26" x14ac:dyDescent="0.25">
      <c r="A252" s="4">
        <v>42675</v>
      </c>
      <c r="B252" s="5">
        <v>974116358</v>
      </c>
      <c r="C252">
        <v>6.7302999999999997</v>
      </c>
      <c r="D252">
        <v>1.3250999999999999</v>
      </c>
      <c r="E252">
        <v>0.81103000811030002</v>
      </c>
      <c r="F252">
        <v>91.582599999999999</v>
      </c>
      <c r="G252" s="8">
        <v>50.23</v>
      </c>
      <c r="H252" s="22">
        <v>86.470952380952383</v>
      </c>
      <c r="I252" s="22">
        <f t="shared" si="22"/>
        <v>20.697041318537256</v>
      </c>
      <c r="J252" s="22">
        <f t="shared" si="23"/>
        <v>1.906619719186164</v>
      </c>
      <c r="K252" s="22">
        <f t="shared" si="24"/>
        <v>0.28148792828845337</v>
      </c>
      <c r="L252" s="22">
        <f t="shared" si="25"/>
        <v>-0.20945022418220732</v>
      </c>
      <c r="M252" s="22">
        <f t="shared" si="26"/>
        <v>4.517241297304218</v>
      </c>
      <c r="N252" s="22">
        <f t="shared" si="27"/>
        <v>3.9166124577619534</v>
      </c>
      <c r="O252" s="22">
        <f t="shared" si="28"/>
        <v>4.4598085469159914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4">
        <v>1</v>
      </c>
      <c r="Z252" s="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topLeftCell="A20" workbookViewId="0">
      <selection activeCell="C38" sqref="C38"/>
    </sheetView>
  </sheetViews>
  <sheetFormatPr defaultRowHeight="15" x14ac:dyDescent="0.25"/>
  <cols>
    <col min="1" max="1" width="17.42578125" bestFit="1" customWidth="1"/>
    <col min="2" max="2" width="11.85546875" bestFit="1" customWidth="1"/>
    <col min="3" max="3" width="14.7109375" bestFit="1" customWidth="1"/>
    <col min="4" max="4" width="10.5703125" bestFit="1" customWidth="1"/>
    <col min="5" max="5" width="10.28515625" customWidth="1"/>
    <col min="6" max="6" width="13.5703125" bestFit="1" customWidth="1"/>
    <col min="7" max="7" width="11.140625" bestFit="1" customWidth="1"/>
  </cols>
  <sheetData>
    <row r="1" spans="1:7" x14ac:dyDescent="0.25">
      <c r="A1" t="s">
        <v>20</v>
      </c>
    </row>
    <row r="2" spans="1:7" ht="15.75" thickBot="1" x14ac:dyDescent="0.3"/>
    <row r="3" spans="1:7" x14ac:dyDescent="0.25">
      <c r="A3" s="15" t="s">
        <v>21</v>
      </c>
      <c r="B3" s="15"/>
    </row>
    <row r="4" spans="1:7" x14ac:dyDescent="0.25">
      <c r="A4" s="12" t="s">
        <v>22</v>
      </c>
      <c r="B4" s="29">
        <v>0.98593324200496646</v>
      </c>
    </row>
    <row r="5" spans="1:7" x14ac:dyDescent="0.25">
      <c r="A5" s="12" t="s">
        <v>23</v>
      </c>
      <c r="B5" s="29">
        <v>0.97206435769042365</v>
      </c>
    </row>
    <row r="6" spans="1:7" x14ac:dyDescent="0.25">
      <c r="A6" s="12" t="s">
        <v>24</v>
      </c>
      <c r="B6" s="29">
        <v>0.9701542283017347</v>
      </c>
    </row>
    <row r="7" spans="1:7" x14ac:dyDescent="0.25">
      <c r="A7" s="12" t="s">
        <v>25</v>
      </c>
      <c r="B7" s="29">
        <v>8.0806236226441785E-2</v>
      </c>
    </row>
    <row r="8" spans="1:7" ht="15.75" thickBot="1" x14ac:dyDescent="0.3">
      <c r="A8" s="13" t="s">
        <v>26</v>
      </c>
      <c r="B8" s="13">
        <v>251</v>
      </c>
    </row>
    <row r="10" spans="1:7" ht="15.75" thickBot="1" x14ac:dyDescent="0.3">
      <c r="A10" t="s">
        <v>27</v>
      </c>
    </row>
    <row r="11" spans="1:7" x14ac:dyDescent="0.25">
      <c r="A11" s="14"/>
      <c r="B11" s="14" t="s">
        <v>32</v>
      </c>
      <c r="C11" s="14" t="s">
        <v>33</v>
      </c>
      <c r="D11" s="14" t="s">
        <v>34</v>
      </c>
      <c r="E11" s="14" t="s">
        <v>35</v>
      </c>
      <c r="F11" s="14" t="s">
        <v>36</v>
      </c>
    </row>
    <row r="12" spans="1:7" x14ac:dyDescent="0.25">
      <c r="A12" s="12" t="s">
        <v>28</v>
      </c>
      <c r="B12" s="12">
        <v>16</v>
      </c>
      <c r="C12" s="29">
        <v>53.166977650460744</v>
      </c>
      <c r="D12" s="29">
        <v>3.3229361031537965</v>
      </c>
      <c r="E12" s="29">
        <v>508.89974440820538</v>
      </c>
      <c r="F12" s="29">
        <v>9.8134343810611313E-172</v>
      </c>
    </row>
    <row r="13" spans="1:7" x14ac:dyDescent="0.25">
      <c r="A13" s="12" t="s">
        <v>29</v>
      </c>
      <c r="B13" s="12">
        <v>234</v>
      </c>
      <c r="C13" s="29">
        <v>1.5279375882615418</v>
      </c>
      <c r="D13" s="29">
        <v>6.5296478130835124E-3</v>
      </c>
      <c r="E13" s="12"/>
      <c r="F13" s="12"/>
    </row>
    <row r="14" spans="1:7" ht="15.75" thickBot="1" x14ac:dyDescent="0.3">
      <c r="A14" s="13" t="s">
        <v>30</v>
      </c>
      <c r="B14" s="13">
        <v>250</v>
      </c>
      <c r="C14" s="30">
        <v>54.694915238722288</v>
      </c>
      <c r="D14" s="13"/>
      <c r="E14" s="13"/>
      <c r="F14" s="13"/>
    </row>
    <row r="15" spans="1:7" ht="15.75" thickBot="1" x14ac:dyDescent="0.3"/>
    <row r="16" spans="1:7" x14ac:dyDescent="0.25">
      <c r="A16" s="14"/>
      <c r="B16" s="14" t="s">
        <v>37</v>
      </c>
      <c r="C16" s="14" t="s">
        <v>25</v>
      </c>
      <c r="D16" s="14" t="s">
        <v>38</v>
      </c>
      <c r="E16" s="14" t="s">
        <v>39</v>
      </c>
      <c r="F16" s="14" t="s">
        <v>40</v>
      </c>
      <c r="G16" s="14" t="s">
        <v>41</v>
      </c>
    </row>
    <row r="17" spans="1:7" x14ac:dyDescent="0.25">
      <c r="A17" s="12" t="s">
        <v>31</v>
      </c>
      <c r="B17" s="29">
        <v>19.639652630009458</v>
      </c>
      <c r="C17" s="29">
        <v>0.73478236139063968</v>
      </c>
      <c r="D17" s="29">
        <v>26.728530326775541</v>
      </c>
      <c r="E17" s="29">
        <v>4.6480201696175523E-73</v>
      </c>
      <c r="F17" s="29">
        <v>18.192018484180064</v>
      </c>
      <c r="G17" s="29">
        <v>21.087286775838852</v>
      </c>
    </row>
    <row r="18" spans="1:7" x14ac:dyDescent="0.25">
      <c r="A18" s="12" t="s">
        <v>143</v>
      </c>
      <c r="B18" s="29">
        <v>-1.2542626472934868</v>
      </c>
      <c r="C18" s="29">
        <v>0.16411952646019815</v>
      </c>
      <c r="D18" s="29">
        <v>-7.6423730578924589</v>
      </c>
      <c r="E18" s="29">
        <v>5.4629968000809728E-13</v>
      </c>
      <c r="F18" s="29">
        <v>-1.577603330174719</v>
      </c>
      <c r="G18" s="29">
        <v>-0.93092196441225461</v>
      </c>
    </row>
    <row r="19" spans="1:7" x14ac:dyDescent="0.25">
      <c r="A19" s="12" t="s">
        <v>144</v>
      </c>
      <c r="B19" s="29">
        <v>-0.6656272426343488</v>
      </c>
      <c r="C19" s="29">
        <v>0.15623344760532423</v>
      </c>
      <c r="D19" s="29">
        <v>-4.2604656866809432</v>
      </c>
      <c r="E19" s="29">
        <v>2.9575939049319008E-5</v>
      </c>
      <c r="F19" s="29">
        <v>-0.97343113853363361</v>
      </c>
      <c r="G19" s="29">
        <v>-0.357823346735064</v>
      </c>
    </row>
    <row r="20" spans="1:7" x14ac:dyDescent="0.25">
      <c r="A20" s="12" t="s">
        <v>145</v>
      </c>
      <c r="B20" s="29">
        <v>-0.36995086977357217</v>
      </c>
      <c r="C20" s="29">
        <v>9.8572301107514401E-2</v>
      </c>
      <c r="D20" s="29">
        <v>-3.7530915441454571</v>
      </c>
      <c r="E20" s="29">
        <v>2.2036132570529471E-4</v>
      </c>
      <c r="F20" s="29">
        <v>-0.56415344786233945</v>
      </c>
      <c r="G20" s="29">
        <v>-0.17574829168480485</v>
      </c>
    </row>
    <row r="21" spans="1:7" x14ac:dyDescent="0.25">
      <c r="A21" s="12" t="s">
        <v>67</v>
      </c>
      <c r="B21" s="29">
        <v>0.35447700786902614</v>
      </c>
      <c r="C21" s="29">
        <v>0.17774193311431974</v>
      </c>
      <c r="D21" s="29">
        <v>1.9943352795709397</v>
      </c>
      <c r="E21" s="29">
        <v>4.7275884368031734E-2</v>
      </c>
      <c r="F21" s="29">
        <v>4.2980908968753284E-3</v>
      </c>
      <c r="G21" s="29">
        <v>0.70465592484117701</v>
      </c>
    </row>
    <row r="22" spans="1:7" x14ac:dyDescent="0.25">
      <c r="A22" s="12" t="s">
        <v>69</v>
      </c>
      <c r="B22" s="29">
        <v>6.7949936787247284E-2</v>
      </c>
      <c r="C22" s="29">
        <v>2.5733380325364152E-2</v>
      </c>
      <c r="D22" s="29">
        <v>2.6405367630723706</v>
      </c>
      <c r="E22" s="29">
        <v>8.8346773757912479E-3</v>
      </c>
      <c r="F22" s="29">
        <v>1.7251223802210662E-2</v>
      </c>
      <c r="G22" s="29">
        <v>0.1186486497722839</v>
      </c>
    </row>
    <row r="23" spans="1:7" x14ac:dyDescent="0.25">
      <c r="A23" s="12" t="s">
        <v>68</v>
      </c>
      <c r="B23" s="29">
        <v>0.35397688322097237</v>
      </c>
      <c r="C23" s="29">
        <v>2.629320911582882E-2</v>
      </c>
      <c r="D23" s="29">
        <v>13.462673257631156</v>
      </c>
      <c r="E23" s="29">
        <v>5.6410211742377127E-31</v>
      </c>
      <c r="F23" s="29">
        <v>0.30217522150515619</v>
      </c>
      <c r="G23" s="29">
        <v>0.40577854493678855</v>
      </c>
    </row>
    <row r="24" spans="1:7" x14ac:dyDescent="0.25">
      <c r="A24" s="12" t="s">
        <v>6</v>
      </c>
      <c r="B24" s="29">
        <v>1.139644141232702E-2</v>
      </c>
      <c r="C24" s="29">
        <v>2.1743641181960396E-2</v>
      </c>
      <c r="D24" s="29">
        <v>0.52412755145086154</v>
      </c>
      <c r="E24" s="29">
        <v>0.60068592238976826</v>
      </c>
      <c r="F24" s="29">
        <v>-3.1441872466214431E-2</v>
      </c>
      <c r="G24" s="29">
        <v>5.4234755290868471E-2</v>
      </c>
    </row>
    <row r="25" spans="1:7" x14ac:dyDescent="0.25">
      <c r="A25" s="12" t="s">
        <v>7</v>
      </c>
      <c r="B25" s="29">
        <v>0.147905216867529</v>
      </c>
      <c r="C25" s="29">
        <v>2.1812867860234123E-2</v>
      </c>
      <c r="D25" s="29">
        <v>6.7806405748767737</v>
      </c>
      <c r="E25" s="29">
        <v>9.6643150078957593E-11</v>
      </c>
      <c r="F25" s="29">
        <v>0.10493051579661983</v>
      </c>
      <c r="G25" s="29">
        <v>0.19087991793843817</v>
      </c>
    </row>
    <row r="26" spans="1:7" x14ac:dyDescent="0.25">
      <c r="A26" s="12" t="s">
        <v>8</v>
      </c>
      <c r="B26" s="29">
        <v>0.11475300351107226</v>
      </c>
      <c r="C26" s="29">
        <v>2.1870867494706233E-2</v>
      </c>
      <c r="D26" s="29">
        <v>5.2468427939059952</v>
      </c>
      <c r="E26" s="29">
        <v>3.4645655666382893E-7</v>
      </c>
      <c r="F26" s="29">
        <v>7.1664034249037029E-2</v>
      </c>
      <c r="G26" s="29">
        <v>0.15784197277310749</v>
      </c>
    </row>
    <row r="27" spans="1:7" x14ac:dyDescent="0.25">
      <c r="A27" s="12" t="s">
        <v>9</v>
      </c>
      <c r="B27" s="29">
        <v>8.0652223830536732E-2</v>
      </c>
      <c r="C27" s="29">
        <v>2.2022846050661012E-2</v>
      </c>
      <c r="D27" s="29">
        <v>3.6622071300414856</v>
      </c>
      <c r="E27" s="29">
        <v>3.0920595577282726E-4</v>
      </c>
      <c r="F27" s="29">
        <v>3.7263833462886496E-2</v>
      </c>
      <c r="G27" s="29">
        <v>0.12404061419818696</v>
      </c>
    </row>
    <row r="28" spans="1:7" x14ac:dyDescent="0.25">
      <c r="A28" s="12" t="s">
        <v>10</v>
      </c>
      <c r="B28" s="29">
        <v>4.0000687589015059E-2</v>
      </c>
      <c r="C28" s="29">
        <v>2.2582462606965149E-2</v>
      </c>
      <c r="D28" s="29">
        <v>1.7713164540645614</v>
      </c>
      <c r="E28" s="29">
        <v>7.7809702371984674E-2</v>
      </c>
      <c r="F28" s="29">
        <v>-4.4902333755102858E-3</v>
      </c>
      <c r="G28" s="29">
        <v>8.4491608553540404E-2</v>
      </c>
    </row>
    <row r="29" spans="1:7" x14ac:dyDescent="0.25">
      <c r="A29" s="12" t="s">
        <v>11</v>
      </c>
      <c r="B29" s="29">
        <v>-9.3794904434623492E-3</v>
      </c>
      <c r="C29" s="29">
        <v>2.268873269930255E-2</v>
      </c>
      <c r="D29" s="29">
        <v>-0.41339860483925017</v>
      </c>
      <c r="E29" s="29">
        <v>0.67969319094232716</v>
      </c>
      <c r="F29" s="29">
        <v>-5.4079779817508174E-2</v>
      </c>
      <c r="G29" s="29">
        <v>3.5320798930583479E-2</v>
      </c>
    </row>
    <row r="30" spans="1:7" x14ac:dyDescent="0.25">
      <c r="A30" s="12" t="s">
        <v>12</v>
      </c>
      <c r="B30" s="29">
        <v>3.81315024578722E-3</v>
      </c>
      <c r="C30" s="29">
        <v>2.2694305340080448E-2</v>
      </c>
      <c r="D30" s="29">
        <v>0.16802233814369322</v>
      </c>
      <c r="E30" s="29">
        <v>0.86671083447889041</v>
      </c>
      <c r="F30" s="29">
        <v>-4.0898118086786221E-2</v>
      </c>
      <c r="G30" s="29">
        <v>4.8524418578360658E-2</v>
      </c>
    </row>
    <row r="31" spans="1:7" x14ac:dyDescent="0.25">
      <c r="A31" s="12" t="s">
        <v>13</v>
      </c>
      <c r="B31" s="29">
        <v>2.8615204701405132E-5</v>
      </c>
      <c r="C31" s="29">
        <v>2.2437385146324058E-2</v>
      </c>
      <c r="D31" s="29">
        <v>1.2753359856682404E-3</v>
      </c>
      <c r="E31" s="29">
        <v>0.99898351594847479</v>
      </c>
      <c r="F31" s="29">
        <v>-4.4176480872279301E-2</v>
      </c>
      <c r="G31" s="29">
        <v>4.423371128168211E-2</v>
      </c>
    </row>
    <row r="32" spans="1:7" x14ac:dyDescent="0.25">
      <c r="A32" s="12" t="s">
        <v>14</v>
      </c>
      <c r="B32" s="29">
        <v>7.463543042083351E-2</v>
      </c>
      <c r="C32" s="29">
        <v>2.1902203728685638E-2</v>
      </c>
      <c r="D32" s="29">
        <v>3.4076676185365944</v>
      </c>
      <c r="E32" s="29">
        <v>7.7125225002028762E-4</v>
      </c>
      <c r="F32" s="29">
        <v>3.1484723963277637E-2</v>
      </c>
      <c r="G32" s="29">
        <v>0.11778613687838937</v>
      </c>
    </row>
    <row r="33" spans="1:7" ht="15.75" thickBot="1" x14ac:dyDescent="0.3">
      <c r="A33" s="13" t="s">
        <v>15</v>
      </c>
      <c r="B33" s="30">
        <v>2.6205725509063964E-2</v>
      </c>
      <c r="C33" s="30">
        <v>2.177886913463872E-2</v>
      </c>
      <c r="D33" s="30">
        <v>1.2032638309665236</v>
      </c>
      <c r="E33" s="30">
        <v>0.23009018488478505</v>
      </c>
      <c r="F33" s="30">
        <v>-1.670199284876886E-2</v>
      </c>
      <c r="G33" s="30">
        <v>6.9113443866896787E-2</v>
      </c>
    </row>
    <row r="37" spans="1:7" x14ac:dyDescent="0.25">
      <c r="A37" t="s">
        <v>42</v>
      </c>
      <c r="C37" t="s">
        <v>141</v>
      </c>
    </row>
    <row r="38" spans="1:7" ht="15.75" thickBot="1" x14ac:dyDescent="0.3">
      <c r="C38">
        <f>CORREL(C40:C289,C41:C290)</f>
        <v>0.63284862675967846</v>
      </c>
    </row>
    <row r="39" spans="1:7" x14ac:dyDescent="0.25">
      <c r="A39" s="14" t="s">
        <v>43</v>
      </c>
      <c r="B39" s="14" t="s">
        <v>71</v>
      </c>
      <c r="C39" s="14" t="s">
        <v>45</v>
      </c>
    </row>
    <row r="40" spans="1:7" x14ac:dyDescent="0.25">
      <c r="A40" s="12">
        <v>1</v>
      </c>
      <c r="B40" s="12">
        <v>19.645558338537189</v>
      </c>
      <c r="C40" s="12">
        <v>8.0240663702824122E-5</v>
      </c>
    </row>
    <row r="41" spans="1:7" x14ac:dyDescent="0.25">
      <c r="A41" s="12">
        <v>2</v>
      </c>
      <c r="B41" s="12">
        <v>19.678068826074657</v>
      </c>
      <c r="C41" s="12">
        <v>-2.0174332873274636E-2</v>
      </c>
    </row>
    <row r="42" spans="1:7" x14ac:dyDescent="0.25">
      <c r="A42" s="12">
        <v>3</v>
      </c>
      <c r="B42" s="12">
        <v>19.846787096554113</v>
      </c>
      <c r="C42" s="12">
        <v>-3.7879549850497796E-2</v>
      </c>
    </row>
    <row r="43" spans="1:7" x14ac:dyDescent="0.25">
      <c r="A43" s="12">
        <v>4</v>
      </c>
      <c r="B43" s="12">
        <v>19.854444571892678</v>
      </c>
      <c r="C43" s="12">
        <v>-5.809870758077551E-2</v>
      </c>
    </row>
    <row r="44" spans="1:7" x14ac:dyDescent="0.25">
      <c r="A44" s="12">
        <v>5</v>
      </c>
      <c r="B44" s="12">
        <v>19.832614137364551</v>
      </c>
      <c r="C44" s="12">
        <v>-6.3336839256095345E-2</v>
      </c>
    </row>
    <row r="45" spans="1:7" x14ac:dyDescent="0.25">
      <c r="A45" s="12">
        <v>6</v>
      </c>
      <c r="B45" s="12">
        <v>19.786953378649287</v>
      </c>
      <c r="C45" s="12">
        <v>-8.7928219473010216E-2</v>
      </c>
    </row>
    <row r="46" spans="1:7" x14ac:dyDescent="0.25">
      <c r="A46" s="12">
        <v>7</v>
      </c>
      <c r="B46" s="12">
        <v>19.742682842866543</v>
      </c>
      <c r="C46" s="12">
        <v>-5.0983385202556519E-2</v>
      </c>
    </row>
    <row r="47" spans="1:7" x14ac:dyDescent="0.25">
      <c r="A47" s="12">
        <v>8</v>
      </c>
      <c r="B47" s="12">
        <v>19.733963929125188</v>
      </c>
      <c r="C47" s="12">
        <v>-5.0040147800988422E-2</v>
      </c>
    </row>
    <row r="48" spans="1:7" x14ac:dyDescent="0.25">
      <c r="A48" s="12">
        <v>9</v>
      </c>
      <c r="B48" s="12">
        <v>19.743682623597241</v>
      </c>
      <c r="C48" s="12">
        <v>-0.14469462991392135</v>
      </c>
    </row>
    <row r="49" spans="1:3" x14ac:dyDescent="0.25">
      <c r="A49" s="12">
        <v>10</v>
      </c>
      <c r="B49" s="12">
        <v>19.82125019555831</v>
      </c>
      <c r="C49" s="12">
        <v>-8.9397436558471099E-2</v>
      </c>
    </row>
    <row r="50" spans="1:3" x14ac:dyDescent="0.25">
      <c r="A50" s="12">
        <v>11</v>
      </c>
      <c r="B50" s="12">
        <v>19.795981148039907</v>
      </c>
      <c r="C50" s="12">
        <v>-5.6352037372843E-2</v>
      </c>
    </row>
    <row r="51" spans="1:3" x14ac:dyDescent="0.25">
      <c r="A51" s="12">
        <v>12</v>
      </c>
      <c r="B51" s="12">
        <v>19.788162969927967</v>
      </c>
      <c r="C51" s="12">
        <v>5.0385026792199028E-3</v>
      </c>
    </row>
    <row r="52" spans="1:3" x14ac:dyDescent="0.25">
      <c r="A52" s="12">
        <v>13</v>
      </c>
      <c r="B52" s="12">
        <v>19.77875895779496</v>
      </c>
      <c r="C52" s="12">
        <v>-6.2678272611137231E-2</v>
      </c>
    </row>
    <row r="53" spans="1:3" x14ac:dyDescent="0.25">
      <c r="A53" s="12">
        <v>14</v>
      </c>
      <c r="B53" s="12">
        <v>19.802977494590671</v>
      </c>
      <c r="C53" s="12">
        <v>4.5866333790073099E-2</v>
      </c>
    </row>
    <row r="54" spans="1:3" x14ac:dyDescent="0.25">
      <c r="A54" s="12">
        <v>15</v>
      </c>
      <c r="B54" s="12">
        <v>19.9393651627745</v>
      </c>
      <c r="C54" s="12">
        <v>2.1283455441956534E-2</v>
      </c>
    </row>
    <row r="55" spans="1:3" x14ac:dyDescent="0.25">
      <c r="A55" s="12">
        <v>16</v>
      </c>
      <c r="B55" s="12">
        <v>19.908000383971572</v>
      </c>
      <c r="C55" s="12">
        <v>-2.05864658397239E-2</v>
      </c>
    </row>
    <row r="56" spans="1:3" x14ac:dyDescent="0.25">
      <c r="A56" s="12">
        <v>17</v>
      </c>
      <c r="B56" s="12">
        <v>19.884162075276841</v>
      </c>
      <c r="C56" s="12">
        <v>7.1361190494513949E-2</v>
      </c>
    </row>
    <row r="57" spans="1:3" x14ac:dyDescent="0.25">
      <c r="A57" s="12">
        <v>18</v>
      </c>
      <c r="B57" s="12">
        <v>19.893585666236024</v>
      </c>
      <c r="C57" s="12">
        <v>-3.1514095010933829E-2</v>
      </c>
    </row>
    <row r="58" spans="1:3" x14ac:dyDescent="0.25">
      <c r="A58" s="12">
        <v>19</v>
      </c>
      <c r="B58" s="12">
        <v>19.872933768078337</v>
      </c>
      <c r="C58" s="12">
        <v>-9.0741688371064555E-2</v>
      </c>
    </row>
    <row r="59" spans="1:3" x14ac:dyDescent="0.25">
      <c r="A59" s="12">
        <v>20</v>
      </c>
      <c r="B59" s="12">
        <v>19.916314281523562</v>
      </c>
      <c r="C59" s="12">
        <v>-8.7376149206434661E-2</v>
      </c>
    </row>
    <row r="60" spans="1:3" x14ac:dyDescent="0.25">
      <c r="A60" s="12">
        <v>21</v>
      </c>
      <c r="B60" s="12">
        <v>19.891726140254875</v>
      </c>
      <c r="C60" s="12">
        <v>-3.244308236008564E-2</v>
      </c>
    </row>
    <row r="61" spans="1:3" x14ac:dyDescent="0.25">
      <c r="A61" s="12">
        <v>22</v>
      </c>
      <c r="B61" s="12">
        <v>19.949548680143916</v>
      </c>
      <c r="C61" s="12">
        <v>-1.1473249470377311E-3</v>
      </c>
    </row>
    <row r="62" spans="1:3" x14ac:dyDescent="0.25">
      <c r="A62" s="12">
        <v>23</v>
      </c>
      <c r="B62" s="12">
        <v>19.905167705307399</v>
      </c>
      <c r="C62" s="12">
        <v>-7.342240528850752E-2</v>
      </c>
    </row>
    <row r="63" spans="1:3" x14ac:dyDescent="0.25">
      <c r="A63" s="12">
        <v>24</v>
      </c>
      <c r="B63" s="12">
        <v>19.866444254241703</v>
      </c>
      <c r="C63" s="12">
        <v>7.5985036827525221E-2</v>
      </c>
    </row>
    <row r="64" spans="1:3" x14ac:dyDescent="0.25">
      <c r="A64" s="12">
        <v>25</v>
      </c>
      <c r="B64" s="12">
        <v>19.876272214075751</v>
      </c>
      <c r="C64" s="12">
        <v>-3.1613670601792876E-2</v>
      </c>
    </row>
    <row r="65" spans="1:3" x14ac:dyDescent="0.25">
      <c r="A65" s="12">
        <v>26</v>
      </c>
      <c r="B65" s="12">
        <v>19.848342071225538</v>
      </c>
      <c r="C65" s="12">
        <v>2.5184356845088018E-2</v>
      </c>
    </row>
    <row r="66" spans="1:3" x14ac:dyDescent="0.25">
      <c r="A66" s="12">
        <v>27</v>
      </c>
      <c r="B66" s="12">
        <v>20.005346978224367</v>
      </c>
      <c r="C66" s="12">
        <v>-1.3480568905890777E-2</v>
      </c>
    </row>
    <row r="67" spans="1:3" x14ac:dyDescent="0.25">
      <c r="A67" s="12">
        <v>28</v>
      </c>
      <c r="B67" s="12">
        <v>20.008703286262598</v>
      </c>
      <c r="C67" s="12">
        <v>-5.8987752824783968E-2</v>
      </c>
    </row>
    <row r="68" spans="1:3" x14ac:dyDescent="0.25">
      <c r="A68" s="12">
        <v>29</v>
      </c>
      <c r="B68" s="12">
        <v>19.979892158458291</v>
      </c>
      <c r="C68" s="12">
        <v>-0.10803516073845998</v>
      </c>
    </row>
    <row r="69" spans="1:3" x14ac:dyDescent="0.25">
      <c r="A69" s="12">
        <v>30</v>
      </c>
      <c r="B69" s="12">
        <v>19.906204196237105</v>
      </c>
      <c r="C69" s="12">
        <v>9.0067390612809106E-3</v>
      </c>
    </row>
    <row r="70" spans="1:3" x14ac:dyDescent="0.25">
      <c r="A70" s="12">
        <v>31</v>
      </c>
      <c r="B70" s="12">
        <v>19.823728815983138</v>
      </c>
      <c r="C70" s="12">
        <v>-1.1865709179634365E-2</v>
      </c>
    </row>
    <row r="71" spans="1:3" x14ac:dyDescent="0.25">
      <c r="A71" s="12">
        <v>32</v>
      </c>
      <c r="B71" s="12">
        <v>19.796822238878864</v>
      </c>
      <c r="C71" s="12">
        <v>-6.9618346879806836E-2</v>
      </c>
    </row>
    <row r="72" spans="1:3" x14ac:dyDescent="0.25">
      <c r="A72" s="12">
        <v>33</v>
      </c>
      <c r="B72" s="12">
        <v>19.703905087854242</v>
      </c>
      <c r="C72" s="12">
        <v>0.12170330914721106</v>
      </c>
    </row>
    <row r="73" spans="1:3" x14ac:dyDescent="0.25">
      <c r="A73" s="12">
        <v>34</v>
      </c>
      <c r="B73" s="12">
        <v>19.702442156552156</v>
      </c>
      <c r="C73" s="12">
        <v>4.1232159742371266E-2</v>
      </c>
    </row>
    <row r="74" spans="1:3" x14ac:dyDescent="0.25">
      <c r="A74" s="12">
        <v>35</v>
      </c>
      <c r="B74" s="12">
        <v>19.639736606030713</v>
      </c>
      <c r="C74" s="12">
        <v>3.1642888813614434E-2</v>
      </c>
    </row>
    <row r="75" spans="1:3" x14ac:dyDescent="0.25">
      <c r="A75" s="12">
        <v>36</v>
      </c>
      <c r="B75" s="12">
        <v>19.630585321527967</v>
      </c>
      <c r="C75" s="12">
        <v>1.3065809496854541E-2</v>
      </c>
    </row>
    <row r="76" spans="1:3" x14ac:dyDescent="0.25">
      <c r="A76" s="12">
        <v>37</v>
      </c>
      <c r="B76" s="12">
        <v>19.553079595078831</v>
      </c>
      <c r="C76" s="12">
        <v>-9.4323543115390152E-2</v>
      </c>
    </row>
    <row r="77" spans="1:3" x14ac:dyDescent="0.25">
      <c r="A77" s="12">
        <v>38</v>
      </c>
      <c r="B77" s="12">
        <v>19.633165862243228</v>
      </c>
      <c r="C77" s="12">
        <v>-6.5517896660619357E-2</v>
      </c>
    </row>
    <row r="78" spans="1:3" x14ac:dyDescent="0.25">
      <c r="A78" s="12">
        <v>39</v>
      </c>
      <c r="B78" s="12">
        <v>19.77641087548988</v>
      </c>
      <c r="C78" s="12">
        <v>-2.4123532655849544E-2</v>
      </c>
    </row>
    <row r="79" spans="1:3" x14ac:dyDescent="0.25">
      <c r="A79" s="12">
        <v>40</v>
      </c>
      <c r="B79" s="12">
        <v>19.761402445225787</v>
      </c>
      <c r="C79" s="12">
        <v>-1.2663965348608031E-2</v>
      </c>
    </row>
    <row r="80" spans="1:3" x14ac:dyDescent="0.25">
      <c r="A80" s="12">
        <v>41</v>
      </c>
      <c r="B80" s="12">
        <v>19.803687621637696</v>
      </c>
      <c r="C80" s="12">
        <v>-0.17167864199122107</v>
      </c>
    </row>
    <row r="81" spans="1:3" x14ac:dyDescent="0.25">
      <c r="A81" s="12">
        <v>42</v>
      </c>
      <c r="B81" s="12">
        <v>19.786921852348339</v>
      </c>
      <c r="C81" s="12">
        <v>-0.18717284976664317</v>
      </c>
    </row>
    <row r="82" spans="1:3" x14ac:dyDescent="0.25">
      <c r="A82" s="12">
        <v>43</v>
      </c>
      <c r="B82" s="12">
        <v>19.711835490530596</v>
      </c>
      <c r="C82" s="12">
        <v>-6.5649948705583938E-3</v>
      </c>
    </row>
    <row r="83" spans="1:3" x14ac:dyDescent="0.25">
      <c r="A83" s="12">
        <v>44</v>
      </c>
      <c r="B83" s="12">
        <v>19.696961224827458</v>
      </c>
      <c r="C83" s="12">
        <v>-0.14256650831148932</v>
      </c>
    </row>
    <row r="84" spans="1:3" x14ac:dyDescent="0.25">
      <c r="A84" s="12">
        <v>45</v>
      </c>
      <c r="B84" s="12">
        <v>19.730783184713051</v>
      </c>
      <c r="C84" s="12">
        <v>-8.3868979628650919E-2</v>
      </c>
    </row>
    <row r="85" spans="1:3" x14ac:dyDescent="0.25">
      <c r="A85" s="12">
        <v>46</v>
      </c>
      <c r="B85" s="12">
        <v>19.79736316784421</v>
      </c>
      <c r="C85" s="12">
        <v>-6.7925642774678607E-2</v>
      </c>
    </row>
    <row r="86" spans="1:3" x14ac:dyDescent="0.25">
      <c r="A86" s="12">
        <v>47</v>
      </c>
      <c r="B86" s="12">
        <v>19.731390447673018</v>
      </c>
      <c r="C86" s="12">
        <v>-8.288295155606562E-2</v>
      </c>
    </row>
    <row r="87" spans="1:3" x14ac:dyDescent="0.25">
      <c r="A87" s="12">
        <v>48</v>
      </c>
      <c r="B87" s="12">
        <v>19.725541755411253</v>
      </c>
      <c r="C87" s="12">
        <v>-3.7599620588256499E-2</v>
      </c>
    </row>
    <row r="88" spans="1:3" x14ac:dyDescent="0.25">
      <c r="A88" s="12">
        <v>49</v>
      </c>
      <c r="B88" s="12">
        <v>19.748128302041515</v>
      </c>
      <c r="C88" s="12">
        <v>-0.17007482174506805</v>
      </c>
    </row>
    <row r="89" spans="1:3" x14ac:dyDescent="0.25">
      <c r="A89" s="12">
        <v>50</v>
      </c>
      <c r="B89" s="12">
        <v>19.805493021099213</v>
      </c>
      <c r="C89" s="12">
        <v>-6.2643671697248493E-2</v>
      </c>
    </row>
    <row r="90" spans="1:3" x14ac:dyDescent="0.25">
      <c r="A90" s="12">
        <v>51</v>
      </c>
      <c r="B90" s="12">
        <v>19.89225932252927</v>
      </c>
      <c r="C90" s="12">
        <v>7.7642224499392398E-3</v>
      </c>
    </row>
    <row r="91" spans="1:3" x14ac:dyDescent="0.25">
      <c r="A91" s="12">
        <v>52</v>
      </c>
      <c r="B91" s="12">
        <v>19.832302936601497</v>
      </c>
      <c r="C91" s="12">
        <v>-6.2649332328593488E-2</v>
      </c>
    </row>
    <row r="92" spans="1:3" x14ac:dyDescent="0.25">
      <c r="A92" s="12">
        <v>53</v>
      </c>
      <c r="B92" s="12">
        <v>19.838507049760995</v>
      </c>
      <c r="C92" s="12">
        <v>-7.4000679758928101E-2</v>
      </c>
    </row>
    <row r="93" spans="1:3" x14ac:dyDescent="0.25">
      <c r="A93" s="12">
        <v>54</v>
      </c>
      <c r="B93" s="12">
        <v>19.814501506038205</v>
      </c>
      <c r="C93" s="12">
        <v>-6.0257272909979065E-2</v>
      </c>
    </row>
    <row r="94" spans="1:3" x14ac:dyDescent="0.25">
      <c r="A94" s="12">
        <v>55</v>
      </c>
      <c r="B94" s="12">
        <v>19.737008326034204</v>
      </c>
      <c r="C94" s="12">
        <v>-3.3442571935772492E-2</v>
      </c>
    </row>
    <row r="95" spans="1:3" x14ac:dyDescent="0.25">
      <c r="A95" s="12">
        <v>56</v>
      </c>
      <c r="B95" s="12">
        <v>19.738306146696786</v>
      </c>
      <c r="C95" s="12">
        <v>1.3130209522692837E-2</v>
      </c>
    </row>
    <row r="96" spans="1:3" x14ac:dyDescent="0.25">
      <c r="A96" s="12">
        <v>57</v>
      </c>
      <c r="B96" s="12">
        <v>19.686874795128528</v>
      </c>
      <c r="C96" s="12">
        <v>2.1077319680898654E-2</v>
      </c>
    </row>
    <row r="97" spans="1:3" x14ac:dyDescent="0.25">
      <c r="A97" s="12">
        <v>58</v>
      </c>
      <c r="B97" s="12">
        <v>19.728463617232887</v>
      </c>
      <c r="C97" s="12">
        <v>2.5806241853985057E-2</v>
      </c>
    </row>
    <row r="98" spans="1:3" x14ac:dyDescent="0.25">
      <c r="A98" s="12">
        <v>59</v>
      </c>
      <c r="B98" s="12">
        <v>19.686053204014716</v>
      </c>
      <c r="C98" s="12">
        <v>1.1055189398334164E-2</v>
      </c>
    </row>
    <row r="99" spans="1:3" x14ac:dyDescent="0.25">
      <c r="A99" s="12">
        <v>60</v>
      </c>
      <c r="B99" s="12">
        <v>19.674320318573368</v>
      </c>
      <c r="C99" s="12">
        <v>-1.3029095121559919E-2</v>
      </c>
    </row>
    <row r="100" spans="1:3" x14ac:dyDescent="0.25">
      <c r="A100" s="12">
        <v>61</v>
      </c>
      <c r="B100" s="12">
        <v>19.744552441157623</v>
      </c>
      <c r="C100" s="12">
        <v>2.1992189094703463E-2</v>
      </c>
    </row>
    <row r="101" spans="1:3" x14ac:dyDescent="0.25">
      <c r="A101" s="12">
        <v>62</v>
      </c>
      <c r="B101" s="12">
        <v>19.753329728164076</v>
      </c>
      <c r="C101" s="12">
        <v>-1.5655763517330001E-2</v>
      </c>
    </row>
    <row r="102" spans="1:3" x14ac:dyDescent="0.25">
      <c r="A102" s="12">
        <v>63</v>
      </c>
      <c r="B102" s="12">
        <v>19.87536525233169</v>
      </c>
      <c r="C102" s="12">
        <v>6.8802861272423854E-2</v>
      </c>
    </row>
    <row r="103" spans="1:3" x14ac:dyDescent="0.25">
      <c r="A103" s="12">
        <v>64</v>
      </c>
      <c r="B103" s="12">
        <v>19.834820933545512</v>
      </c>
      <c r="C103" s="12">
        <v>1.1463380764130449E-2</v>
      </c>
    </row>
    <row r="104" spans="1:3" x14ac:dyDescent="0.25">
      <c r="A104" s="12">
        <v>65</v>
      </c>
      <c r="B104" s="12">
        <v>19.786572947684302</v>
      </c>
      <c r="C104" s="12">
        <v>0.10623002639154677</v>
      </c>
    </row>
    <row r="105" spans="1:3" x14ac:dyDescent="0.25">
      <c r="A105" s="12">
        <v>66</v>
      </c>
      <c r="B105" s="12">
        <v>19.76548024488206</v>
      </c>
      <c r="C105" s="12">
        <v>5.3825810564283927E-2</v>
      </c>
    </row>
    <row r="106" spans="1:3" x14ac:dyDescent="0.25">
      <c r="A106" s="12">
        <v>67</v>
      </c>
      <c r="B106" s="12">
        <v>19.713023457344633</v>
      </c>
      <c r="C106" s="12">
        <v>1.4107873807123639E-2</v>
      </c>
    </row>
    <row r="107" spans="1:3" x14ac:dyDescent="0.25">
      <c r="A107" s="12">
        <v>68</v>
      </c>
      <c r="B107" s="12">
        <v>19.74568586488704</v>
      </c>
      <c r="C107" s="12">
        <v>-2.3957661679357756E-2</v>
      </c>
    </row>
    <row r="108" spans="1:3" x14ac:dyDescent="0.25">
      <c r="A108" s="12">
        <v>69</v>
      </c>
      <c r="B108" s="12">
        <v>19.759627782115107</v>
      </c>
      <c r="C108" s="12">
        <v>-6.4379288355993936E-2</v>
      </c>
    </row>
    <row r="109" spans="1:3" x14ac:dyDescent="0.25">
      <c r="A109" s="12">
        <v>70</v>
      </c>
      <c r="B109" s="12">
        <v>19.788135249379849</v>
      </c>
      <c r="C109" s="12">
        <v>-1.4805460710888951E-2</v>
      </c>
    </row>
    <row r="110" spans="1:3" x14ac:dyDescent="0.25">
      <c r="A110" s="12">
        <v>71</v>
      </c>
      <c r="B110" s="12">
        <v>19.729311058015536</v>
      </c>
      <c r="C110" s="12">
        <v>-2.2175984552060157E-2</v>
      </c>
    </row>
    <row r="111" spans="1:3" x14ac:dyDescent="0.25">
      <c r="A111" s="12">
        <v>72</v>
      </c>
      <c r="B111" s="12">
        <v>19.692608976092604</v>
      </c>
      <c r="C111" s="12">
        <v>-3.8041151867819423E-2</v>
      </c>
    </row>
    <row r="112" spans="1:3" x14ac:dyDescent="0.25">
      <c r="A112" s="12">
        <v>73</v>
      </c>
      <c r="B112" s="12">
        <v>19.721861869799742</v>
      </c>
      <c r="C112" s="12">
        <v>9.1599488350269098E-4</v>
      </c>
    </row>
    <row r="113" spans="1:3" x14ac:dyDescent="0.25">
      <c r="A113" s="12">
        <v>74</v>
      </c>
      <c r="B113" s="12">
        <v>19.744120664073481</v>
      </c>
      <c r="C113" s="12">
        <v>2.5789769516350702E-2</v>
      </c>
    </row>
    <row r="114" spans="1:3" x14ac:dyDescent="0.25">
      <c r="A114" s="12">
        <v>75</v>
      </c>
      <c r="B114" s="12">
        <v>19.899959571215625</v>
      </c>
      <c r="C114" s="12">
        <v>-1.9729315753057364E-2</v>
      </c>
    </row>
    <row r="115" spans="1:3" x14ac:dyDescent="0.25">
      <c r="A115" s="12">
        <v>76</v>
      </c>
      <c r="B115" s="12">
        <v>19.875356710314879</v>
      </c>
      <c r="C115" s="12">
        <v>-2.4784070899116273E-2</v>
      </c>
    </row>
    <row r="116" spans="1:3" x14ac:dyDescent="0.25">
      <c r="A116" s="12">
        <v>77</v>
      </c>
      <c r="B116" s="12">
        <v>19.820768850460773</v>
      </c>
      <c r="C116" s="12">
        <v>7.2518189548539169E-2</v>
      </c>
    </row>
    <row r="117" spans="1:3" x14ac:dyDescent="0.25">
      <c r="A117" s="12">
        <v>78</v>
      </c>
      <c r="B117" s="12">
        <v>19.801256781459767</v>
      </c>
      <c r="C117" s="12">
        <v>-4.0679669602639024E-4</v>
      </c>
    </row>
    <row r="118" spans="1:3" x14ac:dyDescent="0.25">
      <c r="A118" s="12">
        <v>79</v>
      </c>
      <c r="B118" s="12">
        <v>19.760278304881897</v>
      </c>
      <c r="C118" s="12">
        <v>-6.2038729425172079E-2</v>
      </c>
    </row>
    <row r="119" spans="1:3" x14ac:dyDescent="0.25">
      <c r="A119" s="12">
        <v>80</v>
      </c>
      <c r="B119" s="12">
        <v>19.764133503626283</v>
      </c>
      <c r="C119" s="12">
        <v>5.4284335438104847E-2</v>
      </c>
    </row>
    <row r="120" spans="1:3" x14ac:dyDescent="0.25">
      <c r="A120" s="12">
        <v>81</v>
      </c>
      <c r="B120" s="12">
        <v>19.749815722353496</v>
      </c>
      <c r="C120" s="12">
        <v>7.5199747357526547E-2</v>
      </c>
    </row>
    <row r="121" spans="1:3" x14ac:dyDescent="0.25">
      <c r="A121" s="12">
        <v>82</v>
      </c>
      <c r="B121" s="12">
        <v>19.822137171275024</v>
      </c>
      <c r="C121" s="12">
        <v>-2.7637342374156049E-2</v>
      </c>
    </row>
    <row r="122" spans="1:3" x14ac:dyDescent="0.25">
      <c r="A122" s="12">
        <v>83</v>
      </c>
      <c r="B122" s="12">
        <v>19.785447681488264</v>
      </c>
      <c r="C122" s="12">
        <v>-3.6203744248215486E-2</v>
      </c>
    </row>
    <row r="123" spans="1:3" x14ac:dyDescent="0.25">
      <c r="A123" s="12">
        <v>84</v>
      </c>
      <c r="B123" s="12">
        <v>19.778963241052832</v>
      </c>
      <c r="C123" s="12">
        <v>-3.4467535897437784E-2</v>
      </c>
    </row>
    <row r="124" spans="1:3" x14ac:dyDescent="0.25">
      <c r="A124" s="12">
        <v>85</v>
      </c>
      <c r="B124" s="12">
        <v>19.778891224005051</v>
      </c>
      <c r="C124" s="12">
        <v>-1.7398285937989755E-2</v>
      </c>
    </row>
    <row r="125" spans="1:3" x14ac:dyDescent="0.25">
      <c r="A125" s="12">
        <v>86</v>
      </c>
      <c r="B125" s="12">
        <v>19.776991337672847</v>
      </c>
      <c r="C125" s="12">
        <v>3.9570703024608633E-2</v>
      </c>
    </row>
    <row r="126" spans="1:3" x14ac:dyDescent="0.25">
      <c r="A126" s="12">
        <v>87</v>
      </c>
      <c r="B126" s="12">
        <v>19.902189328427774</v>
      </c>
      <c r="C126" s="12">
        <v>4.7913712918145279E-2</v>
      </c>
    </row>
    <row r="127" spans="1:3" x14ac:dyDescent="0.25">
      <c r="A127" s="12">
        <v>88</v>
      </c>
      <c r="B127" s="12">
        <v>19.863842665486672</v>
      </c>
      <c r="C127" s="12">
        <v>7.8974208110118127E-2</v>
      </c>
    </row>
    <row r="128" spans="1:3" x14ac:dyDescent="0.25">
      <c r="A128" s="12">
        <v>89</v>
      </c>
      <c r="B128" s="12">
        <v>19.85105300165765</v>
      </c>
      <c r="C128" s="12">
        <v>5.2224692890238344E-2</v>
      </c>
    </row>
    <row r="129" spans="1:3" x14ac:dyDescent="0.25">
      <c r="A129" s="12">
        <v>90</v>
      </c>
      <c r="B129" s="12">
        <v>19.869224909373443</v>
      </c>
      <c r="C129" s="12">
        <v>8.2236357010380345E-2</v>
      </c>
    </row>
    <row r="130" spans="1:3" x14ac:dyDescent="0.25">
      <c r="A130" s="12">
        <v>91</v>
      </c>
      <c r="B130" s="12">
        <v>19.862848854884188</v>
      </c>
      <c r="C130" s="12">
        <v>-5.4195685063120891E-3</v>
      </c>
    </row>
    <row r="131" spans="1:3" x14ac:dyDescent="0.25">
      <c r="A131" s="12">
        <v>92</v>
      </c>
      <c r="B131" s="12">
        <v>19.86432294422638</v>
      </c>
      <c r="C131" s="12">
        <v>-7.5077311306017691E-3</v>
      </c>
    </row>
    <row r="132" spans="1:3" x14ac:dyDescent="0.25">
      <c r="A132" s="12">
        <v>93</v>
      </c>
      <c r="B132" s="12">
        <v>19.896172124378257</v>
      </c>
      <c r="C132" s="12">
        <v>-3.1400088111652735E-2</v>
      </c>
    </row>
    <row r="133" spans="1:3" x14ac:dyDescent="0.25">
      <c r="A133" s="12">
        <v>94</v>
      </c>
      <c r="B133" s="12">
        <v>19.992236724111898</v>
      </c>
      <c r="C133" s="12">
        <v>-1.3235764899498292E-2</v>
      </c>
    </row>
    <row r="134" spans="1:3" x14ac:dyDescent="0.25">
      <c r="A134" s="12">
        <v>95</v>
      </c>
      <c r="B134" s="12">
        <v>19.976238298542196</v>
      </c>
      <c r="C134" s="12">
        <v>-0.11175234382611876</v>
      </c>
    </row>
    <row r="135" spans="1:3" x14ac:dyDescent="0.25">
      <c r="A135" s="12">
        <v>96</v>
      </c>
      <c r="B135" s="12">
        <v>19.971078024585928</v>
      </c>
      <c r="C135" s="12">
        <v>-1.0870759253528206E-2</v>
      </c>
    </row>
    <row r="136" spans="1:3" x14ac:dyDescent="0.25">
      <c r="A136" s="12">
        <v>97</v>
      </c>
      <c r="B136" s="12">
        <v>19.990592533996988</v>
      </c>
      <c r="C136" s="12">
        <v>-5.705751411674953E-2</v>
      </c>
    </row>
    <row r="137" spans="1:3" x14ac:dyDescent="0.25">
      <c r="A137" s="12">
        <v>98</v>
      </c>
      <c r="B137" s="12">
        <v>20.030296552296353</v>
      </c>
      <c r="C137" s="12">
        <v>-1.0413725734007784E-2</v>
      </c>
    </row>
    <row r="138" spans="1:3" x14ac:dyDescent="0.25">
      <c r="A138" s="12">
        <v>99</v>
      </c>
      <c r="B138" s="12">
        <v>20.165737354010417</v>
      </c>
      <c r="C138" s="12">
        <v>9.3846497748764079E-3</v>
      </c>
    </row>
    <row r="139" spans="1:3" x14ac:dyDescent="0.25">
      <c r="A139" s="12">
        <v>100</v>
      </c>
      <c r="B139" s="12">
        <v>20.14766607711115</v>
      </c>
      <c r="C139" s="12">
        <v>1.8182167845850472E-2</v>
      </c>
    </row>
    <row r="140" spans="1:3" x14ac:dyDescent="0.25">
      <c r="A140" s="12">
        <v>101</v>
      </c>
      <c r="B140" s="12">
        <v>20.136065123533477</v>
      </c>
      <c r="C140" s="12">
        <v>8.751136121251335E-3</v>
      </c>
    </row>
    <row r="141" spans="1:3" x14ac:dyDescent="0.25">
      <c r="A141" s="12">
        <v>102</v>
      </c>
      <c r="B141" s="12">
        <v>20.063739966892143</v>
      </c>
      <c r="C141" s="12">
        <v>2.5618678796501371E-2</v>
      </c>
    </row>
    <row r="142" spans="1:3" x14ac:dyDescent="0.25">
      <c r="A142" s="12">
        <v>103</v>
      </c>
      <c r="B142" s="12">
        <v>20.03970778307049</v>
      </c>
      <c r="C142" s="12">
        <v>6.3305253078546286E-2</v>
      </c>
    </row>
    <row r="143" spans="1:3" x14ac:dyDescent="0.25">
      <c r="A143" s="12">
        <v>104</v>
      </c>
      <c r="B143" s="12">
        <v>20.049844059930578</v>
      </c>
      <c r="C143" s="12">
        <v>-1.8768013987784826E-2</v>
      </c>
    </row>
    <row r="144" spans="1:3" x14ac:dyDescent="0.25">
      <c r="A144" s="12">
        <v>105</v>
      </c>
      <c r="B144" s="12">
        <v>20.027303275695012</v>
      </c>
      <c r="C144" s="12">
        <v>2.9178309596034069E-4</v>
      </c>
    </row>
    <row r="145" spans="1:3" x14ac:dyDescent="0.25">
      <c r="A145" s="12">
        <v>106</v>
      </c>
      <c r="B145" s="12">
        <v>20.121310172739705</v>
      </c>
      <c r="C145" s="12">
        <v>4.4975963239011207E-2</v>
      </c>
    </row>
    <row r="146" spans="1:3" x14ac:dyDescent="0.25">
      <c r="A146" s="12">
        <v>107</v>
      </c>
      <c r="B146" s="12">
        <v>20.07317624406614</v>
      </c>
      <c r="C146" s="12">
        <v>7.6459193947993498E-2</v>
      </c>
    </row>
    <row r="147" spans="1:3" x14ac:dyDescent="0.25">
      <c r="A147" s="12">
        <v>108</v>
      </c>
      <c r="B147" s="12">
        <v>20.11314294922774</v>
      </c>
      <c r="C147" s="12">
        <v>1.2934511106376334E-2</v>
      </c>
    </row>
    <row r="148" spans="1:3" x14ac:dyDescent="0.25">
      <c r="A148" s="12">
        <v>109</v>
      </c>
      <c r="B148" s="12">
        <v>20.127081360174305</v>
      </c>
      <c r="C148" s="12">
        <v>-2.8227061648188112E-2</v>
      </c>
    </row>
    <row r="149" spans="1:3" x14ac:dyDescent="0.25">
      <c r="A149" s="12">
        <v>110</v>
      </c>
      <c r="B149" s="12">
        <v>20.116863295042595</v>
      </c>
      <c r="C149" s="12">
        <v>3.5319001680928608E-2</v>
      </c>
    </row>
    <row r="150" spans="1:3" x14ac:dyDescent="0.25">
      <c r="A150" s="12">
        <v>111</v>
      </c>
      <c r="B150" s="12">
        <v>20.241953186150411</v>
      </c>
      <c r="C150" s="12">
        <v>6.4622062076672648E-2</v>
      </c>
    </row>
    <row r="151" spans="1:3" x14ac:dyDescent="0.25">
      <c r="A151" s="12">
        <v>112</v>
      </c>
      <c r="B151" s="12">
        <v>20.223718903991127</v>
      </c>
      <c r="C151" s="12">
        <v>7.4558604993043787E-2</v>
      </c>
    </row>
    <row r="152" spans="1:3" x14ac:dyDescent="0.25">
      <c r="A152" s="12">
        <v>113</v>
      </c>
      <c r="B152" s="12">
        <v>20.161048749030392</v>
      </c>
      <c r="C152" s="12">
        <v>0.10105510862920042</v>
      </c>
    </row>
    <row r="153" spans="1:3" x14ac:dyDescent="0.25">
      <c r="A153" s="12">
        <v>114</v>
      </c>
      <c r="B153" s="12">
        <v>20.104002579383728</v>
      </c>
      <c r="C153" s="12">
        <v>0.18894208715697047</v>
      </c>
    </row>
    <row r="154" spans="1:3" x14ac:dyDescent="0.25">
      <c r="A154" s="12">
        <v>115</v>
      </c>
      <c r="B154" s="12">
        <v>20.072348247742614</v>
      </c>
      <c r="C154" s="12">
        <v>0.14568368094955275</v>
      </c>
    </row>
    <row r="155" spans="1:3" x14ac:dyDescent="0.25">
      <c r="A155" s="12">
        <v>116</v>
      </c>
      <c r="B155" s="12">
        <v>20.113155389835256</v>
      </c>
      <c r="C155" s="12">
        <v>0.11104826858849393</v>
      </c>
    </row>
    <row r="156" spans="1:3" x14ac:dyDescent="0.25">
      <c r="A156" s="12">
        <v>117</v>
      </c>
      <c r="B156" s="12">
        <v>20.134075124609453</v>
      </c>
      <c r="C156" s="12">
        <v>7.2430445025354118E-2</v>
      </c>
    </row>
    <row r="157" spans="1:3" x14ac:dyDescent="0.25">
      <c r="A157" s="12">
        <v>118</v>
      </c>
      <c r="B157" s="12">
        <v>20.194473779229607</v>
      </c>
      <c r="C157" s="12">
        <v>8.2865785293833483E-2</v>
      </c>
    </row>
    <row r="158" spans="1:3" x14ac:dyDescent="0.25">
      <c r="A158" s="12">
        <v>119</v>
      </c>
      <c r="B158" s="12">
        <v>20.123085882183453</v>
      </c>
      <c r="C158" s="12">
        <v>0.10478116315654518</v>
      </c>
    </row>
    <row r="159" spans="1:3" x14ac:dyDescent="0.25">
      <c r="A159" s="12">
        <v>120</v>
      </c>
      <c r="B159" s="12">
        <v>20.117953097122903</v>
      </c>
      <c r="C159" s="12">
        <v>0.13048049394950567</v>
      </c>
    </row>
    <row r="160" spans="1:3" x14ac:dyDescent="0.25">
      <c r="A160" s="12">
        <v>121</v>
      </c>
      <c r="B160" s="12">
        <v>20.156685640225412</v>
      </c>
      <c r="C160" s="12">
        <v>0.13441017134481825</v>
      </c>
    </row>
    <row r="161" spans="1:3" x14ac:dyDescent="0.25">
      <c r="A161" s="12">
        <v>122</v>
      </c>
      <c r="B161" s="12">
        <v>20.171457305548483</v>
      </c>
      <c r="C161" s="12">
        <v>0.15634971247822449</v>
      </c>
    </row>
    <row r="162" spans="1:3" x14ac:dyDescent="0.25">
      <c r="A162" s="12">
        <v>123</v>
      </c>
      <c r="B162" s="12">
        <v>20.342976567991105</v>
      </c>
      <c r="C162" s="12">
        <v>0.12274006565233719</v>
      </c>
    </row>
    <row r="163" spans="1:3" x14ac:dyDescent="0.25">
      <c r="A163" s="12">
        <v>124</v>
      </c>
      <c r="B163" s="12">
        <v>20.316254350024249</v>
      </c>
      <c r="C163" s="12">
        <v>5.042624895972736E-2</v>
      </c>
    </row>
    <row r="164" spans="1:3" x14ac:dyDescent="0.25">
      <c r="A164" s="12">
        <v>125</v>
      </c>
      <c r="B164" s="12">
        <v>20.322275192557971</v>
      </c>
      <c r="C164" s="12">
        <v>7.8155300635007308E-2</v>
      </c>
    </row>
    <row r="165" spans="1:3" x14ac:dyDescent="0.25">
      <c r="A165" s="12">
        <v>126</v>
      </c>
      <c r="B165" s="12">
        <v>20.333541692587598</v>
      </c>
      <c r="C165" s="12">
        <v>4.0364634407943356E-2</v>
      </c>
    </row>
    <row r="166" spans="1:3" x14ac:dyDescent="0.25">
      <c r="A166" s="12">
        <v>127</v>
      </c>
      <c r="B166" s="12">
        <v>20.260508871025852</v>
      </c>
      <c r="C166" s="12">
        <v>5.0266020820302515E-2</v>
      </c>
    </row>
    <row r="167" spans="1:3" x14ac:dyDescent="0.25">
      <c r="A167" s="12">
        <v>128</v>
      </c>
      <c r="B167" s="12">
        <v>20.245078413583677</v>
      </c>
      <c r="C167" s="12">
        <v>0.1342933902193586</v>
      </c>
    </row>
    <row r="168" spans="1:3" x14ac:dyDescent="0.25">
      <c r="A168" s="12">
        <v>129</v>
      </c>
      <c r="B168" s="12">
        <v>20.242662071138451</v>
      </c>
      <c r="C168" s="12">
        <v>0.11100756511145349</v>
      </c>
    </row>
    <row r="169" spans="1:3" x14ac:dyDescent="0.25">
      <c r="A169" s="12">
        <v>130</v>
      </c>
      <c r="B169" s="12">
        <v>20.358942102186621</v>
      </c>
      <c r="C169" s="12">
        <v>0.10169898886995909</v>
      </c>
    </row>
    <row r="170" spans="1:3" x14ac:dyDescent="0.25">
      <c r="A170" s="12">
        <v>131</v>
      </c>
      <c r="B170" s="12">
        <v>20.333781791803752</v>
      </c>
      <c r="C170" s="12">
        <v>-9.7178548661709385E-3</v>
      </c>
    </row>
    <row r="171" spans="1:3" x14ac:dyDescent="0.25">
      <c r="A171" s="12">
        <v>132</v>
      </c>
      <c r="B171" s="12">
        <v>20.323827870696846</v>
      </c>
      <c r="C171" s="12">
        <v>4.5035072106927032E-2</v>
      </c>
    </row>
    <row r="172" spans="1:3" x14ac:dyDescent="0.25">
      <c r="A172" s="12">
        <v>133</v>
      </c>
      <c r="B172" s="12">
        <v>20.346434651037715</v>
      </c>
      <c r="C172" s="12">
        <v>2.2495482383881438E-2</v>
      </c>
    </row>
    <row r="173" spans="1:3" x14ac:dyDescent="0.25">
      <c r="A173" s="12">
        <v>134</v>
      </c>
      <c r="B173" s="12">
        <v>20.358680208372114</v>
      </c>
      <c r="C173" s="12">
        <v>7.7819625735926934E-2</v>
      </c>
    </row>
    <row r="174" spans="1:3" x14ac:dyDescent="0.25">
      <c r="A174" s="12">
        <v>135</v>
      </c>
      <c r="B174" s="12">
        <v>20.549682191588939</v>
      </c>
      <c r="C174" s="12">
        <v>-2.7781814508696101E-2</v>
      </c>
    </row>
    <row r="175" spans="1:3" x14ac:dyDescent="0.25">
      <c r="A175" s="12">
        <v>136</v>
      </c>
      <c r="B175" s="12">
        <v>20.516304354113611</v>
      </c>
      <c r="C175" s="12">
        <v>-8.244263682486519E-2</v>
      </c>
    </row>
    <row r="176" spans="1:3" x14ac:dyDescent="0.25">
      <c r="A176" s="12">
        <v>137</v>
      </c>
      <c r="B176" s="12">
        <v>20.510526013979458</v>
      </c>
      <c r="C176" s="12">
        <v>3.4590706624182843E-2</v>
      </c>
    </row>
    <row r="177" spans="1:3" x14ac:dyDescent="0.25">
      <c r="A177" s="12">
        <v>138</v>
      </c>
      <c r="B177" s="12">
        <v>20.525871556625777</v>
      </c>
      <c r="C177" s="12">
        <v>-6.2654702524760353E-3</v>
      </c>
    </row>
    <row r="178" spans="1:3" x14ac:dyDescent="0.25">
      <c r="A178" s="12">
        <v>139</v>
      </c>
      <c r="B178" s="12">
        <v>20.513027117395314</v>
      </c>
      <c r="C178" s="12">
        <v>-0.11694112597818673</v>
      </c>
    </row>
    <row r="179" spans="1:3" x14ac:dyDescent="0.25">
      <c r="A179" s="12">
        <v>140</v>
      </c>
      <c r="B179" s="12">
        <v>20.562838201399135</v>
      </c>
      <c r="C179" s="12">
        <v>-3.3728570465129337E-2</v>
      </c>
    </row>
    <row r="180" spans="1:3" x14ac:dyDescent="0.25">
      <c r="A180" s="12">
        <v>141</v>
      </c>
      <c r="B180" s="12">
        <v>20.545639755480245</v>
      </c>
      <c r="C180" s="12">
        <v>-3.5639559934040221E-2</v>
      </c>
    </row>
    <row r="181" spans="1:3" x14ac:dyDescent="0.25">
      <c r="A181" s="12">
        <v>142</v>
      </c>
      <c r="B181" s="12">
        <v>20.681967719891752</v>
      </c>
      <c r="C181" s="12">
        <v>-3.8834767101320722E-2</v>
      </c>
    </row>
    <row r="182" spans="1:3" x14ac:dyDescent="0.25">
      <c r="A182" s="12">
        <v>143</v>
      </c>
      <c r="B182" s="12">
        <v>20.679320037483031</v>
      </c>
      <c r="C182" s="12">
        <v>-6.6719159913684933E-2</v>
      </c>
    </row>
    <row r="183" spans="1:3" x14ac:dyDescent="0.25">
      <c r="A183" s="12">
        <v>144</v>
      </c>
      <c r="B183" s="12">
        <v>20.668334672596952</v>
      </c>
      <c r="C183" s="12">
        <v>-0.15102461169075454</v>
      </c>
    </row>
    <row r="184" spans="1:3" x14ac:dyDescent="0.25">
      <c r="A184" s="12">
        <v>145</v>
      </c>
      <c r="B184" s="12">
        <v>20.705620626717394</v>
      </c>
      <c r="C184" s="12">
        <v>-1.6785779505298137E-2</v>
      </c>
    </row>
    <row r="185" spans="1:3" x14ac:dyDescent="0.25">
      <c r="A185" s="12">
        <v>146</v>
      </c>
      <c r="B185" s="12">
        <v>20.712272970574926</v>
      </c>
      <c r="C185" s="12">
        <v>-3.6443802785715462E-2</v>
      </c>
    </row>
    <row r="186" spans="1:3" x14ac:dyDescent="0.25">
      <c r="A186" s="12">
        <v>147</v>
      </c>
      <c r="B186" s="12">
        <v>20.871738096144384</v>
      </c>
      <c r="C186" s="12">
        <v>-0.16001316094862972</v>
      </c>
    </row>
    <row r="187" spans="1:3" x14ac:dyDescent="0.25">
      <c r="A187" s="12">
        <v>148</v>
      </c>
      <c r="B187" s="12">
        <v>20.830184009341551</v>
      </c>
      <c r="C187" s="12">
        <v>-1.9943564414813153E-2</v>
      </c>
    </row>
    <row r="188" spans="1:3" x14ac:dyDescent="0.25">
      <c r="A188" s="12">
        <v>149</v>
      </c>
      <c r="B188" s="12">
        <v>20.82678969043463</v>
      </c>
      <c r="C188" s="12">
        <v>-5.6647465134354036E-2</v>
      </c>
    </row>
    <row r="189" spans="1:3" x14ac:dyDescent="0.25">
      <c r="A189" s="12">
        <v>150</v>
      </c>
      <c r="B189" s="12">
        <v>20.800145127507488</v>
      </c>
      <c r="C189" s="12">
        <v>-8.6444474422869177E-2</v>
      </c>
    </row>
    <row r="190" spans="1:3" x14ac:dyDescent="0.25">
      <c r="A190" s="12">
        <v>151</v>
      </c>
      <c r="B190" s="12">
        <v>20.727671246873694</v>
      </c>
      <c r="C190" s="12">
        <v>4.9055226612182423E-4</v>
      </c>
    </row>
    <row r="191" spans="1:3" x14ac:dyDescent="0.25">
      <c r="A191" s="12">
        <v>152</v>
      </c>
      <c r="B191" s="12">
        <v>20.714259360416516</v>
      </c>
      <c r="C191" s="12">
        <v>1.843499898751233E-2</v>
      </c>
    </row>
    <row r="192" spans="1:3" x14ac:dyDescent="0.25">
      <c r="A192" s="12">
        <v>153</v>
      </c>
      <c r="B192" s="12">
        <v>20.679707902604374</v>
      </c>
      <c r="C192" s="12">
        <v>0.10689030712504177</v>
      </c>
    </row>
    <row r="193" spans="1:3" x14ac:dyDescent="0.25">
      <c r="A193" s="12">
        <v>154</v>
      </c>
      <c r="B193" s="12">
        <v>20.694206316968657</v>
      </c>
      <c r="C193" s="12">
        <v>0.1376486968948889</v>
      </c>
    </row>
    <row r="194" spans="1:3" x14ac:dyDescent="0.25">
      <c r="A194" s="12">
        <v>155</v>
      </c>
      <c r="B194" s="12">
        <v>20.387699003094607</v>
      </c>
      <c r="C194" s="12">
        <v>0.31755528541583544</v>
      </c>
    </row>
    <row r="195" spans="1:3" x14ac:dyDescent="0.25">
      <c r="A195" s="12">
        <v>156</v>
      </c>
      <c r="B195" s="12">
        <v>20.286102656592178</v>
      </c>
      <c r="C195" s="12">
        <v>0.3432063997918462</v>
      </c>
    </row>
    <row r="196" spans="1:3" x14ac:dyDescent="0.25">
      <c r="A196" s="12">
        <v>157</v>
      </c>
      <c r="B196" s="12">
        <v>20.270449608680362</v>
      </c>
      <c r="C196" s="12">
        <v>0.18044988758862246</v>
      </c>
    </row>
    <row r="197" spans="1:3" x14ac:dyDescent="0.25">
      <c r="A197" s="12">
        <v>158</v>
      </c>
      <c r="B197" s="12">
        <v>20.315916054365864</v>
      </c>
      <c r="C197" s="12">
        <v>0.15815898551212015</v>
      </c>
    </row>
    <row r="198" spans="1:3" x14ac:dyDescent="0.25">
      <c r="A198" s="12">
        <v>159</v>
      </c>
      <c r="B198" s="12">
        <v>20.393973787966186</v>
      </c>
      <c r="C198" s="12">
        <v>0.1343963426775403</v>
      </c>
    </row>
    <row r="199" spans="1:3" x14ac:dyDescent="0.25">
      <c r="A199" s="12">
        <v>160</v>
      </c>
      <c r="B199" s="12">
        <v>20.308847990534442</v>
      </c>
      <c r="C199" s="12">
        <v>0.16428186520375831</v>
      </c>
    </row>
    <row r="200" spans="1:3" x14ac:dyDescent="0.25">
      <c r="A200" s="12">
        <v>161</v>
      </c>
      <c r="B200" s="12">
        <v>20.387522612938991</v>
      </c>
      <c r="C200" s="12">
        <v>-1.338866046993914E-2</v>
      </c>
    </row>
    <row r="201" spans="1:3" x14ac:dyDescent="0.25">
      <c r="A201" s="12">
        <v>162</v>
      </c>
      <c r="B201" s="12">
        <v>20.44003423739078</v>
      </c>
      <c r="C201" s="12">
        <v>-2.1284934448395632E-3</v>
      </c>
    </row>
    <row r="202" spans="1:3" x14ac:dyDescent="0.25">
      <c r="A202" s="12">
        <v>163</v>
      </c>
      <c r="B202" s="12">
        <v>20.411626232040724</v>
      </c>
      <c r="C202" s="12">
        <v>3.2351227956230133E-2</v>
      </c>
    </row>
    <row r="203" spans="1:3" x14ac:dyDescent="0.25">
      <c r="A203" s="12">
        <v>164</v>
      </c>
      <c r="B203" s="12">
        <v>20.397905915223291</v>
      </c>
      <c r="C203" s="12">
        <v>-1.1518854324048533E-2</v>
      </c>
    </row>
    <row r="204" spans="1:3" x14ac:dyDescent="0.25">
      <c r="A204" s="12">
        <v>165</v>
      </c>
      <c r="B204" s="12">
        <v>20.448417734293017</v>
      </c>
      <c r="C204" s="12">
        <v>-4.0251220412773847E-2</v>
      </c>
    </row>
    <row r="205" spans="1:3" x14ac:dyDescent="0.25">
      <c r="A205" s="12">
        <v>166</v>
      </c>
      <c r="B205" s="12">
        <v>20.508439362412034</v>
      </c>
      <c r="C205" s="12">
        <v>-9.8016701599256351E-2</v>
      </c>
    </row>
    <row r="206" spans="1:3" x14ac:dyDescent="0.25">
      <c r="A206" s="12">
        <v>167</v>
      </c>
      <c r="B206" s="12">
        <v>20.478184603522834</v>
      </c>
      <c r="C206" s="12">
        <v>-4.6178848476465362E-2</v>
      </c>
    </row>
    <row r="207" spans="1:3" x14ac:dyDescent="0.25">
      <c r="A207" s="12">
        <v>168</v>
      </c>
      <c r="B207" s="12">
        <v>20.496880512978347</v>
      </c>
      <c r="C207" s="12">
        <v>-4.3141635764609276E-2</v>
      </c>
    </row>
    <row r="208" spans="1:3" x14ac:dyDescent="0.25">
      <c r="A208" s="12">
        <v>169</v>
      </c>
      <c r="B208" s="12">
        <v>20.536629212815697</v>
      </c>
      <c r="C208" s="12">
        <v>-0.13915308837011509</v>
      </c>
    </row>
    <row r="209" spans="1:3" x14ac:dyDescent="0.25">
      <c r="A209" s="12">
        <v>170</v>
      </c>
      <c r="B209" s="12">
        <v>20.570754871733488</v>
      </c>
      <c r="C209" s="12">
        <v>-9.4432227852568218E-2</v>
      </c>
    </row>
    <row r="210" spans="1:3" x14ac:dyDescent="0.25">
      <c r="A210" s="12">
        <v>171</v>
      </c>
      <c r="B210" s="12">
        <v>20.680386569028297</v>
      </c>
      <c r="C210" s="12">
        <v>4.977723117209365E-2</v>
      </c>
    </row>
    <row r="211" spans="1:3" x14ac:dyDescent="0.25">
      <c r="A211" s="12">
        <v>172</v>
      </c>
      <c r="B211" s="12">
        <v>20.696770581366415</v>
      </c>
      <c r="C211" s="12">
        <v>-4.7267571220160676E-2</v>
      </c>
    </row>
    <row r="212" spans="1:3" x14ac:dyDescent="0.25">
      <c r="A212" s="12">
        <v>173</v>
      </c>
      <c r="B212" s="12">
        <v>20.697155168824672</v>
      </c>
      <c r="C212" s="12">
        <v>-9.3309371037335609E-3</v>
      </c>
    </row>
    <row r="213" spans="1:3" x14ac:dyDescent="0.25">
      <c r="A213" s="12">
        <v>174</v>
      </c>
      <c r="B213" s="12">
        <v>20.620628363010081</v>
      </c>
      <c r="C213" s="12">
        <v>4.4761654822746522E-2</v>
      </c>
    </row>
    <row r="214" spans="1:3" x14ac:dyDescent="0.25">
      <c r="A214" s="12">
        <v>175</v>
      </c>
      <c r="B214" s="12">
        <v>20.575327739656615</v>
      </c>
      <c r="C214" s="12">
        <v>-6.5381045703116314E-2</v>
      </c>
    </row>
    <row r="215" spans="1:3" x14ac:dyDescent="0.25">
      <c r="A215" s="12">
        <v>176</v>
      </c>
      <c r="B215" s="12">
        <v>20.61240440579855</v>
      </c>
      <c r="C215" s="12">
        <v>-7.942150088055655E-3</v>
      </c>
    </row>
    <row r="216" spans="1:3" x14ac:dyDescent="0.25">
      <c r="A216" s="12">
        <v>177</v>
      </c>
      <c r="B216" s="12">
        <v>20.643525574329683</v>
      </c>
      <c r="C216" s="12">
        <v>-8.2216977599188112E-2</v>
      </c>
    </row>
    <row r="217" spans="1:3" x14ac:dyDescent="0.25">
      <c r="A217" s="12">
        <v>178</v>
      </c>
      <c r="B217" s="12">
        <v>20.751422511273589</v>
      </c>
      <c r="C217" s="12">
        <v>-6.060421910065017E-2</v>
      </c>
    </row>
    <row r="218" spans="1:3" x14ac:dyDescent="0.25">
      <c r="A218" s="12">
        <v>179</v>
      </c>
      <c r="B218" s="12">
        <v>20.7320318361818</v>
      </c>
      <c r="C218" s="12">
        <v>-1.9919825528756263E-2</v>
      </c>
    </row>
    <row r="219" spans="1:3" x14ac:dyDescent="0.25">
      <c r="A219" s="12">
        <v>180</v>
      </c>
      <c r="B219" s="12">
        <v>20.718393381882269</v>
      </c>
      <c r="C219" s="12">
        <v>3.2994734738899467E-2</v>
      </c>
    </row>
    <row r="220" spans="1:3" x14ac:dyDescent="0.25">
      <c r="A220" s="12">
        <v>181</v>
      </c>
      <c r="B220" s="12">
        <v>20.746773393049537</v>
      </c>
      <c r="C220" s="12">
        <v>-0.12158154641551278</v>
      </c>
    </row>
    <row r="221" spans="1:3" x14ac:dyDescent="0.25">
      <c r="A221" s="12">
        <v>182</v>
      </c>
      <c r="B221" s="12">
        <v>20.810369932851156</v>
      </c>
      <c r="C221" s="12">
        <v>-0.16818861474178703</v>
      </c>
    </row>
    <row r="222" spans="1:3" x14ac:dyDescent="0.25">
      <c r="A222" s="12">
        <v>183</v>
      </c>
      <c r="B222" s="12">
        <v>20.986080440938739</v>
      </c>
      <c r="C222" s="12">
        <v>-0.11547097796223227</v>
      </c>
    </row>
    <row r="223" spans="1:3" x14ac:dyDescent="0.25">
      <c r="A223" s="12">
        <v>184</v>
      </c>
      <c r="B223" s="12">
        <v>20.947348043586565</v>
      </c>
      <c r="C223" s="12">
        <v>-3.2336430137508643E-2</v>
      </c>
    </row>
    <row r="224" spans="1:3" x14ac:dyDescent="0.25">
      <c r="A224" s="12">
        <v>185</v>
      </c>
      <c r="B224" s="12">
        <v>20.959667510188819</v>
      </c>
      <c r="C224" s="12">
        <v>-0.16728364905404902</v>
      </c>
    </row>
    <row r="225" spans="1:3" x14ac:dyDescent="0.25">
      <c r="A225" s="12">
        <v>186</v>
      </c>
      <c r="B225" s="12">
        <v>20.890297877459954</v>
      </c>
      <c r="C225" s="12">
        <v>-0.1038634882925038</v>
      </c>
    </row>
    <row r="226" spans="1:3" x14ac:dyDescent="0.25">
      <c r="A226" s="12">
        <v>187</v>
      </c>
      <c r="B226" s="12">
        <v>20.807803524779221</v>
      </c>
      <c r="C226" s="12">
        <v>6.0705627808125939E-2</v>
      </c>
    </row>
    <row r="227" spans="1:3" x14ac:dyDescent="0.25">
      <c r="A227" s="12">
        <v>188</v>
      </c>
      <c r="B227" s="12">
        <v>20.841901657082904</v>
      </c>
      <c r="C227" s="12">
        <v>1.8187553218627528E-2</v>
      </c>
    </row>
    <row r="228" spans="1:3" x14ac:dyDescent="0.25">
      <c r="A228" s="12">
        <v>189</v>
      </c>
      <c r="B228" s="12">
        <v>20.802031743631336</v>
      </c>
      <c r="C228" s="12">
        <v>5.0309744475967477E-2</v>
      </c>
    </row>
    <row r="229" spans="1:3" x14ac:dyDescent="0.25">
      <c r="A229" s="12">
        <v>190</v>
      </c>
      <c r="B229" s="12">
        <v>20.851420201903849</v>
      </c>
      <c r="C229" s="12">
        <v>5.4346034176603553E-2</v>
      </c>
    </row>
    <row r="230" spans="1:3" x14ac:dyDescent="0.25">
      <c r="A230" s="12">
        <v>191</v>
      </c>
      <c r="B230" s="12">
        <v>20.788120167340612</v>
      </c>
      <c r="C230" s="12">
        <v>0.10031791055742545</v>
      </c>
    </row>
    <row r="231" spans="1:3" x14ac:dyDescent="0.25">
      <c r="A231" s="12">
        <v>192</v>
      </c>
      <c r="B231" s="12">
        <v>20.778685340452174</v>
      </c>
      <c r="C231" s="12">
        <v>9.3350363679501669E-2</v>
      </c>
    </row>
    <row r="232" spans="1:3" x14ac:dyDescent="0.25">
      <c r="A232" s="12">
        <v>193</v>
      </c>
      <c r="B232" s="12">
        <v>20.790046157479683</v>
      </c>
      <c r="C232" s="12">
        <v>0.11590364808158427</v>
      </c>
    </row>
    <row r="233" spans="1:3" x14ac:dyDescent="0.25">
      <c r="A233" s="12">
        <v>194</v>
      </c>
      <c r="B233" s="12">
        <v>20.851875745967543</v>
      </c>
      <c r="C233" s="12">
        <v>3.966096005952835E-2</v>
      </c>
    </row>
    <row r="234" spans="1:3" x14ac:dyDescent="0.25">
      <c r="A234" s="12">
        <v>195</v>
      </c>
      <c r="B234" s="12">
        <v>21.008704401878692</v>
      </c>
      <c r="C234" s="12">
        <v>6.4615460216735698E-2</v>
      </c>
    </row>
    <row r="235" spans="1:3" x14ac:dyDescent="0.25">
      <c r="A235" s="12">
        <v>196</v>
      </c>
      <c r="B235" s="12">
        <v>20.958428213981779</v>
      </c>
      <c r="C235" s="12">
        <v>2.1441681562073711E-2</v>
      </c>
    </row>
    <row r="236" spans="1:3" x14ac:dyDescent="0.25">
      <c r="A236" s="12">
        <v>197</v>
      </c>
      <c r="B236" s="12">
        <v>20.924921784467909</v>
      </c>
      <c r="C236" s="12">
        <v>0.10003122310224555</v>
      </c>
    </row>
    <row r="237" spans="1:3" x14ac:dyDescent="0.25">
      <c r="A237" s="12">
        <v>198</v>
      </c>
      <c r="B237" s="12">
        <v>20.856698696126475</v>
      </c>
      <c r="C237" s="12">
        <v>0.10696044400717142</v>
      </c>
    </row>
    <row r="238" spans="1:3" x14ac:dyDescent="0.25">
      <c r="A238" s="12">
        <v>199</v>
      </c>
      <c r="B238" s="12">
        <v>20.783606180305672</v>
      </c>
      <c r="C238" s="12">
        <v>1.980176891193608E-2</v>
      </c>
    </row>
    <row r="239" spans="1:3" x14ac:dyDescent="0.25">
      <c r="A239" s="12">
        <v>200</v>
      </c>
      <c r="B239" s="12">
        <v>20.822008839260462</v>
      </c>
      <c r="C239" s="12">
        <v>8.1073216239296642E-2</v>
      </c>
    </row>
    <row r="240" spans="1:3" x14ac:dyDescent="0.25">
      <c r="A240" s="12">
        <v>201</v>
      </c>
      <c r="B240" s="12">
        <v>20.825656756639649</v>
      </c>
      <c r="C240" s="12">
        <v>-1.151157519415591E-2</v>
      </c>
    </row>
    <row r="241" spans="1:3" x14ac:dyDescent="0.25">
      <c r="A241" s="12">
        <v>202</v>
      </c>
      <c r="B241" s="12">
        <v>20.917598398032361</v>
      </c>
      <c r="C241" s="12">
        <v>2.2634919908593787E-2</v>
      </c>
    </row>
    <row r="242" spans="1:3" x14ac:dyDescent="0.25">
      <c r="A242" s="12">
        <v>203</v>
      </c>
      <c r="B242" s="12">
        <v>20.901243866845022</v>
      </c>
      <c r="C242" s="12">
        <v>-3.5648083322737278E-2</v>
      </c>
    </row>
    <row r="243" spans="1:3" x14ac:dyDescent="0.25">
      <c r="A243" s="12">
        <v>204</v>
      </c>
      <c r="B243" s="12">
        <v>20.879526880790049</v>
      </c>
      <c r="C243" s="12">
        <v>-3.2146334716117053E-2</v>
      </c>
    </row>
    <row r="244" spans="1:3" x14ac:dyDescent="0.25">
      <c r="A244" s="12">
        <v>205</v>
      </c>
      <c r="B244" s="12">
        <v>20.891025574335679</v>
      </c>
      <c r="C244" s="12">
        <v>-1.933464435290233E-2</v>
      </c>
    </row>
    <row r="245" spans="1:3" x14ac:dyDescent="0.25">
      <c r="A245" s="12">
        <v>206</v>
      </c>
      <c r="B245" s="12">
        <v>20.926378609875091</v>
      </c>
      <c r="C245" s="12">
        <v>-0.12729231627105264</v>
      </c>
    </row>
    <row r="246" spans="1:3" x14ac:dyDescent="0.25">
      <c r="A246" s="12">
        <v>207</v>
      </c>
      <c r="B246" s="12">
        <v>21.039929370800564</v>
      </c>
      <c r="C246" s="12">
        <v>-9.3529608186269542E-2</v>
      </c>
    </row>
    <row r="247" spans="1:3" x14ac:dyDescent="0.25">
      <c r="A247" s="12">
        <v>208</v>
      </c>
      <c r="B247" s="12">
        <v>20.986805401483927</v>
      </c>
      <c r="C247" s="12">
        <v>-1.9189599931198842E-2</v>
      </c>
    </row>
    <row r="248" spans="1:3" x14ac:dyDescent="0.25">
      <c r="A248" s="12">
        <v>209</v>
      </c>
      <c r="B248" s="12">
        <v>20.957877068084485</v>
      </c>
      <c r="C248" s="12">
        <v>-7.3451800940837586E-2</v>
      </c>
    </row>
    <row r="249" spans="1:3" x14ac:dyDescent="0.25">
      <c r="A249" s="12">
        <v>210</v>
      </c>
      <c r="B249" s="12">
        <v>20.952908846653209</v>
      </c>
      <c r="C249" s="12">
        <v>-0.12460547980325387</v>
      </c>
    </row>
    <row r="250" spans="1:3" x14ac:dyDescent="0.25">
      <c r="A250" s="12">
        <v>211</v>
      </c>
      <c r="B250" s="12">
        <v>20.886798327738397</v>
      </c>
      <c r="C250" s="12">
        <v>-6.0578177418364021E-2</v>
      </c>
    </row>
    <row r="251" spans="1:3" x14ac:dyDescent="0.25">
      <c r="A251" s="12">
        <v>212</v>
      </c>
      <c r="B251" s="12">
        <v>20.887464982091842</v>
      </c>
      <c r="C251" s="12">
        <v>-4.7010230833073763E-2</v>
      </c>
    </row>
    <row r="252" spans="1:3" x14ac:dyDescent="0.25">
      <c r="A252" s="12">
        <v>213</v>
      </c>
      <c r="B252" s="12">
        <v>20.888194534388148</v>
      </c>
      <c r="C252" s="12">
        <v>-7.1978746241434521E-2</v>
      </c>
    </row>
    <row r="253" spans="1:3" x14ac:dyDescent="0.25">
      <c r="A253" s="12">
        <v>214</v>
      </c>
      <c r="B253" s="12">
        <v>20.975143910642281</v>
      </c>
      <c r="C253" s="12">
        <v>-7.3073393034118084E-2</v>
      </c>
    </row>
    <row r="254" spans="1:3" x14ac:dyDescent="0.25">
      <c r="A254" s="12">
        <v>215</v>
      </c>
      <c r="B254" s="12">
        <v>20.924469481118578</v>
      </c>
      <c r="C254" s="12">
        <v>-4.3396718849830762E-2</v>
      </c>
    </row>
    <row r="255" spans="1:3" x14ac:dyDescent="0.25">
      <c r="A255" s="12">
        <v>216</v>
      </c>
      <c r="B255" s="12">
        <v>20.891598810516168</v>
      </c>
      <c r="C255" s="12">
        <v>-2.3983431211267003E-2</v>
      </c>
    </row>
    <row r="256" spans="1:3" x14ac:dyDescent="0.25">
      <c r="A256" s="12">
        <v>217</v>
      </c>
      <c r="B256" s="12">
        <v>20.912564036202539</v>
      </c>
      <c r="C256" s="12">
        <v>-3.2929306673104008E-3</v>
      </c>
    </row>
    <row r="257" spans="1:3" x14ac:dyDescent="0.25">
      <c r="A257" s="12">
        <v>218</v>
      </c>
      <c r="B257" s="12">
        <v>20.91909908264558</v>
      </c>
      <c r="C257" s="12">
        <v>-1.9857540464307988E-2</v>
      </c>
    </row>
    <row r="258" spans="1:3" x14ac:dyDescent="0.25">
      <c r="A258" s="12">
        <v>219</v>
      </c>
      <c r="B258" s="12">
        <v>21.038347134055485</v>
      </c>
      <c r="C258" s="12">
        <v>-1.1160311914128584E-2</v>
      </c>
    </row>
    <row r="259" spans="1:3" x14ac:dyDescent="0.25">
      <c r="A259" s="12">
        <v>220</v>
      </c>
      <c r="B259" s="12">
        <v>21.012921406205791</v>
      </c>
      <c r="C259" s="12">
        <v>3.4725823959654178E-2</v>
      </c>
    </row>
    <row r="260" spans="1:3" x14ac:dyDescent="0.25">
      <c r="A260" s="12">
        <v>221</v>
      </c>
      <c r="B260" s="12">
        <v>21.000619864962687</v>
      </c>
      <c r="C260" s="12">
        <v>9.0617455675214842E-2</v>
      </c>
    </row>
    <row r="261" spans="1:3" x14ac:dyDescent="0.25">
      <c r="A261" s="12">
        <v>222</v>
      </c>
      <c r="B261" s="12">
        <v>20.955680540841112</v>
      </c>
      <c r="C261" s="12">
        <v>0.10320430240044942</v>
      </c>
    </row>
    <row r="262" spans="1:3" x14ac:dyDescent="0.25">
      <c r="A262" s="12">
        <v>223</v>
      </c>
      <c r="B262" s="12">
        <v>20.914841255234727</v>
      </c>
      <c r="C262" s="12">
        <v>8.0498519982228345E-3</v>
      </c>
    </row>
    <row r="263" spans="1:3" x14ac:dyDescent="0.25">
      <c r="A263" s="12">
        <v>224</v>
      </c>
      <c r="B263" s="12">
        <v>20.939688898131667</v>
      </c>
      <c r="C263" s="12">
        <v>-1.6659035897042429E-2</v>
      </c>
    </row>
    <row r="264" spans="1:3" x14ac:dyDescent="0.25">
      <c r="A264" s="12">
        <v>225</v>
      </c>
      <c r="B264" s="12">
        <v>20.908407443072274</v>
      </c>
      <c r="C264" s="12">
        <v>-0.11503743915653786</v>
      </c>
    </row>
    <row r="265" spans="1:3" x14ac:dyDescent="0.25">
      <c r="A265" s="12">
        <v>226</v>
      </c>
      <c r="B265" s="12">
        <v>20.964217084320573</v>
      </c>
      <c r="C265" s="12">
        <v>-2.4563579308640726E-3</v>
      </c>
    </row>
    <row r="266" spans="1:3" x14ac:dyDescent="0.25">
      <c r="A266" s="12">
        <v>227</v>
      </c>
      <c r="B266" s="12">
        <v>20.913348836510568</v>
      </c>
      <c r="C266" s="12">
        <v>-2.4943824709509954E-2</v>
      </c>
    </row>
    <row r="267" spans="1:3" x14ac:dyDescent="0.25">
      <c r="A267" s="12">
        <v>228</v>
      </c>
      <c r="B267" s="12">
        <v>20.885283656360638</v>
      </c>
      <c r="C267" s="12">
        <v>-1.0724018295814375E-2</v>
      </c>
    </row>
    <row r="268" spans="1:3" x14ac:dyDescent="0.25">
      <c r="A268" s="12">
        <v>229</v>
      </c>
      <c r="B268" s="12">
        <v>20.870032955404046</v>
      </c>
      <c r="C268" s="12">
        <v>-8.7630592483279202E-2</v>
      </c>
    </row>
    <row r="269" spans="1:3" x14ac:dyDescent="0.25">
      <c r="A269" s="12">
        <v>230</v>
      </c>
      <c r="B269" s="12">
        <v>20.826436742086901</v>
      </c>
      <c r="C269" s="12">
        <v>-2.4739189494979996E-2</v>
      </c>
    </row>
    <row r="270" spans="1:3" x14ac:dyDescent="0.25">
      <c r="A270" s="12">
        <v>231</v>
      </c>
      <c r="B270" s="12">
        <v>20.950395155469746</v>
      </c>
      <c r="C270" s="12">
        <v>-5.2942534456079215E-2</v>
      </c>
    </row>
    <row r="271" spans="1:3" x14ac:dyDescent="0.25">
      <c r="A271" s="12">
        <v>232</v>
      </c>
      <c r="B271" s="12">
        <v>20.911939948939118</v>
      </c>
      <c r="C271" s="12">
        <v>-2.5642203291265986E-2</v>
      </c>
    </row>
    <row r="272" spans="1:3" x14ac:dyDescent="0.25">
      <c r="A272" s="12">
        <v>233</v>
      </c>
      <c r="B272" s="12">
        <v>20.896417695449905</v>
      </c>
      <c r="C272" s="12">
        <v>2.5110796449503425E-3</v>
      </c>
    </row>
    <row r="273" spans="1:3" x14ac:dyDescent="0.25">
      <c r="A273" s="12">
        <v>234</v>
      </c>
      <c r="B273" s="12">
        <v>20.893782872017759</v>
      </c>
      <c r="C273" s="12">
        <v>-3.4149580500063337E-2</v>
      </c>
    </row>
    <row r="274" spans="1:3" x14ac:dyDescent="0.25">
      <c r="A274" s="12">
        <v>235</v>
      </c>
      <c r="B274" s="12">
        <v>20.848358939022532</v>
      </c>
      <c r="C274" s="12">
        <v>3.2454685896883717E-2</v>
      </c>
    </row>
    <row r="275" spans="1:3" x14ac:dyDescent="0.25">
      <c r="A275" s="12">
        <v>236</v>
      </c>
      <c r="B275" s="12">
        <v>20.847612536161645</v>
      </c>
      <c r="C275" s="12">
        <v>1.1631648005483441E-3</v>
      </c>
    </row>
    <row r="276" spans="1:3" x14ac:dyDescent="0.25">
      <c r="A276" s="12">
        <v>237</v>
      </c>
      <c r="B276" s="12">
        <v>20.78673387189939</v>
      </c>
      <c r="C276" s="12">
        <v>7.2603913204289938E-3</v>
      </c>
    </row>
    <row r="277" spans="1:3" x14ac:dyDescent="0.25">
      <c r="A277" s="12">
        <v>238</v>
      </c>
      <c r="B277" s="12">
        <v>20.790090710538507</v>
      </c>
      <c r="C277" s="12">
        <v>-5.4803608406473359E-2</v>
      </c>
    </row>
    <row r="278" spans="1:3" x14ac:dyDescent="0.25">
      <c r="A278" s="12">
        <v>239</v>
      </c>
      <c r="B278" s="12">
        <v>20.750997760079642</v>
      </c>
      <c r="C278" s="12">
        <v>-9.8901572082116473E-2</v>
      </c>
    </row>
    <row r="279" spans="1:3" x14ac:dyDescent="0.25">
      <c r="A279" s="12">
        <v>240</v>
      </c>
      <c r="B279" s="12">
        <v>20.698863306815316</v>
      </c>
      <c r="C279" s="12">
        <v>7.143422338211991E-2</v>
      </c>
    </row>
    <row r="280" spans="1:3" x14ac:dyDescent="0.25">
      <c r="A280" s="12">
        <v>241</v>
      </c>
      <c r="B280" s="12">
        <v>20.659670861655794</v>
      </c>
      <c r="C280" s="12">
        <v>-5.5592815822866015E-2</v>
      </c>
    </row>
    <row r="281" spans="1:3" x14ac:dyDescent="0.25">
      <c r="A281" s="12">
        <v>242</v>
      </c>
      <c r="B281" s="12">
        <v>20.598392744452738</v>
      </c>
      <c r="C281" s="12">
        <v>4.163963344944932E-2</v>
      </c>
    </row>
    <row r="282" spans="1:3" x14ac:dyDescent="0.25">
      <c r="A282" s="12">
        <v>243</v>
      </c>
      <c r="B282" s="12">
        <v>20.777767011086127</v>
      </c>
      <c r="C282" s="12">
        <v>-3.5188688511968991E-2</v>
      </c>
    </row>
    <row r="283" spans="1:3" x14ac:dyDescent="0.25">
      <c r="A283" s="12">
        <v>244</v>
      </c>
      <c r="B283" s="12">
        <v>20.792327453522358</v>
      </c>
      <c r="C283" s="12">
        <v>1.053831924244264E-2</v>
      </c>
    </row>
    <row r="284" spans="1:3" x14ac:dyDescent="0.25">
      <c r="A284" s="12">
        <v>245</v>
      </c>
      <c r="B284" s="12">
        <v>20.770965229121071</v>
      </c>
      <c r="C284" s="12">
        <v>1.9107724690123007E-2</v>
      </c>
    </row>
    <row r="285" spans="1:3" x14ac:dyDescent="0.25">
      <c r="A285" s="12">
        <v>246</v>
      </c>
      <c r="B285" s="12">
        <v>20.737703196161618</v>
      </c>
      <c r="C285" s="12">
        <v>6.9815512344312936E-2</v>
      </c>
    </row>
    <row r="286" spans="1:3" x14ac:dyDescent="0.25">
      <c r="A286" s="12">
        <v>247</v>
      </c>
      <c r="B286" s="12">
        <v>20.684665561511274</v>
      </c>
      <c r="C286" s="12">
        <v>7.6740453097073669E-2</v>
      </c>
    </row>
    <row r="287" spans="1:3" x14ac:dyDescent="0.25">
      <c r="A287" s="12">
        <v>248</v>
      </c>
      <c r="B287" s="12">
        <v>20.633205224043301</v>
      </c>
      <c r="C287" s="12">
        <v>8.5078263588592051E-2</v>
      </c>
    </row>
    <row r="288" spans="1:3" x14ac:dyDescent="0.25">
      <c r="A288" s="12">
        <v>249</v>
      </c>
      <c r="B288" s="12">
        <v>20.625418774356614</v>
      </c>
      <c r="C288" s="12">
        <v>0.14725097456798153</v>
      </c>
    </row>
    <row r="289" spans="1:3" x14ac:dyDescent="0.25">
      <c r="A289" s="12">
        <v>250</v>
      </c>
      <c r="B289" s="12">
        <v>20.689647713650441</v>
      </c>
      <c r="C289" s="12">
        <v>3.0729229457577389E-2</v>
      </c>
    </row>
    <row r="290" spans="1:3" ht="15.75" thickBot="1" x14ac:dyDescent="0.3">
      <c r="A290" s="13">
        <v>251</v>
      </c>
      <c r="B290" s="13">
        <v>20.610637595234543</v>
      </c>
      <c r="C290" s="13">
        <v>8.6403723302712621E-2</v>
      </c>
    </row>
  </sheetData>
  <conditionalFormatting sqref="E17:E33">
    <cfRule type="cellIs" dxfId="4" priority="1" operator="lessThan">
      <formula>0.05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1"/>
  <sheetViews>
    <sheetView workbookViewId="0">
      <selection activeCell="J4" sqref="J4"/>
    </sheetView>
  </sheetViews>
  <sheetFormatPr defaultRowHeight="15" x14ac:dyDescent="0.25"/>
  <cols>
    <col min="1" max="1" width="7.42578125" bestFit="1" customWidth="1"/>
    <col min="2" max="2" width="13.85546875" bestFit="1" customWidth="1"/>
    <col min="3" max="3" width="8.7109375" bestFit="1" customWidth="1"/>
    <col min="4" max="4" width="7.42578125" bestFit="1" customWidth="1"/>
    <col min="5" max="5" width="12" bestFit="1" customWidth="1"/>
    <col min="6" max="6" width="13.85546875" bestFit="1" customWidth="1"/>
    <col min="7" max="7" width="9.85546875" bestFit="1" customWidth="1"/>
    <col min="8" max="8" width="21.42578125" bestFit="1" customWidth="1"/>
    <col min="9" max="9" width="21.42578125" customWidth="1"/>
    <col min="10" max="10" width="11" bestFit="1" customWidth="1"/>
    <col min="11" max="11" width="9.85546875" bestFit="1" customWidth="1"/>
    <col min="12" max="12" width="12.28515625" bestFit="1" customWidth="1"/>
    <col min="13" max="13" width="9.28515625" bestFit="1" customWidth="1"/>
    <col min="14" max="14" width="13.140625" bestFit="1" customWidth="1"/>
    <col min="15" max="15" width="7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18</v>
      </c>
      <c r="G1" s="1" t="s">
        <v>4</v>
      </c>
      <c r="H1" s="1" t="s">
        <v>5</v>
      </c>
      <c r="I1" s="1" t="s">
        <v>94</v>
      </c>
      <c r="J1" s="1" t="s">
        <v>97</v>
      </c>
      <c r="K1" s="1" t="s">
        <v>98</v>
      </c>
      <c r="L1" s="1" t="s">
        <v>99</v>
      </c>
      <c r="M1" s="1" t="s">
        <v>92</v>
      </c>
      <c r="N1" s="1" t="s">
        <v>93</v>
      </c>
      <c r="O1" s="1" t="s">
        <v>95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</row>
    <row r="2" spans="1:26" x14ac:dyDescent="0.25">
      <c r="A2" s="2">
        <v>35096</v>
      </c>
      <c r="B2" s="3">
        <v>344599866</v>
      </c>
      <c r="C2">
        <v>8.3384</v>
      </c>
      <c r="D2">
        <v>1.3669</v>
      </c>
      <c r="E2">
        <v>0.65410779696493981</v>
      </c>
      <c r="F2">
        <v>86.292100000000005</v>
      </c>
      <c r="G2">
        <v>72.900000000000006</v>
      </c>
      <c r="H2" s="22">
        <v>11.565387545454545</v>
      </c>
      <c r="I2" s="22">
        <v>1.0123313254784403</v>
      </c>
      <c r="J2" s="22">
        <v>1.0004079184163166</v>
      </c>
      <c r="K2" s="22">
        <v>0.99824727963192872</v>
      </c>
      <c r="L2" s="22">
        <v>1.0076530612244898</v>
      </c>
      <c r="M2" s="22">
        <v>1.0124283139824106</v>
      </c>
      <c r="N2" s="22">
        <v>1.0195804195804197</v>
      </c>
      <c r="O2" s="22">
        <v>1.0509251632512595</v>
      </c>
      <c r="P2" s="24">
        <v>1</v>
      </c>
      <c r="Q2" s="24">
        <v>0</v>
      </c>
      <c r="R2" s="24">
        <v>0</v>
      </c>
      <c r="S2" s="24">
        <v>0</v>
      </c>
      <c r="T2" s="24">
        <v>0</v>
      </c>
      <c r="U2" s="24">
        <v>0</v>
      </c>
      <c r="V2" s="24">
        <v>0</v>
      </c>
      <c r="W2" s="24">
        <v>0</v>
      </c>
      <c r="X2" s="24">
        <v>0</v>
      </c>
      <c r="Y2" s="24">
        <v>0</v>
      </c>
      <c r="Z2" s="24">
        <v>0</v>
      </c>
    </row>
    <row r="3" spans="1:26" x14ac:dyDescent="0.25">
      <c r="A3" s="2">
        <v>35125</v>
      </c>
      <c r="B3" s="3">
        <v>400773724</v>
      </c>
      <c r="C3">
        <v>8.3338000000000001</v>
      </c>
      <c r="D3">
        <v>1.3752</v>
      </c>
      <c r="E3">
        <v>0.65104166666666663</v>
      </c>
      <c r="F3">
        <v>86.650800000000004</v>
      </c>
      <c r="G3">
        <v>78.510000000000005</v>
      </c>
      <c r="H3" s="22">
        <v>12.492672649999999</v>
      </c>
      <c r="I3" s="22">
        <f t="shared" ref="I3:I66" si="0">B3/B2</f>
        <v>1.1630118393603786</v>
      </c>
      <c r="J3" s="22">
        <f t="shared" ref="J3:J66" si="1">C3/C2</f>
        <v>0.99944833541206946</v>
      </c>
      <c r="K3" s="22">
        <f t="shared" ref="K3:K66" si="2">D3/D2</f>
        <v>1.006072134025898</v>
      </c>
      <c r="L3" s="22">
        <f t="shared" ref="L3:L66" si="3">E3/E2</f>
        <v>0.99531249999999993</v>
      </c>
      <c r="M3" s="22">
        <f t="shared" ref="M3:M66" si="4">F3/F2</f>
        <v>1.0041568115737129</v>
      </c>
      <c r="N3" s="22">
        <f t="shared" ref="N3:N66" si="5">G3/G2</f>
        <v>1.0769547325102879</v>
      </c>
      <c r="O3" s="22">
        <f t="shared" ref="O3:O66" si="6">H3/H2</f>
        <v>1.0801776076159157</v>
      </c>
      <c r="P3" s="24">
        <v>0</v>
      </c>
      <c r="Q3" s="24">
        <v>1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</v>
      </c>
      <c r="X3" s="24">
        <v>0</v>
      </c>
      <c r="Y3" s="24">
        <v>0</v>
      </c>
      <c r="Z3" s="24">
        <v>0</v>
      </c>
    </row>
    <row r="4" spans="1:26" x14ac:dyDescent="0.25">
      <c r="A4" s="2">
        <v>35156</v>
      </c>
      <c r="B4" s="3">
        <v>395770820</v>
      </c>
      <c r="C4">
        <v>8.3495000000000008</v>
      </c>
      <c r="D4">
        <v>1.3655999999999999</v>
      </c>
      <c r="E4">
        <v>0.65483596359112051</v>
      </c>
      <c r="F4">
        <v>86.559600000000003</v>
      </c>
      <c r="G4">
        <v>89.72</v>
      </c>
      <c r="H4" s="22">
        <v>13.67315961904762</v>
      </c>
      <c r="I4" s="22">
        <f t="shared" si="0"/>
        <v>0.98751688621183165</v>
      </c>
      <c r="J4" s="22">
        <f t="shared" si="1"/>
        <v>1.001883894501908</v>
      </c>
      <c r="K4" s="22">
        <f t="shared" si="2"/>
        <v>0.99301919720767884</v>
      </c>
      <c r="L4" s="22">
        <f t="shared" si="3"/>
        <v>1.0058280400759612</v>
      </c>
      <c r="M4" s="22">
        <f t="shared" si="4"/>
        <v>0.99894749961916107</v>
      </c>
      <c r="N4" s="22">
        <f t="shared" si="5"/>
        <v>1.1427843586804227</v>
      </c>
      <c r="O4" s="22">
        <f t="shared" si="6"/>
        <v>1.0944943489772481</v>
      </c>
      <c r="P4" s="24">
        <v>0</v>
      </c>
      <c r="Q4" s="24">
        <v>0</v>
      </c>
      <c r="R4" s="24">
        <v>1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</row>
    <row r="5" spans="1:26" x14ac:dyDescent="0.25">
      <c r="A5" s="2">
        <v>35186</v>
      </c>
      <c r="B5" s="3">
        <v>385201564</v>
      </c>
      <c r="C5">
        <v>8.3514999999999997</v>
      </c>
      <c r="D5">
        <v>1.3592</v>
      </c>
      <c r="E5">
        <v>0.65963060686015829</v>
      </c>
      <c r="F5">
        <v>87.039400000000001</v>
      </c>
      <c r="G5">
        <v>99.53</v>
      </c>
      <c r="H5" s="22">
        <v>13.794695714285714</v>
      </c>
      <c r="I5" s="22">
        <f t="shared" si="0"/>
        <v>0.97329450412741392</v>
      </c>
      <c r="J5" s="22">
        <f t="shared" si="1"/>
        <v>1.000239535301515</v>
      </c>
      <c r="K5" s="22">
        <f t="shared" si="2"/>
        <v>0.99531341534856477</v>
      </c>
      <c r="L5" s="22">
        <f t="shared" si="3"/>
        <v>1.0073218997361475</v>
      </c>
      <c r="M5" s="22">
        <f t="shared" si="4"/>
        <v>1.0055430015850351</v>
      </c>
      <c r="N5" s="22">
        <f t="shared" si="5"/>
        <v>1.1093401694159608</v>
      </c>
      <c r="O5" s="22">
        <f t="shared" si="6"/>
        <v>1.0088886620667241</v>
      </c>
      <c r="P5" s="24">
        <v>0</v>
      </c>
      <c r="Q5" s="24">
        <v>0</v>
      </c>
      <c r="R5" s="24">
        <v>0</v>
      </c>
      <c r="S5" s="24">
        <v>1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24">
        <v>0</v>
      </c>
    </row>
    <row r="6" spans="1:26" x14ac:dyDescent="0.25">
      <c r="A6" s="2">
        <v>35217</v>
      </c>
      <c r="B6" s="3">
        <v>359069011</v>
      </c>
      <c r="C6">
        <v>8.3478999999999992</v>
      </c>
      <c r="D6">
        <v>1.3693</v>
      </c>
      <c r="E6">
        <v>0.65997888067581834</v>
      </c>
      <c r="F6">
        <v>87.471999999999994</v>
      </c>
      <c r="G6">
        <v>112.15</v>
      </c>
      <c r="H6" s="22">
        <v>13.399232590909088</v>
      </c>
      <c r="I6" s="22">
        <f t="shared" si="0"/>
        <v>0.93215875675935733</v>
      </c>
      <c r="J6" s="22">
        <f t="shared" si="1"/>
        <v>0.99956893971142902</v>
      </c>
      <c r="K6" s="22">
        <f t="shared" si="2"/>
        <v>1.0074308416715716</v>
      </c>
      <c r="L6" s="22">
        <f t="shared" si="3"/>
        <v>1.0005279831045406</v>
      </c>
      <c r="M6" s="22">
        <f t="shared" si="4"/>
        <v>1.0049701629377039</v>
      </c>
      <c r="N6" s="22">
        <f t="shared" si="5"/>
        <v>1.1267959409223349</v>
      </c>
      <c r="O6" s="22">
        <f t="shared" si="6"/>
        <v>0.97133223294174686</v>
      </c>
      <c r="P6" s="24">
        <v>0</v>
      </c>
      <c r="Q6" s="24">
        <v>0</v>
      </c>
      <c r="R6" s="24">
        <v>0</v>
      </c>
      <c r="S6" s="24">
        <v>0</v>
      </c>
      <c r="T6" s="24">
        <v>1</v>
      </c>
      <c r="U6" s="24">
        <v>0</v>
      </c>
      <c r="V6" s="24">
        <v>0</v>
      </c>
      <c r="W6" s="24">
        <v>0</v>
      </c>
      <c r="X6" s="24">
        <v>0</v>
      </c>
      <c r="Y6" s="24">
        <v>0</v>
      </c>
      <c r="Z6" s="24">
        <v>0</v>
      </c>
    </row>
    <row r="7" spans="1:26" x14ac:dyDescent="0.25">
      <c r="A7" s="2">
        <v>35247</v>
      </c>
      <c r="B7" s="3">
        <v>356448190</v>
      </c>
      <c r="C7">
        <v>8.3423999999999996</v>
      </c>
      <c r="D7">
        <v>1.3657999999999999</v>
      </c>
      <c r="E7">
        <v>0.64867669953295271</v>
      </c>
      <c r="F7">
        <v>87.745599999999996</v>
      </c>
      <c r="G7">
        <v>102.34</v>
      </c>
      <c r="H7" s="22">
        <v>13.448609450000001</v>
      </c>
      <c r="I7" s="22">
        <f t="shared" si="0"/>
        <v>0.99270106603546471</v>
      </c>
      <c r="J7" s="22">
        <f t="shared" si="1"/>
        <v>0.99934115166688631</v>
      </c>
      <c r="K7" s="22">
        <f t="shared" si="2"/>
        <v>0.99744394946322934</v>
      </c>
      <c r="L7" s="22">
        <f t="shared" si="3"/>
        <v>0.98287493513233004</v>
      </c>
      <c r="M7" s="22">
        <f t="shared" si="4"/>
        <v>1.0031278580574357</v>
      </c>
      <c r="N7" s="22">
        <f t="shared" si="5"/>
        <v>0.91252786446723133</v>
      </c>
      <c r="O7" s="22">
        <f t="shared" si="6"/>
        <v>1.0036850512711013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1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</row>
    <row r="8" spans="1:26" x14ac:dyDescent="0.25">
      <c r="A8" s="2">
        <v>35278</v>
      </c>
      <c r="B8" s="3">
        <v>353687312</v>
      </c>
      <c r="C8">
        <v>8.3408999999999995</v>
      </c>
      <c r="D8">
        <v>1.3696999999999999</v>
      </c>
      <c r="E8">
        <v>0.64391500321957507</v>
      </c>
      <c r="F8">
        <v>87.403499999999994</v>
      </c>
      <c r="G8">
        <v>124.77</v>
      </c>
      <c r="H8" s="22">
        <v>12.180907136363635</v>
      </c>
      <c r="I8" s="22">
        <f t="shared" si="0"/>
        <v>0.99225447602918115</v>
      </c>
      <c r="J8" s="22">
        <f t="shared" si="1"/>
        <v>0.99982019562715763</v>
      </c>
      <c r="K8" s="22">
        <f t="shared" si="2"/>
        <v>1.0028554693220091</v>
      </c>
      <c r="L8" s="22">
        <f t="shared" si="3"/>
        <v>0.99265936896329698</v>
      </c>
      <c r="M8" s="22">
        <f t="shared" si="4"/>
        <v>0.99610122900749432</v>
      </c>
      <c r="N8" s="22">
        <f t="shared" si="5"/>
        <v>1.219171389486027</v>
      </c>
      <c r="O8" s="22">
        <f t="shared" si="6"/>
        <v>0.90573729437608386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1</v>
      </c>
      <c r="W8" s="24">
        <v>0</v>
      </c>
      <c r="X8" s="24">
        <v>0</v>
      </c>
      <c r="Y8" s="24">
        <v>0</v>
      </c>
      <c r="Z8" s="24">
        <v>0</v>
      </c>
    </row>
    <row r="9" spans="1:26" x14ac:dyDescent="0.25">
      <c r="A9" s="2">
        <v>35309</v>
      </c>
      <c r="B9" s="3">
        <v>324887002</v>
      </c>
      <c r="C9">
        <v>8.3378999999999994</v>
      </c>
      <c r="D9">
        <v>1.3722000000000001</v>
      </c>
      <c r="E9">
        <v>0.64520291631718174</v>
      </c>
      <c r="F9">
        <v>86.840299999999999</v>
      </c>
      <c r="G9">
        <v>124.77</v>
      </c>
      <c r="H9" s="22">
        <v>12.790891136363637</v>
      </c>
      <c r="I9" s="22">
        <f t="shared" si="0"/>
        <v>0.91857126613577811</v>
      </c>
      <c r="J9" s="22">
        <f t="shared" si="1"/>
        <v>0.99964032658346225</v>
      </c>
      <c r="K9" s="22">
        <f t="shared" si="2"/>
        <v>1.0018252172008471</v>
      </c>
      <c r="L9" s="22">
        <f t="shared" si="3"/>
        <v>1.0020001290405831</v>
      </c>
      <c r="M9" s="22">
        <f t="shared" si="4"/>
        <v>0.99355632211524714</v>
      </c>
      <c r="N9" s="22">
        <f t="shared" si="5"/>
        <v>1</v>
      </c>
      <c r="O9" s="22">
        <f t="shared" si="6"/>
        <v>1.0500770585615105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1</v>
      </c>
      <c r="X9" s="24">
        <v>0</v>
      </c>
      <c r="Y9" s="24">
        <v>0</v>
      </c>
      <c r="Z9" s="24">
        <v>0</v>
      </c>
    </row>
    <row r="10" spans="1:26" x14ac:dyDescent="0.25">
      <c r="A10" s="2">
        <v>35339</v>
      </c>
      <c r="B10" s="3">
        <v>371051995</v>
      </c>
      <c r="C10">
        <v>8.3340999999999994</v>
      </c>
      <c r="D10">
        <v>1.3694</v>
      </c>
      <c r="E10">
        <v>0.64131340986340024</v>
      </c>
      <c r="F10">
        <v>87.365099999999998</v>
      </c>
      <c r="G10">
        <v>76.3</v>
      </c>
      <c r="H10" s="22">
        <v>13.925125250000002</v>
      </c>
      <c r="I10" s="22">
        <f t="shared" si="0"/>
        <v>1.142095536958416</v>
      </c>
      <c r="J10" s="22">
        <f t="shared" si="1"/>
        <v>0.99954424975113643</v>
      </c>
      <c r="K10" s="22">
        <f t="shared" si="2"/>
        <v>0.99795948112520028</v>
      </c>
      <c r="L10" s="22">
        <f t="shared" si="3"/>
        <v>0.99397165394728404</v>
      </c>
      <c r="M10" s="22">
        <f t="shared" si="4"/>
        <v>1.0060432771420642</v>
      </c>
      <c r="N10" s="22">
        <f t="shared" si="5"/>
        <v>0.61152520637973873</v>
      </c>
      <c r="O10" s="22">
        <f t="shared" si="6"/>
        <v>1.0886751440180595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1</v>
      </c>
      <c r="Y10" s="24">
        <v>0</v>
      </c>
      <c r="Z10" s="24">
        <v>0</v>
      </c>
    </row>
    <row r="11" spans="1:26" x14ac:dyDescent="0.25">
      <c r="A11" s="2">
        <v>35370</v>
      </c>
      <c r="B11" s="3">
        <v>373948674</v>
      </c>
      <c r="C11">
        <v>8.3299000000000003</v>
      </c>
      <c r="D11">
        <v>1.3508</v>
      </c>
      <c r="E11">
        <v>0.63039778099981081</v>
      </c>
      <c r="F11">
        <v>87.840100000000007</v>
      </c>
      <c r="G11">
        <v>76.59</v>
      </c>
      <c r="H11" s="22">
        <v>14.119013043478262</v>
      </c>
      <c r="I11" s="22">
        <f t="shared" si="0"/>
        <v>1.0078066660172518</v>
      </c>
      <c r="J11" s="22">
        <f t="shared" si="1"/>
        <v>0.99949604636373468</v>
      </c>
      <c r="K11" s="22">
        <f t="shared" si="2"/>
        <v>0.98641740908427056</v>
      </c>
      <c r="L11" s="22">
        <f t="shared" si="3"/>
        <v>0.98297925991300494</v>
      </c>
      <c r="M11" s="22">
        <f t="shared" si="4"/>
        <v>1.0054369536576964</v>
      </c>
      <c r="N11" s="22">
        <f t="shared" si="5"/>
        <v>1.0038007863695937</v>
      </c>
      <c r="O11" s="22">
        <f t="shared" si="6"/>
        <v>1.0139235942224836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4">
        <v>1</v>
      </c>
      <c r="Z11" s="24">
        <v>0</v>
      </c>
    </row>
    <row r="12" spans="1:26" x14ac:dyDescent="0.25">
      <c r="A12" s="2">
        <v>35400</v>
      </c>
      <c r="B12" s="3">
        <v>394528316</v>
      </c>
      <c r="C12">
        <v>8.3293999999999997</v>
      </c>
      <c r="D12">
        <v>1.3381000000000001</v>
      </c>
      <c r="E12">
        <v>0.60157612945918304</v>
      </c>
      <c r="F12">
        <v>86.904300000000006</v>
      </c>
      <c r="G12">
        <v>75.739999999999995</v>
      </c>
      <c r="H12" s="22">
        <v>14.089790050000001</v>
      </c>
      <c r="I12" s="22">
        <f t="shared" si="0"/>
        <v>1.05503333326434</v>
      </c>
      <c r="J12" s="22">
        <f t="shared" si="1"/>
        <v>0.99993997526981104</v>
      </c>
      <c r="K12" s="22">
        <f t="shared" si="2"/>
        <v>0.99059816405093282</v>
      </c>
      <c r="L12" s="22">
        <f t="shared" si="3"/>
        <v>0.9542802141611022</v>
      </c>
      <c r="M12" s="22">
        <f t="shared" si="4"/>
        <v>0.98934655129035598</v>
      </c>
      <c r="N12" s="22">
        <f t="shared" si="5"/>
        <v>0.98890194542368448</v>
      </c>
      <c r="O12" s="22">
        <f t="shared" si="6"/>
        <v>0.99793023822640647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1</v>
      </c>
    </row>
    <row r="13" spans="1:26" x14ac:dyDescent="0.25">
      <c r="A13" s="2">
        <v>35431</v>
      </c>
      <c r="B13" s="3">
        <v>365245645</v>
      </c>
      <c r="C13">
        <v>8.3290000000000006</v>
      </c>
      <c r="D13">
        <v>1.3622000000000001</v>
      </c>
      <c r="E13">
        <v>0.60099765610914124</v>
      </c>
      <c r="F13">
        <v>88.328500000000005</v>
      </c>
      <c r="G13">
        <v>76.510000000000005</v>
      </c>
      <c r="H13" s="22">
        <v>13.916209619047617</v>
      </c>
      <c r="I13" s="22">
        <f t="shared" si="0"/>
        <v>0.9257780245106666</v>
      </c>
      <c r="J13" s="22">
        <f t="shared" si="1"/>
        <v>0.99995197733330143</v>
      </c>
      <c r="K13" s="22">
        <f t="shared" si="2"/>
        <v>1.0180106120618788</v>
      </c>
      <c r="L13" s="22">
        <f t="shared" si="3"/>
        <v>0.99903840375022557</v>
      </c>
      <c r="M13" s="22">
        <f t="shared" si="4"/>
        <v>1.0163881418986171</v>
      </c>
      <c r="N13" s="22">
        <f t="shared" si="5"/>
        <v>1.0101663585951943</v>
      </c>
      <c r="O13" s="22">
        <f t="shared" si="6"/>
        <v>0.98768041040097798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</row>
    <row r="14" spans="1:26" x14ac:dyDescent="0.25">
      <c r="A14" s="2">
        <v>35462</v>
      </c>
      <c r="B14" s="3">
        <v>417103032</v>
      </c>
      <c r="C14">
        <v>8.3260000000000005</v>
      </c>
      <c r="D14">
        <v>1.3493999999999999</v>
      </c>
      <c r="E14">
        <v>0.60295447693699122</v>
      </c>
      <c r="F14">
        <v>89.650899999999993</v>
      </c>
      <c r="G14">
        <v>74.599999999999994</v>
      </c>
      <c r="H14" s="22">
        <v>14.063975863636363</v>
      </c>
      <c r="I14" s="22">
        <f t="shared" si="0"/>
        <v>1.1419794806862105</v>
      </c>
      <c r="J14" s="22">
        <f t="shared" si="1"/>
        <v>0.99963981270260538</v>
      </c>
      <c r="K14" s="22">
        <f t="shared" si="2"/>
        <v>0.99060343561885178</v>
      </c>
      <c r="L14" s="22">
        <f t="shared" si="3"/>
        <v>1.0032559541754595</v>
      </c>
      <c r="M14" s="22">
        <f t="shared" si="4"/>
        <v>1.0149713852267386</v>
      </c>
      <c r="N14" s="22">
        <f t="shared" si="5"/>
        <v>0.975035943013985</v>
      </c>
      <c r="O14" s="22">
        <f t="shared" si="6"/>
        <v>1.0106182824658299</v>
      </c>
      <c r="P14" s="24">
        <v>1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</row>
    <row r="15" spans="1:26" x14ac:dyDescent="0.25">
      <c r="A15" s="2">
        <v>35490</v>
      </c>
      <c r="B15" s="3">
        <v>466444042</v>
      </c>
      <c r="C15">
        <v>8.3226999999999993</v>
      </c>
      <c r="D15">
        <v>1.3555999999999999</v>
      </c>
      <c r="E15">
        <v>0.61515748031496065</v>
      </c>
      <c r="F15">
        <v>92.613200000000006</v>
      </c>
      <c r="G15">
        <v>72.48</v>
      </c>
      <c r="H15" s="22">
        <v>14.075145894736842</v>
      </c>
      <c r="I15" s="22">
        <f t="shared" si="0"/>
        <v>1.1182945368759631</v>
      </c>
      <c r="J15" s="22">
        <f t="shared" si="1"/>
        <v>0.99960365121306738</v>
      </c>
      <c r="K15" s="22">
        <f t="shared" si="2"/>
        <v>1.0045946346524381</v>
      </c>
      <c r="L15" s="22">
        <f t="shared" si="3"/>
        <v>1.0202386811023623</v>
      </c>
      <c r="M15" s="22">
        <f t="shared" si="4"/>
        <v>1.0330426130691384</v>
      </c>
      <c r="N15" s="22">
        <f t="shared" si="5"/>
        <v>0.97158176943699748</v>
      </c>
      <c r="O15" s="22">
        <f t="shared" si="6"/>
        <v>1.0007942299680248</v>
      </c>
      <c r="P15" s="24">
        <v>0</v>
      </c>
      <c r="Q15" s="24">
        <v>1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</row>
    <row r="16" spans="1:26" x14ac:dyDescent="0.25">
      <c r="A16" s="2">
        <v>35521</v>
      </c>
      <c r="B16" s="3">
        <v>433505013</v>
      </c>
      <c r="C16">
        <v>8.3257999999999992</v>
      </c>
      <c r="D16">
        <v>1.3725000000000001</v>
      </c>
      <c r="E16">
        <v>0.62127236580516898</v>
      </c>
      <c r="F16">
        <v>93.453999999999994</v>
      </c>
      <c r="G16">
        <v>68.959999999999994</v>
      </c>
      <c r="H16" s="22">
        <v>14.657050649999997</v>
      </c>
      <c r="I16" s="22">
        <f t="shared" si="0"/>
        <v>0.92938267823345888</v>
      </c>
      <c r="J16" s="22">
        <f t="shared" si="1"/>
        <v>1.0003724752784553</v>
      </c>
      <c r="K16" s="22">
        <f t="shared" si="2"/>
        <v>1.0124668043670699</v>
      </c>
      <c r="L16" s="22">
        <f t="shared" si="3"/>
        <v>1.0099403578528827</v>
      </c>
      <c r="M16" s="22">
        <f t="shared" si="4"/>
        <v>1.0090786194624524</v>
      </c>
      <c r="N16" s="22">
        <f t="shared" si="5"/>
        <v>0.95143487858719633</v>
      </c>
      <c r="O16" s="22">
        <f t="shared" si="6"/>
        <v>1.0413427157071777</v>
      </c>
      <c r="P16" s="24">
        <v>0</v>
      </c>
      <c r="Q16" s="24">
        <v>0</v>
      </c>
      <c r="R16" s="24">
        <v>1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</row>
    <row r="17" spans="1:26" x14ac:dyDescent="0.25">
      <c r="A17" s="2">
        <v>35551</v>
      </c>
      <c r="B17" s="3">
        <v>464059468</v>
      </c>
      <c r="C17">
        <v>8.3256999999999994</v>
      </c>
      <c r="D17">
        <v>1.3942000000000001</v>
      </c>
      <c r="E17">
        <v>0.61376051064874482</v>
      </c>
      <c r="F17">
        <v>94.454800000000006</v>
      </c>
      <c r="G17">
        <v>76.86</v>
      </c>
      <c r="H17" s="22">
        <v>14.867357863636364</v>
      </c>
      <c r="I17" s="22">
        <f t="shared" si="0"/>
        <v>1.0704823567980286</v>
      </c>
      <c r="J17" s="22">
        <f t="shared" si="1"/>
        <v>0.99998798914218456</v>
      </c>
      <c r="K17" s="22">
        <f t="shared" si="2"/>
        <v>1.0158105646630238</v>
      </c>
      <c r="L17" s="22">
        <f t="shared" si="3"/>
        <v>0.98790891794021962</v>
      </c>
      <c r="M17" s="22">
        <f t="shared" si="4"/>
        <v>1.0107090119203033</v>
      </c>
      <c r="N17" s="22">
        <f t="shared" si="5"/>
        <v>1.1145591647331787</v>
      </c>
      <c r="O17" s="22">
        <f t="shared" si="6"/>
        <v>1.0143485356405155</v>
      </c>
      <c r="P17" s="24">
        <v>0</v>
      </c>
      <c r="Q17" s="24">
        <v>0</v>
      </c>
      <c r="R17" s="24">
        <v>0</v>
      </c>
      <c r="S17" s="24">
        <v>1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  <c r="Z17" s="24">
        <v>0</v>
      </c>
    </row>
    <row r="18" spans="1:26" x14ac:dyDescent="0.25">
      <c r="A18" s="2">
        <v>35582</v>
      </c>
      <c r="B18" s="3">
        <v>422657016</v>
      </c>
      <c r="C18">
        <v>8.3229000000000006</v>
      </c>
      <c r="D18">
        <v>1.3804000000000001</v>
      </c>
      <c r="E18">
        <v>0.61267001592942039</v>
      </c>
      <c r="F18">
        <v>93.008600000000001</v>
      </c>
      <c r="G18">
        <v>81.52</v>
      </c>
      <c r="H18" s="22">
        <v>16.827735142857144</v>
      </c>
      <c r="I18" s="22">
        <f t="shared" si="0"/>
        <v>0.91078201210194898</v>
      </c>
      <c r="J18" s="22">
        <f t="shared" si="1"/>
        <v>0.99966369194181881</v>
      </c>
      <c r="K18" s="22">
        <f t="shared" si="2"/>
        <v>0.99010185052359778</v>
      </c>
      <c r="L18" s="22">
        <f t="shared" si="3"/>
        <v>0.99822325695380465</v>
      </c>
      <c r="M18" s="22">
        <f t="shared" si="4"/>
        <v>0.98468897292673319</v>
      </c>
      <c r="N18" s="22">
        <f t="shared" si="5"/>
        <v>1.0606297163674212</v>
      </c>
      <c r="O18" s="22">
        <f t="shared" si="6"/>
        <v>1.1318578120740344</v>
      </c>
      <c r="P18" s="24">
        <v>0</v>
      </c>
      <c r="Q18" s="24">
        <v>0</v>
      </c>
      <c r="R18" s="24">
        <v>0</v>
      </c>
      <c r="S18" s="24">
        <v>0</v>
      </c>
      <c r="T18" s="24">
        <v>1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</row>
    <row r="19" spans="1:26" x14ac:dyDescent="0.25">
      <c r="A19" s="2">
        <v>35612</v>
      </c>
      <c r="B19" s="3">
        <v>390208621</v>
      </c>
      <c r="C19">
        <v>8.3224</v>
      </c>
      <c r="D19">
        <v>1.3843000000000001</v>
      </c>
      <c r="E19">
        <v>0.60793969238251566</v>
      </c>
      <c r="F19">
        <v>92.48</v>
      </c>
      <c r="G19">
        <v>83.17</v>
      </c>
      <c r="H19" s="22">
        <v>18.229476285714288</v>
      </c>
      <c r="I19" s="22">
        <f t="shared" si="0"/>
        <v>0.92322759643956787</v>
      </c>
      <c r="J19" s="22">
        <f t="shared" si="1"/>
        <v>0.99993992478583182</v>
      </c>
      <c r="K19" s="22">
        <f t="shared" si="2"/>
        <v>1.0028252680382499</v>
      </c>
      <c r="L19" s="22">
        <f t="shared" si="3"/>
        <v>0.99227916590674214</v>
      </c>
      <c r="M19" s="22">
        <f t="shared" si="4"/>
        <v>0.99431665458893048</v>
      </c>
      <c r="N19" s="22">
        <f t="shared" si="5"/>
        <v>1.0202404317958784</v>
      </c>
      <c r="O19" s="22">
        <f t="shared" si="6"/>
        <v>1.083299453607822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1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</row>
    <row r="20" spans="1:26" x14ac:dyDescent="0.25">
      <c r="A20" s="2">
        <v>35643</v>
      </c>
      <c r="B20" s="3">
        <v>408882396</v>
      </c>
      <c r="C20">
        <v>8.3162000000000003</v>
      </c>
      <c r="D20">
        <v>1.3774999999999999</v>
      </c>
      <c r="E20">
        <v>0.59901761111776686</v>
      </c>
      <c r="F20">
        <v>93.254000000000005</v>
      </c>
      <c r="G20">
        <v>83.14</v>
      </c>
      <c r="H20" s="22">
        <v>19.157464181818181</v>
      </c>
      <c r="I20" s="22">
        <f t="shared" si="0"/>
        <v>1.0478558750243501</v>
      </c>
      <c r="J20" s="22">
        <f t="shared" si="1"/>
        <v>0.99925502258963761</v>
      </c>
      <c r="K20" s="22">
        <f t="shared" si="2"/>
        <v>0.99508776999205362</v>
      </c>
      <c r="L20" s="22">
        <f t="shared" si="3"/>
        <v>0.98532406852761467</v>
      </c>
      <c r="M20" s="22">
        <f t="shared" si="4"/>
        <v>1.0083693771626299</v>
      </c>
      <c r="N20" s="22">
        <f t="shared" si="5"/>
        <v>0.99963929301430798</v>
      </c>
      <c r="O20" s="22">
        <f t="shared" si="6"/>
        <v>1.05090589995891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1</v>
      </c>
      <c r="W20" s="24">
        <v>0</v>
      </c>
      <c r="X20" s="24">
        <v>0</v>
      </c>
      <c r="Y20" s="24">
        <v>0</v>
      </c>
      <c r="Z20" s="24">
        <v>0</v>
      </c>
    </row>
    <row r="21" spans="1:26" x14ac:dyDescent="0.25">
      <c r="A21" s="2">
        <v>35674</v>
      </c>
      <c r="B21" s="3">
        <v>421480073</v>
      </c>
      <c r="C21">
        <v>8.3186999999999998</v>
      </c>
      <c r="D21">
        <v>1.3905000000000001</v>
      </c>
      <c r="E21">
        <v>0.62363579669473035</v>
      </c>
      <c r="F21">
        <v>95.502799999999993</v>
      </c>
      <c r="G21">
        <v>77.41</v>
      </c>
      <c r="H21" s="22">
        <v>19.00283533333333</v>
      </c>
      <c r="I21" s="22">
        <f t="shared" si="0"/>
        <v>1.0308100253844139</v>
      </c>
      <c r="J21" s="22">
        <f t="shared" si="1"/>
        <v>1.0003006180707534</v>
      </c>
      <c r="K21" s="22">
        <f t="shared" si="2"/>
        <v>1.0094373865698731</v>
      </c>
      <c r="L21" s="22">
        <f t="shared" si="3"/>
        <v>1.0410975990021829</v>
      </c>
      <c r="M21" s="22">
        <f t="shared" si="4"/>
        <v>1.0241147832800737</v>
      </c>
      <c r="N21" s="22">
        <f t="shared" si="5"/>
        <v>0.93108010584556167</v>
      </c>
      <c r="O21" s="22">
        <f t="shared" si="6"/>
        <v>0.99192853255434477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>
        <v>0</v>
      </c>
      <c r="Y21" s="24">
        <v>0</v>
      </c>
      <c r="Z21" s="24">
        <v>0</v>
      </c>
    </row>
    <row r="22" spans="1:26" x14ac:dyDescent="0.25">
      <c r="A22" s="2">
        <v>35704</v>
      </c>
      <c r="B22" s="3">
        <v>460766219</v>
      </c>
      <c r="C22">
        <v>8.3170999999999999</v>
      </c>
      <c r="D22">
        <v>1.3872</v>
      </c>
      <c r="E22">
        <v>0.62449259976269278</v>
      </c>
      <c r="F22">
        <v>95.175399999999996</v>
      </c>
      <c r="G22">
        <v>70.66</v>
      </c>
      <c r="H22" s="22">
        <v>18.437930142857144</v>
      </c>
      <c r="I22" s="22">
        <f t="shared" si="0"/>
        <v>1.0932099724676663</v>
      </c>
      <c r="J22" s="22">
        <f t="shared" si="1"/>
        <v>0.99980766225491968</v>
      </c>
      <c r="K22" s="22">
        <f t="shared" si="2"/>
        <v>0.99762675296655878</v>
      </c>
      <c r="L22" s="22">
        <f t="shared" si="3"/>
        <v>1.0013738837194777</v>
      </c>
      <c r="M22" s="22">
        <f t="shared" si="4"/>
        <v>0.9965718282605327</v>
      </c>
      <c r="N22" s="22">
        <f t="shared" si="5"/>
        <v>0.91280196357059806</v>
      </c>
      <c r="O22" s="22">
        <f t="shared" si="6"/>
        <v>0.97027258403459027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1</v>
      </c>
      <c r="Y22" s="24">
        <v>0</v>
      </c>
      <c r="Z22" s="24">
        <v>0</v>
      </c>
    </row>
    <row r="23" spans="1:26" x14ac:dyDescent="0.25">
      <c r="A23" s="2">
        <v>35735</v>
      </c>
      <c r="B23" s="3">
        <v>410031810</v>
      </c>
      <c r="C23">
        <v>8.3134999999999994</v>
      </c>
      <c r="D23">
        <v>1.3869</v>
      </c>
      <c r="E23">
        <v>0.61236987140232702</v>
      </c>
      <c r="F23">
        <v>94.479399999999998</v>
      </c>
      <c r="G23">
        <v>65.95</v>
      </c>
      <c r="H23" s="22">
        <v>18.615815043478257</v>
      </c>
      <c r="I23" s="22">
        <f t="shared" si="0"/>
        <v>0.88989121400846449</v>
      </c>
      <c r="J23" s="22">
        <f t="shared" si="1"/>
        <v>0.99956715682148822</v>
      </c>
      <c r="K23" s="22">
        <f t="shared" si="2"/>
        <v>0.99978373702422152</v>
      </c>
      <c r="L23" s="22">
        <f t="shared" si="3"/>
        <v>0.98058787507654632</v>
      </c>
      <c r="M23" s="22">
        <f t="shared" si="4"/>
        <v>0.9926871859745271</v>
      </c>
      <c r="N23" s="22">
        <f t="shared" si="5"/>
        <v>0.93334276818567796</v>
      </c>
      <c r="O23" s="22">
        <f t="shared" si="6"/>
        <v>1.009647769529598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1</v>
      </c>
      <c r="Z23" s="24">
        <v>0</v>
      </c>
    </row>
    <row r="24" spans="1:26" x14ac:dyDescent="0.25">
      <c r="A24" s="2">
        <v>35765</v>
      </c>
      <c r="B24" s="3">
        <v>458022694</v>
      </c>
      <c r="C24">
        <v>8.3109000000000002</v>
      </c>
      <c r="D24">
        <v>1.4128000000000001</v>
      </c>
      <c r="E24">
        <v>0.59210136775415945</v>
      </c>
      <c r="F24">
        <v>94.807299999999998</v>
      </c>
      <c r="G24">
        <v>63.03</v>
      </c>
      <c r="H24" s="22">
        <v>18.036163052631583</v>
      </c>
      <c r="I24" s="22">
        <f t="shared" si="0"/>
        <v>1.1170418558501596</v>
      </c>
      <c r="J24" s="22">
        <f t="shared" si="1"/>
        <v>0.99968725566849115</v>
      </c>
      <c r="K24" s="22">
        <f t="shared" si="2"/>
        <v>1.0186747422308746</v>
      </c>
      <c r="L24" s="22">
        <f t="shared" si="3"/>
        <v>0.96690153354254238</v>
      </c>
      <c r="M24" s="22">
        <f t="shared" si="4"/>
        <v>1.0034705978234408</v>
      </c>
      <c r="N24" s="22">
        <f t="shared" si="5"/>
        <v>0.95572403335860501</v>
      </c>
      <c r="O24" s="22">
        <f t="shared" si="6"/>
        <v>0.96886238988231965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1</v>
      </c>
    </row>
    <row r="25" spans="1:26" x14ac:dyDescent="0.25">
      <c r="A25" s="2">
        <v>35796</v>
      </c>
      <c r="B25" s="3">
        <v>415360985</v>
      </c>
      <c r="C25">
        <v>8.3099000000000007</v>
      </c>
      <c r="D25">
        <v>1.4271</v>
      </c>
      <c r="E25">
        <v>0.6025185274447189</v>
      </c>
      <c r="F25">
        <v>97.217799999999997</v>
      </c>
      <c r="G25">
        <v>56.52</v>
      </c>
      <c r="H25" s="22">
        <v>19.156958045454548</v>
      </c>
      <c r="I25" s="22">
        <f t="shared" si="0"/>
        <v>0.90685677902239492</v>
      </c>
      <c r="J25" s="22">
        <f t="shared" si="1"/>
        <v>0.99987967608802908</v>
      </c>
      <c r="K25" s="22">
        <f t="shared" si="2"/>
        <v>1.0101217440543602</v>
      </c>
      <c r="L25" s="22">
        <f t="shared" si="3"/>
        <v>1.0175935410013859</v>
      </c>
      <c r="M25" s="22">
        <f t="shared" si="4"/>
        <v>1.0254252573377789</v>
      </c>
      <c r="N25" s="22">
        <f t="shared" si="5"/>
        <v>0.89671584959543083</v>
      </c>
      <c r="O25" s="22">
        <f t="shared" si="6"/>
        <v>1.0621415424972793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</row>
    <row r="26" spans="1:26" x14ac:dyDescent="0.25">
      <c r="A26" s="2">
        <v>35827</v>
      </c>
      <c r="B26" s="3">
        <v>427526327</v>
      </c>
      <c r="C26">
        <v>8.3094000000000001</v>
      </c>
      <c r="D26">
        <v>1.4409000000000001</v>
      </c>
      <c r="E26">
        <v>0.6116207951070336</v>
      </c>
      <c r="F26">
        <v>98.525800000000004</v>
      </c>
      <c r="G26">
        <v>50.56</v>
      </c>
      <c r="H26" s="22">
        <v>17.87008295</v>
      </c>
      <c r="I26" s="22">
        <f t="shared" si="0"/>
        <v>1.0292886006132713</v>
      </c>
      <c r="J26" s="22">
        <f t="shared" si="1"/>
        <v>0.99993983080422144</v>
      </c>
      <c r="K26" s="22">
        <f t="shared" si="2"/>
        <v>1.0096699600588606</v>
      </c>
      <c r="L26" s="22">
        <f t="shared" si="3"/>
        <v>1.0151070336391437</v>
      </c>
      <c r="M26" s="22">
        <f t="shared" si="4"/>
        <v>1.0134543262653548</v>
      </c>
      <c r="N26" s="22">
        <f t="shared" si="5"/>
        <v>0.89455060155697097</v>
      </c>
      <c r="O26" s="22">
        <f t="shared" si="6"/>
        <v>0.93282466389490837</v>
      </c>
      <c r="P26" s="24">
        <v>1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</row>
    <row r="27" spans="1:26" x14ac:dyDescent="0.25">
      <c r="A27" s="2">
        <v>35855</v>
      </c>
      <c r="B27" s="3">
        <v>481235065</v>
      </c>
      <c r="C27">
        <v>8.3071999999999999</v>
      </c>
      <c r="D27">
        <v>1.4334</v>
      </c>
      <c r="E27">
        <v>0.6094588005850804</v>
      </c>
      <c r="F27">
        <v>97.656400000000005</v>
      </c>
      <c r="G27">
        <v>50.38</v>
      </c>
      <c r="H27" s="22">
        <v>18.842940052631576</v>
      </c>
      <c r="I27" s="22">
        <f t="shared" si="0"/>
        <v>1.1256267383037677</v>
      </c>
      <c r="J27" s="22">
        <f t="shared" si="1"/>
        <v>0.99973523960815458</v>
      </c>
      <c r="K27" s="22">
        <f t="shared" si="2"/>
        <v>0.99479491984176549</v>
      </c>
      <c r="L27" s="22">
        <f t="shared" si="3"/>
        <v>0.99646513895660649</v>
      </c>
      <c r="M27" s="22">
        <f t="shared" si="4"/>
        <v>0.99117591534400129</v>
      </c>
      <c r="N27" s="22">
        <f t="shared" si="5"/>
        <v>0.99643987341772156</v>
      </c>
      <c r="O27" s="22">
        <f t="shared" si="6"/>
        <v>1.0544405476658167</v>
      </c>
      <c r="P27" s="24">
        <v>0</v>
      </c>
      <c r="Q27" s="24">
        <v>1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</row>
    <row r="28" spans="1:26" x14ac:dyDescent="0.25">
      <c r="A28" s="2">
        <v>35886</v>
      </c>
      <c r="B28" s="3">
        <v>461372146</v>
      </c>
      <c r="C28">
        <v>8.3076000000000008</v>
      </c>
      <c r="D28">
        <v>1.4166000000000001</v>
      </c>
      <c r="E28">
        <v>0.60172092183645232</v>
      </c>
      <c r="F28">
        <v>97.808999999999997</v>
      </c>
      <c r="G28">
        <v>50.25</v>
      </c>
      <c r="H28" s="22">
        <v>20.142977954545458</v>
      </c>
      <c r="I28" s="22">
        <f t="shared" si="0"/>
        <v>0.95872512116298092</v>
      </c>
      <c r="J28" s="22">
        <f t="shared" si="1"/>
        <v>1.0000481510015409</v>
      </c>
      <c r="K28" s="22">
        <f t="shared" si="2"/>
        <v>0.98827961490163252</v>
      </c>
      <c r="L28" s="22">
        <f t="shared" si="3"/>
        <v>0.98730368854925099</v>
      </c>
      <c r="M28" s="22">
        <f t="shared" si="4"/>
        <v>1.0015626215998132</v>
      </c>
      <c r="N28" s="22">
        <f t="shared" si="5"/>
        <v>0.99741961095672882</v>
      </c>
      <c r="O28" s="22">
        <f t="shared" si="6"/>
        <v>1.0689933682473463</v>
      </c>
      <c r="P28" s="24">
        <v>0</v>
      </c>
      <c r="Q28" s="24">
        <v>0</v>
      </c>
      <c r="R28" s="24">
        <v>1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</row>
    <row r="29" spans="1:26" x14ac:dyDescent="0.25">
      <c r="A29" s="2">
        <v>35916</v>
      </c>
      <c r="B29" s="3">
        <v>426813197</v>
      </c>
      <c r="C29">
        <v>8.3057999999999996</v>
      </c>
      <c r="D29">
        <v>1.4298</v>
      </c>
      <c r="E29">
        <v>0.59797883154936315</v>
      </c>
      <c r="F29">
        <v>98.396100000000004</v>
      </c>
      <c r="G29">
        <v>50.75</v>
      </c>
      <c r="H29" s="22">
        <v>20.492494190476197</v>
      </c>
      <c r="I29" s="22">
        <f t="shared" si="0"/>
        <v>0.92509528522773021</v>
      </c>
      <c r="J29" s="22">
        <f t="shared" si="1"/>
        <v>0.99978333092589899</v>
      </c>
      <c r="K29" s="22">
        <f t="shared" si="2"/>
        <v>1.0093180855569672</v>
      </c>
      <c r="L29" s="22">
        <f t="shared" si="3"/>
        <v>0.99378102015188652</v>
      </c>
      <c r="M29" s="22">
        <f t="shared" si="4"/>
        <v>1.0060025151059719</v>
      </c>
      <c r="N29" s="22">
        <f t="shared" si="5"/>
        <v>1.0099502487562189</v>
      </c>
      <c r="O29" s="22">
        <f t="shared" si="6"/>
        <v>1.0173517657974633</v>
      </c>
      <c r="P29" s="24">
        <v>0</v>
      </c>
      <c r="Q29" s="24">
        <v>0</v>
      </c>
      <c r="R29" s="24">
        <v>0</v>
      </c>
      <c r="S29" s="24">
        <v>1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4">
        <v>0</v>
      </c>
      <c r="Z29" s="24">
        <v>0</v>
      </c>
    </row>
    <row r="30" spans="1:26" x14ac:dyDescent="0.25">
      <c r="A30" s="2">
        <v>35947</v>
      </c>
      <c r="B30" s="3">
        <v>445724201</v>
      </c>
      <c r="C30">
        <v>8.3084000000000007</v>
      </c>
      <c r="D30">
        <v>1.4452</v>
      </c>
      <c r="E30">
        <v>0.61042607740202659</v>
      </c>
      <c r="F30">
        <v>98.6464</v>
      </c>
      <c r="G30">
        <v>61.33</v>
      </c>
      <c r="H30" s="22">
        <v>18.739276700000001</v>
      </c>
      <c r="I30" s="22">
        <f t="shared" si="0"/>
        <v>1.0443074490969875</v>
      </c>
      <c r="J30" s="22">
        <f t="shared" si="1"/>
        <v>1.0003130342652125</v>
      </c>
      <c r="K30" s="22">
        <f t="shared" si="2"/>
        <v>1.0107707371660373</v>
      </c>
      <c r="L30" s="22">
        <f t="shared" si="3"/>
        <v>1.020815529239409</v>
      </c>
      <c r="M30" s="22">
        <f t="shared" si="4"/>
        <v>1.0025438000083335</v>
      </c>
      <c r="N30" s="22">
        <f t="shared" si="5"/>
        <v>1.2084729064039408</v>
      </c>
      <c r="O30" s="22">
        <f t="shared" si="6"/>
        <v>0.91444587105014297</v>
      </c>
      <c r="P30" s="24">
        <v>0</v>
      </c>
      <c r="Q30" s="24">
        <v>0</v>
      </c>
      <c r="R30" s="24">
        <v>0</v>
      </c>
      <c r="S30" s="24">
        <v>0</v>
      </c>
      <c r="T30" s="24">
        <v>1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4">
        <v>0</v>
      </c>
    </row>
    <row r="31" spans="1:26" x14ac:dyDescent="0.25">
      <c r="A31" s="2">
        <v>35977</v>
      </c>
      <c r="B31" s="3">
        <v>401959987</v>
      </c>
      <c r="C31">
        <v>8.31</v>
      </c>
      <c r="D31">
        <v>1.4655</v>
      </c>
      <c r="E31">
        <v>0.60591371788657289</v>
      </c>
      <c r="F31">
        <v>100.32989999999999</v>
      </c>
      <c r="G31">
        <v>60.45</v>
      </c>
      <c r="H31" s="22">
        <v>17.151955409090906</v>
      </c>
      <c r="I31" s="22">
        <f t="shared" si="0"/>
        <v>0.9018132425795744</v>
      </c>
      <c r="J31" s="22">
        <f t="shared" si="1"/>
        <v>1.0001925761879544</v>
      </c>
      <c r="K31" s="22">
        <f t="shared" si="2"/>
        <v>1.0140464987544977</v>
      </c>
      <c r="L31" s="22">
        <f t="shared" si="3"/>
        <v>0.99260785264178375</v>
      </c>
      <c r="M31" s="22">
        <f t="shared" si="4"/>
        <v>1.017066005449768</v>
      </c>
      <c r="N31" s="22">
        <f t="shared" si="5"/>
        <v>0.98565139409750535</v>
      </c>
      <c r="O31" s="22">
        <f t="shared" si="6"/>
        <v>0.91529442057338872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1</v>
      </c>
      <c r="V31" s="24">
        <v>0</v>
      </c>
      <c r="W31" s="24">
        <v>0</v>
      </c>
      <c r="X31" s="24">
        <v>0</v>
      </c>
      <c r="Y31" s="24">
        <v>0</v>
      </c>
      <c r="Z31" s="24">
        <v>0</v>
      </c>
    </row>
    <row r="32" spans="1:26" x14ac:dyDescent="0.25">
      <c r="A32" s="2">
        <v>36008</v>
      </c>
      <c r="B32" s="3">
        <v>369331027</v>
      </c>
      <c r="C32">
        <v>8.31</v>
      </c>
      <c r="D32">
        <v>1.4869000000000001</v>
      </c>
      <c r="E32">
        <v>0.60838352497414372</v>
      </c>
      <c r="F32">
        <v>101.0223</v>
      </c>
      <c r="G32">
        <v>52.34</v>
      </c>
      <c r="H32" s="22">
        <v>16.136889545454547</v>
      </c>
      <c r="I32" s="22">
        <f t="shared" si="0"/>
        <v>0.91882535313147973</v>
      </c>
      <c r="J32" s="22">
        <f t="shared" si="1"/>
        <v>1</v>
      </c>
      <c r="K32" s="22">
        <f t="shared" si="2"/>
        <v>1.0146025247355852</v>
      </c>
      <c r="L32" s="22">
        <f t="shared" si="3"/>
        <v>1.0040761696173268</v>
      </c>
      <c r="M32" s="22">
        <f t="shared" si="4"/>
        <v>1.0069012328328844</v>
      </c>
      <c r="N32" s="22">
        <f t="shared" si="5"/>
        <v>0.86583953680727876</v>
      </c>
      <c r="O32" s="22">
        <f t="shared" si="6"/>
        <v>0.94081923375929766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1</v>
      </c>
      <c r="W32" s="24">
        <v>0</v>
      </c>
      <c r="X32" s="24">
        <v>0</v>
      </c>
      <c r="Y32" s="24">
        <v>0</v>
      </c>
      <c r="Z32" s="24">
        <v>0</v>
      </c>
    </row>
    <row r="33" spans="1:26" x14ac:dyDescent="0.25">
      <c r="A33" s="2">
        <v>36039</v>
      </c>
      <c r="B33" s="3">
        <v>407523190</v>
      </c>
      <c r="C33">
        <v>8.31</v>
      </c>
      <c r="D33">
        <v>1.5346</v>
      </c>
      <c r="E33">
        <v>0.611920205605189</v>
      </c>
      <c r="F33">
        <v>102.55200000000001</v>
      </c>
      <c r="G33">
        <v>49.06</v>
      </c>
      <c r="H33" s="22">
        <v>13.357961857142858</v>
      </c>
      <c r="I33" s="22">
        <f t="shared" si="0"/>
        <v>1.1034090293204637</v>
      </c>
      <c r="J33" s="22">
        <f t="shared" si="1"/>
        <v>1</v>
      </c>
      <c r="K33" s="22">
        <f t="shared" si="2"/>
        <v>1.0320801667899655</v>
      </c>
      <c r="L33" s="22">
        <f t="shared" si="3"/>
        <v>1.0058132419532491</v>
      </c>
      <c r="M33" s="22">
        <f t="shared" si="4"/>
        <v>1.015142201276352</v>
      </c>
      <c r="N33" s="22">
        <f t="shared" si="5"/>
        <v>0.93733282384409633</v>
      </c>
      <c r="O33" s="22">
        <f t="shared" si="6"/>
        <v>0.82779037555633139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1</v>
      </c>
      <c r="X33" s="24">
        <v>0</v>
      </c>
      <c r="Y33" s="24">
        <v>0</v>
      </c>
      <c r="Z33" s="24">
        <v>0</v>
      </c>
    </row>
    <row r="34" spans="1:26" x14ac:dyDescent="0.25">
      <c r="A34" s="2">
        <v>36069</v>
      </c>
      <c r="B34" s="3">
        <v>375464437</v>
      </c>
      <c r="C34">
        <v>8.3055000000000003</v>
      </c>
      <c r="D34">
        <v>1.5218</v>
      </c>
      <c r="E34">
        <v>0.59442430006538671</v>
      </c>
      <c r="F34">
        <v>99.147000000000006</v>
      </c>
      <c r="G34">
        <v>40.93</v>
      </c>
      <c r="H34" s="22">
        <v>10.999160238095239</v>
      </c>
      <c r="I34" s="22">
        <f t="shared" si="0"/>
        <v>0.92133269029426279</v>
      </c>
      <c r="J34" s="22">
        <f t="shared" si="1"/>
        <v>0.99945848375451263</v>
      </c>
      <c r="K34" s="22">
        <f t="shared" si="2"/>
        <v>0.99165906425127071</v>
      </c>
      <c r="L34" s="22">
        <f t="shared" si="3"/>
        <v>0.97140819116685506</v>
      </c>
      <c r="M34" s="22">
        <f t="shared" si="4"/>
        <v>0.96679733208518603</v>
      </c>
      <c r="N34" s="22">
        <f t="shared" si="5"/>
        <v>0.83428454953118625</v>
      </c>
      <c r="O34" s="22">
        <f t="shared" si="6"/>
        <v>0.82341605371583659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1</v>
      </c>
      <c r="Y34" s="24">
        <v>0</v>
      </c>
      <c r="Z34" s="24">
        <v>0</v>
      </c>
    </row>
    <row r="35" spans="1:26" x14ac:dyDescent="0.25">
      <c r="A35" s="2">
        <v>36100</v>
      </c>
      <c r="B35" s="3">
        <v>349278269</v>
      </c>
      <c r="C35">
        <v>8.2777999999999992</v>
      </c>
      <c r="D35">
        <v>1.5451999999999999</v>
      </c>
      <c r="E35">
        <v>0.59017941454202083</v>
      </c>
      <c r="F35">
        <v>95.325999999999993</v>
      </c>
      <c r="G35">
        <v>38.590000000000003</v>
      </c>
      <c r="H35" s="22">
        <v>11.217928181818182</v>
      </c>
      <c r="I35" s="22">
        <f t="shared" si="0"/>
        <v>0.93025659577980213</v>
      </c>
      <c r="J35" s="22">
        <f t="shared" si="1"/>
        <v>0.9966648606345192</v>
      </c>
      <c r="K35" s="22">
        <f t="shared" si="2"/>
        <v>1.0153765277960309</v>
      </c>
      <c r="L35" s="22">
        <f t="shared" si="3"/>
        <v>0.99285882908404155</v>
      </c>
      <c r="M35" s="22">
        <f t="shared" si="4"/>
        <v>0.96146126458692638</v>
      </c>
      <c r="N35" s="22">
        <f t="shared" si="5"/>
        <v>0.94282922062057184</v>
      </c>
      <c r="O35" s="22">
        <f t="shared" si="6"/>
        <v>1.0198895132889552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1</v>
      </c>
      <c r="Z35" s="24">
        <v>0</v>
      </c>
    </row>
    <row r="36" spans="1:26" x14ac:dyDescent="0.25">
      <c r="A36" s="2">
        <v>36130</v>
      </c>
      <c r="B36" s="3">
        <v>339726395</v>
      </c>
      <c r="C36">
        <v>8.2777999999999992</v>
      </c>
      <c r="D36">
        <v>1.5404</v>
      </c>
      <c r="E36">
        <v>0.60201071579074106</v>
      </c>
      <c r="F36">
        <v>95.980900000000005</v>
      </c>
      <c r="G36">
        <v>23.68</v>
      </c>
      <c r="H36" s="22">
        <v>13.0329034</v>
      </c>
      <c r="I36" s="22">
        <f t="shared" si="0"/>
        <v>0.97265253854083888</v>
      </c>
      <c r="J36" s="22">
        <f t="shared" si="1"/>
        <v>1</v>
      </c>
      <c r="K36" s="22">
        <f t="shared" si="2"/>
        <v>0.9968936060056951</v>
      </c>
      <c r="L36" s="22">
        <f t="shared" si="3"/>
        <v>1.0200469568358315</v>
      </c>
      <c r="M36" s="22">
        <f t="shared" si="4"/>
        <v>1.0068701088894951</v>
      </c>
      <c r="N36" s="22">
        <f t="shared" si="5"/>
        <v>0.61363047421611805</v>
      </c>
      <c r="O36" s="22">
        <f t="shared" si="6"/>
        <v>1.1617923727773098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4">
        <v>1</v>
      </c>
    </row>
    <row r="37" spans="1:26" x14ac:dyDescent="0.25">
      <c r="A37" s="2">
        <v>36161</v>
      </c>
      <c r="B37" s="3">
        <v>282377688</v>
      </c>
      <c r="C37">
        <v>8.2780000000000005</v>
      </c>
      <c r="D37">
        <v>1.5432999999999999</v>
      </c>
      <c r="E37">
        <v>0.59851568111084508</v>
      </c>
      <c r="F37">
        <v>95.627600000000001</v>
      </c>
      <c r="G37">
        <v>19.100000000000001</v>
      </c>
      <c r="H37" s="22">
        <v>10.924532363636361</v>
      </c>
      <c r="I37" s="22">
        <f t="shared" si="0"/>
        <v>0.83119148866840331</v>
      </c>
      <c r="J37" s="22">
        <f t="shared" si="1"/>
        <v>1.000024161008964</v>
      </c>
      <c r="K37" s="22">
        <f t="shared" si="2"/>
        <v>1.00188262788886</v>
      </c>
      <c r="L37" s="22">
        <f t="shared" si="3"/>
        <v>0.99419439789322483</v>
      </c>
      <c r="M37" s="22">
        <f t="shared" si="4"/>
        <v>0.99631905931284237</v>
      </c>
      <c r="N37" s="22">
        <f t="shared" si="5"/>
        <v>0.80658783783783794</v>
      </c>
      <c r="O37" s="22">
        <f t="shared" si="6"/>
        <v>0.83822706486387066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4">
        <v>0</v>
      </c>
    </row>
    <row r="38" spans="1:26" x14ac:dyDescent="0.25">
      <c r="A38" s="2">
        <v>36192</v>
      </c>
      <c r="B38" s="3">
        <v>314862932</v>
      </c>
      <c r="C38">
        <v>8.2789000000000001</v>
      </c>
      <c r="D38">
        <v>1.5194000000000001</v>
      </c>
      <c r="E38">
        <v>0.60613407685780096</v>
      </c>
      <c r="F38">
        <v>94.510599999999997</v>
      </c>
      <c r="G38">
        <v>34.86</v>
      </c>
      <c r="H38" s="22">
        <v>11.770431736842108</v>
      </c>
      <c r="I38" s="22">
        <f t="shared" si="0"/>
        <v>1.1150418229927572</v>
      </c>
      <c r="J38" s="22">
        <f t="shared" si="1"/>
        <v>1.0001087219135056</v>
      </c>
      <c r="K38" s="22">
        <f t="shared" si="2"/>
        <v>0.98451370439966324</v>
      </c>
      <c r="L38" s="22">
        <f t="shared" si="3"/>
        <v>1.012728815614014</v>
      </c>
      <c r="M38" s="22">
        <f t="shared" si="4"/>
        <v>0.98831927184202051</v>
      </c>
      <c r="N38" s="22">
        <f t="shared" si="5"/>
        <v>1.825130890052356</v>
      </c>
      <c r="O38" s="22">
        <f t="shared" si="6"/>
        <v>1.0774311746305432</v>
      </c>
      <c r="P38" s="24">
        <v>1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</row>
    <row r="39" spans="1:26" x14ac:dyDescent="0.25">
      <c r="A39" s="2">
        <v>36220</v>
      </c>
      <c r="B39" s="3">
        <v>378712289</v>
      </c>
      <c r="C39">
        <v>8.2781000000000002</v>
      </c>
      <c r="D39">
        <v>1.4977</v>
      </c>
      <c r="E39">
        <v>0.61440157286802655</v>
      </c>
      <c r="F39">
        <v>95.900700000000001</v>
      </c>
      <c r="G39">
        <v>37.340000000000003</v>
      </c>
      <c r="H39" s="22">
        <v>11.514107000000001</v>
      </c>
      <c r="I39" s="22">
        <f t="shared" si="0"/>
        <v>1.2027846104158111</v>
      </c>
      <c r="J39" s="22">
        <f t="shared" si="1"/>
        <v>0.9999033688050345</v>
      </c>
      <c r="K39" s="22">
        <f t="shared" si="2"/>
        <v>0.98571804659734097</v>
      </c>
      <c r="L39" s="22">
        <f t="shared" si="3"/>
        <v>1.0136397149176701</v>
      </c>
      <c r="M39" s="22">
        <f t="shared" si="4"/>
        <v>1.0147084030785964</v>
      </c>
      <c r="N39" s="22">
        <f t="shared" si="5"/>
        <v>1.0711417096959266</v>
      </c>
      <c r="O39" s="22">
        <f t="shared" si="6"/>
        <v>0.97822299618460073</v>
      </c>
      <c r="P39" s="24">
        <v>0</v>
      </c>
      <c r="Q39" s="24">
        <v>1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</row>
    <row r="40" spans="1:26" x14ac:dyDescent="0.25">
      <c r="A40" s="2">
        <v>36251</v>
      </c>
      <c r="B40" s="3">
        <v>377370673</v>
      </c>
      <c r="C40">
        <v>8.2791999999999994</v>
      </c>
      <c r="D40">
        <v>1.5176000000000001</v>
      </c>
      <c r="E40">
        <v>0.61678899648430274</v>
      </c>
      <c r="F40">
        <v>97.990499999999997</v>
      </c>
      <c r="G40">
        <v>35.08</v>
      </c>
      <c r="H40" s="22">
        <v>12.361316782608695</v>
      </c>
      <c r="I40" s="22">
        <f t="shared" si="0"/>
        <v>0.99645742681458116</v>
      </c>
      <c r="J40" s="22">
        <f t="shared" si="1"/>
        <v>1.0001328807335015</v>
      </c>
      <c r="K40" s="22">
        <f t="shared" si="2"/>
        <v>1.0132870401281966</v>
      </c>
      <c r="L40" s="22">
        <f t="shared" si="3"/>
        <v>1.0038857706778512</v>
      </c>
      <c r="M40" s="22">
        <f t="shared" si="4"/>
        <v>1.0217912903659723</v>
      </c>
      <c r="N40" s="22">
        <f t="shared" si="5"/>
        <v>0.93947509373326177</v>
      </c>
      <c r="O40" s="22">
        <f t="shared" si="6"/>
        <v>1.0735801554222741</v>
      </c>
      <c r="P40" s="24">
        <v>0</v>
      </c>
      <c r="Q40" s="24">
        <v>0</v>
      </c>
      <c r="R40" s="24">
        <v>1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0</v>
      </c>
    </row>
    <row r="41" spans="1:26" x14ac:dyDescent="0.25">
      <c r="A41" s="2">
        <v>36281</v>
      </c>
      <c r="B41" s="3">
        <v>335794183</v>
      </c>
      <c r="C41">
        <v>8.2791999999999994</v>
      </c>
      <c r="D41">
        <v>1.4881</v>
      </c>
      <c r="E41">
        <v>0.62154266890422027</v>
      </c>
      <c r="F41">
        <v>98.191699999999997</v>
      </c>
      <c r="G41">
        <v>39.450000000000003</v>
      </c>
      <c r="H41" s="22">
        <v>14.539746142857146</v>
      </c>
      <c r="I41" s="22">
        <f t="shared" si="0"/>
        <v>0.88982585830139482</v>
      </c>
      <c r="J41" s="22">
        <f t="shared" si="1"/>
        <v>1</v>
      </c>
      <c r="K41" s="22">
        <f t="shared" si="2"/>
        <v>0.98056141275698461</v>
      </c>
      <c r="L41" s="22">
        <f t="shared" si="3"/>
        <v>1.0077071290944124</v>
      </c>
      <c r="M41" s="22">
        <f t="shared" si="4"/>
        <v>1.0020532602650256</v>
      </c>
      <c r="N41" s="22">
        <f t="shared" si="5"/>
        <v>1.1245724059293045</v>
      </c>
      <c r="O41" s="22">
        <f t="shared" si="6"/>
        <v>1.176229555358804</v>
      </c>
      <c r="P41" s="24">
        <v>0</v>
      </c>
      <c r="Q41" s="24">
        <v>0</v>
      </c>
      <c r="R41" s="24">
        <v>0</v>
      </c>
      <c r="S41" s="24">
        <v>1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4">
        <v>0</v>
      </c>
    </row>
    <row r="42" spans="1:26" x14ac:dyDescent="0.25">
      <c r="A42" s="2">
        <v>36312</v>
      </c>
      <c r="B42" s="3">
        <v>325134338</v>
      </c>
      <c r="C42">
        <v>8.2784999999999993</v>
      </c>
      <c r="D42">
        <v>1.4611000000000001</v>
      </c>
      <c r="E42">
        <v>0.61904172341215802</v>
      </c>
      <c r="F42">
        <v>98.069699999999997</v>
      </c>
      <c r="G42">
        <v>48.75</v>
      </c>
      <c r="H42" s="22">
        <v>14.382778200000001</v>
      </c>
      <c r="I42" s="22">
        <f t="shared" si="0"/>
        <v>0.96825482530767959</v>
      </c>
      <c r="J42" s="22">
        <f t="shared" si="1"/>
        <v>0.99991545076819011</v>
      </c>
      <c r="K42" s="22">
        <f t="shared" si="2"/>
        <v>0.98185605806061427</v>
      </c>
      <c r="L42" s="22">
        <f t="shared" si="3"/>
        <v>0.99597622879782099</v>
      </c>
      <c r="M42" s="22">
        <f t="shared" si="4"/>
        <v>0.99875753245946453</v>
      </c>
      <c r="N42" s="22">
        <f t="shared" si="5"/>
        <v>1.2357414448669202</v>
      </c>
      <c r="O42" s="22">
        <f t="shared" si="6"/>
        <v>0.98920421709465278</v>
      </c>
      <c r="P42" s="24">
        <v>0</v>
      </c>
      <c r="Q42" s="24">
        <v>0</v>
      </c>
      <c r="R42" s="24">
        <v>0</v>
      </c>
      <c r="S42" s="24">
        <v>0</v>
      </c>
      <c r="T42" s="24">
        <v>1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</row>
    <row r="43" spans="1:26" x14ac:dyDescent="0.25">
      <c r="A43" s="2">
        <v>36342</v>
      </c>
      <c r="B43" s="3">
        <v>361318535</v>
      </c>
      <c r="C43">
        <v>8.2780000000000005</v>
      </c>
      <c r="D43">
        <v>1.4695</v>
      </c>
      <c r="E43">
        <v>0.62695924764890287</v>
      </c>
      <c r="F43">
        <v>99.070800000000006</v>
      </c>
      <c r="G43">
        <v>45.92</v>
      </c>
      <c r="H43" s="22">
        <v>13.716069636363637</v>
      </c>
      <c r="I43" s="22">
        <f t="shared" si="0"/>
        <v>1.1112899893089729</v>
      </c>
      <c r="J43" s="22">
        <f t="shared" si="1"/>
        <v>0.99993960258500947</v>
      </c>
      <c r="K43" s="22">
        <f t="shared" si="2"/>
        <v>1.0057490931489974</v>
      </c>
      <c r="L43" s="22">
        <f t="shared" si="3"/>
        <v>1.0127899686520376</v>
      </c>
      <c r="M43" s="22">
        <f t="shared" si="4"/>
        <v>1.0102080459102047</v>
      </c>
      <c r="N43" s="22">
        <f t="shared" si="5"/>
        <v>0.94194871794871793</v>
      </c>
      <c r="O43" s="22">
        <f t="shared" si="6"/>
        <v>0.95364535596910172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4">
        <v>1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</row>
    <row r="44" spans="1:26" x14ac:dyDescent="0.25">
      <c r="A44" s="2">
        <v>36373</v>
      </c>
      <c r="B44" s="3">
        <v>310717506</v>
      </c>
      <c r="C44">
        <v>8.2775999999999996</v>
      </c>
      <c r="D44">
        <v>1.4890000000000001</v>
      </c>
      <c r="E44">
        <v>0.63488032505872649</v>
      </c>
      <c r="F44">
        <v>99.553899999999999</v>
      </c>
      <c r="G44">
        <v>44.33</v>
      </c>
      <c r="H44" s="22">
        <v>13.182764142857144</v>
      </c>
      <c r="I44" s="22">
        <f t="shared" si="0"/>
        <v>0.85995451631065645</v>
      </c>
      <c r="J44" s="22">
        <f t="shared" si="1"/>
        <v>0.99995167914955296</v>
      </c>
      <c r="K44" s="22">
        <f t="shared" si="2"/>
        <v>1.0132698196665533</v>
      </c>
      <c r="L44" s="22">
        <f t="shared" si="3"/>
        <v>1.0126341184686687</v>
      </c>
      <c r="M44" s="22">
        <f t="shared" si="4"/>
        <v>1.0048763106788277</v>
      </c>
      <c r="N44" s="22">
        <f t="shared" si="5"/>
        <v>0.9653745644599302</v>
      </c>
      <c r="O44" s="22">
        <f t="shared" si="6"/>
        <v>0.96111819875187787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1</v>
      </c>
      <c r="W44" s="24">
        <v>0</v>
      </c>
      <c r="X44" s="24">
        <v>0</v>
      </c>
      <c r="Y44" s="24">
        <v>0</v>
      </c>
      <c r="Z44" s="24">
        <v>0</v>
      </c>
    </row>
    <row r="45" spans="1:26" x14ac:dyDescent="0.25">
      <c r="A45" s="2">
        <v>36404</v>
      </c>
      <c r="B45" s="3">
        <v>340836758</v>
      </c>
      <c r="C45">
        <v>8.2772000000000006</v>
      </c>
      <c r="D45">
        <v>1.4932000000000001</v>
      </c>
      <c r="E45">
        <v>0.62274255822642921</v>
      </c>
      <c r="F45">
        <v>97.321100000000001</v>
      </c>
      <c r="G45">
        <v>53.25</v>
      </c>
      <c r="H45" s="22">
        <v>14.262349000000002</v>
      </c>
      <c r="I45" s="22">
        <f t="shared" si="0"/>
        <v>1.0969345190354354</v>
      </c>
      <c r="J45" s="22">
        <f t="shared" si="1"/>
        <v>0.99995167681453567</v>
      </c>
      <c r="K45" s="22">
        <f t="shared" si="2"/>
        <v>1.0028206850235057</v>
      </c>
      <c r="L45" s="22">
        <f t="shared" si="3"/>
        <v>0.98088180346244858</v>
      </c>
      <c r="M45" s="22">
        <f t="shared" si="4"/>
        <v>0.97757194846208939</v>
      </c>
      <c r="N45" s="22">
        <f t="shared" si="5"/>
        <v>1.2012181367020076</v>
      </c>
      <c r="O45" s="22">
        <f t="shared" si="6"/>
        <v>1.0818936639875949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1</v>
      </c>
      <c r="X45" s="24">
        <v>0</v>
      </c>
      <c r="Y45" s="24">
        <v>0</v>
      </c>
      <c r="Z45" s="24">
        <v>0</v>
      </c>
    </row>
    <row r="46" spans="1:26" x14ac:dyDescent="0.25">
      <c r="A46" s="2">
        <v>36434</v>
      </c>
      <c r="B46" s="3">
        <v>370156899</v>
      </c>
      <c r="C46">
        <v>8.2774000000000001</v>
      </c>
      <c r="D46">
        <v>1.4771000000000001</v>
      </c>
      <c r="E46">
        <v>0.61549824582999935</v>
      </c>
      <c r="F46">
        <v>96.263099999999994</v>
      </c>
      <c r="G46">
        <v>48.7</v>
      </c>
      <c r="H46" s="22">
        <v>13.880849619047618</v>
      </c>
      <c r="I46" s="22">
        <f t="shared" si="0"/>
        <v>1.0860239992072687</v>
      </c>
      <c r="J46" s="22">
        <f t="shared" si="1"/>
        <v>1.0000241627603537</v>
      </c>
      <c r="K46" s="22">
        <f t="shared" si="2"/>
        <v>0.9892177873024377</v>
      </c>
      <c r="L46" s="22">
        <f t="shared" si="3"/>
        <v>0.98836708315381294</v>
      </c>
      <c r="M46" s="22">
        <f t="shared" si="4"/>
        <v>0.98912877063658333</v>
      </c>
      <c r="N46" s="22">
        <f t="shared" si="5"/>
        <v>0.91455399061032872</v>
      </c>
      <c r="O46" s="22">
        <f t="shared" si="6"/>
        <v>0.97325129395218246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1</v>
      </c>
      <c r="Y46" s="24">
        <v>0</v>
      </c>
      <c r="Z46" s="24">
        <v>0</v>
      </c>
    </row>
    <row r="47" spans="1:26" x14ac:dyDescent="0.25">
      <c r="A47" s="2">
        <v>36465</v>
      </c>
      <c r="B47" s="3">
        <v>341380243</v>
      </c>
      <c r="C47">
        <v>8.2774999999999999</v>
      </c>
      <c r="D47">
        <v>1.4776</v>
      </c>
      <c r="E47">
        <v>0.60342746801834424</v>
      </c>
      <c r="F47">
        <v>94.931600000000003</v>
      </c>
      <c r="G47">
        <v>46.59</v>
      </c>
      <c r="H47" s="22">
        <v>13.241823285714284</v>
      </c>
      <c r="I47" s="22">
        <f t="shared" si="0"/>
        <v>0.92225822056068174</v>
      </c>
      <c r="J47" s="22">
        <f t="shared" si="1"/>
        <v>1.0000120810882644</v>
      </c>
      <c r="K47" s="22">
        <f t="shared" si="2"/>
        <v>1.0003385011170536</v>
      </c>
      <c r="L47" s="22">
        <f t="shared" si="3"/>
        <v>0.98038860728940391</v>
      </c>
      <c r="M47" s="22">
        <f t="shared" si="4"/>
        <v>0.98616811633949053</v>
      </c>
      <c r="N47" s="22">
        <f t="shared" si="5"/>
        <v>0.95667351129363454</v>
      </c>
      <c r="O47" s="22">
        <f t="shared" si="6"/>
        <v>0.95396345678607108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1</v>
      </c>
      <c r="Z47" s="24">
        <v>0</v>
      </c>
    </row>
    <row r="48" spans="1:26" x14ac:dyDescent="0.25">
      <c r="A48" s="2">
        <v>36495</v>
      </c>
      <c r="B48" s="3">
        <v>355111412</v>
      </c>
      <c r="C48">
        <v>8.2782</v>
      </c>
      <c r="D48">
        <v>1.4674</v>
      </c>
      <c r="E48">
        <v>0.61709348966368405</v>
      </c>
      <c r="F48">
        <v>95.830500000000001</v>
      </c>
      <c r="G48">
        <v>47.66</v>
      </c>
      <c r="H48" s="22">
        <v>13.982023380952382</v>
      </c>
      <c r="I48" s="22">
        <f t="shared" si="0"/>
        <v>1.0402225063739263</v>
      </c>
      <c r="J48" s="22">
        <f t="shared" si="1"/>
        <v>1.0000845665961946</v>
      </c>
      <c r="K48" s="22">
        <f t="shared" si="2"/>
        <v>0.99309691391445587</v>
      </c>
      <c r="L48" s="22">
        <f t="shared" si="3"/>
        <v>1.0226473310706572</v>
      </c>
      <c r="M48" s="22">
        <f t="shared" si="4"/>
        <v>1.009468922887637</v>
      </c>
      <c r="N48" s="22">
        <f t="shared" si="5"/>
        <v>1.0229663017814981</v>
      </c>
      <c r="O48" s="22">
        <f t="shared" si="6"/>
        <v>1.0558986537780375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1</v>
      </c>
    </row>
    <row r="49" spans="1:26" x14ac:dyDescent="0.25">
      <c r="A49" s="2">
        <v>36526</v>
      </c>
      <c r="B49" s="3">
        <v>318156348</v>
      </c>
      <c r="C49">
        <v>8.2794000000000008</v>
      </c>
      <c r="D49">
        <v>1.4722</v>
      </c>
      <c r="E49">
        <v>0.61988594098685845</v>
      </c>
      <c r="F49">
        <v>96.395300000000006</v>
      </c>
      <c r="G49">
        <v>50.94</v>
      </c>
      <c r="H49" s="22">
        <v>14.795052227272727</v>
      </c>
      <c r="I49" s="22">
        <f t="shared" si="0"/>
        <v>0.89593388792585471</v>
      </c>
      <c r="J49" s="22">
        <f t="shared" si="1"/>
        <v>1.0001449590490687</v>
      </c>
      <c r="K49" s="22">
        <f t="shared" si="2"/>
        <v>1.0032710917268637</v>
      </c>
      <c r="L49" s="22">
        <f t="shared" si="3"/>
        <v>1.0045251673692042</v>
      </c>
      <c r="M49" s="22">
        <f t="shared" si="4"/>
        <v>1.0058937394670799</v>
      </c>
      <c r="N49" s="22">
        <f t="shared" si="5"/>
        <v>1.0688208140998741</v>
      </c>
      <c r="O49" s="22">
        <f t="shared" si="6"/>
        <v>1.058148153823568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4">
        <v>0</v>
      </c>
      <c r="Z49" s="24">
        <v>0</v>
      </c>
    </row>
    <row r="50" spans="1:26" x14ac:dyDescent="0.25">
      <c r="A50" s="2">
        <v>36557</v>
      </c>
      <c r="B50" s="3">
        <v>375154819</v>
      </c>
      <c r="C50">
        <v>8.2791999999999994</v>
      </c>
      <c r="D50">
        <v>1.4486000000000001</v>
      </c>
      <c r="E50">
        <v>0.60960741282613995</v>
      </c>
      <c r="F50">
        <v>95.996099999999998</v>
      </c>
      <c r="G50">
        <v>51.61</v>
      </c>
      <c r="H50" s="22">
        <v>16.084464149999999</v>
      </c>
      <c r="I50" s="22">
        <f t="shared" si="0"/>
        <v>1.1791523927097629</v>
      </c>
      <c r="J50" s="22">
        <f t="shared" si="1"/>
        <v>0.99997584366016845</v>
      </c>
      <c r="K50" s="22">
        <f t="shared" si="2"/>
        <v>0.98396956935199031</v>
      </c>
      <c r="L50" s="22">
        <f t="shared" si="3"/>
        <v>0.98341867837112895</v>
      </c>
      <c r="M50" s="22">
        <f t="shared" si="4"/>
        <v>0.99585871925290959</v>
      </c>
      <c r="N50" s="22">
        <f t="shared" si="5"/>
        <v>1.0131527287004318</v>
      </c>
      <c r="O50" s="22">
        <f t="shared" si="6"/>
        <v>1.0871515627603132</v>
      </c>
      <c r="P50" s="24">
        <v>1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</row>
    <row r="51" spans="1:26" x14ac:dyDescent="0.25">
      <c r="A51" s="2">
        <v>36586</v>
      </c>
      <c r="B51" s="3">
        <v>439005959</v>
      </c>
      <c r="C51">
        <v>8.2781000000000002</v>
      </c>
      <c r="D51">
        <v>1.4512</v>
      </c>
      <c r="E51">
        <v>0.625</v>
      </c>
      <c r="F51">
        <v>98.21</v>
      </c>
      <c r="G51">
        <v>54.91</v>
      </c>
      <c r="H51" s="22">
        <v>13.895454249999997</v>
      </c>
      <c r="I51" s="22">
        <f t="shared" si="0"/>
        <v>1.1701994397145143</v>
      </c>
      <c r="J51" s="22">
        <f t="shared" si="1"/>
        <v>0.9998671369214418</v>
      </c>
      <c r="K51" s="22">
        <f t="shared" si="2"/>
        <v>1.0017948363937594</v>
      </c>
      <c r="L51" s="22">
        <f t="shared" si="3"/>
        <v>1.02525</v>
      </c>
      <c r="M51" s="22">
        <f t="shared" si="4"/>
        <v>1.0230623952431401</v>
      </c>
      <c r="N51" s="22">
        <f t="shared" si="5"/>
        <v>1.0639410966866887</v>
      </c>
      <c r="O51" s="22">
        <f t="shared" si="6"/>
        <v>0.86390532630830585</v>
      </c>
      <c r="P51" s="24">
        <v>0</v>
      </c>
      <c r="Q51" s="24">
        <v>1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</row>
    <row r="52" spans="1:26" x14ac:dyDescent="0.25">
      <c r="A52" s="2">
        <v>36617</v>
      </c>
      <c r="B52" s="3">
        <v>385346545</v>
      </c>
      <c r="C52">
        <v>8.2786000000000008</v>
      </c>
      <c r="D52">
        <v>1.4608000000000001</v>
      </c>
      <c r="E52">
        <v>0.63295145262358377</v>
      </c>
      <c r="F52">
        <v>98.905699999999996</v>
      </c>
      <c r="G52">
        <v>57.76</v>
      </c>
      <c r="H52" s="22">
        <v>12.999119260869564</v>
      </c>
      <c r="I52" s="22">
        <f t="shared" si="0"/>
        <v>0.87777064775560365</v>
      </c>
      <c r="J52" s="22">
        <f t="shared" si="1"/>
        <v>1.0000604003334099</v>
      </c>
      <c r="K52" s="22">
        <f t="shared" si="2"/>
        <v>1.0066152149944874</v>
      </c>
      <c r="L52" s="22">
        <f t="shared" si="3"/>
        <v>1.0127223241977341</v>
      </c>
      <c r="M52" s="22">
        <f t="shared" si="4"/>
        <v>1.0070838000203646</v>
      </c>
      <c r="N52" s="22">
        <f t="shared" si="5"/>
        <v>1.0519031141868513</v>
      </c>
      <c r="O52" s="22">
        <f t="shared" si="6"/>
        <v>0.93549437297953519</v>
      </c>
      <c r="P52" s="24">
        <v>0</v>
      </c>
      <c r="Q52" s="24">
        <v>0</v>
      </c>
      <c r="R52" s="24">
        <v>1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</row>
    <row r="53" spans="1:26" x14ac:dyDescent="0.25">
      <c r="A53" s="2">
        <v>36647</v>
      </c>
      <c r="B53" s="3">
        <v>383368172</v>
      </c>
      <c r="C53">
        <v>8.2792999999999992</v>
      </c>
      <c r="D53">
        <v>1.4689000000000001</v>
      </c>
      <c r="E53">
        <v>0.6319914049168931</v>
      </c>
      <c r="F53">
        <v>99.199200000000005</v>
      </c>
      <c r="G53">
        <v>66.95</v>
      </c>
      <c r="H53" s="22">
        <v>14.246988052631579</v>
      </c>
      <c r="I53" s="22">
        <f t="shared" si="0"/>
        <v>0.9948659900402117</v>
      </c>
      <c r="J53" s="22">
        <f t="shared" si="1"/>
        <v>1.0000845553596016</v>
      </c>
      <c r="K53" s="22">
        <f t="shared" si="2"/>
        <v>1.0055449069003286</v>
      </c>
      <c r="L53" s="22">
        <f t="shared" si="3"/>
        <v>0.99848322062819939</v>
      </c>
      <c r="M53" s="22">
        <f t="shared" si="4"/>
        <v>1.0029674730576701</v>
      </c>
      <c r="N53" s="22">
        <f t="shared" si="5"/>
        <v>1.1591066481994461</v>
      </c>
      <c r="O53" s="22">
        <f t="shared" si="6"/>
        <v>1.0959964107351792</v>
      </c>
      <c r="P53" s="24">
        <v>0</v>
      </c>
      <c r="Q53" s="24">
        <v>0</v>
      </c>
      <c r="R53" s="24">
        <v>0</v>
      </c>
      <c r="S53" s="24">
        <v>1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</row>
    <row r="54" spans="1:26" x14ac:dyDescent="0.25">
      <c r="A54" s="2">
        <v>36678</v>
      </c>
      <c r="B54" s="3">
        <v>379454113</v>
      </c>
      <c r="C54">
        <v>8.2781000000000002</v>
      </c>
      <c r="D54">
        <v>1.4957</v>
      </c>
      <c r="E54">
        <v>0.66269052352551361</v>
      </c>
      <c r="F54">
        <v>102.54430000000001</v>
      </c>
      <c r="G54">
        <v>69.16</v>
      </c>
      <c r="H54" s="22">
        <v>15.598633772727275</v>
      </c>
      <c r="I54" s="22">
        <f t="shared" si="0"/>
        <v>0.98979033919383375</v>
      </c>
      <c r="J54" s="22">
        <f t="shared" si="1"/>
        <v>0.99985506021040438</v>
      </c>
      <c r="K54" s="22">
        <f t="shared" si="2"/>
        <v>1.0182449451970863</v>
      </c>
      <c r="L54" s="22">
        <f t="shared" si="3"/>
        <v>1.0485752153744203</v>
      </c>
      <c r="M54" s="22">
        <f t="shared" si="4"/>
        <v>1.0337210380728876</v>
      </c>
      <c r="N54" s="22">
        <f t="shared" si="5"/>
        <v>1.033009708737864</v>
      </c>
      <c r="O54" s="22">
        <f t="shared" si="6"/>
        <v>1.0948723839103685</v>
      </c>
      <c r="P54" s="24">
        <v>0</v>
      </c>
      <c r="Q54" s="24">
        <v>0</v>
      </c>
      <c r="R54" s="24">
        <v>0</v>
      </c>
      <c r="S54" s="24">
        <v>0</v>
      </c>
      <c r="T54" s="24">
        <v>1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</row>
    <row r="55" spans="1:26" x14ac:dyDescent="0.25">
      <c r="A55" s="2">
        <v>36708</v>
      </c>
      <c r="B55" s="3">
        <v>360703105</v>
      </c>
      <c r="C55">
        <v>8.2772000000000006</v>
      </c>
      <c r="D55">
        <v>1.4770000000000001</v>
      </c>
      <c r="E55">
        <v>0.66260270341902994</v>
      </c>
      <c r="F55">
        <v>100.0607</v>
      </c>
      <c r="G55">
        <v>69.5</v>
      </c>
      <c r="H55" s="22">
        <v>14.399478954545456</v>
      </c>
      <c r="I55" s="22">
        <f t="shared" si="0"/>
        <v>0.95058425417568215</v>
      </c>
      <c r="J55" s="22">
        <f t="shared" si="1"/>
        <v>0.99989127939986233</v>
      </c>
      <c r="K55" s="22">
        <f t="shared" si="2"/>
        <v>0.98749749281272992</v>
      </c>
      <c r="L55" s="22">
        <f t="shared" si="3"/>
        <v>0.99986747945931609</v>
      </c>
      <c r="M55" s="22">
        <f t="shared" si="4"/>
        <v>0.9757802237667037</v>
      </c>
      <c r="N55" s="22">
        <f t="shared" si="5"/>
        <v>1.0049161364950838</v>
      </c>
      <c r="O55" s="22">
        <f t="shared" si="6"/>
        <v>0.92312436873295745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1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</row>
    <row r="56" spans="1:26" x14ac:dyDescent="0.25">
      <c r="A56" s="2">
        <v>36739</v>
      </c>
      <c r="B56" s="3">
        <v>378390147</v>
      </c>
      <c r="C56">
        <v>8.2794000000000008</v>
      </c>
      <c r="D56">
        <v>1.4778</v>
      </c>
      <c r="E56">
        <v>0.66330591668877681</v>
      </c>
      <c r="F56">
        <v>100.7257</v>
      </c>
      <c r="G56">
        <v>66.59</v>
      </c>
      <c r="H56" s="22">
        <v>13.988484249999996</v>
      </c>
      <c r="I56" s="22">
        <f t="shared" si="0"/>
        <v>1.0490349036501918</v>
      </c>
      <c r="J56" s="22">
        <f t="shared" si="1"/>
        <v>1.0002657903638912</v>
      </c>
      <c r="K56" s="22">
        <f t="shared" si="2"/>
        <v>1.0005416384563304</v>
      </c>
      <c r="L56" s="22">
        <f t="shared" si="3"/>
        <v>1.0010612894667019</v>
      </c>
      <c r="M56" s="22">
        <f t="shared" si="4"/>
        <v>1.0066459658986995</v>
      </c>
      <c r="N56" s="22">
        <f t="shared" si="5"/>
        <v>0.9581294964028777</v>
      </c>
      <c r="O56" s="22">
        <f t="shared" si="6"/>
        <v>0.97145766830571856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1</v>
      </c>
      <c r="W56" s="24">
        <v>0</v>
      </c>
      <c r="X56" s="24">
        <v>0</v>
      </c>
      <c r="Y56" s="24">
        <v>0</v>
      </c>
      <c r="Z56" s="24">
        <v>0</v>
      </c>
    </row>
    <row r="57" spans="1:26" x14ac:dyDescent="0.25">
      <c r="A57" s="2">
        <v>36770</v>
      </c>
      <c r="B57" s="3">
        <v>362288754</v>
      </c>
      <c r="C57">
        <v>8.2796000000000003</v>
      </c>
      <c r="D57">
        <v>1.4827999999999999</v>
      </c>
      <c r="E57">
        <v>0.67163677883000883</v>
      </c>
      <c r="F57">
        <v>102.43640000000001</v>
      </c>
      <c r="G57">
        <v>59.49</v>
      </c>
      <c r="H57" s="22">
        <v>12.527044391304349</v>
      </c>
      <c r="I57" s="22">
        <f t="shared" si="0"/>
        <v>0.9574476419968726</v>
      </c>
      <c r="J57" s="22">
        <f t="shared" si="1"/>
        <v>1.0000241563398313</v>
      </c>
      <c r="K57" s="22">
        <f t="shared" si="2"/>
        <v>1.0033834077683041</v>
      </c>
      <c r="L57" s="22">
        <f t="shared" si="3"/>
        <v>1.0125596077641215</v>
      </c>
      <c r="M57" s="22">
        <f t="shared" si="4"/>
        <v>1.0169837489339861</v>
      </c>
      <c r="N57" s="22">
        <f t="shared" si="5"/>
        <v>0.89337738399159028</v>
      </c>
      <c r="O57" s="22">
        <f t="shared" si="6"/>
        <v>0.8955255027937965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1</v>
      </c>
      <c r="X57" s="24">
        <v>0</v>
      </c>
      <c r="Y57" s="24">
        <v>0</v>
      </c>
      <c r="Z57" s="24">
        <v>0</v>
      </c>
    </row>
    <row r="58" spans="1:26" x14ac:dyDescent="0.25">
      <c r="A58" s="2">
        <v>36800</v>
      </c>
      <c r="B58" s="3">
        <v>379463837</v>
      </c>
      <c r="C58">
        <v>8.2784999999999993</v>
      </c>
      <c r="D58">
        <v>1.4863999999999999</v>
      </c>
      <c r="E58">
        <v>0.6975446428571429</v>
      </c>
      <c r="F58">
        <v>104.1617</v>
      </c>
      <c r="G58">
        <v>57.16</v>
      </c>
      <c r="H58" s="22">
        <v>11.8130177</v>
      </c>
      <c r="I58" s="22">
        <f t="shared" si="0"/>
        <v>1.0474071657217381</v>
      </c>
      <c r="J58" s="22">
        <f t="shared" si="1"/>
        <v>0.99986714334025784</v>
      </c>
      <c r="K58" s="22">
        <f t="shared" si="2"/>
        <v>1.0024278392230914</v>
      </c>
      <c r="L58" s="22">
        <f t="shared" si="3"/>
        <v>1.03857421875</v>
      </c>
      <c r="M58" s="22">
        <f t="shared" si="4"/>
        <v>1.0168426457782584</v>
      </c>
      <c r="N58" s="22">
        <f t="shared" si="5"/>
        <v>0.96083375357202883</v>
      </c>
      <c r="O58" s="22">
        <f t="shared" si="6"/>
        <v>0.94300118455714976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1</v>
      </c>
      <c r="Y58" s="24">
        <v>0</v>
      </c>
      <c r="Z58" s="24">
        <v>0</v>
      </c>
    </row>
    <row r="59" spans="1:26" x14ac:dyDescent="0.25">
      <c r="A59" s="2">
        <v>36831</v>
      </c>
      <c r="B59" s="3">
        <v>358381419</v>
      </c>
      <c r="C59">
        <v>8.2784999999999993</v>
      </c>
      <c r="D59">
        <v>1.5125</v>
      </c>
      <c r="E59">
        <v>0.68936991589687036</v>
      </c>
      <c r="F59">
        <v>105.4525</v>
      </c>
      <c r="G59">
        <v>54.89</v>
      </c>
      <c r="H59" s="22">
        <v>12.207664636363637</v>
      </c>
      <c r="I59" s="22">
        <f t="shared" si="0"/>
        <v>0.9444415621612976</v>
      </c>
      <c r="J59" s="22">
        <f t="shared" si="1"/>
        <v>1</v>
      </c>
      <c r="K59" s="22">
        <f t="shared" si="2"/>
        <v>1.017559203444564</v>
      </c>
      <c r="L59" s="22">
        <f t="shared" si="3"/>
        <v>0.98828071142975327</v>
      </c>
      <c r="M59" s="22">
        <f t="shared" si="4"/>
        <v>1.0123922708634747</v>
      </c>
      <c r="N59" s="22">
        <f t="shared" si="5"/>
        <v>0.96028691392582233</v>
      </c>
      <c r="O59" s="22">
        <f t="shared" si="6"/>
        <v>1.0334078003086067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1</v>
      </c>
      <c r="Z59" s="24">
        <v>0</v>
      </c>
    </row>
    <row r="60" spans="1:26" x14ac:dyDescent="0.25">
      <c r="A60" s="2">
        <v>36861</v>
      </c>
      <c r="B60" s="3">
        <v>345772369</v>
      </c>
      <c r="C60">
        <v>8.2774000000000001</v>
      </c>
      <c r="D60">
        <v>1.5426</v>
      </c>
      <c r="E60">
        <v>0.70136063964090334</v>
      </c>
      <c r="F60">
        <v>106.83159999999999</v>
      </c>
      <c r="G60">
        <v>48.68</v>
      </c>
      <c r="H60" s="22">
        <v>13.56634942857143</v>
      </c>
      <c r="I60" s="22">
        <f t="shared" si="0"/>
        <v>0.96481667482878064</v>
      </c>
      <c r="J60" s="22">
        <f t="shared" si="1"/>
        <v>0.99986712568702074</v>
      </c>
      <c r="K60" s="22">
        <f t="shared" si="2"/>
        <v>1.019900826446281</v>
      </c>
      <c r="L60" s="22">
        <f t="shared" si="3"/>
        <v>1.0173937438630942</v>
      </c>
      <c r="M60" s="22">
        <f t="shared" si="4"/>
        <v>1.0130779260804628</v>
      </c>
      <c r="N60" s="22">
        <f t="shared" si="5"/>
        <v>0.8868646383676444</v>
      </c>
      <c r="O60" s="22">
        <f t="shared" si="6"/>
        <v>1.1112976832735562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4">
        <v>0</v>
      </c>
      <c r="Z60" s="24">
        <v>1</v>
      </c>
    </row>
    <row r="61" spans="1:26" x14ac:dyDescent="0.25">
      <c r="A61" s="2">
        <v>36892</v>
      </c>
      <c r="B61" s="3">
        <v>384150373</v>
      </c>
      <c r="C61">
        <v>8.2771000000000008</v>
      </c>
      <c r="D61">
        <v>1.5219</v>
      </c>
      <c r="E61">
        <v>0.68357372342607148</v>
      </c>
      <c r="F61">
        <v>105.00320000000001</v>
      </c>
      <c r="G61">
        <v>54.76</v>
      </c>
      <c r="H61" s="22">
        <v>15.616324650000001</v>
      </c>
      <c r="I61" s="22">
        <f t="shared" si="0"/>
        <v>1.1109921076429332</v>
      </c>
      <c r="J61" s="22">
        <f t="shared" si="1"/>
        <v>0.99996375673520677</v>
      </c>
      <c r="K61" s="22">
        <f t="shared" si="2"/>
        <v>0.98658109684947493</v>
      </c>
      <c r="L61" s="22">
        <f t="shared" si="3"/>
        <v>0.97463941486089278</v>
      </c>
      <c r="M61" s="22">
        <f t="shared" si="4"/>
        <v>0.98288521373825732</v>
      </c>
      <c r="N61" s="22">
        <f t="shared" si="5"/>
        <v>1.1248972884141331</v>
      </c>
      <c r="O61" s="22">
        <f t="shared" si="6"/>
        <v>1.1511073581158995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</row>
    <row r="62" spans="1:26" x14ac:dyDescent="0.25">
      <c r="A62" s="2">
        <v>36923</v>
      </c>
      <c r="B62" s="3">
        <v>373218264</v>
      </c>
      <c r="C62">
        <v>8.2775999999999996</v>
      </c>
      <c r="D62">
        <v>1.5032000000000001</v>
      </c>
      <c r="E62">
        <v>0.67681895093062605</v>
      </c>
      <c r="F62">
        <v>103.6383</v>
      </c>
      <c r="G62">
        <v>50.38</v>
      </c>
      <c r="H62" s="22">
        <v>15.434568904761901</v>
      </c>
      <c r="I62" s="22">
        <f t="shared" si="0"/>
        <v>0.97154211015174519</v>
      </c>
      <c r="J62" s="22">
        <f t="shared" si="1"/>
        <v>1.0000604076306918</v>
      </c>
      <c r="K62" s="22">
        <f t="shared" si="2"/>
        <v>0.98771272751166306</v>
      </c>
      <c r="L62" s="22">
        <f t="shared" si="3"/>
        <v>0.99011844331641286</v>
      </c>
      <c r="M62" s="22">
        <f t="shared" si="4"/>
        <v>0.9870013485303305</v>
      </c>
      <c r="N62" s="22">
        <f t="shared" si="5"/>
        <v>0.92001460920379852</v>
      </c>
      <c r="O62" s="22">
        <f t="shared" si="6"/>
        <v>0.98836117016572789</v>
      </c>
      <c r="P62" s="24">
        <v>1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</row>
    <row r="63" spans="1:26" x14ac:dyDescent="0.25">
      <c r="A63" s="2">
        <v>36951</v>
      </c>
      <c r="B63" s="3">
        <v>458819807</v>
      </c>
      <c r="C63">
        <v>8.2771000000000008</v>
      </c>
      <c r="D63">
        <v>1.5216000000000001</v>
      </c>
      <c r="E63">
        <v>0.6884681583476765</v>
      </c>
      <c r="F63">
        <v>105.0421</v>
      </c>
      <c r="G63">
        <v>53.8</v>
      </c>
      <c r="H63" s="22">
        <v>15.03138063157895</v>
      </c>
      <c r="I63" s="22">
        <f t="shared" si="0"/>
        <v>1.2293605411550812</v>
      </c>
      <c r="J63" s="22">
        <f t="shared" si="1"/>
        <v>0.99993959601816962</v>
      </c>
      <c r="K63" s="22">
        <f t="shared" si="2"/>
        <v>1.0122405534858967</v>
      </c>
      <c r="L63" s="22">
        <f t="shared" si="3"/>
        <v>1.0172117039586921</v>
      </c>
      <c r="M63" s="22">
        <f t="shared" si="4"/>
        <v>1.0135451855153934</v>
      </c>
      <c r="N63" s="22">
        <f t="shared" si="5"/>
        <v>1.0678840809845176</v>
      </c>
      <c r="O63" s="22">
        <f t="shared" si="6"/>
        <v>0.97387758118345891</v>
      </c>
      <c r="P63" s="24">
        <v>0</v>
      </c>
      <c r="Q63" s="24">
        <v>1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</row>
    <row r="64" spans="1:26" x14ac:dyDescent="0.25">
      <c r="A64" s="2">
        <v>36982</v>
      </c>
      <c r="B64" s="3">
        <v>416036816</v>
      </c>
      <c r="C64">
        <v>8.2774999999999999</v>
      </c>
      <c r="D64">
        <v>1.5587</v>
      </c>
      <c r="E64">
        <v>0.6922810661128419</v>
      </c>
      <c r="F64">
        <v>107.2745</v>
      </c>
      <c r="G64">
        <v>63.11</v>
      </c>
      <c r="H64" s="22">
        <v>14.714034954545451</v>
      </c>
      <c r="I64" s="22">
        <f t="shared" si="0"/>
        <v>0.90675426311750307</v>
      </c>
      <c r="J64" s="22">
        <f t="shared" si="1"/>
        <v>1.0000483261045534</v>
      </c>
      <c r="K64" s="22">
        <f t="shared" si="2"/>
        <v>1.024382229232387</v>
      </c>
      <c r="L64" s="22">
        <f t="shared" si="3"/>
        <v>1.0055382485289028</v>
      </c>
      <c r="M64" s="22">
        <f t="shared" si="4"/>
        <v>1.0212524311680744</v>
      </c>
      <c r="N64" s="22">
        <f t="shared" si="5"/>
        <v>1.1730483271375465</v>
      </c>
      <c r="O64" s="22">
        <f t="shared" si="6"/>
        <v>0.97888778916510188</v>
      </c>
      <c r="P64" s="24">
        <v>0</v>
      </c>
      <c r="Q64" s="24">
        <v>0</v>
      </c>
      <c r="R64" s="24">
        <v>1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</row>
    <row r="65" spans="1:26" x14ac:dyDescent="0.25">
      <c r="A65" s="2">
        <v>37012</v>
      </c>
      <c r="B65" s="3">
        <v>435847502</v>
      </c>
      <c r="C65">
        <v>8.2771000000000008</v>
      </c>
      <c r="D65">
        <v>1.5578000000000001</v>
      </c>
      <c r="E65">
        <v>0.69696124895455813</v>
      </c>
      <c r="F65">
        <v>108.8514</v>
      </c>
      <c r="G65">
        <v>64.63</v>
      </c>
      <c r="H65" s="22">
        <v>13.949420549999999</v>
      </c>
      <c r="I65" s="22">
        <f t="shared" si="0"/>
        <v>1.0476176271861479</v>
      </c>
      <c r="J65" s="22">
        <f t="shared" si="1"/>
        <v>0.9999516762307461</v>
      </c>
      <c r="K65" s="22">
        <f t="shared" si="2"/>
        <v>0.99942259575287107</v>
      </c>
      <c r="L65" s="22">
        <f t="shared" si="3"/>
        <v>1.0067605241148592</v>
      </c>
      <c r="M65" s="22">
        <f t="shared" si="4"/>
        <v>1.0146996723359232</v>
      </c>
      <c r="N65" s="22">
        <f t="shared" si="5"/>
        <v>1.02408493107273</v>
      </c>
      <c r="O65" s="22">
        <f t="shared" si="6"/>
        <v>0.94803502867109557</v>
      </c>
      <c r="P65" s="24">
        <v>0</v>
      </c>
      <c r="Q65" s="24">
        <v>0</v>
      </c>
      <c r="R65" s="24">
        <v>0</v>
      </c>
      <c r="S65" s="24">
        <v>1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</row>
    <row r="66" spans="1:26" x14ac:dyDescent="0.25">
      <c r="A66" s="2">
        <v>37043</v>
      </c>
      <c r="B66" s="3">
        <v>404962916</v>
      </c>
      <c r="C66">
        <v>8.2769999999999992</v>
      </c>
      <c r="D66">
        <v>1.5410999999999999</v>
      </c>
      <c r="E66">
        <v>0.70101647388713628</v>
      </c>
      <c r="F66">
        <v>108.64709999999999</v>
      </c>
      <c r="G66">
        <v>70.61</v>
      </c>
      <c r="H66" s="22">
        <v>14.315454090909089</v>
      </c>
      <c r="I66" s="22">
        <f t="shared" si="0"/>
        <v>0.92913900880863598</v>
      </c>
      <c r="J66" s="22">
        <f t="shared" si="1"/>
        <v>0.99998791847386148</v>
      </c>
      <c r="K66" s="22">
        <f t="shared" si="2"/>
        <v>0.98927975349852348</v>
      </c>
      <c r="L66" s="22">
        <f t="shared" si="3"/>
        <v>1.0058184367332632</v>
      </c>
      <c r="M66" s="22">
        <f t="shared" si="4"/>
        <v>0.998123129330445</v>
      </c>
      <c r="N66" s="22">
        <f t="shared" si="5"/>
        <v>1.0925266903914592</v>
      </c>
      <c r="O66" s="22">
        <f t="shared" si="6"/>
        <v>1.0262400534557752</v>
      </c>
      <c r="P66" s="24">
        <v>0</v>
      </c>
      <c r="Q66" s="24">
        <v>0</v>
      </c>
      <c r="R66" s="24">
        <v>0</v>
      </c>
      <c r="S66" s="24">
        <v>0</v>
      </c>
      <c r="T66" s="24">
        <v>1</v>
      </c>
      <c r="U66" s="24">
        <v>0</v>
      </c>
      <c r="V66" s="24">
        <v>0</v>
      </c>
      <c r="W66" s="24">
        <v>0</v>
      </c>
      <c r="X66" s="24">
        <v>0</v>
      </c>
      <c r="Y66" s="24">
        <v>0</v>
      </c>
      <c r="Z66" s="24">
        <v>0</v>
      </c>
    </row>
    <row r="67" spans="1:26" x14ac:dyDescent="0.25">
      <c r="A67" s="2">
        <v>37073</v>
      </c>
      <c r="B67" s="3">
        <v>369304229</v>
      </c>
      <c r="C67">
        <v>8.2769999999999992</v>
      </c>
      <c r="D67">
        <v>1.5245</v>
      </c>
      <c r="E67">
        <v>0.71326676176890158</v>
      </c>
      <c r="F67">
        <v>109.6938</v>
      </c>
      <c r="G67">
        <v>72.92</v>
      </c>
      <c r="H67" s="22">
        <v>13.937850761904761</v>
      </c>
      <c r="I67" s="22">
        <f t="shared" ref="I67:I130" si="7">B67/B66</f>
        <v>0.91194579653807117</v>
      </c>
      <c r="J67" s="22">
        <f t="shared" ref="J67:J130" si="8">C67/C66</f>
        <v>1</v>
      </c>
      <c r="K67" s="22">
        <f t="shared" ref="K67:K130" si="9">D67/D66</f>
        <v>0.98922847316851603</v>
      </c>
      <c r="L67" s="22">
        <f t="shared" ref="L67:L130" si="10">E67/E66</f>
        <v>1.0174750356633382</v>
      </c>
      <c r="M67" s="22">
        <f t="shared" ref="M67:M130" si="11">F67/F66</f>
        <v>1.0096339432897887</v>
      </c>
      <c r="N67" s="22">
        <f t="shared" ref="N67:N130" si="12">G67/G66</f>
        <v>1.0327149129018554</v>
      </c>
      <c r="O67" s="22">
        <f t="shared" ref="O67:O130" si="13">H67/H66</f>
        <v>0.9736226789170368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1</v>
      </c>
      <c r="V67" s="24">
        <v>0</v>
      </c>
      <c r="W67" s="24">
        <v>0</v>
      </c>
      <c r="X67" s="24">
        <v>0</v>
      </c>
      <c r="Y67" s="24">
        <v>0</v>
      </c>
      <c r="Z67" s="24">
        <v>0</v>
      </c>
    </row>
    <row r="68" spans="1:26" x14ac:dyDescent="0.25">
      <c r="A68" s="2">
        <v>37104</v>
      </c>
      <c r="B68" s="3">
        <v>367314212</v>
      </c>
      <c r="C68">
        <v>8.2768999999999995</v>
      </c>
      <c r="D68">
        <v>1.5307999999999999</v>
      </c>
      <c r="E68">
        <v>0.70681368391292054</v>
      </c>
      <c r="F68">
        <v>110.03700000000001</v>
      </c>
      <c r="G68">
        <v>72.97</v>
      </c>
      <c r="H68" s="22">
        <v>14.651824238095235</v>
      </c>
      <c r="I68" s="22">
        <f t="shared" si="7"/>
        <v>0.99461144269755974</v>
      </c>
      <c r="J68" s="22">
        <f t="shared" si="8"/>
        <v>0.99998791832789657</v>
      </c>
      <c r="K68" s="22">
        <f t="shared" si="9"/>
        <v>1.0041325024598229</v>
      </c>
      <c r="L68" s="22">
        <f t="shared" si="10"/>
        <v>0.99095278484591454</v>
      </c>
      <c r="M68" s="22">
        <f t="shared" si="11"/>
        <v>1.0031287091886689</v>
      </c>
      <c r="N68" s="22">
        <f t="shared" si="12"/>
        <v>1.0006856829402084</v>
      </c>
      <c r="O68" s="22">
        <f t="shared" si="13"/>
        <v>1.0512255073172345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1</v>
      </c>
      <c r="W68" s="24">
        <v>0</v>
      </c>
      <c r="X68" s="24">
        <v>0</v>
      </c>
      <c r="Y68" s="24">
        <v>0</v>
      </c>
      <c r="Z68" s="24">
        <v>0</v>
      </c>
    </row>
    <row r="69" spans="1:26" x14ac:dyDescent="0.25">
      <c r="A69" s="2">
        <v>37135</v>
      </c>
      <c r="B69" s="3">
        <v>357715485</v>
      </c>
      <c r="C69">
        <v>8.2769999999999992</v>
      </c>
      <c r="D69">
        <v>1.5399</v>
      </c>
      <c r="E69">
        <v>0.69579738380183687</v>
      </c>
      <c r="F69">
        <v>107.7062</v>
      </c>
      <c r="G69">
        <v>71.540000000000006</v>
      </c>
      <c r="H69" s="22">
        <v>15.71557834782609</v>
      </c>
      <c r="I69" s="22">
        <f t="shared" si="7"/>
        <v>0.97386780394982375</v>
      </c>
      <c r="J69" s="22">
        <f t="shared" si="8"/>
        <v>1.000012081818072</v>
      </c>
      <c r="K69" s="22">
        <f t="shared" si="9"/>
        <v>1.0059446041285602</v>
      </c>
      <c r="L69" s="22">
        <f t="shared" si="10"/>
        <v>0.98441413860283877</v>
      </c>
      <c r="M69" s="22">
        <f t="shared" si="11"/>
        <v>0.97881803393404032</v>
      </c>
      <c r="N69" s="22">
        <f t="shared" si="12"/>
        <v>0.98040290530354945</v>
      </c>
      <c r="O69" s="22">
        <f t="shared" si="13"/>
        <v>1.0726021615086714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1</v>
      </c>
      <c r="X69" s="24">
        <v>0</v>
      </c>
      <c r="Y69" s="24">
        <v>0</v>
      </c>
      <c r="Z69" s="24">
        <v>0</v>
      </c>
    </row>
    <row r="70" spans="1:26" x14ac:dyDescent="0.25">
      <c r="A70" s="2">
        <v>37165</v>
      </c>
      <c r="B70" s="3">
        <v>386765757</v>
      </c>
      <c r="C70">
        <v>8.2767999999999997</v>
      </c>
      <c r="D70">
        <v>1.5679000000000001</v>
      </c>
      <c r="E70">
        <v>0.68315343626178437</v>
      </c>
      <c r="F70">
        <v>106.8968</v>
      </c>
      <c r="G70">
        <v>63.93</v>
      </c>
      <c r="H70" s="22">
        <v>14.413938466666668</v>
      </c>
      <c r="I70" s="22">
        <f t="shared" si="7"/>
        <v>1.0812105520117476</v>
      </c>
      <c r="J70" s="22">
        <f t="shared" si="8"/>
        <v>0.99997583665579326</v>
      </c>
      <c r="K70" s="22">
        <f t="shared" si="9"/>
        <v>1.0181829988960323</v>
      </c>
      <c r="L70" s="22">
        <f t="shared" si="10"/>
        <v>0.98182811859543651</v>
      </c>
      <c r="M70" s="22">
        <f t="shared" si="11"/>
        <v>0.99248511227765912</v>
      </c>
      <c r="N70" s="22">
        <f t="shared" si="12"/>
        <v>0.8936259435280961</v>
      </c>
      <c r="O70" s="22">
        <f t="shared" si="13"/>
        <v>0.917175184243889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1</v>
      </c>
      <c r="Y70" s="24">
        <v>0</v>
      </c>
      <c r="Z70" s="24">
        <v>0</v>
      </c>
    </row>
    <row r="71" spans="1:26" x14ac:dyDescent="0.25">
      <c r="A71" s="2">
        <v>37196</v>
      </c>
      <c r="B71" s="3">
        <v>361992870</v>
      </c>
      <c r="C71">
        <v>8.2767999999999997</v>
      </c>
      <c r="D71">
        <v>1.5717000000000001</v>
      </c>
      <c r="E71">
        <v>0.68960761326805053</v>
      </c>
      <c r="F71">
        <v>107.76909999999999</v>
      </c>
      <c r="G71">
        <v>57.29</v>
      </c>
      <c r="H71" s="22">
        <v>14.384090869565217</v>
      </c>
      <c r="I71" s="22">
        <f t="shared" si="7"/>
        <v>0.93594860312310435</v>
      </c>
      <c r="J71" s="22">
        <f t="shared" si="8"/>
        <v>1</v>
      </c>
      <c r="K71" s="22">
        <f t="shared" si="9"/>
        <v>1.0024236239556095</v>
      </c>
      <c r="L71" s="22">
        <f t="shared" si="10"/>
        <v>1.0094476243017725</v>
      </c>
      <c r="M71" s="22">
        <f t="shared" si="11"/>
        <v>1.008160206853713</v>
      </c>
      <c r="N71" s="22">
        <f t="shared" si="12"/>
        <v>0.89613639918661037</v>
      </c>
      <c r="O71" s="22">
        <f t="shared" si="13"/>
        <v>0.99792925457740256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4">
        <v>1</v>
      </c>
      <c r="Z71" s="24">
        <v>0</v>
      </c>
    </row>
    <row r="72" spans="1:26" x14ac:dyDescent="0.25">
      <c r="A72" s="2">
        <v>37226</v>
      </c>
      <c r="B72" s="3">
        <v>343455401</v>
      </c>
      <c r="C72">
        <v>8.2768999999999995</v>
      </c>
      <c r="D72">
        <v>1.5922000000000001</v>
      </c>
      <c r="E72">
        <v>0.69657286152131515</v>
      </c>
      <c r="F72">
        <v>109.2496</v>
      </c>
      <c r="G72">
        <v>48.6</v>
      </c>
      <c r="H72" s="22">
        <v>14.721352285714287</v>
      </c>
      <c r="I72" s="22">
        <f t="shared" si="7"/>
        <v>0.94879051347061061</v>
      </c>
      <c r="J72" s="22">
        <f t="shared" si="8"/>
        <v>1.0000120819640441</v>
      </c>
      <c r="K72" s="22">
        <f t="shared" si="9"/>
        <v>1.0130432016288096</v>
      </c>
      <c r="L72" s="22">
        <f t="shared" si="10"/>
        <v>1.0101003064920591</v>
      </c>
      <c r="M72" s="22">
        <f t="shared" si="11"/>
        <v>1.013737704035758</v>
      </c>
      <c r="N72" s="22">
        <f t="shared" si="12"/>
        <v>0.84831558736254153</v>
      </c>
      <c r="O72" s="22">
        <f t="shared" si="13"/>
        <v>1.0234468357581548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4">
        <v>0</v>
      </c>
      <c r="Z72" s="24">
        <v>1</v>
      </c>
    </row>
    <row r="73" spans="1:26" x14ac:dyDescent="0.25">
      <c r="A73" s="2">
        <v>37257</v>
      </c>
      <c r="B73" s="3">
        <v>367699970</v>
      </c>
      <c r="C73">
        <v>8.2764000000000006</v>
      </c>
      <c r="D73">
        <v>1.5788</v>
      </c>
      <c r="E73">
        <v>0.69381808089918817</v>
      </c>
      <c r="F73">
        <v>109.518</v>
      </c>
      <c r="G73">
        <v>47.41</v>
      </c>
      <c r="H73" s="22">
        <v>15.705219</v>
      </c>
      <c r="I73" s="22">
        <f t="shared" si="7"/>
        <v>1.0705901521111907</v>
      </c>
      <c r="J73" s="22">
        <f t="shared" si="8"/>
        <v>0.99993959090964024</v>
      </c>
      <c r="K73" s="22">
        <f t="shared" si="9"/>
        <v>0.9915839718628312</v>
      </c>
      <c r="L73" s="22">
        <f t="shared" si="10"/>
        <v>0.99604523693887448</v>
      </c>
      <c r="M73" s="22">
        <f t="shared" si="11"/>
        <v>1.002456759567083</v>
      </c>
      <c r="N73" s="22">
        <f t="shared" si="12"/>
        <v>0.97551440329218098</v>
      </c>
      <c r="O73" s="22">
        <f t="shared" si="13"/>
        <v>1.0668326316217882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0</v>
      </c>
    </row>
    <row r="74" spans="1:26" x14ac:dyDescent="0.25">
      <c r="A74" s="2">
        <v>37288</v>
      </c>
      <c r="B74" s="3">
        <v>385445526</v>
      </c>
      <c r="C74">
        <v>8.2771000000000008</v>
      </c>
      <c r="D74">
        <v>1.5996999999999999</v>
      </c>
      <c r="E74">
        <v>0.69822650467811764</v>
      </c>
      <c r="F74">
        <v>111.28</v>
      </c>
      <c r="G74">
        <v>54.26</v>
      </c>
      <c r="H74" s="22">
        <v>16.02963738095238</v>
      </c>
      <c r="I74" s="22">
        <f t="shared" si="7"/>
        <v>1.0482609666788931</v>
      </c>
      <c r="J74" s="22">
        <f t="shared" si="8"/>
        <v>1.0000845778357741</v>
      </c>
      <c r="K74" s="22">
        <f t="shared" si="9"/>
        <v>1.0132379022042057</v>
      </c>
      <c r="L74" s="22">
        <f t="shared" si="10"/>
        <v>1.0063538611925711</v>
      </c>
      <c r="M74" s="22">
        <f t="shared" si="11"/>
        <v>1.0160886794864772</v>
      </c>
      <c r="N74" s="22">
        <f t="shared" si="12"/>
        <v>1.1444842860156086</v>
      </c>
      <c r="O74" s="22">
        <f t="shared" si="13"/>
        <v>1.0206567244272353</v>
      </c>
      <c r="P74" s="24">
        <v>1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4">
        <v>0</v>
      </c>
    </row>
    <row r="75" spans="1:26" x14ac:dyDescent="0.25">
      <c r="A75" s="2">
        <v>37316</v>
      </c>
      <c r="B75" s="3">
        <v>430402018</v>
      </c>
      <c r="C75">
        <v>8.2766999999999999</v>
      </c>
      <c r="D75">
        <v>1.5964</v>
      </c>
      <c r="E75">
        <v>0.70288887326913607</v>
      </c>
      <c r="F75">
        <v>112.18510000000001</v>
      </c>
      <c r="G75">
        <v>55.14</v>
      </c>
      <c r="H75" s="22">
        <v>16.789415421052627</v>
      </c>
      <c r="I75" s="22">
        <f t="shared" si="7"/>
        <v>1.1166351376977717</v>
      </c>
      <c r="J75" s="22">
        <f t="shared" si="8"/>
        <v>0.99995167389544637</v>
      </c>
      <c r="K75" s="22">
        <f t="shared" si="9"/>
        <v>0.99793711320872669</v>
      </c>
      <c r="L75" s="22">
        <f t="shared" si="10"/>
        <v>1.0066774442960567</v>
      </c>
      <c r="M75" s="22">
        <f t="shared" si="11"/>
        <v>1.0081335370237239</v>
      </c>
      <c r="N75" s="22">
        <f t="shared" si="12"/>
        <v>1.0162182086251383</v>
      </c>
      <c r="O75" s="22">
        <f t="shared" si="13"/>
        <v>1.0473983298588572</v>
      </c>
      <c r="P75" s="24">
        <v>0</v>
      </c>
      <c r="Q75" s="24">
        <v>1</v>
      </c>
      <c r="R75" s="24">
        <v>0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24">
        <v>0</v>
      </c>
      <c r="Y75" s="24">
        <v>0</v>
      </c>
      <c r="Z75" s="24">
        <v>0</v>
      </c>
    </row>
    <row r="76" spans="1:26" x14ac:dyDescent="0.25">
      <c r="A76" s="2">
        <v>37347</v>
      </c>
      <c r="B76" s="3">
        <v>417824748</v>
      </c>
      <c r="C76">
        <v>8.2773000000000003</v>
      </c>
      <c r="D76">
        <v>1.5876999999999999</v>
      </c>
      <c r="E76">
        <v>0.70274068868587491</v>
      </c>
      <c r="F76">
        <v>111.18210000000001</v>
      </c>
      <c r="G76">
        <v>50.8</v>
      </c>
      <c r="H76" s="22">
        <v>17.450910799999996</v>
      </c>
      <c r="I76" s="22">
        <f t="shared" si="7"/>
        <v>0.97077785541423744</v>
      </c>
      <c r="J76" s="22">
        <f t="shared" si="8"/>
        <v>1.0000724926601181</v>
      </c>
      <c r="K76" s="22">
        <f t="shared" si="9"/>
        <v>0.99455023803557996</v>
      </c>
      <c r="L76" s="22">
        <f t="shared" si="10"/>
        <v>0.99978917779339438</v>
      </c>
      <c r="M76" s="22">
        <f t="shared" si="11"/>
        <v>0.99105941876416748</v>
      </c>
      <c r="N76" s="22">
        <f t="shared" si="12"/>
        <v>0.92129125861443595</v>
      </c>
      <c r="O76" s="22">
        <f t="shared" si="13"/>
        <v>1.0393995480103437</v>
      </c>
      <c r="P76" s="24">
        <v>0</v>
      </c>
      <c r="Q76" s="24">
        <v>0</v>
      </c>
      <c r="R76" s="24">
        <v>1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4">
        <v>0</v>
      </c>
    </row>
    <row r="77" spans="1:26" x14ac:dyDescent="0.25">
      <c r="A77" s="2">
        <v>37377</v>
      </c>
      <c r="B77" s="3">
        <v>436058532</v>
      </c>
      <c r="C77">
        <v>8.2772000000000006</v>
      </c>
      <c r="D77">
        <v>1.5814999999999999</v>
      </c>
      <c r="E77">
        <v>0.69304872132510909</v>
      </c>
      <c r="F77">
        <v>110.80670000000001</v>
      </c>
      <c r="G77">
        <v>44.78</v>
      </c>
      <c r="H77" s="22">
        <v>16.563479681818187</v>
      </c>
      <c r="I77" s="22">
        <f t="shared" si="7"/>
        <v>1.0436397893788714</v>
      </c>
      <c r="J77" s="22">
        <f t="shared" si="8"/>
        <v>0.99998791876578119</v>
      </c>
      <c r="K77" s="22">
        <f t="shared" si="9"/>
        <v>0.99609498015997988</v>
      </c>
      <c r="L77" s="22">
        <f t="shared" si="10"/>
        <v>0.98620833044563028</v>
      </c>
      <c r="M77" s="22">
        <f t="shared" si="11"/>
        <v>0.99662355720929896</v>
      </c>
      <c r="N77" s="22">
        <f t="shared" si="12"/>
        <v>0.88149606299212602</v>
      </c>
      <c r="O77" s="22">
        <f t="shared" si="13"/>
        <v>0.94914700279243824</v>
      </c>
      <c r="P77" s="24">
        <v>0</v>
      </c>
      <c r="Q77" s="24">
        <v>0</v>
      </c>
      <c r="R77" s="24">
        <v>0</v>
      </c>
      <c r="S77" s="24">
        <v>1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</row>
    <row r="78" spans="1:26" x14ac:dyDescent="0.25">
      <c r="A78" s="2">
        <v>37408</v>
      </c>
      <c r="B78" s="3">
        <v>397557440</v>
      </c>
      <c r="C78">
        <v>8.2769999999999992</v>
      </c>
      <c r="D78">
        <v>1.5502</v>
      </c>
      <c r="E78">
        <v>0.68502534593779973</v>
      </c>
      <c r="F78">
        <v>107.6936</v>
      </c>
      <c r="G78">
        <v>46.98</v>
      </c>
      <c r="H78" s="22">
        <v>17.054362727272732</v>
      </c>
      <c r="I78" s="22">
        <f t="shared" si="7"/>
        <v>0.9117065963062041</v>
      </c>
      <c r="J78" s="22">
        <f t="shared" si="8"/>
        <v>0.99997583723964611</v>
      </c>
      <c r="K78" s="22">
        <f t="shared" si="9"/>
        <v>0.98020866266202977</v>
      </c>
      <c r="L78" s="22">
        <f t="shared" si="10"/>
        <v>0.98842307165365129</v>
      </c>
      <c r="M78" s="22">
        <f t="shared" si="11"/>
        <v>0.97190512848049804</v>
      </c>
      <c r="N78" s="22">
        <f t="shared" si="12"/>
        <v>1.049129075480125</v>
      </c>
      <c r="O78" s="22">
        <f t="shared" si="13"/>
        <v>1.0296364685974404</v>
      </c>
      <c r="P78" s="24">
        <v>0</v>
      </c>
      <c r="Q78" s="24">
        <v>0</v>
      </c>
      <c r="R78" s="24">
        <v>0</v>
      </c>
      <c r="S78" s="24">
        <v>0</v>
      </c>
      <c r="T78" s="24">
        <v>1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0</v>
      </c>
    </row>
    <row r="79" spans="1:26" x14ac:dyDescent="0.25">
      <c r="A79" s="2">
        <v>37438</v>
      </c>
      <c r="B79" s="3">
        <v>358787043</v>
      </c>
      <c r="C79">
        <v>8.2766999999999999</v>
      </c>
      <c r="D79">
        <v>1.5318000000000001</v>
      </c>
      <c r="E79">
        <v>0.67399069892835473</v>
      </c>
      <c r="F79">
        <v>104.87439999999999</v>
      </c>
      <c r="G79">
        <v>50.41</v>
      </c>
      <c r="H79" s="22">
        <v>17.006989949999998</v>
      </c>
      <c r="I79" s="22">
        <f t="shared" si="7"/>
        <v>0.9024785022259928</v>
      </c>
      <c r="J79" s="22">
        <f t="shared" si="8"/>
        <v>0.99996375498368983</v>
      </c>
      <c r="K79" s="22">
        <f t="shared" si="9"/>
        <v>0.98813056379821962</v>
      </c>
      <c r="L79" s="22">
        <f t="shared" si="10"/>
        <v>0.98389162229561222</v>
      </c>
      <c r="M79" s="22">
        <f t="shared" si="11"/>
        <v>0.97382202842137311</v>
      </c>
      <c r="N79" s="22">
        <f t="shared" si="12"/>
        <v>1.073009791400596</v>
      </c>
      <c r="O79" s="22">
        <f t="shared" si="13"/>
        <v>0.99722224875650278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1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</row>
    <row r="80" spans="1:26" x14ac:dyDescent="0.25">
      <c r="A80" s="2">
        <v>37469</v>
      </c>
      <c r="B80" s="3">
        <v>404603381</v>
      </c>
      <c r="C80">
        <v>8.2767999999999997</v>
      </c>
      <c r="D80">
        <v>1.5456000000000001</v>
      </c>
      <c r="E80">
        <v>0.6424670735624799</v>
      </c>
      <c r="F80">
        <v>101.95699999999999</v>
      </c>
      <c r="G80">
        <v>54.87</v>
      </c>
      <c r="H80" s="22">
        <v>16.217149727272727</v>
      </c>
      <c r="I80" s="22">
        <f t="shared" si="7"/>
        <v>1.12769786115158</v>
      </c>
      <c r="J80" s="22">
        <f t="shared" si="8"/>
        <v>1.0000120821100196</v>
      </c>
      <c r="K80" s="22">
        <f t="shared" si="9"/>
        <v>1.0090090090090091</v>
      </c>
      <c r="L80" s="22">
        <f t="shared" si="10"/>
        <v>0.95322839704465157</v>
      </c>
      <c r="M80" s="22">
        <f t="shared" si="11"/>
        <v>0.97218196242362287</v>
      </c>
      <c r="N80" s="22">
        <f t="shared" si="12"/>
        <v>1.0884745090259869</v>
      </c>
      <c r="O80" s="22">
        <f t="shared" si="13"/>
        <v>0.95355790618743375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0</v>
      </c>
      <c r="V80" s="24">
        <v>1</v>
      </c>
      <c r="W80" s="24">
        <v>0</v>
      </c>
      <c r="X80" s="24">
        <v>0</v>
      </c>
      <c r="Y80" s="24">
        <v>0</v>
      </c>
      <c r="Z80" s="24">
        <v>0</v>
      </c>
    </row>
    <row r="81" spans="1:26" x14ac:dyDescent="0.25">
      <c r="A81" s="2">
        <v>37500</v>
      </c>
      <c r="B81" s="3">
        <v>407281630</v>
      </c>
      <c r="C81">
        <v>8.2766999999999999</v>
      </c>
      <c r="D81">
        <v>1.5693999999999999</v>
      </c>
      <c r="E81">
        <v>0.65070275897969809</v>
      </c>
      <c r="F81">
        <v>103.456</v>
      </c>
      <c r="G81">
        <v>46.11</v>
      </c>
      <c r="H81" s="22">
        <v>16.728105681818182</v>
      </c>
      <c r="I81" s="22">
        <f t="shared" si="7"/>
        <v>1.006619442955174</v>
      </c>
      <c r="J81" s="22">
        <f t="shared" si="8"/>
        <v>0.99998791803595599</v>
      </c>
      <c r="K81" s="22">
        <f t="shared" si="9"/>
        <v>1.0153985507246375</v>
      </c>
      <c r="L81" s="22">
        <f t="shared" si="10"/>
        <v>1.0128188443519002</v>
      </c>
      <c r="M81" s="22">
        <f t="shared" si="11"/>
        <v>1.0147022764498761</v>
      </c>
      <c r="N81" s="22">
        <f t="shared" si="12"/>
        <v>0.84034991798797165</v>
      </c>
      <c r="O81" s="22">
        <f t="shared" si="13"/>
        <v>1.0315071367742366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0</v>
      </c>
      <c r="V81" s="24">
        <v>0</v>
      </c>
      <c r="W81" s="24">
        <v>1</v>
      </c>
      <c r="X81" s="24">
        <v>0</v>
      </c>
      <c r="Y81" s="24">
        <v>0</v>
      </c>
      <c r="Z81" s="24">
        <v>0</v>
      </c>
    </row>
    <row r="82" spans="1:26" x14ac:dyDescent="0.25">
      <c r="A82" s="2">
        <v>37530</v>
      </c>
      <c r="B82" s="3">
        <v>395040887</v>
      </c>
      <c r="C82">
        <v>8.2769999999999992</v>
      </c>
      <c r="D82">
        <v>1.5761000000000001</v>
      </c>
      <c r="E82">
        <v>0.64254963695945511</v>
      </c>
      <c r="F82">
        <v>103.44459999999999</v>
      </c>
      <c r="G82">
        <v>36.659999999999997</v>
      </c>
      <c r="H82" s="22">
        <v>17.283128550000001</v>
      </c>
      <c r="I82" s="22">
        <f t="shared" si="7"/>
        <v>0.96994526121887692</v>
      </c>
      <c r="J82" s="22">
        <f t="shared" si="8"/>
        <v>1.0000362463300589</v>
      </c>
      <c r="K82" s="22">
        <f t="shared" si="9"/>
        <v>1.0042691474448835</v>
      </c>
      <c r="L82" s="22">
        <f t="shared" si="10"/>
        <v>0.98747028207929055</v>
      </c>
      <c r="M82" s="22">
        <f t="shared" si="11"/>
        <v>0.99988980822765228</v>
      </c>
      <c r="N82" s="22">
        <f t="shared" si="12"/>
        <v>0.79505530253741052</v>
      </c>
      <c r="O82" s="22">
        <f t="shared" si="13"/>
        <v>1.0331790627545518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1</v>
      </c>
      <c r="Y82" s="24">
        <v>0</v>
      </c>
      <c r="Z82" s="24">
        <v>0</v>
      </c>
    </row>
    <row r="83" spans="1:26" x14ac:dyDescent="0.25">
      <c r="A83" s="2">
        <v>37561</v>
      </c>
      <c r="B83" s="3">
        <v>377561466</v>
      </c>
      <c r="C83">
        <v>8.2772000000000006</v>
      </c>
      <c r="D83">
        <v>1.5780000000000001</v>
      </c>
      <c r="E83">
        <v>0.6420545746388443</v>
      </c>
      <c r="F83">
        <v>104.1088</v>
      </c>
      <c r="G83">
        <v>42.81</v>
      </c>
      <c r="H83" s="22">
        <v>17.257782478260868</v>
      </c>
      <c r="I83" s="22">
        <f t="shared" si="7"/>
        <v>0.95575288134668446</v>
      </c>
      <c r="J83" s="22">
        <f t="shared" si="8"/>
        <v>1.0000241633442071</v>
      </c>
      <c r="K83" s="22">
        <f t="shared" si="9"/>
        <v>1.0012055072647674</v>
      </c>
      <c r="L83" s="22">
        <f t="shared" si="10"/>
        <v>0.99922953451043339</v>
      </c>
      <c r="M83" s="22">
        <f t="shared" si="11"/>
        <v>1.006420828153427</v>
      </c>
      <c r="N83" s="22">
        <f t="shared" si="12"/>
        <v>1.167757774140753</v>
      </c>
      <c r="O83" s="22">
        <f t="shared" si="13"/>
        <v>0.99853347895516675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4">
        <v>1</v>
      </c>
      <c r="Z83" s="24">
        <v>0</v>
      </c>
    </row>
    <row r="84" spans="1:26" x14ac:dyDescent="0.25">
      <c r="A84" s="2">
        <v>37591</v>
      </c>
      <c r="B84" s="3">
        <v>375772966</v>
      </c>
      <c r="C84">
        <v>8.2772000000000006</v>
      </c>
      <c r="D84">
        <v>1.5714999999999999</v>
      </c>
      <c r="E84">
        <v>0.63649672204188146</v>
      </c>
      <c r="F84">
        <v>102.5968</v>
      </c>
      <c r="G84">
        <v>40.6</v>
      </c>
      <c r="H84" s="22">
        <v>18.392696749999999</v>
      </c>
      <c r="I84" s="22">
        <f t="shared" si="7"/>
        <v>0.99526302294842772</v>
      </c>
      <c r="J84" s="22">
        <f t="shared" si="8"/>
        <v>1</v>
      </c>
      <c r="K84" s="22">
        <f t="shared" si="9"/>
        <v>0.99588086185044344</v>
      </c>
      <c r="L84" s="22">
        <f t="shared" si="10"/>
        <v>0.99134364458023039</v>
      </c>
      <c r="M84" s="22">
        <f t="shared" si="11"/>
        <v>0.98547673203417963</v>
      </c>
      <c r="N84" s="22">
        <f t="shared" si="12"/>
        <v>0.9483765475356225</v>
      </c>
      <c r="O84" s="22">
        <f t="shared" si="13"/>
        <v>1.0657624624234747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4">
        <v>0</v>
      </c>
      <c r="Z84" s="24">
        <v>1</v>
      </c>
    </row>
    <row r="85" spans="1:26" x14ac:dyDescent="0.25">
      <c r="A85" s="2">
        <v>37622</v>
      </c>
      <c r="B85" s="3">
        <v>382214657</v>
      </c>
      <c r="C85">
        <v>8.2776999999999994</v>
      </c>
      <c r="D85">
        <v>1.5591999999999999</v>
      </c>
      <c r="E85">
        <v>0.63039778099981081</v>
      </c>
      <c r="F85">
        <v>102.011</v>
      </c>
      <c r="G85">
        <v>43.67</v>
      </c>
      <c r="H85" s="22">
        <v>17.794103666666668</v>
      </c>
      <c r="I85" s="22">
        <f t="shared" si="7"/>
        <v>1.0171425077981795</v>
      </c>
      <c r="J85" s="22">
        <f t="shared" si="8"/>
        <v>1.0000604069008843</v>
      </c>
      <c r="K85" s="22">
        <f t="shared" si="9"/>
        <v>0.99217308304167995</v>
      </c>
      <c r="L85" s="22">
        <f t="shared" si="10"/>
        <v>0.99041795372880281</v>
      </c>
      <c r="M85" s="22">
        <f t="shared" si="11"/>
        <v>0.99429027026184047</v>
      </c>
      <c r="N85" s="22">
        <f t="shared" si="12"/>
        <v>1.075615763546798</v>
      </c>
      <c r="O85" s="22">
        <f t="shared" si="13"/>
        <v>0.96745484952698246</v>
      </c>
      <c r="P85" s="24">
        <v>0</v>
      </c>
      <c r="Q85" s="24">
        <v>0</v>
      </c>
      <c r="R85" s="24">
        <v>0</v>
      </c>
      <c r="S85" s="24">
        <v>0</v>
      </c>
      <c r="T85" s="24">
        <v>0</v>
      </c>
      <c r="U85" s="24">
        <v>0</v>
      </c>
      <c r="V85" s="24">
        <v>0</v>
      </c>
      <c r="W85" s="24">
        <v>0</v>
      </c>
      <c r="X85" s="24">
        <v>0</v>
      </c>
      <c r="Y85" s="24">
        <v>0</v>
      </c>
      <c r="Z85" s="24">
        <v>0</v>
      </c>
    </row>
    <row r="86" spans="1:26" x14ac:dyDescent="0.25">
      <c r="A86" s="2">
        <v>37653</v>
      </c>
      <c r="B86" s="3">
        <v>403853215</v>
      </c>
      <c r="C86">
        <v>8.2774999999999999</v>
      </c>
      <c r="D86">
        <v>1.5414000000000001</v>
      </c>
      <c r="E86">
        <v>0.61823802163833075</v>
      </c>
      <c r="F86">
        <v>99.280900000000003</v>
      </c>
      <c r="G86">
        <v>46.58</v>
      </c>
      <c r="H86" s="22">
        <v>16.677393380952378</v>
      </c>
      <c r="I86" s="22">
        <f t="shared" si="7"/>
        <v>1.0566136269337258</v>
      </c>
      <c r="J86" s="22">
        <f t="shared" si="8"/>
        <v>0.99997583869915563</v>
      </c>
      <c r="K86" s="22">
        <f t="shared" si="9"/>
        <v>0.98858388917393547</v>
      </c>
      <c r="L86" s="22">
        <f t="shared" si="10"/>
        <v>0.98071097372488414</v>
      </c>
      <c r="M86" s="22">
        <f t="shared" si="11"/>
        <v>0.97323719990981372</v>
      </c>
      <c r="N86" s="22">
        <f t="shared" si="12"/>
        <v>1.0666361346462101</v>
      </c>
      <c r="O86" s="22">
        <f t="shared" si="13"/>
        <v>0.9372426784381277</v>
      </c>
      <c r="P86" s="24">
        <v>1</v>
      </c>
      <c r="Q86" s="24">
        <v>0</v>
      </c>
      <c r="R86" s="24">
        <v>0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  <c r="X86" s="24">
        <v>0</v>
      </c>
      <c r="Y86" s="24">
        <v>0</v>
      </c>
      <c r="Z86" s="24">
        <v>0</v>
      </c>
    </row>
    <row r="87" spans="1:26" x14ac:dyDescent="0.25">
      <c r="A87" s="2">
        <v>37681</v>
      </c>
      <c r="B87" s="3">
        <v>461550966</v>
      </c>
      <c r="C87">
        <v>8.2780000000000005</v>
      </c>
      <c r="D87">
        <v>1.5121</v>
      </c>
      <c r="E87">
        <v>0.62192922445425702</v>
      </c>
      <c r="F87">
        <v>97.960099999999997</v>
      </c>
      <c r="G87">
        <v>48.16</v>
      </c>
      <c r="H87" s="22">
        <v>15.791251210526315</v>
      </c>
      <c r="I87" s="22">
        <f t="shared" si="7"/>
        <v>1.1428681235086862</v>
      </c>
      <c r="J87" s="22">
        <f t="shared" si="8"/>
        <v>1.0000604047115675</v>
      </c>
      <c r="K87" s="22">
        <f t="shared" si="9"/>
        <v>0.9809913066043856</v>
      </c>
      <c r="L87" s="22">
        <f t="shared" si="10"/>
        <v>1.0059705205547607</v>
      </c>
      <c r="M87" s="22">
        <f t="shared" si="11"/>
        <v>0.98669633333299755</v>
      </c>
      <c r="N87" s="22">
        <f t="shared" si="12"/>
        <v>1.0339201373980249</v>
      </c>
      <c r="O87" s="22">
        <f t="shared" si="13"/>
        <v>0.94686566718284981</v>
      </c>
      <c r="P87" s="24">
        <v>0</v>
      </c>
      <c r="Q87" s="24">
        <v>1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4">
        <v>0</v>
      </c>
      <c r="Z87" s="24">
        <v>0</v>
      </c>
    </row>
    <row r="88" spans="1:26" x14ac:dyDescent="0.25">
      <c r="A88" s="2">
        <v>37712</v>
      </c>
      <c r="B88" s="3">
        <v>458200250</v>
      </c>
      <c r="C88">
        <v>8.2773000000000003</v>
      </c>
      <c r="D88">
        <v>1.4761</v>
      </c>
      <c r="E88">
        <v>0.63191153238546605</v>
      </c>
      <c r="F88">
        <v>97.190600000000003</v>
      </c>
      <c r="G88">
        <v>48.84</v>
      </c>
      <c r="H88" s="22">
        <v>15.195796714285715</v>
      </c>
      <c r="I88" s="22">
        <f t="shared" si="7"/>
        <v>0.99274031202005975</v>
      </c>
      <c r="J88" s="22">
        <f t="shared" si="8"/>
        <v>0.99991543851171782</v>
      </c>
      <c r="K88" s="22">
        <f t="shared" si="9"/>
        <v>0.97619205079029159</v>
      </c>
      <c r="L88" s="22">
        <f t="shared" si="10"/>
        <v>1.0160505529225909</v>
      </c>
      <c r="M88" s="22">
        <f t="shared" si="11"/>
        <v>0.99214476097921511</v>
      </c>
      <c r="N88" s="22">
        <f t="shared" si="12"/>
        <v>1.0141196013289038</v>
      </c>
      <c r="O88" s="22">
        <f t="shared" si="13"/>
        <v>0.96229212693141908</v>
      </c>
      <c r="P88" s="24">
        <v>0</v>
      </c>
      <c r="Q88" s="24">
        <v>0</v>
      </c>
      <c r="R88" s="24">
        <v>1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  <c r="X88" s="24">
        <v>0</v>
      </c>
      <c r="Y88" s="24">
        <v>0</v>
      </c>
      <c r="Z88" s="24">
        <v>0</v>
      </c>
    </row>
    <row r="89" spans="1:26" x14ac:dyDescent="0.25">
      <c r="A89" s="2">
        <v>37742</v>
      </c>
      <c r="B89" s="3">
        <v>440436877</v>
      </c>
      <c r="C89">
        <v>8.2772000000000006</v>
      </c>
      <c r="D89">
        <v>1.4581999999999999</v>
      </c>
      <c r="E89">
        <v>0.63536438147277463</v>
      </c>
      <c r="F89">
        <v>96.873000000000005</v>
      </c>
      <c r="G89">
        <v>49.26</v>
      </c>
      <c r="H89" s="22">
        <v>15.888056142857138</v>
      </c>
      <c r="I89" s="22">
        <f t="shared" si="7"/>
        <v>0.96123229308582869</v>
      </c>
      <c r="J89" s="22">
        <f t="shared" si="8"/>
        <v>0.99998791876578119</v>
      </c>
      <c r="K89" s="22">
        <f t="shared" si="9"/>
        <v>0.98787345030824469</v>
      </c>
      <c r="L89" s="22">
        <f t="shared" si="10"/>
        <v>1.0054641336806658</v>
      </c>
      <c r="M89" s="22">
        <f t="shared" si="11"/>
        <v>0.99673219426570059</v>
      </c>
      <c r="N89" s="22">
        <f t="shared" si="12"/>
        <v>1.0085995085995085</v>
      </c>
      <c r="O89" s="22">
        <f t="shared" si="13"/>
        <v>1.0455559811431687</v>
      </c>
      <c r="P89" s="24">
        <v>0</v>
      </c>
      <c r="Q89" s="24">
        <v>0</v>
      </c>
      <c r="R89" s="24">
        <v>0</v>
      </c>
      <c r="S89" s="24">
        <v>1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4">
        <v>0</v>
      </c>
    </row>
    <row r="90" spans="1:26" x14ac:dyDescent="0.25">
      <c r="A90" s="2">
        <v>37773</v>
      </c>
      <c r="B90" s="3">
        <v>462178282</v>
      </c>
      <c r="C90">
        <v>8.2768999999999995</v>
      </c>
      <c r="D90">
        <v>1.3839999999999999</v>
      </c>
      <c r="E90">
        <v>0.61637080867850091</v>
      </c>
      <c r="F90">
        <v>92.340500000000006</v>
      </c>
      <c r="G90">
        <v>58.99</v>
      </c>
      <c r="H90" s="22">
        <v>16.694459904761906</v>
      </c>
      <c r="I90" s="22">
        <f t="shared" si="7"/>
        <v>1.0493632711867584</v>
      </c>
      <c r="J90" s="22">
        <f t="shared" si="8"/>
        <v>0.99996375585946928</v>
      </c>
      <c r="K90" s="22">
        <f t="shared" si="9"/>
        <v>0.94911534768893158</v>
      </c>
      <c r="L90" s="22">
        <f t="shared" si="10"/>
        <v>0.97010601577909261</v>
      </c>
      <c r="M90" s="22">
        <f t="shared" si="11"/>
        <v>0.95321193727870512</v>
      </c>
      <c r="N90" s="22">
        <f t="shared" si="12"/>
        <v>1.1975233455136014</v>
      </c>
      <c r="O90" s="22">
        <f t="shared" si="13"/>
        <v>1.0507553444332023</v>
      </c>
      <c r="P90" s="24">
        <v>0</v>
      </c>
      <c r="Q90" s="24">
        <v>0</v>
      </c>
      <c r="R90" s="24">
        <v>0</v>
      </c>
      <c r="S90" s="24">
        <v>0</v>
      </c>
      <c r="T90" s="24">
        <v>1</v>
      </c>
      <c r="U90" s="24">
        <v>0</v>
      </c>
      <c r="V90" s="24">
        <v>0</v>
      </c>
      <c r="W90" s="24">
        <v>0</v>
      </c>
      <c r="X90" s="24">
        <v>0</v>
      </c>
      <c r="Y90" s="24">
        <v>0</v>
      </c>
      <c r="Z90" s="24">
        <v>0</v>
      </c>
    </row>
    <row r="91" spans="1:26" x14ac:dyDescent="0.25">
      <c r="A91" s="2">
        <v>37803</v>
      </c>
      <c r="B91" s="3">
        <v>420699469</v>
      </c>
      <c r="C91">
        <v>8.2771000000000008</v>
      </c>
      <c r="D91">
        <v>1.3525</v>
      </c>
      <c r="E91">
        <v>0.60208320789933167</v>
      </c>
      <c r="F91">
        <v>91.101200000000006</v>
      </c>
      <c r="G91">
        <v>64.81</v>
      </c>
      <c r="H91" s="22">
        <v>17.537040047619044</v>
      </c>
      <c r="I91" s="22">
        <f t="shared" si="7"/>
        <v>0.91025365185809404</v>
      </c>
      <c r="J91" s="22">
        <f t="shared" si="8"/>
        <v>1.0000241636361442</v>
      </c>
      <c r="K91" s="22">
        <f t="shared" si="9"/>
        <v>0.97723988439306364</v>
      </c>
      <c r="L91" s="22">
        <f t="shared" si="10"/>
        <v>0.9768197964958758</v>
      </c>
      <c r="M91" s="22">
        <f t="shared" si="11"/>
        <v>0.98657902003996079</v>
      </c>
      <c r="N91" s="22">
        <f t="shared" si="12"/>
        <v>1.0986607899644008</v>
      </c>
      <c r="O91" s="22">
        <f t="shared" si="13"/>
        <v>1.0504706440138745</v>
      </c>
      <c r="P91" s="24">
        <v>0</v>
      </c>
      <c r="Q91" s="24">
        <v>0</v>
      </c>
      <c r="R91" s="24">
        <v>0</v>
      </c>
      <c r="S91" s="24">
        <v>0</v>
      </c>
      <c r="T91" s="24">
        <v>0</v>
      </c>
      <c r="U91" s="24">
        <v>1</v>
      </c>
      <c r="V91" s="24">
        <v>0</v>
      </c>
      <c r="W91" s="24">
        <v>0</v>
      </c>
      <c r="X91" s="24">
        <v>0</v>
      </c>
      <c r="Y91" s="24">
        <v>0</v>
      </c>
      <c r="Z91" s="24">
        <v>0</v>
      </c>
    </row>
    <row r="92" spans="1:26" x14ac:dyDescent="0.25">
      <c r="A92" s="2">
        <v>37834</v>
      </c>
      <c r="B92" s="3">
        <v>420441208</v>
      </c>
      <c r="C92">
        <v>8.2773000000000003</v>
      </c>
      <c r="D92">
        <v>1.3821000000000001</v>
      </c>
      <c r="E92">
        <v>0.61648480364959002</v>
      </c>
      <c r="F92">
        <v>92.891199999999998</v>
      </c>
      <c r="G92">
        <v>60.9</v>
      </c>
      <c r="H92" s="22">
        <v>17.978378818181813</v>
      </c>
      <c r="I92" s="22">
        <f t="shared" si="7"/>
        <v>0.99938611522231324</v>
      </c>
      <c r="J92" s="22">
        <f t="shared" si="8"/>
        <v>1.0000241630522768</v>
      </c>
      <c r="K92" s="22">
        <f t="shared" si="9"/>
        <v>1.0218853974121997</v>
      </c>
      <c r="L92" s="22">
        <f t="shared" si="10"/>
        <v>1.0239196103816042</v>
      </c>
      <c r="M92" s="22">
        <f t="shared" si="11"/>
        <v>1.0196484788345268</v>
      </c>
      <c r="N92" s="22">
        <f t="shared" si="12"/>
        <v>0.93966980404258593</v>
      </c>
      <c r="O92" s="22">
        <f t="shared" si="13"/>
        <v>1.0251660924172143</v>
      </c>
      <c r="P92" s="24">
        <v>0</v>
      </c>
      <c r="Q92" s="24">
        <v>0</v>
      </c>
      <c r="R92" s="24">
        <v>0</v>
      </c>
      <c r="S92" s="24">
        <v>0</v>
      </c>
      <c r="T92" s="24">
        <v>0</v>
      </c>
      <c r="U92" s="24">
        <v>0</v>
      </c>
      <c r="V92" s="24">
        <v>1</v>
      </c>
      <c r="W92" s="24">
        <v>0</v>
      </c>
      <c r="X92" s="24">
        <v>0</v>
      </c>
      <c r="Y92" s="24">
        <v>0</v>
      </c>
      <c r="Z92" s="24">
        <v>0</v>
      </c>
    </row>
    <row r="93" spans="1:26" x14ac:dyDescent="0.25">
      <c r="A93" s="2">
        <v>37865</v>
      </c>
      <c r="B93" s="3">
        <v>423799929</v>
      </c>
      <c r="C93">
        <v>8.2769999999999992</v>
      </c>
      <c r="D93">
        <v>1.3963000000000001</v>
      </c>
      <c r="E93">
        <v>0.62739193173975782</v>
      </c>
      <c r="F93">
        <v>94.193899999999999</v>
      </c>
      <c r="G93">
        <v>56.69</v>
      </c>
      <c r="H93" s="22">
        <v>20.636550333333329</v>
      </c>
      <c r="I93" s="22">
        <f t="shared" si="7"/>
        <v>1.0079885628147087</v>
      </c>
      <c r="J93" s="22">
        <f t="shared" si="8"/>
        <v>0.99996375629734324</v>
      </c>
      <c r="K93" s="22">
        <f t="shared" si="9"/>
        <v>1.0102742203892627</v>
      </c>
      <c r="L93" s="22">
        <f t="shared" si="10"/>
        <v>1.0176924524750612</v>
      </c>
      <c r="M93" s="22">
        <f t="shared" si="11"/>
        <v>1.0140239333758203</v>
      </c>
      <c r="N93" s="22">
        <f t="shared" si="12"/>
        <v>0.93087027914614118</v>
      </c>
      <c r="O93" s="22">
        <f t="shared" si="13"/>
        <v>1.1478537938283548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24">
        <v>1</v>
      </c>
      <c r="X93" s="24">
        <v>0</v>
      </c>
      <c r="Y93" s="24">
        <v>0</v>
      </c>
      <c r="Z93" s="24">
        <v>0</v>
      </c>
    </row>
    <row r="94" spans="1:26" x14ac:dyDescent="0.25">
      <c r="A94" s="2">
        <v>37895</v>
      </c>
      <c r="B94" s="3">
        <v>475083416</v>
      </c>
      <c r="C94">
        <v>8.2772000000000006</v>
      </c>
      <c r="D94">
        <v>1.3633999999999999</v>
      </c>
      <c r="E94">
        <v>0.61900340451872493</v>
      </c>
      <c r="F94">
        <v>93.162300000000002</v>
      </c>
      <c r="G94">
        <v>56.65</v>
      </c>
      <c r="H94" s="22">
        <v>20.905794714285715</v>
      </c>
      <c r="I94" s="22">
        <f t="shared" si="7"/>
        <v>1.1210087201312391</v>
      </c>
      <c r="J94" s="22">
        <f t="shared" si="8"/>
        <v>1.0000241633442071</v>
      </c>
      <c r="K94" s="22">
        <f t="shared" si="9"/>
        <v>0.97643772828188768</v>
      </c>
      <c r="L94" s="22">
        <f t="shared" si="10"/>
        <v>0.98662952646239566</v>
      </c>
      <c r="M94" s="22">
        <f t="shared" si="11"/>
        <v>0.9890481230737872</v>
      </c>
      <c r="N94" s="22">
        <f t="shared" si="12"/>
        <v>0.99929440818486504</v>
      </c>
      <c r="O94" s="22">
        <f t="shared" si="13"/>
        <v>1.0130469665037711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1</v>
      </c>
      <c r="Y94" s="24">
        <v>0</v>
      </c>
      <c r="Z94" s="24">
        <v>0</v>
      </c>
    </row>
    <row r="95" spans="1:26" x14ac:dyDescent="0.25">
      <c r="A95" s="2">
        <v>37926</v>
      </c>
      <c r="B95" s="3">
        <v>423678705</v>
      </c>
      <c r="C95">
        <v>8.2767999999999997</v>
      </c>
      <c r="D95">
        <v>1.3221000000000001</v>
      </c>
      <c r="E95">
        <v>0.59552167698904235</v>
      </c>
      <c r="F95">
        <v>89.208699999999993</v>
      </c>
      <c r="G95">
        <v>52.54</v>
      </c>
      <c r="H95" s="22">
        <v>22.001228434782607</v>
      </c>
      <c r="I95" s="22">
        <f t="shared" si="7"/>
        <v>0.8917985573295617</v>
      </c>
      <c r="J95" s="22">
        <f t="shared" si="8"/>
        <v>0.99995167447929245</v>
      </c>
      <c r="K95" s="22">
        <f t="shared" si="9"/>
        <v>0.96970808273434073</v>
      </c>
      <c r="L95" s="22">
        <f t="shared" si="10"/>
        <v>0.96206526917579782</v>
      </c>
      <c r="M95" s="22">
        <f t="shared" si="11"/>
        <v>0.95756223279159047</v>
      </c>
      <c r="N95" s="22">
        <f t="shared" si="12"/>
        <v>0.92744924977934684</v>
      </c>
      <c r="O95" s="22">
        <f t="shared" si="13"/>
        <v>1.0523985686967614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4">
        <v>1</v>
      </c>
      <c r="Z95" s="24">
        <v>0</v>
      </c>
    </row>
    <row r="96" spans="1:26" x14ac:dyDescent="0.25">
      <c r="A96" s="2">
        <v>37956</v>
      </c>
      <c r="B96" s="3">
        <v>466238221</v>
      </c>
      <c r="C96">
        <v>8.2768999999999995</v>
      </c>
      <c r="D96">
        <v>1.3129999999999999</v>
      </c>
      <c r="E96">
        <v>0.59182103331952418</v>
      </c>
      <c r="F96">
        <v>88.744900000000001</v>
      </c>
      <c r="G96">
        <v>48.69</v>
      </c>
      <c r="H96" s="22">
        <v>23.357575368421053</v>
      </c>
      <c r="I96" s="22">
        <f t="shared" si="7"/>
        <v>1.1004523368716395</v>
      </c>
      <c r="J96" s="22">
        <f t="shared" si="8"/>
        <v>1.0000120819640441</v>
      </c>
      <c r="K96" s="22">
        <f t="shared" si="9"/>
        <v>0.9931170108161258</v>
      </c>
      <c r="L96" s="22">
        <f t="shared" si="10"/>
        <v>0.99378587915014505</v>
      </c>
      <c r="M96" s="22">
        <f t="shared" si="11"/>
        <v>0.99480095551218672</v>
      </c>
      <c r="N96" s="22">
        <f t="shared" si="12"/>
        <v>0.9267224971450323</v>
      </c>
      <c r="O96" s="22">
        <f t="shared" si="13"/>
        <v>1.0616486910110048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24">
        <v>0</v>
      </c>
      <c r="Z96" s="24">
        <v>1</v>
      </c>
    </row>
    <row r="97" spans="1:26" x14ac:dyDescent="0.25">
      <c r="A97" s="2">
        <v>37987</v>
      </c>
      <c r="B97" s="3">
        <v>453966979</v>
      </c>
      <c r="C97">
        <v>8.2769999999999992</v>
      </c>
      <c r="D97">
        <v>1.3128</v>
      </c>
      <c r="E97">
        <v>0.57090659968029234</v>
      </c>
      <c r="F97">
        <v>86.394199999999998</v>
      </c>
      <c r="G97">
        <v>48.68</v>
      </c>
      <c r="H97" s="22">
        <v>24.413287409090913</v>
      </c>
      <c r="I97" s="22">
        <f t="shared" si="7"/>
        <v>0.97368031738436134</v>
      </c>
      <c r="J97" s="22">
        <f t="shared" si="8"/>
        <v>1.000012081818072</v>
      </c>
      <c r="K97" s="22">
        <f t="shared" si="9"/>
        <v>0.9998476770753999</v>
      </c>
      <c r="L97" s="22">
        <f t="shared" si="10"/>
        <v>0.9646608814797899</v>
      </c>
      <c r="M97" s="22">
        <f t="shared" si="11"/>
        <v>0.97351171729305008</v>
      </c>
      <c r="N97" s="22">
        <f t="shared" si="12"/>
        <v>0.99979461901827893</v>
      </c>
      <c r="O97" s="22">
        <f t="shared" si="13"/>
        <v>1.0451978436981588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4">
        <v>0</v>
      </c>
    </row>
    <row r="98" spans="1:26" x14ac:dyDescent="0.25">
      <c r="A98" s="2">
        <v>38018</v>
      </c>
      <c r="B98" s="3">
        <v>494908189</v>
      </c>
      <c r="C98">
        <v>8.2769999999999992</v>
      </c>
      <c r="D98">
        <v>1.2958000000000001</v>
      </c>
      <c r="E98">
        <v>0.54779512462339086</v>
      </c>
      <c r="F98">
        <v>84.401600000000002</v>
      </c>
      <c r="G98">
        <v>52.94</v>
      </c>
      <c r="H98" s="22">
        <v>24.89488665</v>
      </c>
      <c r="I98" s="22">
        <f t="shared" si="7"/>
        <v>1.0901854361526149</v>
      </c>
      <c r="J98" s="22">
        <f t="shared" si="8"/>
        <v>1</v>
      </c>
      <c r="K98" s="22">
        <f t="shared" si="9"/>
        <v>0.98705057891529557</v>
      </c>
      <c r="L98" s="22">
        <f t="shared" si="10"/>
        <v>0.95951794029033133</v>
      </c>
      <c r="M98" s="22">
        <f t="shared" si="11"/>
        <v>0.97693595171898118</v>
      </c>
      <c r="N98" s="22">
        <f t="shared" si="12"/>
        <v>1.0875102711585867</v>
      </c>
      <c r="O98" s="22">
        <f t="shared" si="13"/>
        <v>1.0197269311927959</v>
      </c>
      <c r="P98" s="24">
        <v>1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4">
        <v>0</v>
      </c>
    </row>
    <row r="99" spans="1:26" x14ac:dyDescent="0.25">
      <c r="A99" s="2">
        <v>38047</v>
      </c>
      <c r="B99" s="3">
        <v>578021720</v>
      </c>
      <c r="C99">
        <v>8.2771000000000008</v>
      </c>
      <c r="D99">
        <v>1.3299000000000001</v>
      </c>
      <c r="E99">
        <v>0.53553258715792862</v>
      </c>
      <c r="F99">
        <v>84.998000000000005</v>
      </c>
      <c r="G99">
        <v>61.03</v>
      </c>
      <c r="H99" s="22">
        <v>24.594489105263158</v>
      </c>
      <c r="I99" s="22">
        <f t="shared" si="7"/>
        <v>1.1679372716946497</v>
      </c>
      <c r="J99" s="22">
        <f t="shared" si="8"/>
        <v>1.0000120816721036</v>
      </c>
      <c r="K99" s="22">
        <f t="shared" si="9"/>
        <v>1.0263157894736843</v>
      </c>
      <c r="L99" s="22">
        <f t="shared" si="10"/>
        <v>0.97761473785679864</v>
      </c>
      <c r="M99" s="22">
        <f t="shared" si="11"/>
        <v>1.0070662167541848</v>
      </c>
      <c r="N99" s="22">
        <f t="shared" si="12"/>
        <v>1.1528145069890443</v>
      </c>
      <c r="O99" s="22">
        <f t="shared" si="13"/>
        <v>0.98793336362763307</v>
      </c>
      <c r="P99" s="24">
        <v>0</v>
      </c>
      <c r="Q99" s="24">
        <v>1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4">
        <v>0</v>
      </c>
      <c r="Z99" s="24">
        <v>0</v>
      </c>
    </row>
    <row r="100" spans="1:26" x14ac:dyDescent="0.25">
      <c r="A100" s="2">
        <v>38078</v>
      </c>
      <c r="B100" s="3">
        <v>572686065</v>
      </c>
      <c r="C100">
        <v>8.2771000000000008</v>
      </c>
      <c r="D100">
        <v>1.3286</v>
      </c>
      <c r="E100">
        <v>0.54761513608236134</v>
      </c>
      <c r="F100">
        <v>86.584500000000006</v>
      </c>
      <c r="G100">
        <v>65.349999999999994</v>
      </c>
      <c r="H100" s="22">
        <v>25.405295695652175</v>
      </c>
      <c r="I100" s="22">
        <f t="shared" si="7"/>
        <v>0.99076910985282696</v>
      </c>
      <c r="J100" s="22">
        <f t="shared" si="8"/>
        <v>1</v>
      </c>
      <c r="K100" s="22">
        <f t="shared" si="9"/>
        <v>0.99902248289345053</v>
      </c>
      <c r="L100" s="22">
        <f t="shared" si="10"/>
        <v>1.0225617436065932</v>
      </c>
      <c r="M100" s="22">
        <f t="shared" si="11"/>
        <v>1.0186651450622368</v>
      </c>
      <c r="N100" s="22">
        <f t="shared" si="12"/>
        <v>1.0707848599049647</v>
      </c>
      <c r="O100" s="22">
        <f t="shared" si="13"/>
        <v>1.0329670027671161</v>
      </c>
      <c r="P100" s="24">
        <v>0</v>
      </c>
      <c r="Q100" s="24">
        <v>0</v>
      </c>
      <c r="R100" s="24">
        <v>1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</row>
    <row r="101" spans="1:26" x14ac:dyDescent="0.25">
      <c r="A101" s="2">
        <v>38108</v>
      </c>
      <c r="B101" s="3">
        <v>560767119</v>
      </c>
      <c r="C101">
        <v>8.2768999999999995</v>
      </c>
      <c r="D101">
        <v>1.3420000000000001</v>
      </c>
      <c r="E101">
        <v>0.55460041040430375</v>
      </c>
      <c r="F101">
        <v>87.473299999999995</v>
      </c>
      <c r="G101">
        <v>65.28</v>
      </c>
      <c r="H101" s="22">
        <v>27.675049190476187</v>
      </c>
      <c r="I101" s="22">
        <f t="shared" si="7"/>
        <v>0.97918764445578055</v>
      </c>
      <c r="J101" s="22">
        <f t="shared" si="8"/>
        <v>0.99997583694772307</v>
      </c>
      <c r="K101" s="22">
        <f t="shared" si="9"/>
        <v>1.0100858046063526</v>
      </c>
      <c r="L101" s="22">
        <f t="shared" si="10"/>
        <v>1.012755809439299</v>
      </c>
      <c r="M101" s="22">
        <f t="shared" si="11"/>
        <v>1.0102651167356742</v>
      </c>
      <c r="N101" s="22">
        <f t="shared" si="12"/>
        <v>0.99892884468247911</v>
      </c>
      <c r="O101" s="22">
        <f t="shared" si="13"/>
        <v>1.0893417467765374</v>
      </c>
      <c r="P101" s="24">
        <v>0</v>
      </c>
      <c r="Q101" s="24">
        <v>0</v>
      </c>
      <c r="R101" s="24">
        <v>0</v>
      </c>
      <c r="S101" s="24">
        <v>1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4">
        <v>0</v>
      </c>
    </row>
    <row r="102" spans="1:26" x14ac:dyDescent="0.25">
      <c r="A102" s="2">
        <v>38139</v>
      </c>
      <c r="B102" s="3">
        <v>530514923</v>
      </c>
      <c r="C102">
        <v>8.2771000000000008</v>
      </c>
      <c r="D102">
        <v>1.3789</v>
      </c>
      <c r="E102">
        <v>0.55991041433370659</v>
      </c>
      <c r="F102">
        <v>89.270099999999999</v>
      </c>
      <c r="G102">
        <v>78.87</v>
      </c>
      <c r="H102" s="22">
        <v>25.417515399999999</v>
      </c>
      <c r="I102" s="22">
        <f t="shared" si="7"/>
        <v>0.94605212221795765</v>
      </c>
      <c r="J102" s="22">
        <f t="shared" si="8"/>
        <v>1.0000241636361442</v>
      </c>
      <c r="K102" s="22">
        <f t="shared" si="9"/>
        <v>1.0274962742175857</v>
      </c>
      <c r="L102" s="22">
        <f t="shared" si="10"/>
        <v>1.0095744680851062</v>
      </c>
      <c r="M102" s="22">
        <f t="shared" si="11"/>
        <v>1.0205411251204655</v>
      </c>
      <c r="N102" s="22">
        <f t="shared" si="12"/>
        <v>1.2081801470588236</v>
      </c>
      <c r="O102" s="22">
        <f t="shared" si="13"/>
        <v>0.91842710829749585</v>
      </c>
      <c r="P102" s="24">
        <v>0</v>
      </c>
      <c r="Q102" s="24">
        <v>0</v>
      </c>
      <c r="R102" s="24">
        <v>0</v>
      </c>
      <c r="S102" s="24">
        <v>0</v>
      </c>
      <c r="T102" s="24">
        <v>1</v>
      </c>
      <c r="U102" s="24">
        <v>0</v>
      </c>
      <c r="V102" s="24">
        <v>0</v>
      </c>
      <c r="W102" s="24">
        <v>0</v>
      </c>
      <c r="X102" s="24">
        <v>0</v>
      </c>
      <c r="Y102" s="24">
        <v>0</v>
      </c>
      <c r="Z102" s="24">
        <v>0</v>
      </c>
    </row>
    <row r="103" spans="1:26" x14ac:dyDescent="0.25">
      <c r="A103" s="2">
        <v>38169</v>
      </c>
      <c r="B103" s="3">
        <v>537808462</v>
      </c>
      <c r="C103">
        <v>8.2766999999999999</v>
      </c>
      <c r="D103">
        <v>1.3577999999999999</v>
      </c>
      <c r="E103">
        <v>0.54707587942447611</v>
      </c>
      <c r="F103">
        <v>87.694100000000006</v>
      </c>
      <c r="G103">
        <v>78.36</v>
      </c>
      <c r="H103" s="22">
        <v>26.383171809523816</v>
      </c>
      <c r="I103" s="22">
        <f t="shared" si="7"/>
        <v>1.0137480373949821</v>
      </c>
      <c r="J103" s="22">
        <f t="shared" si="8"/>
        <v>0.99995167389544637</v>
      </c>
      <c r="K103" s="22">
        <f t="shared" si="9"/>
        <v>0.98469794763942264</v>
      </c>
      <c r="L103" s="22">
        <f t="shared" si="10"/>
        <v>0.9770775206521144</v>
      </c>
      <c r="M103" s="22">
        <f t="shared" si="11"/>
        <v>0.98234571261822279</v>
      </c>
      <c r="N103" s="22">
        <f t="shared" si="12"/>
        <v>0.99353366298972989</v>
      </c>
      <c r="O103" s="22">
        <f t="shared" si="13"/>
        <v>1.0379917704121393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1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</row>
    <row r="104" spans="1:26" x14ac:dyDescent="0.25">
      <c r="A104" s="2">
        <v>38200</v>
      </c>
      <c r="B104" s="3">
        <v>500478924</v>
      </c>
      <c r="C104">
        <v>8.2766999999999999</v>
      </c>
      <c r="D104">
        <v>1.3225</v>
      </c>
      <c r="E104">
        <v>0.54235817333767222</v>
      </c>
      <c r="F104">
        <v>86.444999999999993</v>
      </c>
      <c r="G104">
        <v>78.66</v>
      </c>
      <c r="H104" s="22">
        <v>25.006589571428567</v>
      </c>
      <c r="I104" s="22">
        <f t="shared" si="7"/>
        <v>0.93058953021828805</v>
      </c>
      <c r="J104" s="22">
        <f t="shared" si="8"/>
        <v>1</v>
      </c>
      <c r="K104" s="22">
        <f t="shared" si="9"/>
        <v>0.97400206215937557</v>
      </c>
      <c r="L104" s="22">
        <f t="shared" si="10"/>
        <v>0.99137650504393116</v>
      </c>
      <c r="M104" s="22">
        <f t="shared" si="11"/>
        <v>0.9857561683169106</v>
      </c>
      <c r="N104" s="22">
        <f t="shared" si="12"/>
        <v>1.0038284839203675</v>
      </c>
      <c r="O104" s="22">
        <f t="shared" si="13"/>
        <v>0.94782347444675585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  <c r="V104" s="24">
        <v>1</v>
      </c>
      <c r="W104" s="24">
        <v>0</v>
      </c>
      <c r="X104" s="24">
        <v>0</v>
      </c>
      <c r="Y104" s="24">
        <v>0</v>
      </c>
      <c r="Z104" s="24">
        <v>0</v>
      </c>
    </row>
    <row r="105" spans="1:26" x14ac:dyDescent="0.25">
      <c r="A105" s="2">
        <v>38231</v>
      </c>
      <c r="B105" s="3">
        <v>498739792</v>
      </c>
      <c r="C105">
        <v>8.2767999999999997</v>
      </c>
      <c r="D105">
        <v>1.3127</v>
      </c>
      <c r="E105">
        <v>0.54935999560512006</v>
      </c>
      <c r="F105">
        <v>86.844700000000003</v>
      </c>
      <c r="G105">
        <v>76.03</v>
      </c>
      <c r="H105" s="22">
        <v>23.748593727272716</v>
      </c>
      <c r="I105" s="22">
        <f t="shared" si="7"/>
        <v>0.99652506446005706</v>
      </c>
      <c r="J105" s="22">
        <f t="shared" si="8"/>
        <v>1.0000120821100196</v>
      </c>
      <c r="K105" s="22">
        <f t="shared" si="9"/>
        <v>0.99258979206049147</v>
      </c>
      <c r="L105" s="22">
        <f t="shared" si="10"/>
        <v>1.0129099598967204</v>
      </c>
      <c r="M105" s="22">
        <f t="shared" si="11"/>
        <v>1.0046237492046968</v>
      </c>
      <c r="N105" s="22">
        <f t="shared" si="12"/>
        <v>0.96656496313246887</v>
      </c>
      <c r="O105" s="22">
        <f t="shared" si="13"/>
        <v>0.94969342618422536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  <c r="V105" s="24">
        <v>0</v>
      </c>
      <c r="W105" s="24">
        <v>1</v>
      </c>
      <c r="X105" s="24">
        <v>0</v>
      </c>
      <c r="Y105" s="24">
        <v>0</v>
      </c>
      <c r="Z105" s="24">
        <v>0</v>
      </c>
    </row>
    <row r="106" spans="1:26" x14ac:dyDescent="0.25">
      <c r="A106" s="2">
        <v>38261</v>
      </c>
      <c r="B106" s="3">
        <v>572936894</v>
      </c>
      <c r="C106">
        <v>8.2766999999999999</v>
      </c>
      <c r="D106">
        <v>1.2881</v>
      </c>
      <c r="E106">
        <v>0.55750682945866081</v>
      </c>
      <c r="F106">
        <v>86.519300000000001</v>
      </c>
      <c r="G106">
        <v>74.88</v>
      </c>
      <c r="H106" s="22">
        <v>24.748950952380955</v>
      </c>
      <c r="I106" s="22">
        <f t="shared" si="7"/>
        <v>1.1487691641817102</v>
      </c>
      <c r="J106" s="22">
        <f t="shared" si="8"/>
        <v>0.99998791803595599</v>
      </c>
      <c r="K106" s="22">
        <f t="shared" si="9"/>
        <v>0.98125999847642265</v>
      </c>
      <c r="L106" s="22">
        <f t="shared" si="10"/>
        <v>1.0148296816636002</v>
      </c>
      <c r="M106" s="22">
        <f t="shared" si="11"/>
        <v>0.9962530816503482</v>
      </c>
      <c r="N106" s="22">
        <f t="shared" si="12"/>
        <v>0.98487439168749169</v>
      </c>
      <c r="O106" s="22">
        <f t="shared" si="13"/>
        <v>1.042122798368454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1</v>
      </c>
      <c r="Y106" s="24">
        <v>0</v>
      </c>
      <c r="Z106" s="24">
        <v>0</v>
      </c>
    </row>
    <row r="107" spans="1:26" x14ac:dyDescent="0.25">
      <c r="A107" s="2">
        <v>38292</v>
      </c>
      <c r="B107" s="3">
        <v>563476078</v>
      </c>
      <c r="C107">
        <v>8.2765000000000004</v>
      </c>
      <c r="D107">
        <v>1.2468999999999999</v>
      </c>
      <c r="E107">
        <v>0.55318913536538139</v>
      </c>
      <c r="F107">
        <v>84.637500000000003</v>
      </c>
      <c r="G107">
        <v>72.7</v>
      </c>
      <c r="H107" s="22">
        <v>23.75924357142857</v>
      </c>
      <c r="I107" s="22">
        <f t="shared" si="7"/>
        <v>0.98348715870966408</v>
      </c>
      <c r="J107" s="22">
        <f t="shared" si="8"/>
        <v>0.99997583577996063</v>
      </c>
      <c r="K107" s="22">
        <f t="shared" si="9"/>
        <v>0.96801490567502513</v>
      </c>
      <c r="L107" s="22">
        <f t="shared" si="10"/>
        <v>0.99225535210488469</v>
      </c>
      <c r="M107" s="22">
        <f t="shared" si="11"/>
        <v>0.97824993960885032</v>
      </c>
      <c r="N107" s="22">
        <f t="shared" si="12"/>
        <v>0.97088675213675224</v>
      </c>
      <c r="O107" s="22">
        <f t="shared" si="13"/>
        <v>0.96001012799061003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4">
        <v>1</v>
      </c>
      <c r="Z107" s="24">
        <v>0</v>
      </c>
    </row>
    <row r="108" spans="1:26" x14ac:dyDescent="0.25">
      <c r="A108" s="2">
        <v>38322</v>
      </c>
      <c r="B108" s="3">
        <v>550356859</v>
      </c>
      <c r="C108">
        <v>8.2765000000000004</v>
      </c>
      <c r="D108">
        <v>1.1968000000000001</v>
      </c>
      <c r="E108">
        <v>0.53743214919116455</v>
      </c>
      <c r="F108">
        <v>81.498999999999995</v>
      </c>
      <c r="G108">
        <v>75.81</v>
      </c>
      <c r="H108" s="22">
        <v>26.506619952380952</v>
      </c>
      <c r="I108" s="22">
        <f t="shared" si="7"/>
        <v>0.97671734522153042</v>
      </c>
      <c r="J108" s="22">
        <f t="shared" si="8"/>
        <v>1</v>
      </c>
      <c r="K108" s="22">
        <f t="shared" si="9"/>
        <v>0.9598203544791083</v>
      </c>
      <c r="L108" s="22">
        <f t="shared" si="10"/>
        <v>0.97151609609286826</v>
      </c>
      <c r="M108" s="22">
        <f t="shared" si="11"/>
        <v>0.96291832816422973</v>
      </c>
      <c r="N108" s="22">
        <f t="shared" si="12"/>
        <v>1.0427785419532325</v>
      </c>
      <c r="O108" s="22">
        <f t="shared" si="13"/>
        <v>1.1156340004130523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1</v>
      </c>
    </row>
    <row r="109" spans="1:26" x14ac:dyDescent="0.25">
      <c r="A109" s="2">
        <v>38353</v>
      </c>
      <c r="B109" s="3">
        <v>535576502</v>
      </c>
      <c r="C109">
        <v>8.2765000000000004</v>
      </c>
      <c r="D109">
        <v>1.2189000000000001</v>
      </c>
      <c r="E109">
        <v>0.51851083687649069</v>
      </c>
      <c r="F109">
        <v>80.204700000000003</v>
      </c>
      <c r="G109">
        <v>72.180000000000007</v>
      </c>
      <c r="H109" s="22">
        <v>28.195698545454547</v>
      </c>
      <c r="I109" s="22">
        <f t="shared" si="7"/>
        <v>0.97314404870531468</v>
      </c>
      <c r="J109" s="22">
        <f t="shared" si="8"/>
        <v>1</v>
      </c>
      <c r="K109" s="22">
        <f t="shared" si="9"/>
        <v>1.0184659090909092</v>
      </c>
      <c r="L109" s="22">
        <f t="shared" si="10"/>
        <v>0.96479311417608637</v>
      </c>
      <c r="M109" s="22">
        <f t="shared" si="11"/>
        <v>0.98411882354384728</v>
      </c>
      <c r="N109" s="22">
        <f t="shared" si="12"/>
        <v>0.95211713494261974</v>
      </c>
      <c r="O109" s="22">
        <f t="shared" si="13"/>
        <v>1.0637228962465988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4">
        <v>0</v>
      </c>
      <c r="V109" s="24">
        <v>0</v>
      </c>
      <c r="W109" s="24">
        <v>0</v>
      </c>
      <c r="X109" s="24">
        <v>0</v>
      </c>
      <c r="Y109" s="24">
        <v>0</v>
      </c>
      <c r="Z109" s="24">
        <v>0</v>
      </c>
    </row>
    <row r="110" spans="1:26" x14ac:dyDescent="0.25">
      <c r="A110" s="2">
        <v>38384</v>
      </c>
      <c r="B110" s="3">
        <v>564913001</v>
      </c>
      <c r="C110">
        <v>8.2765000000000004</v>
      </c>
      <c r="D110">
        <v>1.2248000000000001</v>
      </c>
      <c r="E110">
        <v>0.53199978720008512</v>
      </c>
      <c r="F110">
        <v>80.929500000000004</v>
      </c>
      <c r="G110">
        <v>72.08</v>
      </c>
      <c r="H110" s="22">
        <v>27.256332699999994</v>
      </c>
      <c r="I110" s="22">
        <f t="shared" si="7"/>
        <v>1.0547755528677021</v>
      </c>
      <c r="J110" s="22">
        <f t="shared" si="8"/>
        <v>1</v>
      </c>
      <c r="K110" s="22">
        <f t="shared" si="9"/>
        <v>1.0048404298958078</v>
      </c>
      <c r="L110" s="22">
        <f t="shared" si="10"/>
        <v>1.0260147895940843</v>
      </c>
      <c r="M110" s="22">
        <f t="shared" si="11"/>
        <v>1.0090368768912545</v>
      </c>
      <c r="N110" s="22">
        <f t="shared" si="12"/>
        <v>0.99861457467442494</v>
      </c>
      <c r="O110" s="22">
        <f t="shared" si="13"/>
        <v>0.96668407260986311</v>
      </c>
      <c r="P110" s="24">
        <v>1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4">
        <v>0</v>
      </c>
    </row>
    <row r="111" spans="1:26" x14ac:dyDescent="0.25">
      <c r="A111" s="2">
        <v>38412</v>
      </c>
      <c r="B111" s="3">
        <v>659224860</v>
      </c>
      <c r="C111">
        <v>8.2765000000000004</v>
      </c>
      <c r="D111">
        <v>1.2401</v>
      </c>
      <c r="E111">
        <v>0.52991362407927511</v>
      </c>
      <c r="F111">
        <v>81.987399999999994</v>
      </c>
      <c r="G111">
        <v>69.23</v>
      </c>
      <c r="H111" s="22">
        <v>26.76255694736842</v>
      </c>
      <c r="I111" s="22">
        <f t="shared" si="7"/>
        <v>1.1669493511975306</v>
      </c>
      <c r="J111" s="22">
        <f t="shared" si="8"/>
        <v>1</v>
      </c>
      <c r="K111" s="22">
        <f t="shared" si="9"/>
        <v>1.0124918354016981</v>
      </c>
      <c r="L111" s="22">
        <f t="shared" si="10"/>
        <v>0.99607863918181339</v>
      </c>
      <c r="M111" s="22">
        <f t="shared" si="11"/>
        <v>1.0130718711965352</v>
      </c>
      <c r="N111" s="22">
        <f t="shared" si="12"/>
        <v>0.96046059933407335</v>
      </c>
      <c r="O111" s="22">
        <f t="shared" si="13"/>
        <v>0.98188399891994371</v>
      </c>
      <c r="P111" s="24">
        <v>0</v>
      </c>
      <c r="Q111" s="24">
        <v>1</v>
      </c>
      <c r="R111" s="24">
        <v>0</v>
      </c>
      <c r="S111" s="24">
        <v>0</v>
      </c>
      <c r="T111" s="24">
        <v>0</v>
      </c>
      <c r="U111" s="24">
        <v>0</v>
      </c>
      <c r="V111" s="24">
        <v>0</v>
      </c>
      <c r="W111" s="24">
        <v>0</v>
      </c>
      <c r="X111" s="24">
        <v>0</v>
      </c>
      <c r="Y111" s="24">
        <v>0</v>
      </c>
      <c r="Z111" s="24">
        <v>0</v>
      </c>
    </row>
    <row r="112" spans="1:26" x14ac:dyDescent="0.25">
      <c r="A112" s="2">
        <v>38443</v>
      </c>
      <c r="B112" s="3">
        <v>653777416</v>
      </c>
      <c r="C112">
        <v>8.2765000000000004</v>
      </c>
      <c r="D112">
        <v>1.216</v>
      </c>
      <c r="E112">
        <v>0.52512734338076983</v>
      </c>
      <c r="F112">
        <v>81.003100000000003</v>
      </c>
      <c r="G112">
        <v>69.45</v>
      </c>
      <c r="H112" s="22">
        <v>26.957114954545453</v>
      </c>
      <c r="I112" s="22">
        <f t="shared" si="7"/>
        <v>0.99173659197257824</v>
      </c>
      <c r="J112" s="22">
        <f t="shared" si="8"/>
        <v>1</v>
      </c>
      <c r="K112" s="22">
        <f t="shared" si="9"/>
        <v>0.98056608338037254</v>
      </c>
      <c r="L112" s="22">
        <f t="shared" si="10"/>
        <v>0.99096780969385068</v>
      </c>
      <c r="M112" s="22">
        <f t="shared" si="11"/>
        <v>0.98799449671534911</v>
      </c>
      <c r="N112" s="22">
        <f t="shared" si="12"/>
        <v>1.0031778130868121</v>
      </c>
      <c r="O112" s="22">
        <f t="shared" si="13"/>
        <v>1.0072697839582239</v>
      </c>
      <c r="P112" s="24">
        <v>0</v>
      </c>
      <c r="Q112" s="24">
        <v>0</v>
      </c>
      <c r="R112" s="24">
        <v>1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4">
        <v>0</v>
      </c>
    </row>
    <row r="113" spans="1:26" x14ac:dyDescent="0.25">
      <c r="A113" s="2">
        <v>38473</v>
      </c>
      <c r="B113" s="3">
        <v>630550533</v>
      </c>
      <c r="C113">
        <v>8.2765000000000004</v>
      </c>
      <c r="D113">
        <v>1.2359</v>
      </c>
      <c r="E113">
        <v>0.52739834396919993</v>
      </c>
      <c r="F113">
        <v>82.310599999999994</v>
      </c>
      <c r="G113">
        <v>69</v>
      </c>
      <c r="H113" s="22">
        <v>25.375514571428578</v>
      </c>
      <c r="I113" s="22">
        <f t="shared" si="7"/>
        <v>0.9644727969618333</v>
      </c>
      <c r="J113" s="22">
        <f t="shared" si="8"/>
        <v>1</v>
      </c>
      <c r="K113" s="22">
        <f t="shared" si="9"/>
        <v>1.0163651315789475</v>
      </c>
      <c r="L113" s="22">
        <f t="shared" si="10"/>
        <v>1.0043246664205474</v>
      </c>
      <c r="M113" s="22">
        <f t="shared" si="11"/>
        <v>1.0161413575529825</v>
      </c>
      <c r="N113" s="22">
        <f t="shared" si="12"/>
        <v>0.99352051835853128</v>
      </c>
      <c r="O113" s="22">
        <f t="shared" si="13"/>
        <v>0.94132901885888987</v>
      </c>
      <c r="P113" s="24">
        <v>0</v>
      </c>
      <c r="Q113" s="24">
        <v>0</v>
      </c>
      <c r="R113" s="24">
        <v>0</v>
      </c>
      <c r="S113" s="24">
        <v>1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</row>
    <row r="114" spans="1:26" x14ac:dyDescent="0.25">
      <c r="A114" s="2">
        <v>38504</v>
      </c>
      <c r="B114" s="3">
        <v>650300204</v>
      </c>
      <c r="C114">
        <v>8.2765000000000004</v>
      </c>
      <c r="D114">
        <v>1.2555000000000001</v>
      </c>
      <c r="E114">
        <v>0.5388221348132981</v>
      </c>
      <c r="F114">
        <v>83.226399999999998</v>
      </c>
      <c r="G114">
        <v>74.92</v>
      </c>
      <c r="H114" s="22">
        <v>24.842888619047617</v>
      </c>
      <c r="I114" s="22">
        <f t="shared" si="7"/>
        <v>1.0313213136242008</v>
      </c>
      <c r="J114" s="22">
        <f t="shared" si="8"/>
        <v>1</v>
      </c>
      <c r="K114" s="22">
        <f t="shared" si="9"/>
        <v>1.015858888259568</v>
      </c>
      <c r="L114" s="22">
        <f t="shared" si="10"/>
        <v>1.0216606498194944</v>
      </c>
      <c r="M114" s="22">
        <f t="shared" si="11"/>
        <v>1.0111261490014651</v>
      </c>
      <c r="N114" s="22">
        <f t="shared" si="12"/>
        <v>1.0857971014492753</v>
      </c>
      <c r="O114" s="22">
        <f t="shared" si="13"/>
        <v>0.9790102403290506</v>
      </c>
      <c r="P114" s="24">
        <v>0</v>
      </c>
      <c r="Q114" s="24">
        <v>0</v>
      </c>
      <c r="R114" s="24">
        <v>0</v>
      </c>
      <c r="S114" s="24">
        <v>0</v>
      </c>
      <c r="T114" s="24">
        <v>1</v>
      </c>
      <c r="U114" s="24">
        <v>0</v>
      </c>
      <c r="V114" s="24">
        <v>0</v>
      </c>
      <c r="W114" s="24">
        <v>0</v>
      </c>
      <c r="X114" s="24">
        <v>0</v>
      </c>
      <c r="Y114" s="24">
        <v>0</v>
      </c>
      <c r="Z114" s="24">
        <v>0</v>
      </c>
    </row>
    <row r="115" spans="1:26" x14ac:dyDescent="0.25">
      <c r="A115" s="2">
        <v>38534</v>
      </c>
      <c r="B115" s="3">
        <v>603364427</v>
      </c>
      <c r="C115">
        <v>8.2765000000000004</v>
      </c>
      <c r="D115">
        <v>1.2402</v>
      </c>
      <c r="E115">
        <v>0.550145788633988</v>
      </c>
      <c r="F115">
        <v>84.933400000000006</v>
      </c>
      <c r="G115">
        <v>67.47</v>
      </c>
      <c r="H115" s="22">
        <v>26.078257727272725</v>
      </c>
      <c r="I115" s="22">
        <f t="shared" si="7"/>
        <v>0.92782444675351816</v>
      </c>
      <c r="J115" s="22">
        <f t="shared" si="8"/>
        <v>1</v>
      </c>
      <c r="K115" s="22">
        <f t="shared" si="9"/>
        <v>0.9878136200716845</v>
      </c>
      <c r="L115" s="22">
        <f t="shared" si="10"/>
        <v>1.0210155691258185</v>
      </c>
      <c r="M115" s="22">
        <f t="shared" si="11"/>
        <v>1.0205103188411371</v>
      </c>
      <c r="N115" s="22">
        <f t="shared" si="12"/>
        <v>0.90056059797116916</v>
      </c>
      <c r="O115" s="22">
        <f t="shared" si="13"/>
        <v>1.0497272731512357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1</v>
      </c>
      <c r="V115" s="24">
        <v>0</v>
      </c>
      <c r="W115" s="24">
        <v>0</v>
      </c>
      <c r="X115" s="24">
        <v>0</v>
      </c>
      <c r="Y115" s="24">
        <v>0</v>
      </c>
      <c r="Z115" s="24">
        <v>0</v>
      </c>
    </row>
    <row r="116" spans="1:26" x14ac:dyDescent="0.25">
      <c r="A116" s="2">
        <v>38565</v>
      </c>
      <c r="B116" s="3">
        <v>607099744</v>
      </c>
      <c r="C116">
        <v>8.2263999999999999</v>
      </c>
      <c r="D116">
        <v>1.2229000000000001</v>
      </c>
      <c r="E116">
        <v>0.57120009139201466</v>
      </c>
      <c r="F116">
        <v>85.798699999999997</v>
      </c>
      <c r="G116">
        <v>67.52</v>
      </c>
      <c r="H116" s="22">
        <v>27.664298649999999</v>
      </c>
      <c r="I116" s="22">
        <f t="shared" si="7"/>
        <v>1.006190814096503</v>
      </c>
      <c r="J116" s="22">
        <f t="shared" si="8"/>
        <v>0.99394671660726142</v>
      </c>
      <c r="K116" s="22">
        <f t="shared" si="9"/>
        <v>0.98605063699403328</v>
      </c>
      <c r="L116" s="22">
        <f t="shared" si="10"/>
        <v>1.038270406123265</v>
      </c>
      <c r="M116" s="22">
        <f t="shared" si="11"/>
        <v>1.010187982584001</v>
      </c>
      <c r="N116" s="22">
        <f t="shared" si="12"/>
        <v>1.0007410701052319</v>
      </c>
      <c r="O116" s="22">
        <f t="shared" si="13"/>
        <v>1.0608185155355907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1</v>
      </c>
      <c r="W116" s="24">
        <v>0</v>
      </c>
      <c r="X116" s="24">
        <v>0</v>
      </c>
      <c r="Y116" s="24">
        <v>0</v>
      </c>
      <c r="Z116" s="24">
        <v>0</v>
      </c>
    </row>
    <row r="117" spans="1:26" x14ac:dyDescent="0.25">
      <c r="A117" s="2">
        <v>38596</v>
      </c>
      <c r="B117" s="3">
        <v>596449759</v>
      </c>
      <c r="C117">
        <v>8.1016999999999992</v>
      </c>
      <c r="D117">
        <v>1.2042999999999999</v>
      </c>
      <c r="E117">
        <v>0.55728934462773072</v>
      </c>
      <c r="F117">
        <v>84.389399999999995</v>
      </c>
      <c r="G117">
        <v>69.66</v>
      </c>
      <c r="H117" s="22">
        <v>26.891705173913046</v>
      </c>
      <c r="I117" s="22">
        <f t="shared" si="7"/>
        <v>0.9824576025517151</v>
      </c>
      <c r="J117" s="22">
        <f t="shared" si="8"/>
        <v>0.98484148594768051</v>
      </c>
      <c r="K117" s="22">
        <f t="shared" si="9"/>
        <v>0.9847902526780602</v>
      </c>
      <c r="L117" s="22">
        <f t="shared" si="10"/>
        <v>0.97564645563976815</v>
      </c>
      <c r="M117" s="22">
        <f t="shared" si="11"/>
        <v>0.98357434320100423</v>
      </c>
      <c r="N117" s="22">
        <f t="shared" si="12"/>
        <v>1.0316943127962086</v>
      </c>
      <c r="O117" s="22">
        <f t="shared" si="13"/>
        <v>0.9720725442614121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1</v>
      </c>
      <c r="X117" s="24">
        <v>0</v>
      </c>
      <c r="Y117" s="24">
        <v>0</v>
      </c>
      <c r="Z117" s="24">
        <v>0</v>
      </c>
    </row>
    <row r="118" spans="1:26" x14ac:dyDescent="0.25">
      <c r="A118" s="2">
        <v>38626</v>
      </c>
      <c r="B118" s="3">
        <v>640230973</v>
      </c>
      <c r="C118">
        <v>8.0919000000000008</v>
      </c>
      <c r="D118">
        <v>1.1777</v>
      </c>
      <c r="E118">
        <v>0.55358724534986714</v>
      </c>
      <c r="F118">
        <v>83.756500000000003</v>
      </c>
      <c r="G118">
        <v>67.45</v>
      </c>
      <c r="H118" s="22">
        <v>24.832479428571435</v>
      </c>
      <c r="I118" s="22">
        <f t="shared" si="7"/>
        <v>1.0734030206892917</v>
      </c>
      <c r="J118" s="22">
        <f t="shared" si="8"/>
        <v>0.9987903773282153</v>
      </c>
      <c r="K118" s="22">
        <f t="shared" si="9"/>
        <v>0.97791248027900024</v>
      </c>
      <c r="L118" s="22">
        <f t="shared" si="10"/>
        <v>0.99335695305580163</v>
      </c>
      <c r="M118" s="22">
        <f t="shared" si="11"/>
        <v>0.99250024292150441</v>
      </c>
      <c r="N118" s="22">
        <f t="shared" si="12"/>
        <v>0.96827447602641414</v>
      </c>
      <c r="O118" s="22">
        <f t="shared" si="13"/>
        <v>0.92342524462378783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1</v>
      </c>
      <c r="Y118" s="24">
        <v>0</v>
      </c>
      <c r="Z118" s="24">
        <v>0</v>
      </c>
    </row>
    <row r="119" spans="1:26" x14ac:dyDescent="0.25">
      <c r="A119" s="2">
        <v>38657</v>
      </c>
      <c r="B119" s="3">
        <v>609327864</v>
      </c>
      <c r="C119">
        <v>8.0894999999999992</v>
      </c>
      <c r="D119">
        <v>1.1774</v>
      </c>
      <c r="E119">
        <v>0.56654013936887437</v>
      </c>
      <c r="F119">
        <v>85.090999999999994</v>
      </c>
      <c r="G119">
        <v>64.88</v>
      </c>
      <c r="H119" s="22">
        <v>23.607490142857142</v>
      </c>
      <c r="I119" s="22">
        <f t="shared" si="7"/>
        <v>0.95173131213069251</v>
      </c>
      <c r="J119" s="22">
        <f t="shared" si="8"/>
        <v>0.99970340711081429</v>
      </c>
      <c r="K119" s="22">
        <f t="shared" si="9"/>
        <v>0.99974526619682436</v>
      </c>
      <c r="L119" s="22">
        <f t="shared" si="10"/>
        <v>1.0233981077559346</v>
      </c>
      <c r="M119" s="22">
        <f t="shared" si="11"/>
        <v>1.0159330917600424</v>
      </c>
      <c r="N119" s="22">
        <f t="shared" si="12"/>
        <v>0.9618977020014825</v>
      </c>
      <c r="O119" s="22">
        <f t="shared" si="13"/>
        <v>0.95066987614998844</v>
      </c>
      <c r="P119" s="24">
        <v>0</v>
      </c>
      <c r="Q119" s="24">
        <v>0</v>
      </c>
      <c r="R119" s="24">
        <v>0</v>
      </c>
      <c r="S119" s="24">
        <v>0</v>
      </c>
      <c r="T119" s="24">
        <v>0</v>
      </c>
      <c r="U119" s="24">
        <v>0</v>
      </c>
      <c r="V119" s="24">
        <v>0</v>
      </c>
      <c r="W119" s="24">
        <v>0</v>
      </c>
      <c r="X119" s="24">
        <v>0</v>
      </c>
      <c r="Y119" s="24">
        <v>1</v>
      </c>
      <c r="Z119" s="24">
        <v>0</v>
      </c>
    </row>
    <row r="120" spans="1:26" x14ac:dyDescent="0.25">
      <c r="A120" s="2">
        <v>38687</v>
      </c>
      <c r="B120" s="3">
        <v>621989389</v>
      </c>
      <c r="C120">
        <v>8.0839999999999996</v>
      </c>
      <c r="D120">
        <v>1.1815</v>
      </c>
      <c r="E120">
        <v>0.57640209810363707</v>
      </c>
      <c r="F120">
        <v>86.412000000000006</v>
      </c>
      <c r="G120">
        <v>59.88</v>
      </c>
      <c r="H120" s="22">
        <v>25.616248142857142</v>
      </c>
      <c r="I120" s="22">
        <f t="shared" si="7"/>
        <v>1.0207794945021584</v>
      </c>
      <c r="J120" s="22">
        <f t="shared" si="8"/>
        <v>0.9993201063106496</v>
      </c>
      <c r="K120" s="22">
        <f t="shared" si="9"/>
        <v>1.0034822490232715</v>
      </c>
      <c r="L120" s="22">
        <f t="shared" si="10"/>
        <v>1.0174073433627295</v>
      </c>
      <c r="M120" s="22">
        <f t="shared" si="11"/>
        <v>1.0155245560635087</v>
      </c>
      <c r="N120" s="22">
        <f t="shared" si="12"/>
        <v>0.92293464858199759</v>
      </c>
      <c r="O120" s="22">
        <f t="shared" si="13"/>
        <v>1.0850898586780851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4">
        <v>0</v>
      </c>
      <c r="Z120" s="24">
        <v>1</v>
      </c>
    </row>
    <row r="121" spans="1:26" x14ac:dyDescent="0.25">
      <c r="A121" s="2">
        <v>38718</v>
      </c>
      <c r="B121" s="3">
        <v>649099004</v>
      </c>
      <c r="C121">
        <v>8.0754999999999999</v>
      </c>
      <c r="D121">
        <v>1.1615</v>
      </c>
      <c r="E121">
        <v>0.57280329934700425</v>
      </c>
      <c r="F121">
        <v>85.801000000000002</v>
      </c>
      <c r="G121">
        <v>60.7</v>
      </c>
      <c r="H121" s="22">
        <v>27.515952095238099</v>
      </c>
      <c r="I121" s="22">
        <f t="shared" si="7"/>
        <v>1.0435853335755219</v>
      </c>
      <c r="J121" s="22">
        <f t="shared" si="8"/>
        <v>0.99894854032657099</v>
      </c>
      <c r="K121" s="22">
        <f t="shared" si="9"/>
        <v>0.98307236563690226</v>
      </c>
      <c r="L121" s="22">
        <f t="shared" si="10"/>
        <v>0.99375644403711771</v>
      </c>
      <c r="M121" s="22">
        <f t="shared" si="11"/>
        <v>0.99292922279313056</v>
      </c>
      <c r="N121" s="22">
        <f t="shared" si="12"/>
        <v>1.0136940547762192</v>
      </c>
      <c r="O121" s="22">
        <f t="shared" si="13"/>
        <v>1.0741601167269561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4">
        <v>0</v>
      </c>
      <c r="Z121" s="24">
        <v>0</v>
      </c>
    </row>
    <row r="122" spans="1:26" x14ac:dyDescent="0.25">
      <c r="A122" s="2">
        <v>38749</v>
      </c>
      <c r="B122" s="3">
        <v>673371013</v>
      </c>
      <c r="C122">
        <v>8.0654000000000003</v>
      </c>
      <c r="D122">
        <v>1.1572</v>
      </c>
      <c r="E122">
        <v>0.56541897546081643</v>
      </c>
      <c r="F122">
        <v>84.6858</v>
      </c>
      <c r="G122">
        <v>55.84</v>
      </c>
      <c r="H122" s="22">
        <v>27.895134649999999</v>
      </c>
      <c r="I122" s="22">
        <f t="shared" si="7"/>
        <v>1.0373933850621038</v>
      </c>
      <c r="J122" s="22">
        <f t="shared" si="8"/>
        <v>0.99874930344870294</v>
      </c>
      <c r="K122" s="22">
        <f t="shared" si="9"/>
        <v>0.99629789065863106</v>
      </c>
      <c r="L122" s="22">
        <f t="shared" si="10"/>
        <v>0.98710844735949332</v>
      </c>
      <c r="M122" s="22">
        <f t="shared" si="11"/>
        <v>0.98700248248854905</v>
      </c>
      <c r="N122" s="22">
        <f t="shared" si="12"/>
        <v>0.91993410214168037</v>
      </c>
      <c r="O122" s="22">
        <f t="shared" si="13"/>
        <v>1.0137804628184217</v>
      </c>
      <c r="P122" s="24">
        <v>1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4">
        <v>0</v>
      </c>
      <c r="Z122" s="24">
        <v>0</v>
      </c>
    </row>
    <row r="123" spans="1:26" x14ac:dyDescent="0.25">
      <c r="A123" s="2">
        <v>38777</v>
      </c>
      <c r="B123" s="3">
        <v>772943594</v>
      </c>
      <c r="C123">
        <v>8.0511999999999997</v>
      </c>
      <c r="D123">
        <v>1.1489</v>
      </c>
      <c r="E123">
        <v>0.57208237986270027</v>
      </c>
      <c r="F123">
        <v>85.063299999999998</v>
      </c>
      <c r="G123">
        <v>58.43</v>
      </c>
      <c r="H123" s="22">
        <v>30.164504736842105</v>
      </c>
      <c r="I123" s="22">
        <f t="shared" si="7"/>
        <v>1.1478717959010214</v>
      </c>
      <c r="J123" s="22">
        <f t="shared" si="8"/>
        <v>0.99823939296253128</v>
      </c>
      <c r="K123" s="22">
        <f t="shared" si="9"/>
        <v>0.99282751469063257</v>
      </c>
      <c r="L123" s="22">
        <f t="shared" si="10"/>
        <v>1.0117848970251717</v>
      </c>
      <c r="M123" s="22">
        <f t="shared" si="11"/>
        <v>1.004457654057705</v>
      </c>
      <c r="N123" s="22">
        <f t="shared" si="12"/>
        <v>1.0463825214899714</v>
      </c>
      <c r="O123" s="22">
        <f t="shared" si="13"/>
        <v>1.0813536165111182</v>
      </c>
      <c r="P123" s="24">
        <v>0</v>
      </c>
      <c r="Q123" s="24">
        <v>1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4">
        <v>0</v>
      </c>
      <c r="Z123" s="24">
        <v>0</v>
      </c>
    </row>
    <row r="124" spans="1:26" x14ac:dyDescent="0.25">
      <c r="A124" s="2">
        <v>38808</v>
      </c>
      <c r="B124" s="3">
        <v>700062797</v>
      </c>
      <c r="C124">
        <v>8.0350000000000001</v>
      </c>
      <c r="D124">
        <v>1.1573</v>
      </c>
      <c r="E124">
        <v>0.57332874670335976</v>
      </c>
      <c r="F124">
        <v>85.159000000000006</v>
      </c>
      <c r="G124">
        <v>58.68</v>
      </c>
      <c r="H124" s="22">
        <v>30.929839782608699</v>
      </c>
      <c r="I124" s="22">
        <f t="shared" si="7"/>
        <v>0.90571007048154673</v>
      </c>
      <c r="J124" s="22">
        <f t="shared" si="8"/>
        <v>0.99798787758346585</v>
      </c>
      <c r="K124" s="22">
        <f t="shared" si="9"/>
        <v>1.0073113412829662</v>
      </c>
      <c r="L124" s="22">
        <f t="shared" si="10"/>
        <v>1.0021786492374727</v>
      </c>
      <c r="M124" s="22">
        <f t="shared" si="11"/>
        <v>1.0011250445256652</v>
      </c>
      <c r="N124" s="22">
        <f t="shared" si="12"/>
        <v>1.0042786239945234</v>
      </c>
      <c r="O124" s="22">
        <f t="shared" si="13"/>
        <v>1.0253720408288962</v>
      </c>
      <c r="P124" s="24">
        <v>0</v>
      </c>
      <c r="Q124" s="24">
        <v>0</v>
      </c>
      <c r="R124" s="24">
        <v>1</v>
      </c>
      <c r="S124" s="24">
        <v>0</v>
      </c>
      <c r="T124" s="24">
        <v>0</v>
      </c>
      <c r="U124" s="24">
        <v>0</v>
      </c>
      <c r="V124" s="24">
        <v>0</v>
      </c>
      <c r="W124" s="24">
        <v>0</v>
      </c>
      <c r="X124" s="24">
        <v>0</v>
      </c>
      <c r="Y124" s="24">
        <v>0</v>
      </c>
      <c r="Z124" s="24">
        <v>0</v>
      </c>
    </row>
    <row r="125" spans="1:26" x14ac:dyDescent="0.25">
      <c r="A125" s="2">
        <v>38838</v>
      </c>
      <c r="B125" s="3">
        <v>724093071</v>
      </c>
      <c r="C125">
        <v>8.0143000000000004</v>
      </c>
      <c r="D125">
        <v>1.1440999999999999</v>
      </c>
      <c r="E125">
        <v>0.56561085972850678</v>
      </c>
      <c r="F125">
        <v>84.344099999999997</v>
      </c>
      <c r="G125">
        <v>55.96</v>
      </c>
      <c r="H125" s="22">
        <v>33.74831326315789</v>
      </c>
      <c r="I125" s="22">
        <f t="shared" si="7"/>
        <v>1.0343258834821356</v>
      </c>
      <c r="J125" s="22">
        <f t="shared" si="8"/>
        <v>0.99742377100186685</v>
      </c>
      <c r="K125" s="22">
        <f t="shared" si="9"/>
        <v>0.98859414153633451</v>
      </c>
      <c r="L125" s="22">
        <f t="shared" si="10"/>
        <v>0.98653846153846148</v>
      </c>
      <c r="M125" s="22">
        <f t="shared" si="11"/>
        <v>0.99043084113246971</v>
      </c>
      <c r="N125" s="22">
        <f t="shared" si="12"/>
        <v>0.95364689843217454</v>
      </c>
      <c r="O125" s="22">
        <f t="shared" si="13"/>
        <v>1.0911247358653946</v>
      </c>
      <c r="P125" s="24">
        <v>0</v>
      </c>
      <c r="Q125" s="24">
        <v>0</v>
      </c>
      <c r="R125" s="24">
        <v>0</v>
      </c>
      <c r="S125" s="24">
        <v>1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4">
        <v>0</v>
      </c>
      <c r="Z125" s="24">
        <v>0</v>
      </c>
    </row>
    <row r="126" spans="1:26" x14ac:dyDescent="0.25">
      <c r="A126" s="2">
        <v>38869</v>
      </c>
      <c r="B126" s="3">
        <v>705139580</v>
      </c>
      <c r="C126">
        <v>8.0130999999999997</v>
      </c>
      <c r="D126">
        <v>1.1100000000000001</v>
      </c>
      <c r="E126">
        <v>0.53513137475250172</v>
      </c>
      <c r="F126">
        <v>80.868200000000002</v>
      </c>
      <c r="G126">
        <v>66.23</v>
      </c>
      <c r="H126" s="22">
        <v>35.16590822727273</v>
      </c>
      <c r="I126" s="22">
        <f t="shared" si="7"/>
        <v>0.97382450991579783</v>
      </c>
      <c r="J126" s="22">
        <f t="shared" si="8"/>
        <v>0.99985026764658169</v>
      </c>
      <c r="K126" s="22">
        <f t="shared" si="9"/>
        <v>0.97019491303207783</v>
      </c>
      <c r="L126" s="22">
        <f t="shared" si="10"/>
        <v>0.94611227056242309</v>
      </c>
      <c r="M126" s="22">
        <f t="shared" si="11"/>
        <v>0.95878905578457774</v>
      </c>
      <c r="N126" s="22">
        <f t="shared" si="12"/>
        <v>1.1835239456754825</v>
      </c>
      <c r="O126" s="22">
        <f t="shared" si="13"/>
        <v>1.0420049130473845</v>
      </c>
      <c r="P126" s="24">
        <v>0</v>
      </c>
      <c r="Q126" s="24">
        <v>0</v>
      </c>
      <c r="R126" s="24">
        <v>0</v>
      </c>
      <c r="S126" s="24">
        <v>0</v>
      </c>
      <c r="T126" s="24">
        <v>1</v>
      </c>
      <c r="U126" s="24">
        <v>0</v>
      </c>
      <c r="V126" s="24">
        <v>0</v>
      </c>
      <c r="W126" s="24">
        <v>0</v>
      </c>
      <c r="X126" s="24">
        <v>0</v>
      </c>
      <c r="Y126" s="24">
        <v>0</v>
      </c>
      <c r="Z126" s="24">
        <v>0</v>
      </c>
    </row>
    <row r="127" spans="1:26" x14ac:dyDescent="0.25">
      <c r="A127" s="2">
        <v>38899</v>
      </c>
      <c r="B127" s="3">
        <v>661999191</v>
      </c>
      <c r="C127">
        <v>8.0042000000000009</v>
      </c>
      <c r="D127">
        <v>1.1136999999999999</v>
      </c>
      <c r="E127">
        <v>0.54244643341470034</v>
      </c>
      <c r="F127">
        <v>81.636600000000001</v>
      </c>
      <c r="G127">
        <v>74.38</v>
      </c>
      <c r="H127" s="22">
        <v>32.395478545454544</v>
      </c>
      <c r="I127" s="22">
        <f t="shared" si="7"/>
        <v>0.93882007162326642</v>
      </c>
      <c r="J127" s="22">
        <f t="shared" si="8"/>
        <v>0.99888931874056253</v>
      </c>
      <c r="K127" s="22">
        <f t="shared" si="9"/>
        <v>1.0033333333333332</v>
      </c>
      <c r="L127" s="22">
        <f t="shared" si="10"/>
        <v>1.0136696501220506</v>
      </c>
      <c r="M127" s="22">
        <f t="shared" si="11"/>
        <v>1.0095018808382035</v>
      </c>
      <c r="N127" s="22">
        <f t="shared" si="12"/>
        <v>1.1230560169107653</v>
      </c>
      <c r="O127" s="22">
        <f t="shared" si="13"/>
        <v>0.92121830996335263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1</v>
      </c>
      <c r="V127" s="24">
        <v>0</v>
      </c>
      <c r="W127" s="24">
        <v>0</v>
      </c>
      <c r="X127" s="24">
        <v>0</v>
      </c>
      <c r="Y127" s="24">
        <v>0</v>
      </c>
      <c r="Z127" s="24">
        <v>0</v>
      </c>
    </row>
    <row r="128" spans="1:26" x14ac:dyDescent="0.25">
      <c r="A128" s="2">
        <v>38930</v>
      </c>
      <c r="B128" s="3">
        <v>709004055</v>
      </c>
      <c r="C128">
        <v>7.9897</v>
      </c>
      <c r="D128">
        <v>1.1294</v>
      </c>
      <c r="E128">
        <v>0.54221113701675427</v>
      </c>
      <c r="F128">
        <v>82.091399999999993</v>
      </c>
      <c r="G128">
        <v>70.099999999999994</v>
      </c>
      <c r="H128" s="22">
        <v>30.643352300000004</v>
      </c>
      <c r="I128" s="22">
        <f t="shared" si="7"/>
        <v>1.0710044130552419</v>
      </c>
      <c r="J128" s="22">
        <f t="shared" si="8"/>
        <v>0.99818845106319176</v>
      </c>
      <c r="K128" s="22">
        <f t="shared" si="9"/>
        <v>1.0140971536320373</v>
      </c>
      <c r="L128" s="22">
        <f t="shared" si="10"/>
        <v>0.99956623109038645</v>
      </c>
      <c r="M128" s="22">
        <f t="shared" si="11"/>
        <v>1.0055710306406684</v>
      </c>
      <c r="N128" s="22">
        <f t="shared" si="12"/>
        <v>0.94245764990588865</v>
      </c>
      <c r="O128" s="22">
        <f t="shared" si="13"/>
        <v>0.94591448176954362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24">
        <v>1</v>
      </c>
      <c r="W128" s="24">
        <v>0</v>
      </c>
      <c r="X128" s="24">
        <v>0</v>
      </c>
      <c r="Y128" s="24">
        <v>0</v>
      </c>
      <c r="Z128" s="24">
        <v>0</v>
      </c>
    </row>
    <row r="129" spans="1:26" x14ac:dyDescent="0.25">
      <c r="A129" s="2">
        <v>38961</v>
      </c>
      <c r="B129" s="3">
        <v>691013305</v>
      </c>
      <c r="C129">
        <v>7.9722</v>
      </c>
      <c r="D129">
        <v>1.1182000000000001</v>
      </c>
      <c r="E129">
        <v>0.52795522939654715</v>
      </c>
      <c r="F129">
        <v>81.367900000000006</v>
      </c>
      <c r="G129">
        <v>71.930000000000007</v>
      </c>
      <c r="H129" s="22">
        <v>29.248905173913048</v>
      </c>
      <c r="I129" s="22">
        <f t="shared" si="7"/>
        <v>0.97462532143063696</v>
      </c>
      <c r="J129" s="22">
        <f t="shared" si="8"/>
        <v>0.99780967996295233</v>
      </c>
      <c r="K129" s="22">
        <f t="shared" si="9"/>
        <v>0.99008323003364629</v>
      </c>
      <c r="L129" s="22">
        <f t="shared" si="10"/>
        <v>0.97370782957605195</v>
      </c>
      <c r="M129" s="22">
        <f t="shared" si="11"/>
        <v>0.99118665292588526</v>
      </c>
      <c r="N129" s="22">
        <f t="shared" si="12"/>
        <v>1.0261055634807419</v>
      </c>
      <c r="O129" s="22">
        <f t="shared" si="13"/>
        <v>0.95449430230624754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1</v>
      </c>
      <c r="X129" s="24">
        <v>0</v>
      </c>
      <c r="Y129" s="24">
        <v>0</v>
      </c>
      <c r="Z129" s="24">
        <v>0</v>
      </c>
    </row>
    <row r="130" spans="1:26" x14ac:dyDescent="0.25">
      <c r="A130" s="2">
        <v>38991</v>
      </c>
      <c r="B130" s="3">
        <v>769030425</v>
      </c>
      <c r="C130">
        <v>7.9333999999999998</v>
      </c>
      <c r="D130">
        <v>1.1161000000000001</v>
      </c>
      <c r="E130">
        <v>0.53081373745952543</v>
      </c>
      <c r="F130">
        <v>81.67</v>
      </c>
      <c r="G130">
        <v>67.91</v>
      </c>
      <c r="H130" s="22">
        <v>32.645946550000005</v>
      </c>
      <c r="I130" s="22">
        <f t="shared" si="7"/>
        <v>1.1129024860092962</v>
      </c>
      <c r="J130" s="22">
        <f t="shared" si="8"/>
        <v>0.99513308747898943</v>
      </c>
      <c r="K130" s="22">
        <f t="shared" si="9"/>
        <v>0.99812198175639422</v>
      </c>
      <c r="L130" s="22">
        <f t="shared" si="10"/>
        <v>1.0054143001220872</v>
      </c>
      <c r="M130" s="22">
        <f t="shared" si="11"/>
        <v>1.0037127663366019</v>
      </c>
      <c r="N130" s="22">
        <f t="shared" si="12"/>
        <v>0.94411233143333784</v>
      </c>
      <c r="O130" s="22">
        <f t="shared" si="13"/>
        <v>1.1161425139125125</v>
      </c>
      <c r="P130" s="24">
        <v>0</v>
      </c>
      <c r="Q130" s="24">
        <v>0</v>
      </c>
      <c r="R130" s="24">
        <v>0</v>
      </c>
      <c r="S130" s="24">
        <v>0</v>
      </c>
      <c r="T130" s="24">
        <v>0</v>
      </c>
      <c r="U130" s="24">
        <v>0</v>
      </c>
      <c r="V130" s="24">
        <v>0</v>
      </c>
      <c r="W130" s="24">
        <v>0</v>
      </c>
      <c r="X130" s="24">
        <v>1</v>
      </c>
      <c r="Y130" s="24">
        <v>0</v>
      </c>
      <c r="Z130" s="24">
        <v>0</v>
      </c>
    </row>
    <row r="131" spans="1:26" x14ac:dyDescent="0.25">
      <c r="A131" s="2">
        <v>39022</v>
      </c>
      <c r="B131" s="3">
        <v>670855242</v>
      </c>
      <c r="C131">
        <v>7.9017999999999997</v>
      </c>
      <c r="D131">
        <v>1.1285000000000001</v>
      </c>
      <c r="E131">
        <v>0.5329070077271516</v>
      </c>
      <c r="F131">
        <v>82.582700000000003</v>
      </c>
      <c r="G131">
        <v>64.319999999999993</v>
      </c>
      <c r="H131" s="22">
        <v>35.216070318181814</v>
      </c>
      <c r="I131" s="22">
        <f t="shared" ref="I131:I194" si="14">B131/B130</f>
        <v>0.8723390131151183</v>
      </c>
      <c r="J131" s="22">
        <f t="shared" ref="J131:J194" si="15">C131/C130</f>
        <v>0.99601684019462022</v>
      </c>
      <c r="K131" s="22">
        <f t="shared" ref="K131:K194" si="16">D131/D130</f>
        <v>1.0111101155810411</v>
      </c>
      <c r="L131" s="22">
        <f t="shared" ref="L131:L194" si="17">E131/E130</f>
        <v>1.0039435118571809</v>
      </c>
      <c r="M131" s="22">
        <f t="shared" ref="M131:M194" si="18">F131/F130</f>
        <v>1.0111754622260316</v>
      </c>
      <c r="N131" s="22">
        <f t="shared" ref="N131:N194" si="19">G131/G130</f>
        <v>0.94713591518185825</v>
      </c>
      <c r="O131" s="22">
        <f t="shared" ref="O131:O194" si="20">H131/H130</f>
        <v>1.0787271940253118</v>
      </c>
      <c r="P131" s="24">
        <v>0</v>
      </c>
      <c r="Q131" s="24">
        <v>0</v>
      </c>
      <c r="R131" s="24">
        <v>0</v>
      </c>
      <c r="S131" s="24">
        <v>0</v>
      </c>
      <c r="T131" s="24">
        <v>0</v>
      </c>
      <c r="U131" s="24">
        <v>0</v>
      </c>
      <c r="V131" s="24">
        <v>0</v>
      </c>
      <c r="W131" s="24">
        <v>0</v>
      </c>
      <c r="X131" s="24">
        <v>0</v>
      </c>
      <c r="Y131" s="24">
        <v>1</v>
      </c>
      <c r="Z131" s="24">
        <v>0</v>
      </c>
    </row>
    <row r="132" spans="1:26" x14ac:dyDescent="0.25">
      <c r="A132" s="2">
        <v>39052</v>
      </c>
      <c r="B132" s="3">
        <v>701592243</v>
      </c>
      <c r="C132">
        <v>7.8621999999999996</v>
      </c>
      <c r="D132">
        <v>1.1358999999999999</v>
      </c>
      <c r="E132">
        <v>0.52287581699346408</v>
      </c>
      <c r="F132">
        <v>81.673599999999993</v>
      </c>
      <c r="G132">
        <v>62.12</v>
      </c>
      <c r="H132" s="22">
        <v>36.591212047619052</v>
      </c>
      <c r="I132" s="22">
        <f t="shared" si="14"/>
        <v>1.0458176355727127</v>
      </c>
      <c r="J132" s="22">
        <f t="shared" si="15"/>
        <v>0.99498848363663972</v>
      </c>
      <c r="K132" s="22">
        <f t="shared" si="16"/>
        <v>1.0065573770491802</v>
      </c>
      <c r="L132" s="22">
        <f t="shared" si="17"/>
        <v>0.98117647058823532</v>
      </c>
      <c r="M132" s="22">
        <f t="shared" si="18"/>
        <v>0.98899164110643012</v>
      </c>
      <c r="N132" s="22">
        <f t="shared" si="19"/>
        <v>0.96579601990049757</v>
      </c>
      <c r="O132" s="22">
        <f t="shared" si="20"/>
        <v>1.0390486989892016</v>
      </c>
      <c r="P132" s="24">
        <v>0</v>
      </c>
      <c r="Q132" s="24">
        <v>0</v>
      </c>
      <c r="R132" s="24">
        <v>0</v>
      </c>
      <c r="S132" s="24">
        <v>0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4">
        <v>0</v>
      </c>
      <c r="Z132" s="24">
        <v>1</v>
      </c>
    </row>
    <row r="133" spans="1:26" x14ac:dyDescent="0.25">
      <c r="A133" s="2">
        <v>39083</v>
      </c>
      <c r="B133" s="3">
        <v>701639385</v>
      </c>
      <c r="C133">
        <v>7.8219000000000003</v>
      </c>
      <c r="D133">
        <v>1.1532</v>
      </c>
      <c r="E133">
        <v>0.50945030312293038</v>
      </c>
      <c r="F133">
        <v>80.926400000000001</v>
      </c>
      <c r="G133">
        <v>60.59</v>
      </c>
      <c r="H133" s="22">
        <v>38.888275400000005</v>
      </c>
      <c r="I133" s="22">
        <f t="shared" si="14"/>
        <v>1.0000671928751641</v>
      </c>
      <c r="J133" s="22">
        <f t="shared" si="15"/>
        <v>0.99487420823688033</v>
      </c>
      <c r="K133" s="22">
        <f t="shared" si="16"/>
        <v>1.0152302139272824</v>
      </c>
      <c r="L133" s="22">
        <f t="shared" si="17"/>
        <v>0.97432370472260432</v>
      </c>
      <c r="M133" s="22">
        <f t="shared" si="18"/>
        <v>0.99085138894330615</v>
      </c>
      <c r="N133" s="22">
        <f t="shared" si="19"/>
        <v>0.97537025112685138</v>
      </c>
      <c r="O133" s="22">
        <f t="shared" si="20"/>
        <v>1.0627763668880823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4">
        <v>0</v>
      </c>
      <c r="Z133" s="24">
        <v>0</v>
      </c>
    </row>
    <row r="134" spans="1:26" x14ac:dyDescent="0.25">
      <c r="A134" s="2">
        <v>39114</v>
      </c>
      <c r="B134" s="3">
        <v>750687367</v>
      </c>
      <c r="C134">
        <v>7.7876000000000003</v>
      </c>
      <c r="D134">
        <v>1.1762999999999999</v>
      </c>
      <c r="E134">
        <v>0.51054270689743197</v>
      </c>
      <c r="F134">
        <v>82.3553</v>
      </c>
      <c r="G134">
        <v>59.54</v>
      </c>
      <c r="H134" s="22">
        <v>39.365165850000004</v>
      </c>
      <c r="I134" s="22">
        <f t="shared" si="14"/>
        <v>1.0699048301001517</v>
      </c>
      <c r="J134" s="22">
        <f t="shared" si="15"/>
        <v>0.99561487618097899</v>
      </c>
      <c r="K134" s="22">
        <f t="shared" si="16"/>
        <v>1.0200312174817898</v>
      </c>
      <c r="L134" s="22">
        <f t="shared" si="17"/>
        <v>1.0021442793689692</v>
      </c>
      <c r="M134" s="22">
        <f t="shared" si="18"/>
        <v>1.0176567844362285</v>
      </c>
      <c r="N134" s="22">
        <f t="shared" si="19"/>
        <v>0.98267040765802927</v>
      </c>
      <c r="O134" s="22">
        <f t="shared" si="20"/>
        <v>1.0122630907412262</v>
      </c>
      <c r="P134" s="24">
        <v>1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4">
        <v>0</v>
      </c>
      <c r="Z134" s="24">
        <v>0</v>
      </c>
    </row>
    <row r="135" spans="1:26" x14ac:dyDescent="0.25">
      <c r="A135" s="2">
        <v>39142</v>
      </c>
      <c r="B135" s="3">
        <v>817613572</v>
      </c>
      <c r="C135">
        <v>7.7502000000000004</v>
      </c>
      <c r="D135">
        <v>1.171</v>
      </c>
      <c r="E135">
        <v>0.51049058144877224</v>
      </c>
      <c r="F135">
        <v>82.147800000000004</v>
      </c>
      <c r="G135">
        <v>65.680000000000007</v>
      </c>
      <c r="H135" s="22">
        <v>44.029359736842103</v>
      </c>
      <c r="I135" s="22">
        <f t="shared" si="14"/>
        <v>1.0891532320138271</v>
      </c>
      <c r="J135" s="22">
        <f t="shared" si="15"/>
        <v>0.9951974934511274</v>
      </c>
      <c r="K135" s="22">
        <f t="shared" si="16"/>
        <v>0.9954943466802687</v>
      </c>
      <c r="L135" s="22">
        <f t="shared" si="17"/>
        <v>0.99989790188371019</v>
      </c>
      <c r="M135" s="22">
        <f t="shared" si="18"/>
        <v>0.99748042931056047</v>
      </c>
      <c r="N135" s="22">
        <f t="shared" si="19"/>
        <v>1.1031239502855226</v>
      </c>
      <c r="O135" s="22">
        <f t="shared" si="20"/>
        <v>1.1184853102007724</v>
      </c>
      <c r="P135" s="24">
        <v>0</v>
      </c>
      <c r="Q135" s="24">
        <v>1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4">
        <v>0</v>
      </c>
      <c r="Z135" s="24">
        <v>0</v>
      </c>
    </row>
    <row r="136" spans="1:26" x14ac:dyDescent="0.25">
      <c r="A136" s="2">
        <v>39173</v>
      </c>
      <c r="B136" s="3">
        <v>748709576</v>
      </c>
      <c r="C136">
        <v>7.7369000000000003</v>
      </c>
      <c r="D136">
        <v>1.1681999999999999</v>
      </c>
      <c r="E136">
        <v>0.51350518640238263</v>
      </c>
      <c r="F136">
        <v>81.373099999999994</v>
      </c>
      <c r="G136">
        <v>61.53</v>
      </c>
      <c r="H136" s="22">
        <v>44.781865454545454</v>
      </c>
      <c r="I136" s="22">
        <f t="shared" si="14"/>
        <v>0.91572547428310058</v>
      </c>
      <c r="J136" s="22">
        <f t="shared" si="15"/>
        <v>0.99828391525379989</v>
      </c>
      <c r="K136" s="22">
        <f t="shared" si="16"/>
        <v>0.99760888129803571</v>
      </c>
      <c r="L136" s="22">
        <f t="shared" si="17"/>
        <v>1.0059053096436275</v>
      </c>
      <c r="M136" s="22">
        <f t="shared" si="18"/>
        <v>0.99056943703909284</v>
      </c>
      <c r="N136" s="22">
        <f t="shared" si="19"/>
        <v>0.93681485992691826</v>
      </c>
      <c r="O136" s="22">
        <f t="shared" si="20"/>
        <v>1.0170909984201675</v>
      </c>
      <c r="P136" s="24">
        <v>0</v>
      </c>
      <c r="Q136" s="24">
        <v>0</v>
      </c>
      <c r="R136" s="24">
        <v>1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4">
        <v>0</v>
      </c>
      <c r="Z136" s="24">
        <v>0</v>
      </c>
    </row>
    <row r="137" spans="1:26" x14ac:dyDescent="0.25">
      <c r="A137" s="2">
        <v>39203</v>
      </c>
      <c r="B137" s="3">
        <v>836817631</v>
      </c>
      <c r="C137">
        <v>7.7247000000000003</v>
      </c>
      <c r="D137">
        <v>1.135</v>
      </c>
      <c r="E137">
        <v>0.50304341264651142</v>
      </c>
      <c r="F137">
        <v>80.132900000000006</v>
      </c>
      <c r="G137">
        <v>65.42</v>
      </c>
      <c r="H137" s="22">
        <v>44.885184450000004</v>
      </c>
      <c r="I137" s="22">
        <f t="shared" si="14"/>
        <v>1.1176798825930871</v>
      </c>
      <c r="J137" s="22">
        <f t="shared" si="15"/>
        <v>0.99842314105132546</v>
      </c>
      <c r="K137" s="22">
        <f t="shared" si="16"/>
        <v>0.97158020886834451</v>
      </c>
      <c r="L137" s="22">
        <f t="shared" si="17"/>
        <v>0.97962674178781639</v>
      </c>
      <c r="M137" s="22">
        <f t="shared" si="18"/>
        <v>0.98475909114928661</v>
      </c>
      <c r="N137" s="22">
        <f t="shared" si="19"/>
        <v>1.0632211929140256</v>
      </c>
      <c r="O137" s="22">
        <f t="shared" si="20"/>
        <v>1.0023071614906132</v>
      </c>
      <c r="P137" s="24">
        <v>0</v>
      </c>
      <c r="Q137" s="24">
        <v>0</v>
      </c>
      <c r="R137" s="24">
        <v>0</v>
      </c>
      <c r="S137" s="24">
        <v>1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4">
        <v>0</v>
      </c>
      <c r="Z137" s="24">
        <v>0</v>
      </c>
    </row>
    <row r="138" spans="1:26" x14ac:dyDescent="0.25">
      <c r="A138" s="2">
        <v>39234</v>
      </c>
      <c r="B138" s="3">
        <v>815739879</v>
      </c>
      <c r="C138">
        <v>7.6772999999999998</v>
      </c>
      <c r="D138">
        <v>1.0951</v>
      </c>
      <c r="E138">
        <v>0.50398145348251189</v>
      </c>
      <c r="F138">
        <v>79.307100000000005</v>
      </c>
      <c r="G138">
        <v>73.510000000000005</v>
      </c>
      <c r="H138" s="22">
        <v>47.614473636363641</v>
      </c>
      <c r="I138" s="22">
        <f t="shared" si="14"/>
        <v>0.97481201253514216</v>
      </c>
      <c r="J138" s="22">
        <f t="shared" si="15"/>
        <v>0.99386383937240275</v>
      </c>
      <c r="K138" s="22">
        <f t="shared" si="16"/>
        <v>0.9648458149779735</v>
      </c>
      <c r="L138" s="22">
        <f t="shared" si="17"/>
        <v>1.0018647313778852</v>
      </c>
      <c r="M138" s="22">
        <f t="shared" si="18"/>
        <v>0.98969461981283591</v>
      </c>
      <c r="N138" s="22">
        <f t="shared" si="19"/>
        <v>1.1236624885356161</v>
      </c>
      <c r="O138" s="22">
        <f t="shared" si="20"/>
        <v>1.0608060147197109</v>
      </c>
      <c r="P138" s="24">
        <v>0</v>
      </c>
      <c r="Q138" s="24">
        <v>0</v>
      </c>
      <c r="R138" s="24">
        <v>0</v>
      </c>
      <c r="S138" s="24">
        <v>0</v>
      </c>
      <c r="T138" s="24">
        <v>1</v>
      </c>
      <c r="U138" s="24">
        <v>0</v>
      </c>
      <c r="V138" s="24">
        <v>0</v>
      </c>
      <c r="W138" s="24">
        <v>0</v>
      </c>
      <c r="X138" s="24">
        <v>0</v>
      </c>
      <c r="Y138" s="24">
        <v>0</v>
      </c>
      <c r="Z138" s="24">
        <v>0</v>
      </c>
    </row>
    <row r="139" spans="1:26" x14ac:dyDescent="0.25">
      <c r="A139" s="2">
        <v>39264</v>
      </c>
      <c r="B139" s="3">
        <v>720954071</v>
      </c>
      <c r="C139">
        <v>7.6333000000000002</v>
      </c>
      <c r="D139">
        <v>1.0650999999999999</v>
      </c>
      <c r="E139">
        <v>0.50334725927417323</v>
      </c>
      <c r="F139">
        <v>79.087599999999995</v>
      </c>
      <c r="G139">
        <v>74.06</v>
      </c>
      <c r="H139" s="22">
        <v>49.09621109523809</v>
      </c>
      <c r="I139" s="22">
        <f t="shared" si="14"/>
        <v>0.88380388106537577</v>
      </c>
      <c r="J139" s="22">
        <f t="shared" si="15"/>
        <v>0.99426881846482495</v>
      </c>
      <c r="K139" s="22">
        <f t="shared" si="16"/>
        <v>0.9726052415304538</v>
      </c>
      <c r="L139" s="22">
        <f t="shared" si="17"/>
        <v>0.99874163185181442</v>
      </c>
      <c r="M139" s="22">
        <f t="shared" si="18"/>
        <v>0.99723227806841996</v>
      </c>
      <c r="N139" s="22">
        <f t="shared" si="19"/>
        <v>1.0074819752414637</v>
      </c>
      <c r="O139" s="22">
        <f t="shared" si="20"/>
        <v>1.0311194757751734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1</v>
      </c>
      <c r="V139" s="24">
        <v>0</v>
      </c>
      <c r="W139" s="24">
        <v>0</v>
      </c>
      <c r="X139" s="24">
        <v>0</v>
      </c>
      <c r="Y139" s="24">
        <v>0</v>
      </c>
      <c r="Z139" s="24">
        <v>0</v>
      </c>
    </row>
    <row r="140" spans="1:26" x14ac:dyDescent="0.25">
      <c r="A140" s="2">
        <v>39295</v>
      </c>
      <c r="B140" s="3">
        <v>823529254</v>
      </c>
      <c r="C140">
        <v>7.5757000000000003</v>
      </c>
      <c r="D140">
        <v>1.0502</v>
      </c>
      <c r="E140">
        <v>0.49127978383689513</v>
      </c>
      <c r="F140">
        <v>77.779600000000002</v>
      </c>
      <c r="G140">
        <v>70.81</v>
      </c>
      <c r="H140" s="22">
        <v>51.61710585714286</v>
      </c>
      <c r="I140" s="22">
        <f t="shared" si="14"/>
        <v>1.1422770008881744</v>
      </c>
      <c r="J140" s="22">
        <f t="shared" si="15"/>
        <v>0.99245411552015517</v>
      </c>
      <c r="K140" s="22">
        <f t="shared" si="16"/>
        <v>0.986010703220355</v>
      </c>
      <c r="L140" s="22">
        <f t="shared" si="17"/>
        <v>0.97602554654875961</v>
      </c>
      <c r="M140" s="22">
        <f t="shared" si="18"/>
        <v>0.98346137700473912</v>
      </c>
      <c r="N140" s="22">
        <f t="shared" si="19"/>
        <v>0.95611666216581148</v>
      </c>
      <c r="O140" s="22">
        <f t="shared" si="20"/>
        <v>1.0513460144004734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1</v>
      </c>
      <c r="W140" s="24">
        <v>0</v>
      </c>
      <c r="X140" s="24">
        <v>0</v>
      </c>
      <c r="Y140" s="24">
        <v>0</v>
      </c>
      <c r="Z140" s="24">
        <v>0</v>
      </c>
    </row>
    <row r="141" spans="1:26" x14ac:dyDescent="0.25">
      <c r="A141" s="2">
        <v>39326</v>
      </c>
      <c r="B141" s="3">
        <v>807941486</v>
      </c>
      <c r="C141">
        <v>7.5734000000000004</v>
      </c>
      <c r="D141">
        <v>1.0579000000000001</v>
      </c>
      <c r="E141">
        <v>0.49726504226752855</v>
      </c>
      <c r="F141">
        <v>77.6678</v>
      </c>
      <c r="G141">
        <v>70.36</v>
      </c>
      <c r="H141" s="22">
        <v>51.107910956521742</v>
      </c>
      <c r="I141" s="22">
        <f t="shared" si="14"/>
        <v>0.9810719923739345</v>
      </c>
      <c r="J141" s="22">
        <f t="shared" si="15"/>
        <v>0.99969639769262242</v>
      </c>
      <c r="K141" s="22">
        <f t="shared" si="16"/>
        <v>1.0073319367739479</v>
      </c>
      <c r="L141" s="22">
        <f t="shared" si="17"/>
        <v>1.0121829935355544</v>
      </c>
      <c r="M141" s="22">
        <f t="shared" si="18"/>
        <v>0.99856260510468042</v>
      </c>
      <c r="N141" s="22">
        <f t="shared" si="19"/>
        <v>0.99364496540036717</v>
      </c>
      <c r="O141" s="22">
        <f t="shared" si="20"/>
        <v>0.99013515205539837</v>
      </c>
      <c r="P141" s="24">
        <v>0</v>
      </c>
      <c r="Q141" s="24">
        <v>0</v>
      </c>
      <c r="R141" s="24">
        <v>0</v>
      </c>
      <c r="S141" s="24">
        <v>0</v>
      </c>
      <c r="T141" s="24">
        <v>0</v>
      </c>
      <c r="U141" s="24">
        <v>0</v>
      </c>
      <c r="V141" s="24">
        <v>0</v>
      </c>
      <c r="W141" s="24">
        <v>1</v>
      </c>
      <c r="X141" s="24">
        <v>0</v>
      </c>
      <c r="Y141" s="24">
        <v>0</v>
      </c>
      <c r="Z141" s="24">
        <v>0</v>
      </c>
    </row>
    <row r="142" spans="1:26" x14ac:dyDescent="0.25">
      <c r="A142" s="2">
        <v>39356</v>
      </c>
      <c r="B142" s="3">
        <v>922993687</v>
      </c>
      <c r="C142">
        <v>7.5209999999999999</v>
      </c>
      <c r="D142">
        <v>1.0266999999999999</v>
      </c>
      <c r="E142">
        <v>0.49544193420531107</v>
      </c>
      <c r="F142">
        <v>76.323099999999997</v>
      </c>
      <c r="G142">
        <v>63.15</v>
      </c>
      <c r="H142" s="22">
        <v>58.079609842105263</v>
      </c>
      <c r="I142" s="22">
        <f t="shared" si="14"/>
        <v>1.1424016503591201</v>
      </c>
      <c r="J142" s="22">
        <f t="shared" si="15"/>
        <v>0.9930810468217709</v>
      </c>
      <c r="K142" s="22">
        <f t="shared" si="16"/>
        <v>0.97050760941487846</v>
      </c>
      <c r="L142" s="22">
        <f t="shared" si="17"/>
        <v>0.99633372968688072</v>
      </c>
      <c r="M142" s="22">
        <f t="shared" si="18"/>
        <v>0.9826865187374948</v>
      </c>
      <c r="N142" s="22">
        <f t="shared" si="19"/>
        <v>0.89752700397953378</v>
      </c>
      <c r="O142" s="22">
        <f t="shared" si="20"/>
        <v>1.1364113452321394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1</v>
      </c>
      <c r="Y142" s="24">
        <v>0</v>
      </c>
      <c r="Z142" s="24">
        <v>0</v>
      </c>
    </row>
    <row r="143" spans="1:26" x14ac:dyDescent="0.25">
      <c r="A143" s="2">
        <v>39387</v>
      </c>
      <c r="B143" s="3">
        <v>895238640</v>
      </c>
      <c r="C143">
        <v>7.5019</v>
      </c>
      <c r="D143">
        <v>0.97540000000000004</v>
      </c>
      <c r="E143">
        <v>0.48902146804244701</v>
      </c>
      <c r="F143">
        <v>74.142499999999998</v>
      </c>
      <c r="G143">
        <v>56.69</v>
      </c>
      <c r="H143" s="22">
        <v>61.674214913043471</v>
      </c>
      <c r="I143" s="22">
        <f t="shared" si="14"/>
        <v>0.96992932087085881</v>
      </c>
      <c r="J143" s="22">
        <f t="shared" si="15"/>
        <v>0.99746044408988166</v>
      </c>
      <c r="K143" s="22">
        <f t="shared" si="16"/>
        <v>0.95003408980227921</v>
      </c>
      <c r="L143" s="22">
        <f t="shared" si="17"/>
        <v>0.98704093109687518</v>
      </c>
      <c r="M143" s="22">
        <f t="shared" si="18"/>
        <v>0.97142935756016202</v>
      </c>
      <c r="N143" s="22">
        <f t="shared" si="19"/>
        <v>0.89770387965162313</v>
      </c>
      <c r="O143" s="22">
        <f t="shared" si="20"/>
        <v>1.0618909989359513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4">
        <v>1</v>
      </c>
      <c r="Z143" s="24">
        <v>0</v>
      </c>
    </row>
    <row r="144" spans="1:26" x14ac:dyDescent="0.25">
      <c r="A144" s="2">
        <v>39417</v>
      </c>
      <c r="B144" s="3">
        <v>813869068</v>
      </c>
      <c r="C144">
        <v>7.4210000000000003</v>
      </c>
      <c r="D144">
        <v>0.96719999999999995</v>
      </c>
      <c r="E144">
        <v>0.4830684507994783</v>
      </c>
      <c r="F144">
        <v>72.254800000000003</v>
      </c>
      <c r="G144">
        <v>49.95</v>
      </c>
      <c r="H144" s="22">
        <v>63.300523952380956</v>
      </c>
      <c r="I144" s="22">
        <f t="shared" si="14"/>
        <v>0.90910851211694799</v>
      </c>
      <c r="J144" s="22">
        <f t="shared" si="15"/>
        <v>0.98921606526346662</v>
      </c>
      <c r="K144" s="22">
        <f t="shared" si="16"/>
        <v>0.99159319253639522</v>
      </c>
      <c r="L144" s="22">
        <f t="shared" si="17"/>
        <v>0.98782667503985333</v>
      </c>
      <c r="M144" s="22">
        <f t="shared" si="18"/>
        <v>0.97453956907306882</v>
      </c>
      <c r="N144" s="22">
        <f t="shared" si="19"/>
        <v>0.8811077791497619</v>
      </c>
      <c r="O144" s="22">
        <f t="shared" si="20"/>
        <v>1.0263693513023306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4">
        <v>0</v>
      </c>
      <c r="Z144" s="24">
        <v>1</v>
      </c>
    </row>
    <row r="145" spans="1:26" x14ac:dyDescent="0.25">
      <c r="A145" s="2">
        <v>39448</v>
      </c>
      <c r="B145" s="3">
        <v>966155012</v>
      </c>
      <c r="C145">
        <v>7.3681999999999999</v>
      </c>
      <c r="D145">
        <v>1.0021</v>
      </c>
      <c r="E145">
        <v>0.49600714250285211</v>
      </c>
      <c r="F145">
        <v>73.799099999999996</v>
      </c>
      <c r="G145">
        <v>53.28</v>
      </c>
      <c r="H145" s="22">
        <v>72.867470999999981</v>
      </c>
      <c r="I145" s="22">
        <f t="shared" si="14"/>
        <v>1.1871135665276322</v>
      </c>
      <c r="J145" s="22">
        <f t="shared" si="15"/>
        <v>0.99288505592238241</v>
      </c>
      <c r="K145" s="22">
        <f t="shared" si="16"/>
        <v>1.0360835401157982</v>
      </c>
      <c r="L145" s="22">
        <f t="shared" si="17"/>
        <v>1.0267843856951542</v>
      </c>
      <c r="M145" s="22">
        <f t="shared" si="18"/>
        <v>1.0213729745290276</v>
      </c>
      <c r="N145" s="22">
        <f t="shared" si="19"/>
        <v>1.0666666666666667</v>
      </c>
      <c r="O145" s="22">
        <f t="shared" si="20"/>
        <v>1.1511353532368223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4">
        <v>0</v>
      </c>
      <c r="Z145" s="24">
        <v>0</v>
      </c>
    </row>
    <row r="146" spans="1:26" x14ac:dyDescent="0.25">
      <c r="A146" s="2">
        <v>39479</v>
      </c>
      <c r="B146" s="3">
        <v>953670868</v>
      </c>
      <c r="C146">
        <v>7.2404999999999999</v>
      </c>
      <c r="D146">
        <v>1.0099</v>
      </c>
      <c r="E146">
        <v>0.50756268399147297</v>
      </c>
      <c r="F146">
        <v>73.210499999999996</v>
      </c>
      <c r="G146">
        <v>49.76</v>
      </c>
      <c r="H146" s="22">
        <v>71.742237285714296</v>
      </c>
      <c r="I146" s="22">
        <f t="shared" si="14"/>
        <v>0.98707852896797887</v>
      </c>
      <c r="J146" s="22">
        <f t="shared" si="15"/>
        <v>0.98266876577725903</v>
      </c>
      <c r="K146" s="22">
        <f t="shared" si="16"/>
        <v>1.0077836543259155</v>
      </c>
      <c r="L146" s="22">
        <f t="shared" si="17"/>
        <v>1.0232971271952085</v>
      </c>
      <c r="M146" s="22">
        <f t="shared" si="18"/>
        <v>0.99202429297918271</v>
      </c>
      <c r="N146" s="22">
        <f t="shared" si="19"/>
        <v>0.93393393393393387</v>
      </c>
      <c r="O146" s="22">
        <f t="shared" si="20"/>
        <v>0.98455780475370569</v>
      </c>
      <c r="P146" s="24">
        <v>1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24">
        <v>0</v>
      </c>
    </row>
    <row r="147" spans="1:26" x14ac:dyDescent="0.25">
      <c r="A147" s="2">
        <v>39508</v>
      </c>
      <c r="B147" s="3">
        <v>988525439</v>
      </c>
      <c r="C147">
        <v>7.1643999999999997</v>
      </c>
      <c r="D147">
        <v>0.99860000000000004</v>
      </c>
      <c r="E147">
        <v>0.50900946757609689</v>
      </c>
      <c r="F147">
        <v>72.857500000000002</v>
      </c>
      <c r="G147">
        <v>57.86</v>
      </c>
      <c r="H147" s="22">
        <v>70.682557150000008</v>
      </c>
      <c r="I147" s="22">
        <f t="shared" si="14"/>
        <v>1.0365477987946676</v>
      </c>
      <c r="J147" s="22">
        <f t="shared" si="15"/>
        <v>0.98948967612733918</v>
      </c>
      <c r="K147" s="22">
        <f t="shared" si="16"/>
        <v>0.98881077334389544</v>
      </c>
      <c r="L147" s="22">
        <f t="shared" si="17"/>
        <v>1.0028504530184261</v>
      </c>
      <c r="M147" s="22">
        <f t="shared" si="18"/>
        <v>0.99517828726753688</v>
      </c>
      <c r="N147" s="22">
        <f t="shared" si="19"/>
        <v>1.1627813504823152</v>
      </c>
      <c r="O147" s="22">
        <f t="shared" si="20"/>
        <v>0.98522934082060898</v>
      </c>
      <c r="P147" s="24">
        <v>0</v>
      </c>
      <c r="Q147" s="24">
        <v>1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4">
        <v>0</v>
      </c>
      <c r="Z147" s="24">
        <v>0</v>
      </c>
    </row>
    <row r="148" spans="1:26" x14ac:dyDescent="0.25">
      <c r="A148" s="2">
        <v>39539</v>
      </c>
      <c r="B148" s="3">
        <v>1090868980</v>
      </c>
      <c r="C148">
        <v>7.0721999999999996</v>
      </c>
      <c r="D148">
        <v>1.0028999999999999</v>
      </c>
      <c r="E148">
        <v>0.49962528103922055</v>
      </c>
      <c r="F148">
        <v>70.435500000000005</v>
      </c>
      <c r="G148">
        <v>53.24</v>
      </c>
      <c r="H148" s="22">
        <v>68.513390750000013</v>
      </c>
      <c r="I148" s="22">
        <f t="shared" si="14"/>
        <v>1.1035315197386639</v>
      </c>
      <c r="J148" s="22">
        <f t="shared" si="15"/>
        <v>0.98713081346658482</v>
      </c>
      <c r="K148" s="22">
        <f t="shared" si="16"/>
        <v>1.0043060284398155</v>
      </c>
      <c r="L148" s="22">
        <f t="shared" si="17"/>
        <v>0.98156382712965273</v>
      </c>
      <c r="M148" s="22">
        <f t="shared" si="18"/>
        <v>0.96675702570085442</v>
      </c>
      <c r="N148" s="22">
        <f t="shared" si="19"/>
        <v>0.92015209125475295</v>
      </c>
      <c r="O148" s="22">
        <f t="shared" si="20"/>
        <v>0.96931114991501133</v>
      </c>
      <c r="P148" s="24">
        <v>0</v>
      </c>
      <c r="Q148" s="24">
        <v>0</v>
      </c>
      <c r="R148" s="24">
        <v>1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</row>
    <row r="149" spans="1:26" x14ac:dyDescent="0.25">
      <c r="A149" s="2">
        <v>39569</v>
      </c>
      <c r="B149" s="3">
        <v>1047992457</v>
      </c>
      <c r="C149">
        <v>6.9996999999999998</v>
      </c>
      <c r="D149">
        <v>1.0137</v>
      </c>
      <c r="E149">
        <v>0.50464271295922492</v>
      </c>
      <c r="F149">
        <v>70.390500000000003</v>
      </c>
      <c r="G149">
        <v>61.15</v>
      </c>
      <c r="H149" s="22">
        <v>72.377746636363639</v>
      </c>
      <c r="I149" s="22">
        <f t="shared" si="14"/>
        <v>0.96069507540676424</v>
      </c>
      <c r="J149" s="22">
        <f t="shared" si="15"/>
        <v>0.98974859308277485</v>
      </c>
      <c r="K149" s="22">
        <f t="shared" si="16"/>
        <v>1.0107687705653605</v>
      </c>
      <c r="L149" s="22">
        <f t="shared" si="17"/>
        <v>1.0100423899878888</v>
      </c>
      <c r="M149" s="22">
        <f t="shared" si="18"/>
        <v>0.99936111761824642</v>
      </c>
      <c r="N149" s="22">
        <f t="shared" si="19"/>
        <v>1.1485725018782869</v>
      </c>
      <c r="O149" s="22">
        <f t="shared" si="20"/>
        <v>1.0564029285963141</v>
      </c>
      <c r="P149" s="24">
        <v>0</v>
      </c>
      <c r="Q149" s="24">
        <v>0</v>
      </c>
      <c r="R149" s="24">
        <v>0</v>
      </c>
      <c r="S149" s="24">
        <v>1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4">
        <v>0</v>
      </c>
    </row>
    <row r="150" spans="1:26" x14ac:dyDescent="0.25">
      <c r="A150" s="2">
        <v>39600</v>
      </c>
      <c r="B150" s="3">
        <v>990480417</v>
      </c>
      <c r="C150">
        <v>6.9725000000000001</v>
      </c>
      <c r="D150">
        <v>0.99929999999999997</v>
      </c>
      <c r="E150">
        <v>0.5089058524173028</v>
      </c>
      <c r="F150">
        <v>70.720100000000002</v>
      </c>
      <c r="G150">
        <v>78.11</v>
      </c>
      <c r="H150" s="22">
        <v>69.261802904761893</v>
      </c>
      <c r="I150" s="22">
        <f t="shared" si="14"/>
        <v>0.94512170424906028</v>
      </c>
      <c r="J150" s="22">
        <f t="shared" si="15"/>
        <v>0.99611411917653614</v>
      </c>
      <c r="K150" s="22">
        <f t="shared" si="16"/>
        <v>0.98579461379106237</v>
      </c>
      <c r="L150" s="22">
        <f t="shared" si="17"/>
        <v>1.0084478371501271</v>
      </c>
      <c r="M150" s="22">
        <f t="shared" si="18"/>
        <v>1.0046824500465261</v>
      </c>
      <c r="N150" s="22">
        <f t="shared" si="19"/>
        <v>1.2773507767784138</v>
      </c>
      <c r="O150" s="22">
        <f t="shared" si="20"/>
        <v>0.95694887066246059</v>
      </c>
      <c r="P150" s="24">
        <v>0</v>
      </c>
      <c r="Q150" s="24">
        <v>0</v>
      </c>
      <c r="R150" s="24">
        <v>0</v>
      </c>
      <c r="S150" s="24">
        <v>0</v>
      </c>
      <c r="T150" s="24">
        <v>1</v>
      </c>
      <c r="U150" s="24">
        <v>0</v>
      </c>
      <c r="V150" s="24">
        <v>0</v>
      </c>
      <c r="W150" s="24">
        <v>0</v>
      </c>
      <c r="X150" s="24">
        <v>0</v>
      </c>
      <c r="Y150" s="24">
        <v>0</v>
      </c>
      <c r="Z150" s="24">
        <v>0</v>
      </c>
    </row>
    <row r="151" spans="1:26" x14ac:dyDescent="0.25">
      <c r="A151" s="2">
        <v>39630</v>
      </c>
      <c r="B151" s="3">
        <v>1004907967</v>
      </c>
      <c r="C151">
        <v>6.8993000000000002</v>
      </c>
      <c r="D151">
        <v>1.0165999999999999</v>
      </c>
      <c r="E151">
        <v>0.50854353132628149</v>
      </c>
      <c r="F151">
        <v>71.379199999999997</v>
      </c>
      <c r="G151">
        <v>73.900000000000006</v>
      </c>
      <c r="H151" s="22">
        <v>64.59479985714286</v>
      </c>
      <c r="I151" s="22">
        <f t="shared" si="14"/>
        <v>1.0145662142858902</v>
      </c>
      <c r="J151" s="22">
        <f t="shared" si="15"/>
        <v>0.98950161348153465</v>
      </c>
      <c r="K151" s="22">
        <f t="shared" si="16"/>
        <v>1.0173121184829381</v>
      </c>
      <c r="L151" s="22">
        <f t="shared" si="17"/>
        <v>0.99928803905614316</v>
      </c>
      <c r="M151" s="22">
        <f t="shared" si="18"/>
        <v>1.0093198397626699</v>
      </c>
      <c r="N151" s="22">
        <f t="shared" si="19"/>
        <v>0.94610165151709136</v>
      </c>
      <c r="O151" s="22">
        <f t="shared" si="20"/>
        <v>0.9326179387210527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1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</row>
    <row r="152" spans="1:26" x14ac:dyDescent="0.25">
      <c r="A152" s="2">
        <v>39661</v>
      </c>
      <c r="B152" s="3">
        <v>1009473111</v>
      </c>
      <c r="C152">
        <v>6.8354999999999997</v>
      </c>
      <c r="D152">
        <v>1.0129999999999999</v>
      </c>
      <c r="E152">
        <v>0.50281576830249397</v>
      </c>
      <c r="F152">
        <v>70.827200000000005</v>
      </c>
      <c r="G152">
        <v>76.08</v>
      </c>
      <c r="H152" s="22">
        <v>57.039310909090908</v>
      </c>
      <c r="I152" s="22">
        <f t="shared" si="14"/>
        <v>1.0045428478526532</v>
      </c>
      <c r="J152" s="22">
        <f t="shared" si="15"/>
        <v>0.99075268505500547</v>
      </c>
      <c r="K152" s="22">
        <f t="shared" si="16"/>
        <v>0.99645878418256928</v>
      </c>
      <c r="L152" s="22">
        <f t="shared" si="17"/>
        <v>0.98873692679002423</v>
      </c>
      <c r="M152" s="22">
        <f t="shared" si="18"/>
        <v>0.99226665471173681</v>
      </c>
      <c r="N152" s="22">
        <f t="shared" si="19"/>
        <v>1.0294993234100134</v>
      </c>
      <c r="O152" s="22">
        <f t="shared" si="20"/>
        <v>0.88303255115331902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1</v>
      </c>
      <c r="W152" s="24">
        <v>0</v>
      </c>
      <c r="X152" s="24">
        <v>0</v>
      </c>
      <c r="Y152" s="24">
        <v>0</v>
      </c>
      <c r="Z152" s="24">
        <v>0</v>
      </c>
    </row>
    <row r="153" spans="1:26" x14ac:dyDescent="0.25">
      <c r="A153" s="2">
        <v>39692</v>
      </c>
      <c r="B153" s="3">
        <v>1065380884</v>
      </c>
      <c r="C153">
        <v>6.8461999999999996</v>
      </c>
      <c r="D153">
        <v>1.0535000000000001</v>
      </c>
      <c r="E153">
        <v>0.53008216273522391</v>
      </c>
      <c r="F153">
        <v>73.855999999999995</v>
      </c>
      <c r="G153">
        <v>84.56</v>
      </c>
      <c r="H153" s="22">
        <v>56.207672285714288</v>
      </c>
      <c r="I153" s="22">
        <f t="shared" si="14"/>
        <v>1.055383122532721</v>
      </c>
      <c r="J153" s="22">
        <f t="shared" si="15"/>
        <v>1.0015653573257259</v>
      </c>
      <c r="K153" s="22">
        <f t="shared" si="16"/>
        <v>1.0399802566633762</v>
      </c>
      <c r="L153" s="22">
        <f t="shared" si="17"/>
        <v>1.0542274052478133</v>
      </c>
      <c r="M153" s="22">
        <f t="shared" si="18"/>
        <v>1.0427632322045766</v>
      </c>
      <c r="N153" s="22">
        <f t="shared" si="19"/>
        <v>1.1114616193480547</v>
      </c>
      <c r="O153" s="22">
        <f t="shared" si="20"/>
        <v>0.98541990409557922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1</v>
      </c>
      <c r="X153" s="24">
        <v>0</v>
      </c>
      <c r="Y153" s="24">
        <v>0</v>
      </c>
      <c r="Z153" s="24">
        <v>0</v>
      </c>
    </row>
    <row r="154" spans="1:26" x14ac:dyDescent="0.25">
      <c r="A154" s="2">
        <v>39722</v>
      </c>
      <c r="B154" s="3">
        <v>1114704310</v>
      </c>
      <c r="C154">
        <v>6.8307000000000002</v>
      </c>
      <c r="D154">
        <v>1.0582</v>
      </c>
      <c r="E154">
        <v>0.55639014076670568</v>
      </c>
      <c r="F154">
        <v>75.6434</v>
      </c>
      <c r="G154">
        <v>71.16</v>
      </c>
      <c r="H154" s="22">
        <v>50.369190285714282</v>
      </c>
      <c r="I154" s="22">
        <f t="shared" si="14"/>
        <v>1.0462965186824209</v>
      </c>
      <c r="J154" s="22">
        <f t="shared" si="15"/>
        <v>0.99773597031930128</v>
      </c>
      <c r="K154" s="22">
        <f t="shared" si="16"/>
        <v>1.0044613194114855</v>
      </c>
      <c r="L154" s="22">
        <f t="shared" si="17"/>
        <v>1.0496300005563903</v>
      </c>
      <c r="M154" s="22">
        <f t="shared" si="18"/>
        <v>1.0242011481802427</v>
      </c>
      <c r="N154" s="22">
        <f t="shared" si="19"/>
        <v>0.84153263954588453</v>
      </c>
      <c r="O154" s="22">
        <f t="shared" si="20"/>
        <v>0.89612660046973847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1</v>
      </c>
      <c r="Y154" s="24">
        <v>0</v>
      </c>
      <c r="Z154" s="24">
        <v>0</v>
      </c>
    </row>
    <row r="155" spans="1:26" x14ac:dyDescent="0.25">
      <c r="A155" s="2">
        <v>39753</v>
      </c>
      <c r="B155" s="3">
        <v>982149690</v>
      </c>
      <c r="C155">
        <v>6.8357999999999999</v>
      </c>
      <c r="D155">
        <v>1.1847000000000001</v>
      </c>
      <c r="E155">
        <v>0.59304946032499117</v>
      </c>
      <c r="F155">
        <v>79.516800000000003</v>
      </c>
      <c r="G155">
        <v>63.67</v>
      </c>
      <c r="H155" s="22">
        <v>31.290366521739134</v>
      </c>
      <c r="I155" s="22">
        <f t="shared" si="14"/>
        <v>0.88108539743602499</v>
      </c>
      <c r="J155" s="22">
        <f t="shared" si="15"/>
        <v>1.0007466291888092</v>
      </c>
      <c r="K155" s="22">
        <f t="shared" si="16"/>
        <v>1.1195426195426197</v>
      </c>
      <c r="L155" s="22">
        <f t="shared" si="17"/>
        <v>1.0658877950421066</v>
      </c>
      <c r="M155" s="22">
        <f t="shared" si="18"/>
        <v>1.0512060536676036</v>
      </c>
      <c r="N155" s="22">
        <f t="shared" si="19"/>
        <v>0.89474423833614392</v>
      </c>
      <c r="O155" s="22">
        <f t="shared" si="20"/>
        <v>0.62122035999085168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4">
        <v>1</v>
      </c>
      <c r="Z155" s="24">
        <v>0</v>
      </c>
    </row>
    <row r="156" spans="1:26" x14ac:dyDescent="0.25">
      <c r="A156" s="2">
        <v>39783</v>
      </c>
      <c r="B156" s="3">
        <v>910322105</v>
      </c>
      <c r="C156">
        <v>6.8281000000000001</v>
      </c>
      <c r="D156">
        <v>1.2171000000000001</v>
      </c>
      <c r="E156">
        <v>0.6524434005350036</v>
      </c>
      <c r="F156">
        <v>82.945499999999996</v>
      </c>
      <c r="G156">
        <v>52.6</v>
      </c>
      <c r="H156" s="22">
        <v>29.113860210526312</v>
      </c>
      <c r="I156" s="22">
        <f t="shared" si="14"/>
        <v>0.92686696770224508</v>
      </c>
      <c r="J156" s="22">
        <f t="shared" si="15"/>
        <v>0.9988735773428129</v>
      </c>
      <c r="K156" s="22">
        <f t="shared" si="16"/>
        <v>1.0273486958723728</v>
      </c>
      <c r="L156" s="22">
        <f t="shared" si="17"/>
        <v>1.100150061982123</v>
      </c>
      <c r="M156" s="22">
        <f t="shared" si="18"/>
        <v>1.0431191899070384</v>
      </c>
      <c r="N156" s="22">
        <f t="shared" si="19"/>
        <v>0.82613475734254749</v>
      </c>
      <c r="O156" s="22">
        <f t="shared" si="20"/>
        <v>0.9304416485597673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4">
        <v>0</v>
      </c>
      <c r="Z156" s="24">
        <v>1</v>
      </c>
    </row>
    <row r="157" spans="1:26" x14ac:dyDescent="0.25">
      <c r="A157" s="2">
        <v>39814</v>
      </c>
      <c r="B157" s="3">
        <v>761575214</v>
      </c>
      <c r="C157">
        <v>6.8539000000000003</v>
      </c>
      <c r="D157">
        <v>1.2337</v>
      </c>
      <c r="E157">
        <v>0.67321933485929708</v>
      </c>
      <c r="F157">
        <v>81.017399999999995</v>
      </c>
      <c r="G157">
        <v>53.7</v>
      </c>
      <c r="H157" s="22">
        <v>30.513594999999995</v>
      </c>
      <c r="I157" s="22">
        <f t="shared" si="14"/>
        <v>0.83659971543808664</v>
      </c>
      <c r="J157" s="22">
        <f t="shared" si="15"/>
        <v>1.0037785035368552</v>
      </c>
      <c r="K157" s="22">
        <f t="shared" si="16"/>
        <v>1.0136389778982828</v>
      </c>
      <c r="L157" s="22">
        <f t="shared" si="17"/>
        <v>1.0318432745388446</v>
      </c>
      <c r="M157" s="22">
        <f t="shared" si="18"/>
        <v>0.9767546159827839</v>
      </c>
      <c r="N157" s="22">
        <f t="shared" si="19"/>
        <v>1.0209125475285172</v>
      </c>
      <c r="O157" s="22">
        <f t="shared" si="20"/>
        <v>1.0480779525405428</v>
      </c>
      <c r="P157" s="24">
        <v>0</v>
      </c>
      <c r="Q157" s="24">
        <v>0</v>
      </c>
      <c r="R157" s="24">
        <v>0</v>
      </c>
      <c r="S157" s="24">
        <v>0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4">
        <v>0</v>
      </c>
      <c r="Z157" s="24">
        <v>0</v>
      </c>
    </row>
    <row r="158" spans="1:26" x14ac:dyDescent="0.25">
      <c r="A158" s="2">
        <v>39845</v>
      </c>
      <c r="B158" s="3">
        <v>779431246</v>
      </c>
      <c r="C158">
        <v>6.8360000000000003</v>
      </c>
      <c r="D158">
        <v>1.2248000000000001</v>
      </c>
      <c r="E158">
        <v>0.69146729359701287</v>
      </c>
      <c r="F158">
        <v>81.216200000000001</v>
      </c>
      <c r="G158">
        <v>55.99</v>
      </c>
      <c r="H158" s="22">
        <v>33.4155637</v>
      </c>
      <c r="I158" s="22">
        <f t="shared" si="14"/>
        <v>1.0234461832157264</v>
      </c>
      <c r="J158" s="22">
        <f t="shared" si="15"/>
        <v>0.99738834823968836</v>
      </c>
      <c r="K158" s="22">
        <f t="shared" si="16"/>
        <v>0.99278592850774106</v>
      </c>
      <c r="L158" s="22">
        <f t="shared" si="17"/>
        <v>1.027105517909003</v>
      </c>
      <c r="M158" s="22">
        <f t="shared" si="18"/>
        <v>1.0024537938763773</v>
      </c>
      <c r="N158" s="22">
        <f t="shared" si="19"/>
        <v>1.0426443202979516</v>
      </c>
      <c r="O158" s="22">
        <f t="shared" si="20"/>
        <v>1.0951041232604681</v>
      </c>
      <c r="P158" s="24">
        <v>1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4">
        <v>0</v>
      </c>
      <c r="Z158" s="24">
        <v>0</v>
      </c>
    </row>
    <row r="159" spans="1:26" x14ac:dyDescent="0.25">
      <c r="A159" s="2">
        <v>39873</v>
      </c>
      <c r="B159" s="3">
        <v>822920479</v>
      </c>
      <c r="C159">
        <v>6.8362999999999996</v>
      </c>
      <c r="D159">
        <v>1.2452000000000001</v>
      </c>
      <c r="E159">
        <v>0.69338510608792125</v>
      </c>
      <c r="F159">
        <v>83.263999999999996</v>
      </c>
      <c r="G159">
        <v>57.37</v>
      </c>
      <c r="H159" s="22">
        <v>28.457067210526318</v>
      </c>
      <c r="I159" s="22">
        <f t="shared" si="14"/>
        <v>1.055796111874119</v>
      </c>
      <c r="J159" s="22">
        <f t="shared" si="15"/>
        <v>1.0000438853130484</v>
      </c>
      <c r="K159" s="22">
        <f t="shared" si="16"/>
        <v>1.0166557805355976</v>
      </c>
      <c r="L159" s="22">
        <f t="shared" si="17"/>
        <v>1.0027735404243516</v>
      </c>
      <c r="M159" s="22">
        <f t="shared" si="18"/>
        <v>1.0252141814071576</v>
      </c>
      <c r="N159" s="22">
        <f t="shared" si="19"/>
        <v>1.0246472584390069</v>
      </c>
      <c r="O159" s="22">
        <f t="shared" si="20"/>
        <v>0.85161116735930809</v>
      </c>
      <c r="P159" s="24">
        <v>0</v>
      </c>
      <c r="Q159" s="24">
        <v>1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4">
        <v>0</v>
      </c>
    </row>
    <row r="160" spans="1:26" x14ac:dyDescent="0.25">
      <c r="A160" s="2">
        <v>39904</v>
      </c>
      <c r="B160" s="3">
        <v>778694888</v>
      </c>
      <c r="C160">
        <v>6.8360000000000003</v>
      </c>
      <c r="D160">
        <v>1.2645</v>
      </c>
      <c r="E160">
        <v>0.7057163020465772</v>
      </c>
      <c r="F160">
        <v>84.336399999999998</v>
      </c>
      <c r="G160">
        <v>57.35</v>
      </c>
      <c r="H160" s="22">
        <v>25.432054681818183</v>
      </c>
      <c r="I160" s="22">
        <f t="shared" si="14"/>
        <v>0.94625775864304384</v>
      </c>
      <c r="J160" s="22">
        <f t="shared" si="15"/>
        <v>0.99995611661278772</v>
      </c>
      <c r="K160" s="22">
        <f t="shared" si="16"/>
        <v>1.0154995181496946</v>
      </c>
      <c r="L160" s="22">
        <f t="shared" si="17"/>
        <v>1.0177840508115736</v>
      </c>
      <c r="M160" s="22">
        <f t="shared" si="18"/>
        <v>1.01287951575711</v>
      </c>
      <c r="N160" s="22">
        <f t="shared" si="19"/>
        <v>0.99965138574167689</v>
      </c>
      <c r="O160" s="22">
        <f t="shared" si="20"/>
        <v>0.89369907635495283</v>
      </c>
      <c r="P160" s="24">
        <v>0</v>
      </c>
      <c r="Q160" s="24">
        <v>0</v>
      </c>
      <c r="R160" s="24">
        <v>1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4">
        <v>0</v>
      </c>
    </row>
    <row r="161" spans="1:26" x14ac:dyDescent="0.25">
      <c r="A161" s="2">
        <v>39934</v>
      </c>
      <c r="B161" s="3">
        <v>705300106</v>
      </c>
      <c r="C161">
        <v>6.8305999999999996</v>
      </c>
      <c r="D161">
        <v>1.2242</v>
      </c>
      <c r="E161">
        <v>0.67971723762914626</v>
      </c>
      <c r="F161">
        <v>82.558199999999999</v>
      </c>
      <c r="G161">
        <v>57.89</v>
      </c>
      <c r="H161" s="22">
        <v>32.175680952380944</v>
      </c>
      <c r="I161" s="22">
        <f t="shared" si="14"/>
        <v>0.90574641861524585</v>
      </c>
      <c r="J161" s="22">
        <f t="shared" si="15"/>
        <v>0.99921006436512572</v>
      </c>
      <c r="K161" s="22">
        <f t="shared" si="16"/>
        <v>0.96812969553183081</v>
      </c>
      <c r="L161" s="22">
        <f t="shared" si="17"/>
        <v>0.96315932572050034</v>
      </c>
      <c r="M161" s="22">
        <f t="shared" si="18"/>
        <v>0.97891539121897542</v>
      </c>
      <c r="N161" s="22">
        <f t="shared" si="19"/>
        <v>1.0094158674803837</v>
      </c>
      <c r="O161" s="22">
        <f t="shared" si="20"/>
        <v>1.2651624634711052</v>
      </c>
      <c r="P161" s="24">
        <v>0</v>
      </c>
      <c r="Q161" s="24">
        <v>0</v>
      </c>
      <c r="R161" s="24">
        <v>0</v>
      </c>
      <c r="S161" s="24">
        <v>1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4">
        <v>0</v>
      </c>
      <c r="Z161" s="24">
        <v>0</v>
      </c>
    </row>
    <row r="162" spans="1:26" x14ac:dyDescent="0.25">
      <c r="A162" s="2">
        <v>39965</v>
      </c>
      <c r="B162" s="3">
        <v>751743508</v>
      </c>
      <c r="C162">
        <v>6.8235000000000001</v>
      </c>
      <c r="D162">
        <v>1.1528</v>
      </c>
      <c r="E162">
        <v>0.6485925541574783</v>
      </c>
      <c r="F162">
        <v>79.355800000000002</v>
      </c>
      <c r="G162">
        <v>58.72</v>
      </c>
      <c r="H162" s="22">
        <v>36.804189800000003</v>
      </c>
      <c r="I162" s="22">
        <f t="shared" si="14"/>
        <v>1.065849135148152</v>
      </c>
      <c r="J162" s="22">
        <f t="shared" si="15"/>
        <v>0.9989605598336897</v>
      </c>
      <c r="K162" s="22">
        <f t="shared" si="16"/>
        <v>0.94167619669988567</v>
      </c>
      <c r="L162" s="22">
        <f t="shared" si="17"/>
        <v>0.95420936567648207</v>
      </c>
      <c r="M162" s="22">
        <f t="shared" si="18"/>
        <v>0.96121039460647162</v>
      </c>
      <c r="N162" s="22">
        <f t="shared" si="19"/>
        <v>1.0143375367075487</v>
      </c>
      <c r="O162" s="22">
        <f t="shared" si="20"/>
        <v>1.1438511543693237</v>
      </c>
      <c r="P162" s="24">
        <v>0</v>
      </c>
      <c r="Q162" s="24">
        <v>0</v>
      </c>
      <c r="R162" s="24">
        <v>0</v>
      </c>
      <c r="S162" s="24">
        <v>0</v>
      </c>
      <c r="T162" s="24">
        <v>1</v>
      </c>
      <c r="U162" s="24">
        <v>0</v>
      </c>
      <c r="V162" s="24">
        <v>0</v>
      </c>
      <c r="W162" s="24">
        <v>0</v>
      </c>
      <c r="X162" s="24">
        <v>0</v>
      </c>
      <c r="Y162" s="24">
        <v>0</v>
      </c>
      <c r="Z162" s="24">
        <v>0</v>
      </c>
    </row>
    <row r="163" spans="1:26" x14ac:dyDescent="0.25">
      <c r="A163" s="2">
        <v>39995</v>
      </c>
      <c r="B163" s="3">
        <v>756321766</v>
      </c>
      <c r="C163">
        <v>6.8334000000000001</v>
      </c>
      <c r="D163">
        <v>1.1264000000000001</v>
      </c>
      <c r="E163">
        <v>0.61091086810434359</v>
      </c>
      <c r="F163">
        <v>77.025700000000001</v>
      </c>
      <c r="G163">
        <v>56.96</v>
      </c>
      <c r="H163" s="22">
        <v>36.582270090909098</v>
      </c>
      <c r="I163" s="22">
        <f t="shared" si="14"/>
        <v>1.0060901862819944</v>
      </c>
      <c r="J163" s="22">
        <f t="shared" si="15"/>
        <v>1.0014508683227084</v>
      </c>
      <c r="K163" s="22">
        <f t="shared" si="16"/>
        <v>0.97709923664122145</v>
      </c>
      <c r="L163" s="22">
        <f t="shared" si="17"/>
        <v>0.9419023764432769</v>
      </c>
      <c r="M163" s="22">
        <f t="shared" si="18"/>
        <v>0.97063730691392436</v>
      </c>
      <c r="N163" s="22">
        <f t="shared" si="19"/>
        <v>0.97002724795640327</v>
      </c>
      <c r="O163" s="22">
        <f t="shared" si="20"/>
        <v>0.99397025962813335</v>
      </c>
      <c r="P163" s="24">
        <v>0</v>
      </c>
      <c r="Q163" s="24">
        <v>0</v>
      </c>
      <c r="R163" s="24">
        <v>0</v>
      </c>
      <c r="S163" s="24">
        <v>0</v>
      </c>
      <c r="T163" s="24">
        <v>0</v>
      </c>
      <c r="U163" s="24">
        <v>1</v>
      </c>
      <c r="V163" s="24">
        <v>0</v>
      </c>
      <c r="W163" s="24">
        <v>0</v>
      </c>
      <c r="X163" s="24">
        <v>0</v>
      </c>
      <c r="Y163" s="24">
        <v>0</v>
      </c>
      <c r="Z163" s="24">
        <v>0</v>
      </c>
    </row>
    <row r="164" spans="1:26" x14ac:dyDescent="0.25">
      <c r="A164" s="2">
        <v>40026</v>
      </c>
      <c r="B164" s="3">
        <v>713995388</v>
      </c>
      <c r="C164">
        <v>6.8316999999999997</v>
      </c>
      <c r="D164">
        <v>1.1229</v>
      </c>
      <c r="E164">
        <v>0.61057516180241789</v>
      </c>
      <c r="F164">
        <v>76.868300000000005</v>
      </c>
      <c r="G164">
        <v>57.88</v>
      </c>
      <c r="H164" s="22">
        <v>33.622585454545451</v>
      </c>
      <c r="I164" s="22">
        <f t="shared" si="14"/>
        <v>0.944036546476966</v>
      </c>
      <c r="J164" s="22">
        <f t="shared" si="15"/>
        <v>0.99975122193929811</v>
      </c>
      <c r="K164" s="22">
        <f t="shared" si="16"/>
        <v>0.99689275568181812</v>
      </c>
      <c r="L164" s="22">
        <f t="shared" si="17"/>
        <v>0.99945048235437783</v>
      </c>
      <c r="M164" s="22">
        <f t="shared" si="18"/>
        <v>0.99795652619839881</v>
      </c>
      <c r="N164" s="22">
        <f t="shared" si="19"/>
        <v>1.0161516853932584</v>
      </c>
      <c r="O164" s="22">
        <f t="shared" si="20"/>
        <v>0.91909510730174326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1</v>
      </c>
      <c r="W164" s="24">
        <v>0</v>
      </c>
      <c r="X164" s="24">
        <v>0</v>
      </c>
      <c r="Y164" s="24">
        <v>0</v>
      </c>
      <c r="Z164" s="24">
        <v>0</v>
      </c>
    </row>
    <row r="165" spans="1:26" x14ac:dyDescent="0.25">
      <c r="A165" s="2">
        <v>40057</v>
      </c>
      <c r="B165" s="3">
        <v>729716393</v>
      </c>
      <c r="C165">
        <v>6.8323</v>
      </c>
      <c r="D165">
        <v>1.0871999999999999</v>
      </c>
      <c r="E165">
        <v>0.60488749092668759</v>
      </c>
      <c r="F165">
        <v>75.392099999999999</v>
      </c>
      <c r="G165">
        <v>49.56</v>
      </c>
      <c r="H165" s="22">
        <v>38.38133609523809</v>
      </c>
      <c r="I165" s="22">
        <f t="shared" si="14"/>
        <v>1.0220183565107286</v>
      </c>
      <c r="J165" s="22">
        <f t="shared" si="15"/>
        <v>1.0000878258705741</v>
      </c>
      <c r="K165" s="22">
        <f t="shared" si="16"/>
        <v>0.96820732033128498</v>
      </c>
      <c r="L165" s="22">
        <f t="shared" si="17"/>
        <v>0.99068473263972889</v>
      </c>
      <c r="M165" s="22">
        <f t="shared" si="18"/>
        <v>0.9807957246355129</v>
      </c>
      <c r="N165" s="22">
        <f t="shared" si="19"/>
        <v>0.8562543192812716</v>
      </c>
      <c r="O165" s="22">
        <f t="shared" si="20"/>
        <v>1.1415343459272642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1</v>
      </c>
      <c r="X165" s="24">
        <v>0</v>
      </c>
      <c r="Y165" s="24">
        <v>0</v>
      </c>
      <c r="Z165" s="24">
        <v>0</v>
      </c>
    </row>
    <row r="166" spans="1:26" x14ac:dyDescent="0.25">
      <c r="A166" s="2">
        <v>40087</v>
      </c>
      <c r="B166" s="3">
        <v>731364599</v>
      </c>
      <c r="C166">
        <v>6.8277000000000001</v>
      </c>
      <c r="D166">
        <v>1.0815999999999999</v>
      </c>
      <c r="E166">
        <v>0.61263248177418361</v>
      </c>
      <c r="F166">
        <v>74.240099999999998</v>
      </c>
      <c r="G166">
        <v>50.62</v>
      </c>
      <c r="H166" s="22">
        <v>37.297434190476189</v>
      </c>
      <c r="I166" s="22">
        <f t="shared" si="14"/>
        <v>1.0022586939471427</v>
      </c>
      <c r="J166" s="22">
        <f t="shared" si="15"/>
        <v>0.9993267274563471</v>
      </c>
      <c r="K166" s="22">
        <f t="shared" si="16"/>
        <v>0.99484915378955108</v>
      </c>
      <c r="L166" s="22">
        <f t="shared" si="17"/>
        <v>1.0128040188690803</v>
      </c>
      <c r="M166" s="22">
        <f t="shared" si="18"/>
        <v>0.98471988444412606</v>
      </c>
      <c r="N166" s="22">
        <f t="shared" si="19"/>
        <v>1.0213882163034704</v>
      </c>
      <c r="O166" s="22">
        <f t="shared" si="20"/>
        <v>0.97175966198591035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1</v>
      </c>
      <c r="Y166" s="24">
        <v>0</v>
      </c>
      <c r="Z166" s="24">
        <v>0</v>
      </c>
    </row>
    <row r="167" spans="1:26" x14ac:dyDescent="0.25">
      <c r="A167" s="2">
        <v>40118</v>
      </c>
      <c r="B167" s="3">
        <v>747321288</v>
      </c>
      <c r="C167">
        <v>6.8266999999999998</v>
      </c>
      <c r="D167">
        <v>1.0547</v>
      </c>
      <c r="E167">
        <v>0.61682704169750802</v>
      </c>
      <c r="F167">
        <v>72.793999999999997</v>
      </c>
      <c r="G167">
        <v>50.95</v>
      </c>
      <c r="H167" s="22">
        <v>38.396818409090912</v>
      </c>
      <c r="I167" s="22">
        <f t="shared" si="14"/>
        <v>1.0218176939679848</v>
      </c>
      <c r="J167" s="22">
        <f t="shared" si="15"/>
        <v>0.99985353779457209</v>
      </c>
      <c r="K167" s="22">
        <f t="shared" si="16"/>
        <v>0.97512943786982254</v>
      </c>
      <c r="L167" s="22">
        <f t="shared" si="17"/>
        <v>1.0068467801628425</v>
      </c>
      <c r="M167" s="22">
        <f t="shared" si="18"/>
        <v>0.98052130856504771</v>
      </c>
      <c r="N167" s="22">
        <f t="shared" si="19"/>
        <v>1.0065191623864087</v>
      </c>
      <c r="O167" s="22">
        <f t="shared" si="20"/>
        <v>1.029476135355591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4">
        <v>1</v>
      </c>
      <c r="Z167" s="24">
        <v>0</v>
      </c>
    </row>
    <row r="168" spans="1:26" x14ac:dyDescent="0.25">
      <c r="A168" s="2">
        <v>40148</v>
      </c>
      <c r="B168" s="3">
        <v>763740689</v>
      </c>
      <c r="C168">
        <v>6.8270999999999997</v>
      </c>
      <c r="D168">
        <v>1.0592999999999999</v>
      </c>
      <c r="E168">
        <v>0.60244593047773964</v>
      </c>
      <c r="F168">
        <v>72.554299999999998</v>
      </c>
      <c r="G168">
        <v>54.18</v>
      </c>
      <c r="H168" s="22">
        <v>42.523764799999995</v>
      </c>
      <c r="I168" s="22">
        <f t="shared" si="14"/>
        <v>1.0219710066656096</v>
      </c>
      <c r="J168" s="22">
        <f t="shared" si="15"/>
        <v>1.000058593463899</v>
      </c>
      <c r="K168" s="22">
        <f t="shared" si="16"/>
        <v>1.0043614297904617</v>
      </c>
      <c r="L168" s="22">
        <f t="shared" si="17"/>
        <v>0.97668534249051153</v>
      </c>
      <c r="M168" s="22">
        <f t="shared" si="18"/>
        <v>0.99670714619336764</v>
      </c>
      <c r="N168" s="22">
        <f t="shared" si="19"/>
        <v>1.0633954857703631</v>
      </c>
      <c r="O168" s="22">
        <f t="shared" si="20"/>
        <v>1.1074814675252358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1</v>
      </c>
    </row>
    <row r="169" spans="1:26" x14ac:dyDescent="0.25">
      <c r="A169" s="2">
        <v>40179</v>
      </c>
      <c r="B169" s="3">
        <v>721956990</v>
      </c>
      <c r="C169">
        <v>6.8274999999999997</v>
      </c>
      <c r="D169">
        <v>1.0537000000000001</v>
      </c>
      <c r="E169">
        <v>0.61629483544927888</v>
      </c>
      <c r="F169">
        <v>73.1327</v>
      </c>
      <c r="G169">
        <v>61.85</v>
      </c>
      <c r="H169" s="22">
        <v>46.664378090909096</v>
      </c>
      <c r="I169" s="22">
        <f t="shared" si="14"/>
        <v>0.94529072550172855</v>
      </c>
      <c r="J169" s="22">
        <f t="shared" si="15"/>
        <v>1.0000585900309062</v>
      </c>
      <c r="K169" s="22">
        <f t="shared" si="16"/>
        <v>0.99471349004059295</v>
      </c>
      <c r="L169" s="22">
        <f t="shared" si="17"/>
        <v>1.0229877973622579</v>
      </c>
      <c r="M169" s="22">
        <f t="shared" si="18"/>
        <v>1.007971960311105</v>
      </c>
      <c r="N169" s="22">
        <f t="shared" si="19"/>
        <v>1.1415651531930602</v>
      </c>
      <c r="O169" s="22">
        <f t="shared" si="20"/>
        <v>1.0973717475483051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4">
        <v>0</v>
      </c>
    </row>
    <row r="170" spans="1:26" x14ac:dyDescent="0.25">
      <c r="A170" s="2">
        <v>40210</v>
      </c>
      <c r="B170" s="3">
        <v>781185069</v>
      </c>
      <c r="C170">
        <v>6.8269000000000002</v>
      </c>
      <c r="D170">
        <v>1.0438000000000001</v>
      </c>
      <c r="E170">
        <v>0.6188884762965714</v>
      </c>
      <c r="F170">
        <v>73.725300000000004</v>
      </c>
      <c r="G170">
        <v>67.34</v>
      </c>
      <c r="H170" s="22">
        <v>47.899840210526314</v>
      </c>
      <c r="I170" s="22">
        <f t="shared" si="14"/>
        <v>1.0820382374855877</v>
      </c>
      <c r="J170" s="22">
        <f t="shared" si="15"/>
        <v>0.99991212010252661</v>
      </c>
      <c r="K170" s="22">
        <f t="shared" si="16"/>
        <v>0.99060453639555845</v>
      </c>
      <c r="L170" s="22">
        <f t="shared" si="17"/>
        <v>1.0042084416388168</v>
      </c>
      <c r="M170" s="22">
        <f t="shared" si="18"/>
        <v>1.0081030783767044</v>
      </c>
      <c r="N170" s="22">
        <f t="shared" si="19"/>
        <v>1.088763136620857</v>
      </c>
      <c r="O170" s="22">
        <f t="shared" si="20"/>
        <v>1.0264754866594461</v>
      </c>
      <c r="P170" s="24">
        <v>1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4">
        <v>0</v>
      </c>
      <c r="Z170" s="24">
        <v>0</v>
      </c>
    </row>
    <row r="171" spans="1:26" x14ac:dyDescent="0.25">
      <c r="A171" s="2">
        <v>40238</v>
      </c>
      <c r="B171" s="3">
        <v>1006921809</v>
      </c>
      <c r="C171">
        <v>6.8285</v>
      </c>
      <c r="D171">
        <v>1.0571999999999999</v>
      </c>
      <c r="E171">
        <v>0.64028684850813156</v>
      </c>
      <c r="F171">
        <v>75.421000000000006</v>
      </c>
      <c r="G171">
        <v>66.19</v>
      </c>
      <c r="H171" s="22">
        <v>46.24993805263157</v>
      </c>
      <c r="I171" s="22">
        <f t="shared" si="14"/>
        <v>1.2889670437364695</v>
      </c>
      <c r="J171" s="22">
        <f t="shared" si="15"/>
        <v>1.0002343669894096</v>
      </c>
      <c r="K171" s="22">
        <f t="shared" si="16"/>
        <v>1.0128377083732514</v>
      </c>
      <c r="L171" s="22">
        <f t="shared" si="17"/>
        <v>1.0345754898194388</v>
      </c>
      <c r="M171" s="22">
        <f t="shared" si="18"/>
        <v>1.0230002455059526</v>
      </c>
      <c r="N171" s="22">
        <f t="shared" si="19"/>
        <v>0.98292248292248285</v>
      </c>
      <c r="O171" s="22">
        <f t="shared" si="20"/>
        <v>0.96555516363638794</v>
      </c>
      <c r="P171" s="24">
        <v>0</v>
      </c>
      <c r="Q171" s="24">
        <v>1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4">
        <v>0</v>
      </c>
      <c r="Z171" s="24">
        <v>0</v>
      </c>
    </row>
    <row r="172" spans="1:26" x14ac:dyDescent="0.25">
      <c r="A172" s="2">
        <v>40269</v>
      </c>
      <c r="B172" s="3">
        <v>928891976</v>
      </c>
      <c r="C172">
        <v>6.8262</v>
      </c>
      <c r="D172">
        <v>1.0228999999999999</v>
      </c>
      <c r="E172">
        <v>0.66409881790410408</v>
      </c>
      <c r="F172">
        <v>75.2483</v>
      </c>
      <c r="G172">
        <v>70.930000000000007</v>
      </c>
      <c r="H172" s="22">
        <v>51.314287304347822</v>
      </c>
      <c r="I172" s="22">
        <f t="shared" si="14"/>
        <v>0.92250656177812507</v>
      </c>
      <c r="J172" s="22">
        <f t="shared" si="15"/>
        <v>0.99966317639305846</v>
      </c>
      <c r="K172" s="22">
        <f t="shared" si="16"/>
        <v>0.96755580779417327</v>
      </c>
      <c r="L172" s="22">
        <f t="shared" si="17"/>
        <v>1.0371895338026298</v>
      </c>
      <c r="M172" s="22">
        <f t="shared" si="18"/>
        <v>0.99771018681799495</v>
      </c>
      <c r="N172" s="22">
        <f t="shared" si="19"/>
        <v>1.0716120259857986</v>
      </c>
      <c r="O172" s="22">
        <f t="shared" si="20"/>
        <v>1.1094995899443825</v>
      </c>
      <c r="P172" s="24">
        <v>0</v>
      </c>
      <c r="Q172" s="24">
        <v>0</v>
      </c>
      <c r="R172" s="24">
        <v>1</v>
      </c>
      <c r="S172" s="24">
        <v>0</v>
      </c>
      <c r="T172" s="24">
        <v>0</v>
      </c>
      <c r="U172" s="24">
        <v>0</v>
      </c>
      <c r="V172" s="24">
        <v>0</v>
      </c>
      <c r="W172" s="24">
        <v>0</v>
      </c>
      <c r="X172" s="24">
        <v>0</v>
      </c>
      <c r="Y172" s="24">
        <v>0</v>
      </c>
      <c r="Z172" s="24">
        <v>0</v>
      </c>
    </row>
    <row r="173" spans="1:26" x14ac:dyDescent="0.25">
      <c r="A173" s="2">
        <v>40299</v>
      </c>
      <c r="B173" s="3">
        <v>965179094</v>
      </c>
      <c r="C173">
        <v>6.8255999999999997</v>
      </c>
      <c r="D173">
        <v>1.0052000000000001</v>
      </c>
      <c r="E173">
        <v>0.65223062875032611</v>
      </c>
      <c r="F173">
        <v>75.335999999999999</v>
      </c>
      <c r="G173">
        <v>77.58</v>
      </c>
      <c r="H173" s="22">
        <v>52.722451619047618</v>
      </c>
      <c r="I173" s="22">
        <f t="shared" si="14"/>
        <v>1.0390649493563933</v>
      </c>
      <c r="J173" s="22">
        <f t="shared" si="15"/>
        <v>0.99991210336644099</v>
      </c>
      <c r="K173" s="22">
        <f t="shared" si="16"/>
        <v>0.98269625574347463</v>
      </c>
      <c r="L173" s="22">
        <f t="shared" si="17"/>
        <v>0.98212888077224114</v>
      </c>
      <c r="M173" s="22">
        <f t="shared" si="18"/>
        <v>1.0011654748346475</v>
      </c>
      <c r="N173" s="22">
        <f t="shared" si="19"/>
        <v>1.0937544057521498</v>
      </c>
      <c r="O173" s="22">
        <f t="shared" si="20"/>
        <v>1.0274419540575104</v>
      </c>
      <c r="P173" s="24">
        <v>0</v>
      </c>
      <c r="Q173" s="24">
        <v>0</v>
      </c>
      <c r="R173" s="24">
        <v>0</v>
      </c>
      <c r="S173" s="24">
        <v>1</v>
      </c>
      <c r="T173" s="24">
        <v>0</v>
      </c>
      <c r="U173" s="24">
        <v>0</v>
      </c>
      <c r="V173" s="24">
        <v>0</v>
      </c>
      <c r="W173" s="24">
        <v>0</v>
      </c>
      <c r="X173" s="24">
        <v>0</v>
      </c>
      <c r="Y173" s="24">
        <v>0</v>
      </c>
      <c r="Z173" s="24">
        <v>0</v>
      </c>
    </row>
    <row r="174" spans="1:26" x14ac:dyDescent="0.25">
      <c r="A174" s="2">
        <v>40330</v>
      </c>
      <c r="B174" s="3">
        <v>943767138</v>
      </c>
      <c r="C174">
        <v>6.8274999999999997</v>
      </c>
      <c r="D174">
        <v>1.0403</v>
      </c>
      <c r="E174">
        <v>0.68170972799781848</v>
      </c>
      <c r="F174">
        <v>78.144800000000004</v>
      </c>
      <c r="G174">
        <v>85.29</v>
      </c>
      <c r="H174" s="22">
        <v>50.429439100000003</v>
      </c>
      <c r="I174" s="22">
        <f t="shared" si="14"/>
        <v>0.97781556176143203</v>
      </c>
      <c r="J174" s="22">
        <f t="shared" si="15"/>
        <v>1.0002783638068449</v>
      </c>
      <c r="K174" s="22">
        <f t="shared" si="16"/>
        <v>1.0349184241941902</v>
      </c>
      <c r="L174" s="22">
        <f t="shared" si="17"/>
        <v>1.0451973549662552</v>
      </c>
      <c r="M174" s="22">
        <f t="shared" si="18"/>
        <v>1.0372836359774875</v>
      </c>
      <c r="N174" s="22">
        <f t="shared" si="19"/>
        <v>1.0993812838360404</v>
      </c>
      <c r="O174" s="22">
        <f t="shared" si="20"/>
        <v>0.95650785483922385</v>
      </c>
      <c r="P174" s="24">
        <v>0</v>
      </c>
      <c r="Q174" s="24">
        <v>0</v>
      </c>
      <c r="R174" s="24">
        <v>0</v>
      </c>
      <c r="S174" s="24">
        <v>0</v>
      </c>
      <c r="T174" s="24">
        <v>1</v>
      </c>
      <c r="U174" s="24">
        <v>0</v>
      </c>
      <c r="V174" s="24">
        <v>0</v>
      </c>
      <c r="W174" s="24">
        <v>0</v>
      </c>
      <c r="X174" s="24">
        <v>0</v>
      </c>
      <c r="Y174" s="24">
        <v>0</v>
      </c>
      <c r="Z174" s="24">
        <v>0</v>
      </c>
    </row>
    <row r="175" spans="1:26" x14ac:dyDescent="0.25">
      <c r="A175" s="2">
        <v>40360</v>
      </c>
      <c r="B175" s="3">
        <v>807898261</v>
      </c>
      <c r="C175">
        <v>6.8183999999999996</v>
      </c>
      <c r="D175">
        <v>1.0376000000000001</v>
      </c>
      <c r="E175">
        <v>0.67713976164680401</v>
      </c>
      <c r="F175">
        <v>79.045900000000003</v>
      </c>
      <c r="G175">
        <v>78.72</v>
      </c>
      <c r="H175" s="22">
        <v>50.368390000000005</v>
      </c>
      <c r="I175" s="22">
        <f t="shared" si="14"/>
        <v>0.85603559233061577</v>
      </c>
      <c r="J175" s="22">
        <f t="shared" si="15"/>
        <v>0.99866715488831925</v>
      </c>
      <c r="K175" s="22">
        <f t="shared" si="16"/>
        <v>0.99740459482841493</v>
      </c>
      <c r="L175" s="22">
        <f t="shared" si="17"/>
        <v>0.99329631635969684</v>
      </c>
      <c r="M175" s="22">
        <f t="shared" si="18"/>
        <v>1.0115311575434323</v>
      </c>
      <c r="N175" s="22">
        <f t="shared" si="19"/>
        <v>0.92296869504045009</v>
      </c>
      <c r="O175" s="22">
        <f t="shared" si="20"/>
        <v>0.99878941544681987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1</v>
      </c>
      <c r="V175" s="24">
        <v>0</v>
      </c>
      <c r="W175" s="24">
        <v>0</v>
      </c>
      <c r="X175" s="24">
        <v>0</v>
      </c>
      <c r="Y175" s="24">
        <v>0</v>
      </c>
      <c r="Z175" s="24">
        <v>0</v>
      </c>
    </row>
    <row r="176" spans="1:26" x14ac:dyDescent="0.25">
      <c r="A176" s="2">
        <v>40391</v>
      </c>
      <c r="B176" s="3">
        <v>887982200</v>
      </c>
      <c r="C176">
        <v>6.7762000000000002</v>
      </c>
      <c r="D176">
        <v>1.0422</v>
      </c>
      <c r="E176">
        <v>0.65342394145321481</v>
      </c>
      <c r="F176">
        <v>76.904899999999998</v>
      </c>
      <c r="G176">
        <v>78.8</v>
      </c>
      <c r="H176" s="22">
        <v>52.625426285714283</v>
      </c>
      <c r="I176" s="22">
        <f t="shared" si="14"/>
        <v>1.0991262673357827</v>
      </c>
      <c r="J176" s="22">
        <f t="shared" si="15"/>
        <v>0.99381086471899571</v>
      </c>
      <c r="K176" s="22">
        <f t="shared" si="16"/>
        <v>1.0044333076329992</v>
      </c>
      <c r="L176" s="22">
        <f t="shared" si="17"/>
        <v>0.96497647673810749</v>
      </c>
      <c r="M176" s="22">
        <f t="shared" si="18"/>
        <v>0.97291447121229557</v>
      </c>
      <c r="N176" s="22">
        <f t="shared" si="19"/>
        <v>1.0010162601626016</v>
      </c>
      <c r="O176" s="22">
        <f t="shared" si="20"/>
        <v>1.0448105703937385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1</v>
      </c>
      <c r="W176" s="24">
        <v>0</v>
      </c>
      <c r="X176" s="24">
        <v>0</v>
      </c>
      <c r="Y176" s="24">
        <v>0</v>
      </c>
      <c r="Z176" s="24">
        <v>0</v>
      </c>
    </row>
    <row r="177" spans="1:26" x14ac:dyDescent="0.25">
      <c r="A177" s="2">
        <v>40422</v>
      </c>
      <c r="B177" s="3">
        <v>850477570</v>
      </c>
      <c r="C177">
        <v>6.7873000000000001</v>
      </c>
      <c r="D177">
        <v>1.0404</v>
      </c>
      <c r="E177">
        <v>0.63852882957665535</v>
      </c>
      <c r="F177">
        <v>75.742800000000003</v>
      </c>
      <c r="G177">
        <v>83.15</v>
      </c>
      <c r="H177" s="22">
        <v>57.122132090909084</v>
      </c>
      <c r="I177" s="22">
        <f t="shared" si="14"/>
        <v>0.95776420968798703</v>
      </c>
      <c r="J177" s="22">
        <f t="shared" si="15"/>
        <v>1.001638086243027</v>
      </c>
      <c r="K177" s="22">
        <f t="shared" si="16"/>
        <v>0.99827288428324701</v>
      </c>
      <c r="L177" s="22">
        <f t="shared" si="17"/>
        <v>0.97720452078411346</v>
      </c>
      <c r="M177" s="22">
        <f t="shared" si="18"/>
        <v>0.98488912930125394</v>
      </c>
      <c r="N177" s="22">
        <f t="shared" si="19"/>
        <v>1.0552030456852792</v>
      </c>
      <c r="O177" s="22">
        <f t="shared" si="20"/>
        <v>1.0854473991484888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1</v>
      </c>
      <c r="X177" s="24">
        <v>0</v>
      </c>
      <c r="Y177" s="24">
        <v>0</v>
      </c>
      <c r="Z177" s="24">
        <v>0</v>
      </c>
    </row>
    <row r="178" spans="1:26" x14ac:dyDescent="0.25">
      <c r="A178" s="2">
        <v>40452</v>
      </c>
      <c r="B178" s="3">
        <v>968073229</v>
      </c>
      <c r="C178">
        <v>6.7396000000000003</v>
      </c>
      <c r="D178">
        <v>1.0329999999999999</v>
      </c>
      <c r="E178">
        <v>0.64139567699313704</v>
      </c>
      <c r="F178">
        <v>75.319299999999998</v>
      </c>
      <c r="G178">
        <v>81.93</v>
      </c>
      <c r="H178" s="22">
        <v>61.188501095238109</v>
      </c>
      <c r="I178" s="22">
        <f t="shared" si="14"/>
        <v>1.1382701474419836</v>
      </c>
      <c r="J178" s="22">
        <f t="shared" si="15"/>
        <v>0.99297216860901982</v>
      </c>
      <c r="K178" s="22">
        <f t="shared" si="16"/>
        <v>0.99288735101883885</v>
      </c>
      <c r="L178" s="22">
        <f t="shared" si="17"/>
        <v>1.0044897697389519</v>
      </c>
      <c r="M178" s="22">
        <f t="shared" si="18"/>
        <v>0.99440870947469584</v>
      </c>
      <c r="N178" s="22">
        <f t="shared" si="19"/>
        <v>0.98532772098616961</v>
      </c>
      <c r="O178" s="22">
        <f t="shared" si="20"/>
        <v>1.0711872763757742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1</v>
      </c>
      <c r="Y178" s="24">
        <v>0</v>
      </c>
      <c r="Z178" s="24">
        <v>0</v>
      </c>
    </row>
    <row r="179" spans="1:26" x14ac:dyDescent="0.25">
      <c r="A179" s="2">
        <v>40483</v>
      </c>
      <c r="B179" s="3">
        <v>988908147</v>
      </c>
      <c r="C179">
        <v>6.6677999999999997</v>
      </c>
      <c r="D179">
        <v>1.0179</v>
      </c>
      <c r="E179">
        <v>0.63023886052814015</v>
      </c>
      <c r="F179">
        <v>72.342799999999997</v>
      </c>
      <c r="G179">
        <v>71.150000000000006</v>
      </c>
      <c r="H179" s="22">
        <v>65.331417809523799</v>
      </c>
      <c r="I179" s="22">
        <f t="shared" si="14"/>
        <v>1.0215220474813895</v>
      </c>
      <c r="J179" s="22">
        <f t="shared" si="15"/>
        <v>0.98934654875660266</v>
      </c>
      <c r="K179" s="22">
        <f t="shared" si="16"/>
        <v>0.98538238141335921</v>
      </c>
      <c r="L179" s="22">
        <f t="shared" si="17"/>
        <v>0.98260540744942337</v>
      </c>
      <c r="M179" s="22">
        <f t="shared" si="18"/>
        <v>0.96048157643525633</v>
      </c>
      <c r="N179" s="22">
        <f t="shared" si="19"/>
        <v>0.86842426461613575</v>
      </c>
      <c r="O179" s="22">
        <f t="shared" si="20"/>
        <v>1.0677074391450996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4">
        <v>1</v>
      </c>
      <c r="Z179" s="24">
        <v>0</v>
      </c>
    </row>
    <row r="180" spans="1:26" x14ac:dyDescent="0.25">
      <c r="A180" s="4">
        <v>40513</v>
      </c>
      <c r="B180" s="5">
        <v>1028521444</v>
      </c>
      <c r="C180">
        <v>6.6538000000000004</v>
      </c>
      <c r="D180">
        <v>1.0128999999999999</v>
      </c>
      <c r="E180">
        <v>0.62652715995238395</v>
      </c>
      <c r="F180">
        <v>72.478399999999993</v>
      </c>
      <c r="G180">
        <v>63.48</v>
      </c>
      <c r="H180" s="22">
        <v>67.49925433333334</v>
      </c>
      <c r="I180" s="22">
        <f t="shared" si="14"/>
        <v>1.0400576101230159</v>
      </c>
      <c r="J180" s="22">
        <f t="shared" si="15"/>
        <v>0.99790035693932044</v>
      </c>
      <c r="K180" s="22">
        <f t="shared" si="16"/>
        <v>0.99508792612240882</v>
      </c>
      <c r="L180" s="22">
        <f t="shared" si="17"/>
        <v>0.99411064469644761</v>
      </c>
      <c r="M180" s="22">
        <f t="shared" si="18"/>
        <v>1.0018744090635143</v>
      </c>
      <c r="N180" s="22">
        <f t="shared" si="19"/>
        <v>0.89219957835558672</v>
      </c>
      <c r="O180" s="22">
        <f t="shared" si="20"/>
        <v>1.0331821441581133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4">
        <v>0</v>
      </c>
      <c r="Z180" s="24">
        <v>1</v>
      </c>
    </row>
    <row r="181" spans="1:26" x14ac:dyDescent="0.25">
      <c r="A181" s="2">
        <v>40544</v>
      </c>
      <c r="B181" s="3">
        <v>906581823</v>
      </c>
      <c r="C181">
        <v>6.6497000000000002</v>
      </c>
      <c r="D181">
        <v>1.0081</v>
      </c>
      <c r="E181">
        <v>0.64123116383456236</v>
      </c>
      <c r="F181">
        <v>73.9054</v>
      </c>
      <c r="G181">
        <v>68.81</v>
      </c>
      <c r="H181" s="22">
        <v>71.55154845454544</v>
      </c>
      <c r="I181" s="22">
        <f t="shared" si="14"/>
        <v>0.88144182922840453</v>
      </c>
      <c r="J181" s="22">
        <f t="shared" si="15"/>
        <v>0.99938381075475669</v>
      </c>
      <c r="K181" s="22">
        <f t="shared" si="16"/>
        <v>0.99526113140487715</v>
      </c>
      <c r="L181" s="22">
        <f t="shared" si="17"/>
        <v>1.023469060596345</v>
      </c>
      <c r="M181" s="22">
        <f t="shared" si="18"/>
        <v>1.0196886244729466</v>
      </c>
      <c r="N181" s="22">
        <f t="shared" si="19"/>
        <v>1.0839634530560807</v>
      </c>
      <c r="O181" s="22">
        <f t="shared" si="20"/>
        <v>1.0600346501785123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4">
        <v>0</v>
      </c>
      <c r="Z181" s="24">
        <v>0</v>
      </c>
    </row>
    <row r="182" spans="1:26" x14ac:dyDescent="0.25">
      <c r="A182" s="2">
        <v>40575</v>
      </c>
      <c r="B182" s="3">
        <v>922115752</v>
      </c>
      <c r="C182">
        <v>6.5964</v>
      </c>
      <c r="D182">
        <v>0.99390000000000001</v>
      </c>
      <c r="E182">
        <v>0.63363325307312124</v>
      </c>
      <c r="F182">
        <v>73.007999999999996</v>
      </c>
      <c r="G182">
        <v>75.040000000000006</v>
      </c>
      <c r="H182" s="22">
        <v>77.15627379999998</v>
      </c>
      <c r="I182" s="22">
        <f t="shared" si="14"/>
        <v>1.0171346133420105</v>
      </c>
      <c r="J182" s="22">
        <f t="shared" si="15"/>
        <v>0.99198460080905904</v>
      </c>
      <c r="K182" s="22">
        <f t="shared" si="16"/>
        <v>0.98591409582382705</v>
      </c>
      <c r="L182" s="22">
        <f t="shared" si="17"/>
        <v>0.98815105816753257</v>
      </c>
      <c r="M182" s="22">
        <f t="shared" si="18"/>
        <v>0.98785745019985005</v>
      </c>
      <c r="N182" s="22">
        <f t="shared" si="19"/>
        <v>1.0905391658189216</v>
      </c>
      <c r="O182" s="22">
        <f t="shared" si="20"/>
        <v>1.0783312935430749</v>
      </c>
      <c r="P182" s="24">
        <v>1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4">
        <v>0</v>
      </c>
      <c r="Z182" s="24">
        <v>0</v>
      </c>
    </row>
    <row r="183" spans="1:26" x14ac:dyDescent="0.25">
      <c r="A183" s="2">
        <v>40603</v>
      </c>
      <c r="B183" s="3">
        <v>1158752072</v>
      </c>
      <c r="C183">
        <v>6.5761000000000003</v>
      </c>
      <c r="D183">
        <v>0.98760000000000003</v>
      </c>
      <c r="E183">
        <v>0.62019350037211607</v>
      </c>
      <c r="F183">
        <v>72.075199999999995</v>
      </c>
      <c r="G183">
        <v>83.22</v>
      </c>
      <c r="H183" s="22">
        <v>81.802700947368422</v>
      </c>
      <c r="I183" s="22">
        <f t="shared" si="14"/>
        <v>1.2566232270588085</v>
      </c>
      <c r="J183" s="22">
        <f t="shared" si="15"/>
        <v>0.99692256382269118</v>
      </c>
      <c r="K183" s="22">
        <f t="shared" si="16"/>
        <v>0.99366133413824331</v>
      </c>
      <c r="L183" s="22">
        <f t="shared" si="17"/>
        <v>0.97878938228727363</v>
      </c>
      <c r="M183" s="22">
        <f t="shared" si="18"/>
        <v>0.98722331799254881</v>
      </c>
      <c r="N183" s="22">
        <f t="shared" si="19"/>
        <v>1.1090085287846481</v>
      </c>
      <c r="O183" s="22">
        <f t="shared" si="20"/>
        <v>1.0602209894092689</v>
      </c>
      <c r="P183" s="24">
        <v>0</v>
      </c>
      <c r="Q183" s="24">
        <v>1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4">
        <v>0</v>
      </c>
    </row>
    <row r="184" spans="1:26" x14ac:dyDescent="0.25">
      <c r="A184" s="2">
        <v>40634</v>
      </c>
      <c r="B184" s="3">
        <v>1211362521</v>
      </c>
      <c r="C184">
        <v>6.5644999999999998</v>
      </c>
      <c r="D184">
        <v>0.97660000000000002</v>
      </c>
      <c r="E184">
        <v>0.61885017637230033</v>
      </c>
      <c r="F184">
        <v>70.834299999999999</v>
      </c>
      <c r="G184">
        <v>80.83</v>
      </c>
      <c r="H184" s="22">
        <v>79.993624739130425</v>
      </c>
      <c r="I184" s="22">
        <f t="shared" si="14"/>
        <v>1.0454026795474847</v>
      </c>
      <c r="J184" s="22">
        <f t="shared" si="15"/>
        <v>0.99823603655662163</v>
      </c>
      <c r="K184" s="22">
        <f t="shared" si="16"/>
        <v>0.9888618874038072</v>
      </c>
      <c r="L184" s="22">
        <f t="shared" si="17"/>
        <v>0.99783402438269708</v>
      </c>
      <c r="M184" s="22">
        <f t="shared" si="18"/>
        <v>0.9827832597065288</v>
      </c>
      <c r="N184" s="22">
        <f t="shared" si="19"/>
        <v>0.9712809420812305</v>
      </c>
      <c r="O184" s="22">
        <f t="shared" si="20"/>
        <v>0.97788488415068409</v>
      </c>
      <c r="P184" s="24">
        <v>0</v>
      </c>
      <c r="Q184" s="24">
        <v>0</v>
      </c>
      <c r="R184" s="24">
        <v>1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24">
        <v>0</v>
      </c>
    </row>
    <row r="185" spans="1:26" x14ac:dyDescent="0.25">
      <c r="A185" s="2">
        <v>40664</v>
      </c>
      <c r="B185" s="3">
        <v>1071562672</v>
      </c>
      <c r="C185">
        <v>6.5266999999999999</v>
      </c>
      <c r="D185">
        <v>0.95799999999999996</v>
      </c>
      <c r="E185">
        <v>0.61053788387569452</v>
      </c>
      <c r="F185">
        <v>69.671599999999998</v>
      </c>
      <c r="G185">
        <v>92.06</v>
      </c>
      <c r="H185" s="22">
        <v>84.262121500000006</v>
      </c>
      <c r="I185" s="22">
        <f t="shared" si="14"/>
        <v>0.88459288893584653</v>
      </c>
      <c r="J185" s="22">
        <f t="shared" si="15"/>
        <v>0.99424175489374667</v>
      </c>
      <c r="K185" s="22">
        <f t="shared" si="16"/>
        <v>0.98095433135367593</v>
      </c>
      <c r="L185" s="22">
        <f t="shared" si="17"/>
        <v>0.98656816655473467</v>
      </c>
      <c r="M185" s="22">
        <f t="shared" si="18"/>
        <v>0.98358563577250002</v>
      </c>
      <c r="N185" s="22">
        <f t="shared" si="19"/>
        <v>1.1389335642706917</v>
      </c>
      <c r="O185" s="22">
        <f t="shared" si="20"/>
        <v>1.0533604618466748</v>
      </c>
      <c r="P185" s="24">
        <v>0</v>
      </c>
      <c r="Q185" s="24">
        <v>0</v>
      </c>
      <c r="R185" s="24">
        <v>0</v>
      </c>
      <c r="S185" s="24">
        <v>1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4">
        <v>0</v>
      </c>
    </row>
    <row r="186" spans="1:26" x14ac:dyDescent="0.25">
      <c r="A186" s="2">
        <v>40695</v>
      </c>
      <c r="B186" s="3">
        <v>1065206367</v>
      </c>
      <c r="C186">
        <v>6.4957000000000003</v>
      </c>
      <c r="D186">
        <v>0.96799999999999997</v>
      </c>
      <c r="E186">
        <v>0.61229488121479303</v>
      </c>
      <c r="F186">
        <v>69.415599999999998</v>
      </c>
      <c r="G186">
        <v>92.45</v>
      </c>
      <c r="H186" s="22">
        <v>78.361886952380942</v>
      </c>
      <c r="I186" s="22">
        <f t="shared" si="14"/>
        <v>0.99406819109503286</v>
      </c>
      <c r="J186" s="22">
        <f t="shared" si="15"/>
        <v>0.99525027962063528</v>
      </c>
      <c r="K186" s="22">
        <f t="shared" si="16"/>
        <v>1.010438413361169</v>
      </c>
      <c r="L186" s="22">
        <f t="shared" si="17"/>
        <v>1.0028777859417095</v>
      </c>
      <c r="M186" s="22">
        <f t="shared" si="18"/>
        <v>0.99632561904707229</v>
      </c>
      <c r="N186" s="22">
        <f t="shared" si="19"/>
        <v>1.0042363675863568</v>
      </c>
      <c r="O186" s="22">
        <f t="shared" si="20"/>
        <v>0.92997761695782766</v>
      </c>
      <c r="P186" s="24">
        <v>0</v>
      </c>
      <c r="Q186" s="24">
        <v>0</v>
      </c>
      <c r="R186" s="24">
        <v>0</v>
      </c>
      <c r="S186" s="24">
        <v>0</v>
      </c>
      <c r="T186" s="24">
        <v>1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24">
        <v>0</v>
      </c>
    </row>
    <row r="187" spans="1:26" x14ac:dyDescent="0.25">
      <c r="A187" s="2">
        <v>40725</v>
      </c>
      <c r="B187" s="3">
        <v>1156320887</v>
      </c>
      <c r="C187">
        <v>6.4745999999999997</v>
      </c>
      <c r="D187">
        <v>0.97660000000000002</v>
      </c>
      <c r="E187">
        <v>0.61656082372526055</v>
      </c>
      <c r="F187">
        <v>69.564700000000002</v>
      </c>
      <c r="G187">
        <v>94.55</v>
      </c>
      <c r="H187" s="22">
        <v>71.78593813636364</v>
      </c>
      <c r="I187" s="22">
        <f t="shared" si="14"/>
        <v>1.0855369652517295</v>
      </c>
      <c r="J187" s="22">
        <f t="shared" si="15"/>
        <v>0.99675169727665991</v>
      </c>
      <c r="K187" s="22">
        <f t="shared" si="16"/>
        <v>1.0088842975206611</v>
      </c>
      <c r="L187" s="22">
        <f t="shared" si="17"/>
        <v>1.0069671373080955</v>
      </c>
      <c r="M187" s="22">
        <f t="shared" si="18"/>
        <v>1.0021479321651041</v>
      </c>
      <c r="N187" s="22">
        <f t="shared" si="19"/>
        <v>1.0227149810708491</v>
      </c>
      <c r="O187" s="22">
        <f t="shared" si="20"/>
        <v>0.91608230644045896</v>
      </c>
      <c r="P187" s="24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1</v>
      </c>
      <c r="V187" s="24">
        <v>0</v>
      </c>
      <c r="W187" s="24">
        <v>0</v>
      </c>
      <c r="X187" s="24">
        <v>0</v>
      </c>
      <c r="Y187" s="24">
        <v>0</v>
      </c>
      <c r="Z187" s="24">
        <v>0</v>
      </c>
    </row>
    <row r="188" spans="1:26" x14ac:dyDescent="0.25">
      <c r="A188" s="2">
        <v>40756</v>
      </c>
      <c r="B188" s="3">
        <v>1146625606</v>
      </c>
      <c r="C188">
        <v>6.4574999999999996</v>
      </c>
      <c r="D188">
        <v>0.95530000000000004</v>
      </c>
      <c r="E188">
        <v>0.6188884762965714</v>
      </c>
      <c r="F188">
        <v>69.135300000000001</v>
      </c>
      <c r="G188">
        <v>96.92</v>
      </c>
      <c r="H188" s="22">
        <v>72.769471199999998</v>
      </c>
      <c r="I188" s="22">
        <f t="shared" si="14"/>
        <v>0.99161540614806865</v>
      </c>
      <c r="J188" s="22">
        <f t="shared" si="15"/>
        <v>0.99735891020294687</v>
      </c>
      <c r="K188" s="22">
        <f t="shared" si="16"/>
        <v>0.97818963751791932</v>
      </c>
      <c r="L188" s="22">
        <f t="shared" si="17"/>
        <v>1.0037752197054091</v>
      </c>
      <c r="M188" s="22">
        <f t="shared" si="18"/>
        <v>0.9938273290907601</v>
      </c>
      <c r="N188" s="22">
        <f t="shared" si="19"/>
        <v>1.0250661025912216</v>
      </c>
      <c r="O188" s="22">
        <f t="shared" si="20"/>
        <v>1.0137009153766028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1</v>
      </c>
      <c r="W188" s="24">
        <v>0</v>
      </c>
      <c r="X188" s="24">
        <v>0</v>
      </c>
      <c r="Y188" s="24">
        <v>0</v>
      </c>
      <c r="Z188" s="24">
        <v>0</v>
      </c>
    </row>
    <row r="189" spans="1:26" x14ac:dyDescent="0.25">
      <c r="A189" s="2">
        <v>40787</v>
      </c>
      <c r="B189" s="3">
        <v>1137776195</v>
      </c>
      <c r="C189">
        <v>6.4036</v>
      </c>
      <c r="D189">
        <v>0.98170000000000002</v>
      </c>
      <c r="E189">
        <v>0.61139642944485206</v>
      </c>
      <c r="F189">
        <v>68.971900000000005</v>
      </c>
      <c r="G189">
        <v>103.02</v>
      </c>
      <c r="H189" s="22">
        <v>65.682888869565204</v>
      </c>
      <c r="I189" s="22">
        <f t="shared" si="14"/>
        <v>0.99228221404293326</v>
      </c>
      <c r="J189" s="22">
        <f t="shared" si="15"/>
        <v>0.99165311653116539</v>
      </c>
      <c r="K189" s="22">
        <f t="shared" si="16"/>
        <v>1.0276352978122056</v>
      </c>
      <c r="L189" s="22">
        <f t="shared" si="17"/>
        <v>0.98789435069699194</v>
      </c>
      <c r="M189" s="22">
        <f t="shared" si="18"/>
        <v>0.9976365185368401</v>
      </c>
      <c r="N189" s="22">
        <f t="shared" si="19"/>
        <v>1.0629385059843168</v>
      </c>
      <c r="O189" s="22">
        <f t="shared" si="20"/>
        <v>0.90261599797863046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1</v>
      </c>
      <c r="X189" s="24">
        <v>0</v>
      </c>
      <c r="Y189" s="24">
        <v>0</v>
      </c>
      <c r="Z189" s="24">
        <v>0</v>
      </c>
    </row>
    <row r="190" spans="1:26" x14ac:dyDescent="0.25">
      <c r="A190" s="2">
        <v>40817</v>
      </c>
      <c r="B190" s="3">
        <v>1200214630</v>
      </c>
      <c r="C190">
        <v>6.3884999999999996</v>
      </c>
      <c r="D190">
        <v>1.0024999999999999</v>
      </c>
      <c r="E190">
        <v>0.6340752013188764</v>
      </c>
      <c r="F190">
        <v>70.945300000000003</v>
      </c>
      <c r="G190">
        <v>88.55</v>
      </c>
      <c r="H190" s="22">
        <v>65.596757142857157</v>
      </c>
      <c r="I190" s="22">
        <f t="shared" si="14"/>
        <v>1.0548776071026869</v>
      </c>
      <c r="J190" s="22">
        <f t="shared" si="15"/>
        <v>0.99764195140233614</v>
      </c>
      <c r="K190" s="22">
        <f t="shared" si="16"/>
        <v>1.0211877355607619</v>
      </c>
      <c r="L190" s="22">
        <f t="shared" si="17"/>
        <v>1.0370933992771543</v>
      </c>
      <c r="M190" s="22">
        <f t="shared" si="18"/>
        <v>1.0286116519916082</v>
      </c>
      <c r="N190" s="22">
        <f t="shared" si="19"/>
        <v>0.85954183653659488</v>
      </c>
      <c r="O190" s="22">
        <f t="shared" si="20"/>
        <v>0.99868867328781641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24">
        <v>0</v>
      </c>
      <c r="X190" s="24">
        <v>1</v>
      </c>
      <c r="Y190" s="24">
        <v>0</v>
      </c>
      <c r="Z190" s="24">
        <v>0</v>
      </c>
    </row>
    <row r="191" spans="1:26" x14ac:dyDescent="0.25">
      <c r="A191" s="2">
        <v>40848</v>
      </c>
      <c r="B191" s="3">
        <v>1179596276</v>
      </c>
      <c r="C191">
        <v>6.3710000000000004</v>
      </c>
      <c r="D191">
        <v>1.0198</v>
      </c>
      <c r="E191">
        <v>0.63419583967529169</v>
      </c>
      <c r="F191">
        <v>71.958600000000004</v>
      </c>
      <c r="G191">
        <v>92.48</v>
      </c>
      <c r="H191" s="22">
        <v>62.905388095238081</v>
      </c>
      <c r="I191" s="22">
        <f t="shared" si="14"/>
        <v>0.9828211109208026</v>
      </c>
      <c r="J191" s="22">
        <f t="shared" si="15"/>
        <v>0.99726070282538948</v>
      </c>
      <c r="K191" s="22">
        <f t="shared" si="16"/>
        <v>1.0172568578553618</v>
      </c>
      <c r="L191" s="22">
        <f t="shared" si="17"/>
        <v>1.0001902587519025</v>
      </c>
      <c r="M191" s="22">
        <f t="shared" si="18"/>
        <v>1.0142828348037149</v>
      </c>
      <c r="N191" s="22">
        <f t="shared" si="19"/>
        <v>1.0443817052512705</v>
      </c>
      <c r="O191" s="22">
        <f t="shared" si="20"/>
        <v>0.95897100459161733</v>
      </c>
      <c r="P191" s="24">
        <v>0</v>
      </c>
      <c r="Q191" s="24">
        <v>0</v>
      </c>
      <c r="R191" s="24">
        <v>0</v>
      </c>
      <c r="S191" s="24">
        <v>0</v>
      </c>
      <c r="T191" s="24">
        <v>0</v>
      </c>
      <c r="U191" s="24">
        <v>0</v>
      </c>
      <c r="V191" s="24">
        <v>0</v>
      </c>
      <c r="W191" s="24">
        <v>0</v>
      </c>
      <c r="X191" s="24">
        <v>0</v>
      </c>
      <c r="Y191" s="24">
        <v>1</v>
      </c>
      <c r="Z191" s="24">
        <v>0</v>
      </c>
    </row>
    <row r="192" spans="1:26" x14ac:dyDescent="0.25">
      <c r="A192" s="2">
        <v>40878</v>
      </c>
      <c r="B192" s="3">
        <v>1160405911</v>
      </c>
      <c r="C192">
        <v>6.3563999999999998</v>
      </c>
      <c r="D192">
        <v>1.0247999999999999</v>
      </c>
      <c r="E192">
        <v>0.63267113754270532</v>
      </c>
      <c r="F192">
        <v>71.979500000000002</v>
      </c>
      <c r="G192">
        <v>85.7</v>
      </c>
      <c r="H192" s="22">
        <v>66.812314000000001</v>
      </c>
      <c r="I192" s="22">
        <f t="shared" si="14"/>
        <v>0.98373141269564335</v>
      </c>
      <c r="J192" s="22">
        <f t="shared" si="15"/>
        <v>0.99770836603358959</v>
      </c>
      <c r="K192" s="22">
        <f t="shared" si="16"/>
        <v>1.0049029221415964</v>
      </c>
      <c r="L192" s="22">
        <f t="shared" si="17"/>
        <v>0.99759584967733783</v>
      </c>
      <c r="M192" s="22">
        <f t="shared" si="18"/>
        <v>1.0002904447835284</v>
      </c>
      <c r="N192" s="22">
        <f t="shared" si="19"/>
        <v>0.92668685121107264</v>
      </c>
      <c r="O192" s="22">
        <f t="shared" si="20"/>
        <v>1.0621079691750233</v>
      </c>
      <c r="P192" s="24">
        <v>0</v>
      </c>
      <c r="Q192" s="24">
        <v>0</v>
      </c>
      <c r="R192" s="24">
        <v>0</v>
      </c>
      <c r="S192" s="24">
        <v>0</v>
      </c>
      <c r="T192" s="24">
        <v>0</v>
      </c>
      <c r="U192" s="24">
        <v>0</v>
      </c>
      <c r="V192" s="24">
        <v>0</v>
      </c>
      <c r="W192" s="24">
        <v>0</v>
      </c>
      <c r="X192" s="24">
        <v>0</v>
      </c>
      <c r="Y192" s="24">
        <v>0</v>
      </c>
      <c r="Z192" s="24">
        <v>1</v>
      </c>
    </row>
    <row r="193" spans="1:26" x14ac:dyDescent="0.25">
      <c r="A193" s="2">
        <v>40909</v>
      </c>
      <c r="B193" s="3">
        <v>1200434973</v>
      </c>
      <c r="C193">
        <v>6.3482000000000003</v>
      </c>
      <c r="D193">
        <v>1.0235000000000001</v>
      </c>
      <c r="E193">
        <v>0.64156027458779752</v>
      </c>
      <c r="F193">
        <v>73.220699999999994</v>
      </c>
      <c r="G193">
        <v>83.93</v>
      </c>
      <c r="H193" s="22">
        <v>68.613445714285731</v>
      </c>
      <c r="I193" s="22">
        <f t="shared" si="14"/>
        <v>1.0344957412061992</v>
      </c>
      <c r="J193" s="22">
        <f t="shared" si="15"/>
        <v>0.99870996161349201</v>
      </c>
      <c r="K193" s="22">
        <f t="shared" si="16"/>
        <v>0.9987314597970337</v>
      </c>
      <c r="L193" s="22">
        <f t="shared" si="17"/>
        <v>1.0140501700134728</v>
      </c>
      <c r="M193" s="22">
        <f t="shared" si="18"/>
        <v>1.0172437985815406</v>
      </c>
      <c r="N193" s="22">
        <f t="shared" si="19"/>
        <v>0.97934655775962665</v>
      </c>
      <c r="O193" s="22">
        <f t="shared" si="20"/>
        <v>1.0269580801270517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4">
        <v>0</v>
      </c>
      <c r="Z193" s="24">
        <v>0</v>
      </c>
    </row>
    <row r="194" spans="1:26" x14ac:dyDescent="0.25">
      <c r="A194" s="2">
        <v>40940</v>
      </c>
      <c r="B194" s="3">
        <v>1183257075</v>
      </c>
      <c r="C194">
        <v>6.3171999999999997</v>
      </c>
      <c r="D194">
        <v>1.0129999999999999</v>
      </c>
      <c r="E194">
        <v>0.64416387528987373</v>
      </c>
      <c r="F194">
        <v>73.586399999999998</v>
      </c>
      <c r="G194">
        <v>84.13</v>
      </c>
      <c r="H194" s="22">
        <v>76.173593350000004</v>
      </c>
      <c r="I194" s="22">
        <f t="shared" si="14"/>
        <v>0.98569027195444758</v>
      </c>
      <c r="J194" s="22">
        <f t="shared" si="15"/>
        <v>0.99511672600107104</v>
      </c>
      <c r="K194" s="22">
        <f t="shared" si="16"/>
        <v>0.98974108451392262</v>
      </c>
      <c r="L194" s="22">
        <f t="shared" si="17"/>
        <v>1.0040582324143261</v>
      </c>
      <c r="M194" s="22">
        <f t="shared" si="18"/>
        <v>1.0049944892632821</v>
      </c>
      <c r="N194" s="22">
        <f t="shared" si="19"/>
        <v>1.0023829381627545</v>
      </c>
      <c r="O194" s="22">
        <f t="shared" si="20"/>
        <v>1.1101846373842759</v>
      </c>
      <c r="P194" s="24">
        <v>1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4">
        <v>0</v>
      </c>
      <c r="Z194" s="24">
        <v>0</v>
      </c>
    </row>
    <row r="195" spans="1:26" x14ac:dyDescent="0.25">
      <c r="A195" s="2">
        <v>40969</v>
      </c>
      <c r="B195" s="3">
        <v>1419144216</v>
      </c>
      <c r="C195">
        <v>6.2996999999999996</v>
      </c>
      <c r="D195">
        <v>0.99670000000000003</v>
      </c>
      <c r="E195">
        <v>0.6327512022272842</v>
      </c>
      <c r="F195">
        <v>72.333699999999993</v>
      </c>
      <c r="G195">
        <v>86.41</v>
      </c>
      <c r="H195" s="22">
        <v>76.973791799999987</v>
      </c>
      <c r="I195" s="22">
        <f t="shared" ref="I195:I251" si="21">B195/B194</f>
        <v>1.1993540930232764</v>
      </c>
      <c r="J195" s="22">
        <f t="shared" ref="J195:J251" si="22">C195/C194</f>
        <v>0.99722978534793894</v>
      </c>
      <c r="K195" s="22">
        <f t="shared" ref="K195:K251" si="23">D195/D194</f>
        <v>0.98390918065153021</v>
      </c>
      <c r="L195" s="22">
        <f t="shared" ref="L195:L251" si="24">E195/E194</f>
        <v>0.98228296633763601</v>
      </c>
      <c r="M195" s="22">
        <f t="shared" ref="M195:M251" si="25">F195/F194</f>
        <v>0.98297647391365794</v>
      </c>
      <c r="N195" s="22">
        <f t="shared" ref="N195:N251" si="26">G195/G194</f>
        <v>1.027100915250208</v>
      </c>
      <c r="O195" s="22">
        <f t="shared" ref="O195:O251" si="27">H195/H194</f>
        <v>1.0105049324156634</v>
      </c>
      <c r="P195" s="24">
        <v>0</v>
      </c>
      <c r="Q195" s="24">
        <v>1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0</v>
      </c>
      <c r="Y195" s="24">
        <v>0</v>
      </c>
      <c r="Z195" s="24">
        <v>0</v>
      </c>
    </row>
    <row r="196" spans="1:26" x14ac:dyDescent="0.25">
      <c r="A196" s="2">
        <v>41000</v>
      </c>
      <c r="B196" s="3">
        <v>1292533258</v>
      </c>
      <c r="C196">
        <v>6.3125</v>
      </c>
      <c r="D196">
        <v>0.99380000000000002</v>
      </c>
      <c r="E196">
        <v>0.63195146612740138</v>
      </c>
      <c r="F196">
        <v>72.995099999999994</v>
      </c>
      <c r="G196">
        <v>84.69</v>
      </c>
      <c r="H196" s="22">
        <v>72.9828674090909</v>
      </c>
      <c r="I196" s="22">
        <f t="shared" si="21"/>
        <v>0.9107835859297897</v>
      </c>
      <c r="J196" s="22">
        <f t="shared" si="22"/>
        <v>1.0020318427861645</v>
      </c>
      <c r="K196" s="22">
        <f t="shared" si="23"/>
        <v>0.99709039831443758</v>
      </c>
      <c r="L196" s="22">
        <f t="shared" si="24"/>
        <v>0.99873609706774524</v>
      </c>
      <c r="M196" s="22">
        <f t="shared" si="25"/>
        <v>1.0091437324511259</v>
      </c>
      <c r="N196" s="22">
        <f t="shared" si="26"/>
        <v>0.98009489642402503</v>
      </c>
      <c r="O196" s="22">
        <f t="shared" si="27"/>
        <v>0.9481521658530393</v>
      </c>
      <c r="P196" s="24">
        <v>0</v>
      </c>
      <c r="Q196" s="24">
        <v>0</v>
      </c>
      <c r="R196" s="24">
        <v>1</v>
      </c>
      <c r="S196" s="24">
        <v>0</v>
      </c>
      <c r="T196" s="24">
        <v>0</v>
      </c>
      <c r="U196" s="24">
        <v>0</v>
      </c>
      <c r="V196" s="24">
        <v>0</v>
      </c>
      <c r="W196" s="24">
        <v>0</v>
      </c>
      <c r="X196" s="24">
        <v>0</v>
      </c>
      <c r="Y196" s="24">
        <v>0</v>
      </c>
      <c r="Z196" s="24">
        <v>0</v>
      </c>
    </row>
    <row r="197" spans="1:26" x14ac:dyDescent="0.25">
      <c r="A197" s="2">
        <v>41030</v>
      </c>
      <c r="B197" s="3">
        <v>1352138172</v>
      </c>
      <c r="C197">
        <v>6.3042999999999996</v>
      </c>
      <c r="D197">
        <v>0.99280000000000002</v>
      </c>
      <c r="E197">
        <v>0.625</v>
      </c>
      <c r="F197">
        <v>72.938900000000004</v>
      </c>
      <c r="G197">
        <v>79.849999999999994</v>
      </c>
      <c r="H197" s="22">
        <v>72.668828900000008</v>
      </c>
      <c r="I197" s="22">
        <f t="shared" si="21"/>
        <v>1.0461148010165939</v>
      </c>
      <c r="J197" s="22">
        <f t="shared" si="22"/>
        <v>0.99870099009900981</v>
      </c>
      <c r="K197" s="22">
        <f t="shared" si="23"/>
        <v>0.99899376132018514</v>
      </c>
      <c r="L197" s="22">
        <f t="shared" si="24"/>
        <v>0.9890000000000001</v>
      </c>
      <c r="M197" s="22">
        <f t="shared" si="25"/>
        <v>0.99923008530709612</v>
      </c>
      <c r="N197" s="22">
        <f t="shared" si="26"/>
        <v>0.94285039556027861</v>
      </c>
      <c r="O197" s="22">
        <f t="shared" si="27"/>
        <v>0.99569709275287022</v>
      </c>
      <c r="P197" s="24">
        <v>0</v>
      </c>
      <c r="Q197" s="24">
        <v>0</v>
      </c>
      <c r="R197" s="24">
        <v>0</v>
      </c>
      <c r="S197" s="24">
        <v>1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4">
        <v>0</v>
      </c>
      <c r="Z197" s="24">
        <v>0</v>
      </c>
    </row>
    <row r="198" spans="1:26" x14ac:dyDescent="0.25">
      <c r="A198" s="2">
        <v>41061</v>
      </c>
      <c r="B198" s="3">
        <v>1271749235</v>
      </c>
      <c r="C198">
        <v>6.3242000000000003</v>
      </c>
      <c r="D198">
        <v>1.0097</v>
      </c>
      <c r="E198">
        <v>0.62798291886460689</v>
      </c>
      <c r="F198">
        <v>73.733900000000006</v>
      </c>
      <c r="G198">
        <v>79.150000000000006</v>
      </c>
      <c r="H198" s="22">
        <v>69.877222863636362</v>
      </c>
      <c r="I198" s="22">
        <f t="shared" si="21"/>
        <v>0.94054680308219274</v>
      </c>
      <c r="J198" s="22">
        <f t="shared" si="22"/>
        <v>1.0031565756705743</v>
      </c>
      <c r="K198" s="22">
        <f t="shared" si="23"/>
        <v>1.0170225624496374</v>
      </c>
      <c r="L198" s="22">
        <f t="shared" si="24"/>
        <v>1.004772670183371</v>
      </c>
      <c r="M198" s="22">
        <f t="shared" si="25"/>
        <v>1.0108995337193185</v>
      </c>
      <c r="N198" s="22">
        <f t="shared" si="26"/>
        <v>0.9912335629304948</v>
      </c>
      <c r="O198" s="22">
        <f t="shared" si="27"/>
        <v>0.96158454624051815</v>
      </c>
      <c r="P198" s="24">
        <v>0</v>
      </c>
      <c r="Q198" s="24">
        <v>0</v>
      </c>
      <c r="R198" s="24">
        <v>0</v>
      </c>
      <c r="S198" s="24">
        <v>0</v>
      </c>
      <c r="T198" s="24">
        <v>1</v>
      </c>
      <c r="U198" s="24">
        <v>0</v>
      </c>
      <c r="V198" s="24">
        <v>0</v>
      </c>
      <c r="W198" s="24">
        <v>0</v>
      </c>
      <c r="X198" s="24">
        <v>0</v>
      </c>
      <c r="Y198" s="24">
        <v>0</v>
      </c>
      <c r="Z198" s="24">
        <v>0</v>
      </c>
    </row>
    <row r="199" spans="1:26" x14ac:dyDescent="0.25">
      <c r="A199" s="2">
        <v>41091</v>
      </c>
      <c r="B199" s="3">
        <v>1083441027</v>
      </c>
      <c r="C199">
        <v>6.3632999999999997</v>
      </c>
      <c r="D199">
        <v>1.028</v>
      </c>
      <c r="E199">
        <v>0.64283877603497042</v>
      </c>
      <c r="F199">
        <v>75.091399999999993</v>
      </c>
      <c r="G199">
        <v>91.87</v>
      </c>
      <c r="H199" s="22">
        <v>67.553916047619055</v>
      </c>
      <c r="I199" s="22">
        <f t="shared" si="21"/>
        <v>0.85192976506881879</v>
      </c>
      <c r="J199" s="22">
        <f t="shared" si="22"/>
        <v>1.0061826001707725</v>
      </c>
      <c r="K199" s="22">
        <f t="shared" si="23"/>
        <v>1.0181241953055362</v>
      </c>
      <c r="L199" s="22">
        <f t="shared" si="24"/>
        <v>1.023656466958087</v>
      </c>
      <c r="M199" s="22">
        <f t="shared" si="25"/>
        <v>1.0184107988320161</v>
      </c>
      <c r="N199" s="22">
        <f t="shared" si="26"/>
        <v>1.1607075173720782</v>
      </c>
      <c r="O199" s="22">
        <f t="shared" si="27"/>
        <v>0.9667515862708056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1</v>
      </c>
      <c r="V199" s="24">
        <v>0</v>
      </c>
      <c r="W199" s="24">
        <v>0</v>
      </c>
      <c r="X199" s="24">
        <v>0</v>
      </c>
      <c r="Y199" s="24">
        <v>0</v>
      </c>
      <c r="Z199" s="24">
        <v>0</v>
      </c>
    </row>
    <row r="200" spans="1:26" x14ac:dyDescent="0.25">
      <c r="A200" s="2">
        <v>41122</v>
      </c>
      <c r="B200" s="3">
        <v>1196997357</v>
      </c>
      <c r="C200">
        <v>6.3716999999999997</v>
      </c>
      <c r="D200">
        <v>1.0142</v>
      </c>
      <c r="E200">
        <v>0.64131340986340024</v>
      </c>
      <c r="F200">
        <v>75.284300000000002</v>
      </c>
      <c r="G200">
        <v>94.47</v>
      </c>
      <c r="H200" s="22">
        <v>70.315795714285713</v>
      </c>
      <c r="I200" s="22">
        <f t="shared" si="21"/>
        <v>1.1048108084982091</v>
      </c>
      <c r="J200" s="22">
        <f t="shared" si="22"/>
        <v>1.0013200697751168</v>
      </c>
      <c r="K200" s="22">
        <f t="shared" si="23"/>
        <v>0.98657587548638126</v>
      </c>
      <c r="L200" s="22">
        <f t="shared" si="24"/>
        <v>0.99762714038350542</v>
      </c>
      <c r="M200" s="22">
        <f t="shared" si="25"/>
        <v>1.0025688694044859</v>
      </c>
      <c r="N200" s="22">
        <f t="shared" si="26"/>
        <v>1.0283008599107433</v>
      </c>
      <c r="O200" s="22">
        <f t="shared" si="27"/>
        <v>1.0408840793880816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1</v>
      </c>
      <c r="W200" s="24">
        <v>0</v>
      </c>
      <c r="X200" s="24">
        <v>0</v>
      </c>
      <c r="Y200" s="24">
        <v>0</v>
      </c>
      <c r="Z200" s="24">
        <v>0</v>
      </c>
    </row>
    <row r="201" spans="1:26" x14ac:dyDescent="0.25">
      <c r="A201" s="2">
        <v>41153</v>
      </c>
      <c r="B201" s="3">
        <v>1095136863</v>
      </c>
      <c r="C201">
        <v>6.3593000000000002</v>
      </c>
      <c r="D201">
        <v>0.99239999999999995</v>
      </c>
      <c r="E201">
        <v>0.63605139295255053</v>
      </c>
      <c r="F201">
        <v>74.386300000000006</v>
      </c>
      <c r="G201">
        <v>86.38</v>
      </c>
      <c r="H201" s="22">
        <v>69.883013869565232</v>
      </c>
      <c r="I201" s="22">
        <f t="shared" si="21"/>
        <v>0.91490332588929857</v>
      </c>
      <c r="J201" s="22">
        <f t="shared" si="22"/>
        <v>0.9980538945650298</v>
      </c>
      <c r="K201" s="22">
        <f t="shared" si="23"/>
        <v>0.97850522579372901</v>
      </c>
      <c r="L201" s="22">
        <f t="shared" si="24"/>
        <v>0.99179493703091204</v>
      </c>
      <c r="M201" s="22">
        <f t="shared" si="25"/>
        <v>0.9880718821852631</v>
      </c>
      <c r="N201" s="22">
        <f t="shared" si="26"/>
        <v>0.91436434847041381</v>
      </c>
      <c r="O201" s="22">
        <f t="shared" si="27"/>
        <v>0.99384516892222907</v>
      </c>
      <c r="P201" s="24">
        <v>0</v>
      </c>
      <c r="Q201" s="24">
        <v>0</v>
      </c>
      <c r="R201" s="24">
        <v>0</v>
      </c>
      <c r="S201" s="24">
        <v>0</v>
      </c>
      <c r="T201" s="24">
        <v>0</v>
      </c>
      <c r="U201" s="24">
        <v>0</v>
      </c>
      <c r="V201" s="24">
        <v>0</v>
      </c>
      <c r="W201" s="24">
        <v>1</v>
      </c>
      <c r="X201" s="24">
        <v>0</v>
      </c>
      <c r="Y201" s="24">
        <v>0</v>
      </c>
      <c r="Z201" s="24">
        <v>0</v>
      </c>
    </row>
    <row r="202" spans="1:26" x14ac:dyDescent="0.25">
      <c r="A202" s="2">
        <v>41183</v>
      </c>
      <c r="B202" s="3">
        <v>1242303703</v>
      </c>
      <c r="C202">
        <v>6.32</v>
      </c>
      <c r="D202">
        <v>0.97829999999999995</v>
      </c>
      <c r="E202">
        <v>0.62011658191740049</v>
      </c>
      <c r="F202">
        <v>72.789900000000003</v>
      </c>
      <c r="G202">
        <v>68.77</v>
      </c>
      <c r="H202" s="22">
        <v>72.667442105263163</v>
      </c>
      <c r="I202" s="22">
        <f t="shared" si="21"/>
        <v>1.1343821443439075</v>
      </c>
      <c r="J202" s="22">
        <f t="shared" si="22"/>
        <v>0.99382007453650556</v>
      </c>
      <c r="K202" s="22">
        <f t="shared" si="23"/>
        <v>0.98579201934703753</v>
      </c>
      <c r="L202" s="22">
        <f t="shared" si="24"/>
        <v>0.97494729009053716</v>
      </c>
      <c r="M202" s="22">
        <f t="shared" si="25"/>
        <v>0.97853905893961657</v>
      </c>
      <c r="N202" s="22">
        <f t="shared" si="26"/>
        <v>0.79613336420467695</v>
      </c>
      <c r="O202" s="22">
        <f t="shared" si="27"/>
        <v>1.039844134955241</v>
      </c>
      <c r="P202" s="24">
        <v>0</v>
      </c>
      <c r="Q202" s="24">
        <v>0</v>
      </c>
      <c r="R202" s="24">
        <v>0</v>
      </c>
      <c r="S202" s="24">
        <v>0</v>
      </c>
      <c r="T202" s="24">
        <v>0</v>
      </c>
      <c r="U202" s="24">
        <v>0</v>
      </c>
      <c r="V202" s="24">
        <v>0</v>
      </c>
      <c r="W202" s="24">
        <v>0</v>
      </c>
      <c r="X202" s="24">
        <v>1</v>
      </c>
      <c r="Y202" s="24">
        <v>0</v>
      </c>
      <c r="Z202" s="24">
        <v>0</v>
      </c>
    </row>
    <row r="203" spans="1:26" x14ac:dyDescent="0.25">
      <c r="A203" s="2">
        <v>41214</v>
      </c>
      <c r="B203" s="3">
        <v>1152957000</v>
      </c>
      <c r="C203">
        <v>6.2626999999999997</v>
      </c>
      <c r="D203">
        <v>0.98719999999999997</v>
      </c>
      <c r="E203">
        <v>0.62189054726368154</v>
      </c>
      <c r="F203">
        <v>72.767200000000003</v>
      </c>
      <c r="G203">
        <v>79.72</v>
      </c>
      <c r="H203" s="22">
        <v>76.416584999999984</v>
      </c>
      <c r="I203" s="22">
        <f t="shared" si="21"/>
        <v>0.92807982236208464</v>
      </c>
      <c r="J203" s="22">
        <f t="shared" si="22"/>
        <v>0.99093354430379743</v>
      </c>
      <c r="K203" s="22">
        <f t="shared" si="23"/>
        <v>1.0090974138812225</v>
      </c>
      <c r="L203" s="22">
        <f t="shared" si="24"/>
        <v>1.0028606965174127</v>
      </c>
      <c r="M203" s="22">
        <f t="shared" si="25"/>
        <v>0.99968814354738778</v>
      </c>
      <c r="N203" s="22">
        <f t="shared" si="26"/>
        <v>1.1592264068634579</v>
      </c>
      <c r="O203" s="22">
        <f t="shared" si="27"/>
        <v>1.0515931590010552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4">
        <v>1</v>
      </c>
      <c r="Z203" s="24">
        <v>0</v>
      </c>
    </row>
    <row r="204" spans="1:26" x14ac:dyDescent="0.25">
      <c r="A204" s="6">
        <v>41244</v>
      </c>
      <c r="B204" s="7">
        <v>1132145731</v>
      </c>
      <c r="C204">
        <v>6.2337999999999996</v>
      </c>
      <c r="D204">
        <v>0.997</v>
      </c>
      <c r="E204">
        <v>0.62625250501002006</v>
      </c>
      <c r="F204">
        <v>73.673299999999998</v>
      </c>
      <c r="G204">
        <v>77.900000000000006</v>
      </c>
      <c r="H204" s="22">
        <v>77.510409428571421</v>
      </c>
      <c r="I204" s="22">
        <f t="shared" si="21"/>
        <v>0.98194965727256089</v>
      </c>
      <c r="J204" s="22">
        <f t="shared" si="22"/>
        <v>0.99538537691411055</v>
      </c>
      <c r="K204" s="22">
        <f t="shared" si="23"/>
        <v>1.0099270664505673</v>
      </c>
      <c r="L204" s="22">
        <f t="shared" si="24"/>
        <v>1.0070140280561124</v>
      </c>
      <c r="M204" s="22">
        <f t="shared" si="25"/>
        <v>1.0124520388306819</v>
      </c>
      <c r="N204" s="22">
        <f t="shared" si="26"/>
        <v>0.97717009533366794</v>
      </c>
      <c r="O204" s="22">
        <f t="shared" si="27"/>
        <v>1.014313966380092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4">
        <v>0</v>
      </c>
      <c r="Z204" s="24">
        <v>1</v>
      </c>
    </row>
    <row r="205" spans="1:26" x14ac:dyDescent="0.25">
      <c r="A205" s="2">
        <v>41275</v>
      </c>
      <c r="B205" s="3">
        <v>1160005902</v>
      </c>
      <c r="C205">
        <v>6.2328000000000001</v>
      </c>
      <c r="D205">
        <v>0.98980000000000001</v>
      </c>
      <c r="E205">
        <v>0.61938680706100957</v>
      </c>
      <c r="F205">
        <v>73.159499999999994</v>
      </c>
      <c r="G205">
        <v>80.22</v>
      </c>
      <c r="H205" s="22">
        <v>78.143958050000009</v>
      </c>
      <c r="I205" s="22">
        <f t="shared" si="21"/>
        <v>1.0246082904675105</v>
      </c>
      <c r="J205" s="22">
        <f t="shared" si="22"/>
        <v>0.99983958420225227</v>
      </c>
      <c r="K205" s="22">
        <f t="shared" si="23"/>
        <v>0.99277833500501511</v>
      </c>
      <c r="L205" s="22">
        <f t="shared" si="24"/>
        <v>0.98903685351502002</v>
      </c>
      <c r="M205" s="22">
        <f t="shared" si="25"/>
        <v>0.9930259673450218</v>
      </c>
      <c r="N205" s="22">
        <f t="shared" si="26"/>
        <v>1.0297817715019255</v>
      </c>
      <c r="O205" s="22">
        <f t="shared" si="27"/>
        <v>1.0081737230663506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4">
        <v>0</v>
      </c>
      <c r="Z205" s="24">
        <v>0</v>
      </c>
    </row>
    <row r="206" spans="1:26" x14ac:dyDescent="0.25">
      <c r="A206" s="2">
        <v>41306</v>
      </c>
      <c r="B206" s="3">
        <v>1078768871</v>
      </c>
      <c r="C206">
        <v>6.2214999999999998</v>
      </c>
      <c r="D206">
        <v>0.99209999999999998</v>
      </c>
      <c r="E206">
        <v>0.62637018477920448</v>
      </c>
      <c r="F206">
        <v>73.611800000000002</v>
      </c>
      <c r="G206">
        <v>82.79</v>
      </c>
      <c r="H206" s="22">
        <v>83.400793904761912</v>
      </c>
      <c r="I206" s="22">
        <f t="shared" si="21"/>
        <v>0.92996843303992083</v>
      </c>
      <c r="J206" s="22">
        <f t="shared" si="22"/>
        <v>0.99818701065331783</v>
      </c>
      <c r="K206" s="22">
        <f t="shared" si="23"/>
        <v>1.002323701757931</v>
      </c>
      <c r="L206" s="22">
        <f t="shared" si="24"/>
        <v>1.0112746633260257</v>
      </c>
      <c r="M206" s="22">
        <f t="shared" si="25"/>
        <v>1.006182382329021</v>
      </c>
      <c r="N206" s="22">
        <f t="shared" si="26"/>
        <v>1.0320368985290451</v>
      </c>
      <c r="O206" s="22">
        <f t="shared" si="27"/>
        <v>1.067271174713192</v>
      </c>
      <c r="P206" s="24">
        <v>1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4">
        <v>0</v>
      </c>
      <c r="Z206" s="24">
        <v>0</v>
      </c>
    </row>
    <row r="207" spans="1:26" x14ac:dyDescent="0.25">
      <c r="A207" s="2">
        <v>41334</v>
      </c>
      <c r="B207" s="3">
        <v>1249987968</v>
      </c>
      <c r="C207">
        <v>6.2323000000000004</v>
      </c>
      <c r="D207">
        <v>1.0098</v>
      </c>
      <c r="E207">
        <v>0.64624531472146818</v>
      </c>
      <c r="F207">
        <v>74.534599999999998</v>
      </c>
      <c r="G207">
        <v>83.08</v>
      </c>
      <c r="H207" s="22">
        <v>82.905319473684216</v>
      </c>
      <c r="I207" s="22">
        <f t="shared" si="21"/>
        <v>1.1587171280176845</v>
      </c>
      <c r="J207" s="22">
        <f t="shared" si="22"/>
        <v>1.0017359157759385</v>
      </c>
      <c r="K207" s="22">
        <f t="shared" si="23"/>
        <v>1.0178409434532809</v>
      </c>
      <c r="L207" s="22">
        <f t="shared" si="24"/>
        <v>1.0317306449528241</v>
      </c>
      <c r="M207" s="22">
        <f t="shared" si="25"/>
        <v>1.0125360336250437</v>
      </c>
      <c r="N207" s="22">
        <f t="shared" si="26"/>
        <v>1.0035028385070659</v>
      </c>
      <c r="O207" s="22">
        <f t="shared" si="27"/>
        <v>0.99405911613211384</v>
      </c>
      <c r="P207" s="24">
        <v>0</v>
      </c>
      <c r="Q207" s="24">
        <v>1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4">
        <v>0</v>
      </c>
      <c r="Z207" s="24">
        <v>0</v>
      </c>
    </row>
    <row r="208" spans="1:26" x14ac:dyDescent="0.25">
      <c r="A208" s="2">
        <v>41365</v>
      </c>
      <c r="B208" s="3">
        <v>1276791084</v>
      </c>
      <c r="C208">
        <v>6.2153999999999998</v>
      </c>
      <c r="D208">
        <v>1.0244</v>
      </c>
      <c r="E208">
        <v>0.66312997347480107</v>
      </c>
      <c r="F208">
        <v>76.265699999999995</v>
      </c>
      <c r="G208">
        <v>73.36</v>
      </c>
      <c r="H208" s="22">
        <v>81.981867149999999</v>
      </c>
      <c r="I208" s="22">
        <f t="shared" si="21"/>
        <v>1.0214426991988454</v>
      </c>
      <c r="J208" s="22">
        <f t="shared" si="22"/>
        <v>0.99728832052372307</v>
      </c>
      <c r="K208" s="22">
        <f t="shared" si="23"/>
        <v>1.0144583085759555</v>
      </c>
      <c r="L208" s="22">
        <f t="shared" si="24"/>
        <v>1.0261273209549073</v>
      </c>
      <c r="M208" s="22">
        <f t="shared" si="25"/>
        <v>1.0232254550235729</v>
      </c>
      <c r="N208" s="22">
        <f t="shared" si="26"/>
        <v>0.88300433317284543</v>
      </c>
      <c r="O208" s="22">
        <f t="shared" si="27"/>
        <v>0.98886136221961807</v>
      </c>
      <c r="P208" s="24">
        <v>0</v>
      </c>
      <c r="Q208" s="24">
        <v>0</v>
      </c>
      <c r="R208" s="24">
        <v>1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4">
        <v>0</v>
      </c>
      <c r="Z208" s="24">
        <v>0</v>
      </c>
    </row>
    <row r="209" spans="1:26" x14ac:dyDescent="0.25">
      <c r="A209" s="2">
        <v>41395</v>
      </c>
      <c r="B209" s="3">
        <v>1174872264</v>
      </c>
      <c r="C209">
        <v>6.1860999999999997</v>
      </c>
      <c r="D209">
        <v>1.0186999999999999</v>
      </c>
      <c r="E209">
        <v>0.65312520410162633</v>
      </c>
      <c r="F209">
        <v>76.295100000000005</v>
      </c>
      <c r="G209">
        <v>77.95</v>
      </c>
      <c r="H209" s="22">
        <v>78.724222545454566</v>
      </c>
      <c r="I209" s="22">
        <f t="shared" si="21"/>
        <v>0.9201758053630017</v>
      </c>
      <c r="J209" s="22">
        <f t="shared" si="22"/>
        <v>0.99528590275766637</v>
      </c>
      <c r="K209" s="22">
        <f t="shared" si="23"/>
        <v>0.99443576727840688</v>
      </c>
      <c r="L209" s="22">
        <f t="shared" si="24"/>
        <v>0.98491280778525248</v>
      </c>
      <c r="M209" s="22">
        <f t="shared" si="25"/>
        <v>1.0003854943965638</v>
      </c>
      <c r="N209" s="22">
        <f t="shared" si="26"/>
        <v>1.0625681570338059</v>
      </c>
      <c r="O209" s="22">
        <f t="shared" si="27"/>
        <v>0.96026383982466501</v>
      </c>
      <c r="P209" s="24">
        <v>0</v>
      </c>
      <c r="Q209" s="24">
        <v>0</v>
      </c>
      <c r="R209" s="24">
        <v>0</v>
      </c>
      <c r="S209" s="24">
        <v>1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4">
        <v>0</v>
      </c>
      <c r="Z209" s="24">
        <v>0</v>
      </c>
    </row>
    <row r="210" spans="1:26" x14ac:dyDescent="0.25">
      <c r="A210" s="2">
        <v>41426</v>
      </c>
      <c r="B210" s="3">
        <v>1110752296</v>
      </c>
      <c r="C210">
        <v>6.1416000000000004</v>
      </c>
      <c r="D210">
        <v>1.0196000000000001</v>
      </c>
      <c r="E210">
        <v>0.65372295221285215</v>
      </c>
      <c r="F210">
        <v>76.821899999999999</v>
      </c>
      <c r="G210">
        <v>89.17</v>
      </c>
      <c r="H210" s="22">
        <v>82.359015409090887</v>
      </c>
      <c r="I210" s="22">
        <f t="shared" si="21"/>
        <v>0.94542388141695033</v>
      </c>
      <c r="J210" s="22">
        <f t="shared" si="22"/>
        <v>0.99280645317728466</v>
      </c>
      <c r="K210" s="22">
        <f t="shared" si="23"/>
        <v>1.000883478943752</v>
      </c>
      <c r="L210" s="22">
        <f t="shared" si="24"/>
        <v>1.0009152121330978</v>
      </c>
      <c r="M210" s="22">
        <f t="shared" si="25"/>
        <v>1.0069047684582626</v>
      </c>
      <c r="N210" s="22">
        <f t="shared" si="26"/>
        <v>1.1439384220654265</v>
      </c>
      <c r="O210" s="22">
        <f t="shared" si="27"/>
        <v>1.046171213206172</v>
      </c>
      <c r="P210" s="24">
        <v>0</v>
      </c>
      <c r="Q210" s="24">
        <v>0</v>
      </c>
      <c r="R210" s="24">
        <v>0</v>
      </c>
      <c r="S210" s="24">
        <v>0</v>
      </c>
      <c r="T210" s="24">
        <v>1</v>
      </c>
      <c r="U210" s="24">
        <v>0</v>
      </c>
      <c r="V210" s="24">
        <v>0</v>
      </c>
      <c r="W210" s="24">
        <v>0</v>
      </c>
      <c r="X210" s="24">
        <v>0</v>
      </c>
      <c r="Y210" s="24">
        <v>0</v>
      </c>
      <c r="Z210" s="24">
        <v>0</v>
      </c>
    </row>
    <row r="211" spans="1:26" x14ac:dyDescent="0.25">
      <c r="A211" s="2">
        <v>41456</v>
      </c>
      <c r="B211" s="3">
        <v>1108440767</v>
      </c>
      <c r="C211">
        <v>6.1341999999999999</v>
      </c>
      <c r="D211">
        <v>1.0314000000000001</v>
      </c>
      <c r="E211">
        <v>0.64545278512876791</v>
      </c>
      <c r="F211">
        <v>76.224599999999995</v>
      </c>
      <c r="G211">
        <v>98.1</v>
      </c>
      <c r="H211" s="22">
        <v>78.052263950000011</v>
      </c>
      <c r="I211" s="22">
        <f t="shared" si="21"/>
        <v>0.99791895185963231</v>
      </c>
      <c r="J211" s="22">
        <f t="shared" si="22"/>
        <v>0.99879510225348433</v>
      </c>
      <c r="K211" s="22">
        <f t="shared" si="23"/>
        <v>1.0115731659474303</v>
      </c>
      <c r="L211" s="22">
        <f t="shared" si="24"/>
        <v>0.98734912541147635</v>
      </c>
      <c r="M211" s="22">
        <f t="shared" si="25"/>
        <v>0.99222487337595133</v>
      </c>
      <c r="N211" s="22">
        <f t="shared" si="26"/>
        <v>1.1001457889424693</v>
      </c>
      <c r="O211" s="22">
        <f t="shared" si="27"/>
        <v>0.94770758929428034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1</v>
      </c>
      <c r="V211" s="24">
        <v>0</v>
      </c>
      <c r="W211" s="24">
        <v>0</v>
      </c>
      <c r="X211" s="24">
        <v>0</v>
      </c>
      <c r="Y211" s="24">
        <v>0</v>
      </c>
      <c r="Z211" s="24">
        <v>0</v>
      </c>
    </row>
    <row r="212" spans="1:26" x14ac:dyDescent="0.25">
      <c r="A212" s="2">
        <v>41487</v>
      </c>
      <c r="B212" s="3">
        <v>1124331812</v>
      </c>
      <c r="C212">
        <v>6.1342999999999996</v>
      </c>
      <c r="D212">
        <v>1.0402</v>
      </c>
      <c r="E212">
        <v>0.65880492786086042</v>
      </c>
      <c r="F212">
        <v>77.293199999999999</v>
      </c>
      <c r="G212">
        <v>98.45</v>
      </c>
      <c r="H212" s="22">
        <v>77.076637500000004</v>
      </c>
      <c r="I212" s="22">
        <f t="shared" si="21"/>
        <v>1.0143363952978823</v>
      </c>
      <c r="J212" s="22">
        <f t="shared" si="22"/>
        <v>1.0000163020442763</v>
      </c>
      <c r="K212" s="22">
        <f t="shared" si="23"/>
        <v>1.0085320923017258</v>
      </c>
      <c r="L212" s="22">
        <f t="shared" si="24"/>
        <v>1.020686474734831</v>
      </c>
      <c r="M212" s="22">
        <f t="shared" si="25"/>
        <v>1.0140190961972906</v>
      </c>
      <c r="N212" s="22">
        <f t="shared" si="26"/>
        <v>1.0035677879714577</v>
      </c>
      <c r="O212" s="22">
        <f t="shared" si="27"/>
        <v>0.98750034399226405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1</v>
      </c>
      <c r="W212" s="24">
        <v>0</v>
      </c>
      <c r="X212" s="24">
        <v>0</v>
      </c>
      <c r="Y212" s="24">
        <v>0</v>
      </c>
      <c r="Z212" s="24">
        <v>0</v>
      </c>
    </row>
    <row r="213" spans="1:26" x14ac:dyDescent="0.25">
      <c r="A213" s="2">
        <v>41518</v>
      </c>
      <c r="B213" s="3">
        <v>1097406810</v>
      </c>
      <c r="C213">
        <v>6.1212999999999997</v>
      </c>
      <c r="D213">
        <v>1.0407</v>
      </c>
      <c r="E213">
        <v>0.64495324089003547</v>
      </c>
      <c r="F213">
        <v>76.256900000000002</v>
      </c>
      <c r="G213">
        <v>96.12</v>
      </c>
      <c r="H213" s="22">
        <v>77.234444727272731</v>
      </c>
      <c r="I213" s="22">
        <f t="shared" si="21"/>
        <v>0.97605244135883262</v>
      </c>
      <c r="J213" s="22">
        <f t="shared" si="22"/>
        <v>0.99788076879187526</v>
      </c>
      <c r="K213" s="22">
        <f t="shared" si="23"/>
        <v>1.0004806767929244</v>
      </c>
      <c r="L213" s="22">
        <f t="shared" si="24"/>
        <v>0.97897452434698484</v>
      </c>
      <c r="M213" s="22">
        <f t="shared" si="25"/>
        <v>0.98659261099294637</v>
      </c>
      <c r="N213" s="22">
        <f t="shared" si="26"/>
        <v>0.97633316404266124</v>
      </c>
      <c r="O213" s="22">
        <f t="shared" si="27"/>
        <v>1.0020474067420588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1</v>
      </c>
      <c r="X213" s="24">
        <v>0</v>
      </c>
      <c r="Y213" s="24">
        <v>0</v>
      </c>
      <c r="Z213" s="24">
        <v>0</v>
      </c>
    </row>
    <row r="214" spans="1:26" x14ac:dyDescent="0.25">
      <c r="A214" s="2">
        <v>41548</v>
      </c>
      <c r="B214" s="3">
        <v>1195787161</v>
      </c>
      <c r="C214">
        <v>6.1197999999999997</v>
      </c>
      <c r="D214">
        <v>1.0342</v>
      </c>
      <c r="E214">
        <v>0.62952470884482215</v>
      </c>
      <c r="F214">
        <v>76.265299999999996</v>
      </c>
      <c r="G214">
        <v>91.73</v>
      </c>
      <c r="H214" s="22">
        <v>77.681874749999992</v>
      </c>
      <c r="I214" s="22">
        <f t="shared" si="21"/>
        <v>1.0896480230517249</v>
      </c>
      <c r="J214" s="22">
        <f t="shared" si="22"/>
        <v>0.99975495401303649</v>
      </c>
      <c r="K214" s="22">
        <f t="shared" si="23"/>
        <v>0.99375420390122038</v>
      </c>
      <c r="L214" s="22">
        <f t="shared" si="24"/>
        <v>0.97607806106389672</v>
      </c>
      <c r="M214" s="22">
        <f t="shared" si="25"/>
        <v>1.000110153966395</v>
      </c>
      <c r="N214" s="22">
        <f t="shared" si="26"/>
        <v>0.95432792342904704</v>
      </c>
      <c r="O214" s="22">
        <f t="shared" si="27"/>
        <v>1.0057931409270464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1</v>
      </c>
      <c r="Y214" s="24">
        <v>0</v>
      </c>
      <c r="Z214" s="24">
        <v>0</v>
      </c>
    </row>
    <row r="215" spans="1:26" x14ac:dyDescent="0.25">
      <c r="A215" s="2">
        <v>41579</v>
      </c>
      <c r="B215" s="3">
        <v>1170940094</v>
      </c>
      <c r="C215">
        <v>6.1032000000000002</v>
      </c>
      <c r="D215">
        <v>1.0363</v>
      </c>
      <c r="E215">
        <v>0.62119517952540693</v>
      </c>
      <c r="F215">
        <v>75.111099999999993</v>
      </c>
      <c r="G215">
        <v>87.76</v>
      </c>
      <c r="H215" s="22">
        <v>77.50279573913042</v>
      </c>
      <c r="I215" s="22">
        <f t="shared" si="21"/>
        <v>0.97922116258614023</v>
      </c>
      <c r="J215" s="22">
        <f t="shared" si="22"/>
        <v>0.99728749305532871</v>
      </c>
      <c r="K215" s="22">
        <f t="shared" si="23"/>
        <v>1.0020305550183717</v>
      </c>
      <c r="L215" s="22">
        <f t="shared" si="24"/>
        <v>0.98676854267610892</v>
      </c>
      <c r="M215" s="22">
        <f t="shared" si="25"/>
        <v>0.98486598754610544</v>
      </c>
      <c r="N215" s="22">
        <f t="shared" si="26"/>
        <v>0.95672081107598383</v>
      </c>
      <c r="O215" s="22">
        <f t="shared" si="27"/>
        <v>0.99769471306600288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4">
        <v>1</v>
      </c>
      <c r="Z215" s="24">
        <v>0</v>
      </c>
    </row>
    <row r="216" spans="1:26" x14ac:dyDescent="0.25">
      <c r="A216" s="2">
        <v>41609</v>
      </c>
      <c r="B216" s="3">
        <v>1155287860</v>
      </c>
      <c r="C216">
        <v>6.0929000000000002</v>
      </c>
      <c r="D216">
        <v>1.0486</v>
      </c>
      <c r="E216">
        <v>0.6211180124223602</v>
      </c>
      <c r="F216">
        <v>76.020399999999995</v>
      </c>
      <c r="G216">
        <v>81.5</v>
      </c>
      <c r="H216" s="22">
        <v>77.456262649999999</v>
      </c>
      <c r="I216" s="22">
        <f t="shared" si="21"/>
        <v>0.98663276278589873</v>
      </c>
      <c r="J216" s="22">
        <f t="shared" si="22"/>
        <v>0.99831236072879803</v>
      </c>
      <c r="K216" s="22">
        <f t="shared" si="23"/>
        <v>1.0118691498600791</v>
      </c>
      <c r="L216" s="22">
        <f t="shared" si="24"/>
        <v>0.99987577639751535</v>
      </c>
      <c r="M216" s="22">
        <f t="shared" si="25"/>
        <v>1.0121060668795958</v>
      </c>
      <c r="N216" s="22">
        <f t="shared" si="26"/>
        <v>0.92866909753874194</v>
      </c>
      <c r="O216" s="22">
        <f t="shared" si="27"/>
        <v>0.99939959470253115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4">
        <v>0</v>
      </c>
      <c r="Z216" s="24">
        <v>1</v>
      </c>
    </row>
    <row r="217" spans="1:26" x14ac:dyDescent="0.25">
      <c r="A217" s="2">
        <v>41640</v>
      </c>
      <c r="B217" s="3">
        <v>1204428606</v>
      </c>
      <c r="C217">
        <v>6.0738000000000003</v>
      </c>
      <c r="D217">
        <v>1.0639000000000001</v>
      </c>
      <c r="E217">
        <v>0.61038881767686015</v>
      </c>
      <c r="F217">
        <v>76.239699999999999</v>
      </c>
      <c r="G217">
        <v>78.569999999999993</v>
      </c>
      <c r="H217" s="22">
        <v>82.350717047619042</v>
      </c>
      <c r="I217" s="22">
        <f t="shared" si="21"/>
        <v>1.042535499334339</v>
      </c>
      <c r="J217" s="22">
        <f t="shared" si="22"/>
        <v>0.99686520376175547</v>
      </c>
      <c r="K217" s="22">
        <f t="shared" si="23"/>
        <v>1.014590883082205</v>
      </c>
      <c r="L217" s="22">
        <f t="shared" si="24"/>
        <v>0.9827259964597449</v>
      </c>
      <c r="M217" s="22">
        <f t="shared" si="25"/>
        <v>1.0028847519876245</v>
      </c>
      <c r="N217" s="22">
        <f t="shared" si="26"/>
        <v>0.96404907975460119</v>
      </c>
      <c r="O217" s="22">
        <f t="shared" si="27"/>
        <v>1.0631899117019823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4">
        <v>0</v>
      </c>
      <c r="Z217" s="24">
        <v>0</v>
      </c>
    </row>
    <row r="218" spans="1:26" x14ac:dyDescent="0.25">
      <c r="A218" s="2">
        <v>41671</v>
      </c>
      <c r="B218" s="3">
        <v>1192409089</v>
      </c>
      <c r="C218">
        <v>6.0509000000000004</v>
      </c>
      <c r="D218">
        <v>1.0940000000000001</v>
      </c>
      <c r="E218">
        <v>0.60716454159077105</v>
      </c>
      <c r="F218">
        <v>76.935500000000005</v>
      </c>
      <c r="G218">
        <v>78.849999999999994</v>
      </c>
      <c r="H218" s="22">
        <v>83.180691095238103</v>
      </c>
      <c r="I218" s="22">
        <f t="shared" si="21"/>
        <v>0.99002056498814173</v>
      </c>
      <c r="J218" s="22">
        <f t="shared" si="22"/>
        <v>0.99622970792584542</v>
      </c>
      <c r="K218" s="22">
        <f t="shared" si="23"/>
        <v>1.0282921327192405</v>
      </c>
      <c r="L218" s="22">
        <f t="shared" si="24"/>
        <v>0.99471766848816023</v>
      </c>
      <c r="M218" s="22">
        <f t="shared" si="25"/>
        <v>1.0091264787243392</v>
      </c>
      <c r="N218" s="22">
        <f t="shared" si="26"/>
        <v>1.0035637011582028</v>
      </c>
      <c r="O218" s="22">
        <f t="shared" si="27"/>
        <v>1.0100785284861471</v>
      </c>
      <c r="P218" s="24">
        <v>1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0</v>
      </c>
      <c r="X218" s="24">
        <v>0</v>
      </c>
      <c r="Y218" s="24">
        <v>0</v>
      </c>
      <c r="Z218" s="24">
        <v>0</v>
      </c>
    </row>
    <row r="219" spans="1:26" x14ac:dyDescent="0.25">
      <c r="A219" s="2">
        <v>41699</v>
      </c>
      <c r="B219" s="3">
        <v>1355161974</v>
      </c>
      <c r="C219">
        <v>6.0815999999999999</v>
      </c>
      <c r="D219">
        <v>1.1053999999999999</v>
      </c>
      <c r="E219">
        <v>0.60393767363208117</v>
      </c>
      <c r="F219">
        <v>77.063400000000001</v>
      </c>
      <c r="G219">
        <v>86.35</v>
      </c>
      <c r="H219" s="22">
        <v>80.238547631578939</v>
      </c>
      <c r="I219" s="22">
        <f t="shared" si="21"/>
        <v>1.1364908121729353</v>
      </c>
      <c r="J219" s="22">
        <f t="shared" si="22"/>
        <v>1.0050736254110957</v>
      </c>
      <c r="K219" s="22">
        <f t="shared" si="23"/>
        <v>1.0104204753199268</v>
      </c>
      <c r="L219" s="22">
        <f t="shared" si="24"/>
        <v>0.99468534847203782</v>
      </c>
      <c r="M219" s="22">
        <f t="shared" si="25"/>
        <v>1.0016624315173099</v>
      </c>
      <c r="N219" s="22">
        <f t="shared" si="26"/>
        <v>1.0951173113506658</v>
      </c>
      <c r="O219" s="22">
        <f t="shared" si="27"/>
        <v>0.96462949003043819</v>
      </c>
      <c r="P219" s="24">
        <v>0</v>
      </c>
      <c r="Q219" s="24">
        <v>1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4">
        <v>0</v>
      </c>
      <c r="Z219" s="24">
        <v>0</v>
      </c>
    </row>
    <row r="220" spans="1:26" x14ac:dyDescent="0.25">
      <c r="A220" s="2">
        <v>41730</v>
      </c>
      <c r="B220" s="3">
        <v>1383174740</v>
      </c>
      <c r="C220">
        <v>6.1729000000000003</v>
      </c>
      <c r="D220">
        <v>1.1107</v>
      </c>
      <c r="E220">
        <v>0.60153994225216556</v>
      </c>
      <c r="F220">
        <v>76.656000000000006</v>
      </c>
      <c r="G220">
        <v>113.21</v>
      </c>
      <c r="H220" s="22">
        <v>82.912490095238084</v>
      </c>
      <c r="I220" s="22">
        <f t="shared" si="21"/>
        <v>1.0206711570553557</v>
      </c>
      <c r="J220" s="22">
        <f t="shared" si="22"/>
        <v>1.0150124967113918</v>
      </c>
      <c r="K220" s="22">
        <f t="shared" si="23"/>
        <v>1.0047946444725893</v>
      </c>
      <c r="L220" s="22">
        <f t="shared" si="24"/>
        <v>0.99602983638113574</v>
      </c>
      <c r="M220" s="22">
        <f t="shared" si="25"/>
        <v>0.99471344373593695</v>
      </c>
      <c r="N220" s="22">
        <f t="shared" si="26"/>
        <v>1.3110596409959467</v>
      </c>
      <c r="O220" s="22">
        <f t="shared" si="27"/>
        <v>1.0333249110631557</v>
      </c>
      <c r="P220" s="24">
        <v>0</v>
      </c>
      <c r="Q220" s="24">
        <v>0</v>
      </c>
      <c r="R220" s="24">
        <v>1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4">
        <v>0</v>
      </c>
      <c r="Z220" s="24">
        <v>0</v>
      </c>
    </row>
    <row r="221" spans="1:26" x14ac:dyDescent="0.25">
      <c r="A221" s="2">
        <v>41760</v>
      </c>
      <c r="B221" s="3">
        <v>1444800838</v>
      </c>
      <c r="C221">
        <v>6.2245999999999997</v>
      </c>
      <c r="D221">
        <v>1.0992</v>
      </c>
      <c r="E221">
        <v>0.59708621925005967</v>
      </c>
      <c r="F221">
        <v>76.442899999999995</v>
      </c>
      <c r="G221">
        <v>120.33</v>
      </c>
      <c r="H221" s="22">
        <v>87.589756238095234</v>
      </c>
      <c r="I221" s="22">
        <f t="shared" si="21"/>
        <v>1.0445540944450735</v>
      </c>
      <c r="J221" s="22">
        <f t="shared" si="22"/>
        <v>1.0083753179218842</v>
      </c>
      <c r="K221" s="22">
        <f t="shared" si="23"/>
        <v>0.98964616908256053</v>
      </c>
      <c r="L221" s="22">
        <f t="shared" si="24"/>
        <v>0.99259613088129917</v>
      </c>
      <c r="M221" s="22">
        <f t="shared" si="25"/>
        <v>0.99722004800667907</v>
      </c>
      <c r="N221" s="22">
        <f t="shared" si="26"/>
        <v>1.0628919706739688</v>
      </c>
      <c r="O221" s="22">
        <f t="shared" si="27"/>
        <v>1.0564120814304885</v>
      </c>
      <c r="P221" s="24">
        <v>0</v>
      </c>
      <c r="Q221" s="24">
        <v>0</v>
      </c>
      <c r="R221" s="24">
        <v>0</v>
      </c>
      <c r="S221" s="24">
        <v>1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4">
        <v>0</v>
      </c>
      <c r="Z221" s="24">
        <v>0</v>
      </c>
    </row>
    <row r="222" spans="1:26" x14ac:dyDescent="0.25">
      <c r="A222" s="2">
        <v>41791</v>
      </c>
      <c r="B222" s="3">
        <v>1398805987</v>
      </c>
      <c r="C222">
        <v>6.2380000000000004</v>
      </c>
      <c r="D222">
        <v>1.0893999999999999</v>
      </c>
      <c r="E222">
        <v>0.59375371096069351</v>
      </c>
      <c r="F222">
        <v>76.265299999999996</v>
      </c>
      <c r="G222">
        <v>110.47</v>
      </c>
      <c r="H222" s="22">
        <v>86.853404952380956</v>
      </c>
      <c r="I222" s="22">
        <f t="shared" si="21"/>
        <v>0.9681652655575218</v>
      </c>
      <c r="J222" s="22">
        <f t="shared" si="22"/>
        <v>1.0021527487710056</v>
      </c>
      <c r="K222" s="22">
        <f t="shared" si="23"/>
        <v>0.99108442503639005</v>
      </c>
      <c r="L222" s="22">
        <f t="shared" si="24"/>
        <v>0.99441871511696955</v>
      </c>
      <c r="M222" s="22">
        <f t="shared" si="25"/>
        <v>0.99767669724722641</v>
      </c>
      <c r="N222" s="22">
        <f t="shared" si="26"/>
        <v>0.91805867198537361</v>
      </c>
      <c r="O222" s="22">
        <f t="shared" si="27"/>
        <v>0.99159318032907118</v>
      </c>
      <c r="P222" s="24">
        <v>0</v>
      </c>
      <c r="Q222" s="24">
        <v>0</v>
      </c>
      <c r="R222" s="24">
        <v>0</v>
      </c>
      <c r="S222" s="24">
        <v>0</v>
      </c>
      <c r="T222" s="24">
        <v>1</v>
      </c>
      <c r="U222" s="24">
        <v>0</v>
      </c>
      <c r="V222" s="24">
        <v>0</v>
      </c>
      <c r="W222" s="24">
        <v>0</v>
      </c>
      <c r="X222" s="24">
        <v>0</v>
      </c>
      <c r="Y222" s="24">
        <v>0</v>
      </c>
      <c r="Z222" s="24">
        <v>0</v>
      </c>
    </row>
    <row r="223" spans="1:26" x14ac:dyDescent="0.25">
      <c r="A223" s="2">
        <v>41821</v>
      </c>
      <c r="B223" s="3">
        <v>1220945148</v>
      </c>
      <c r="C223">
        <v>6.2305999999999999</v>
      </c>
      <c r="D223">
        <v>1.083</v>
      </c>
      <c r="E223">
        <v>0.59143600662408324</v>
      </c>
      <c r="F223">
        <v>76.578800000000001</v>
      </c>
      <c r="G223">
        <v>115.27</v>
      </c>
      <c r="H223" s="22">
        <v>86.202927190476174</v>
      </c>
      <c r="I223" s="22">
        <f t="shared" si="21"/>
        <v>0.87284809998457635</v>
      </c>
      <c r="J223" s="22">
        <f t="shared" si="22"/>
        <v>0.99881372234690602</v>
      </c>
      <c r="K223" s="22">
        <f t="shared" si="23"/>
        <v>0.99412520653570779</v>
      </c>
      <c r="L223" s="22">
        <f t="shared" si="24"/>
        <v>0.99609652235628099</v>
      </c>
      <c r="M223" s="22">
        <f t="shared" si="25"/>
        <v>1.0041106505842108</v>
      </c>
      <c r="N223" s="22">
        <f t="shared" si="26"/>
        <v>1.0434507106001629</v>
      </c>
      <c r="O223" s="22">
        <f t="shared" si="27"/>
        <v>0.99251062451424421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1</v>
      </c>
      <c r="V223" s="24">
        <v>0</v>
      </c>
      <c r="W223" s="24">
        <v>0</v>
      </c>
      <c r="X223" s="24">
        <v>0</v>
      </c>
      <c r="Y223" s="24">
        <v>0</v>
      </c>
      <c r="Z223" s="24">
        <v>0</v>
      </c>
    </row>
    <row r="224" spans="1:26" x14ac:dyDescent="0.25">
      <c r="A224" s="2">
        <v>41852</v>
      </c>
      <c r="B224" s="3">
        <v>1221114572</v>
      </c>
      <c r="C224">
        <v>6.1984000000000004</v>
      </c>
      <c r="D224">
        <v>1.0739000000000001</v>
      </c>
      <c r="E224">
        <v>0.58596038907769843</v>
      </c>
      <c r="F224">
        <v>76.270600000000002</v>
      </c>
      <c r="G224">
        <v>128.66999999999999</v>
      </c>
      <c r="H224" s="22">
        <v>83.814819954545442</v>
      </c>
      <c r="I224" s="22">
        <f t="shared" si="21"/>
        <v>1.0001387646285973</v>
      </c>
      <c r="J224" s="22">
        <f t="shared" si="22"/>
        <v>0.99483195839887018</v>
      </c>
      <c r="K224" s="22">
        <f t="shared" si="23"/>
        <v>0.99159741458910444</v>
      </c>
      <c r="L224" s="22">
        <f t="shared" si="24"/>
        <v>0.99074182585257253</v>
      </c>
      <c r="M224" s="22">
        <f t="shared" si="25"/>
        <v>0.99597538744404457</v>
      </c>
      <c r="N224" s="22">
        <f t="shared" si="26"/>
        <v>1.116248807148434</v>
      </c>
      <c r="O224" s="22">
        <f t="shared" si="27"/>
        <v>0.97229668047520112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1</v>
      </c>
      <c r="W224" s="24">
        <v>0</v>
      </c>
      <c r="X224" s="24">
        <v>0</v>
      </c>
      <c r="Y224" s="24">
        <v>0</v>
      </c>
      <c r="Z224" s="24">
        <v>0</v>
      </c>
    </row>
    <row r="225" spans="1:26" x14ac:dyDescent="0.25">
      <c r="A225" s="2">
        <v>41883</v>
      </c>
      <c r="B225" s="3">
        <v>1072619907</v>
      </c>
      <c r="C225">
        <v>6.1540999999999997</v>
      </c>
      <c r="D225">
        <v>1.0926</v>
      </c>
      <c r="E225">
        <v>0.5988023952095809</v>
      </c>
      <c r="F225">
        <v>77.540199999999999</v>
      </c>
      <c r="G225">
        <v>109.2</v>
      </c>
      <c r="H225" s="22">
        <v>81.093074476190466</v>
      </c>
      <c r="I225" s="22">
        <f t="shared" si="21"/>
        <v>0.87839415857859404</v>
      </c>
      <c r="J225" s="22">
        <f t="shared" si="22"/>
        <v>0.99285299432111507</v>
      </c>
      <c r="K225" s="22">
        <f t="shared" si="23"/>
        <v>1.017413166961542</v>
      </c>
      <c r="L225" s="22">
        <f t="shared" si="24"/>
        <v>1.0219161676646706</v>
      </c>
      <c r="M225" s="22">
        <f t="shared" si="25"/>
        <v>1.0166459946558699</v>
      </c>
      <c r="N225" s="22">
        <f t="shared" si="26"/>
        <v>0.84868267661459562</v>
      </c>
      <c r="O225" s="22">
        <f t="shared" si="27"/>
        <v>0.9675266798898926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1</v>
      </c>
      <c r="X225" s="24">
        <v>0</v>
      </c>
      <c r="Y225" s="24">
        <v>0</v>
      </c>
      <c r="Z225" s="24">
        <v>0</v>
      </c>
    </row>
    <row r="226" spans="1:26" x14ac:dyDescent="0.25">
      <c r="A226" s="2">
        <v>41913</v>
      </c>
      <c r="B226" s="3">
        <v>1269337219</v>
      </c>
      <c r="C226">
        <v>6.1382000000000003</v>
      </c>
      <c r="D226">
        <v>1.1011</v>
      </c>
      <c r="E226">
        <v>0.61387354205033762</v>
      </c>
      <c r="F226">
        <v>79.162499999999994</v>
      </c>
      <c r="G226">
        <v>100.53</v>
      </c>
      <c r="H226" s="22">
        <v>78.96653000000002</v>
      </c>
      <c r="I226" s="22">
        <f t="shared" si="21"/>
        <v>1.1833989008745853</v>
      </c>
      <c r="J226" s="22">
        <f t="shared" si="22"/>
        <v>0.99741635657529137</v>
      </c>
      <c r="K226" s="22">
        <f t="shared" si="23"/>
        <v>1.0077796082738422</v>
      </c>
      <c r="L226" s="22">
        <f t="shared" si="24"/>
        <v>1.0251688152240637</v>
      </c>
      <c r="M226" s="22">
        <f t="shared" si="25"/>
        <v>1.020922050755608</v>
      </c>
      <c r="N226" s="22">
        <f t="shared" si="26"/>
        <v>0.92060439560439555</v>
      </c>
      <c r="O226" s="22">
        <f t="shared" si="27"/>
        <v>0.97377649706924341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1</v>
      </c>
      <c r="Y226" s="24">
        <v>0</v>
      </c>
      <c r="Z226" s="24">
        <v>0</v>
      </c>
    </row>
    <row r="227" spans="1:26" x14ac:dyDescent="0.25">
      <c r="A227" s="2">
        <v>41944</v>
      </c>
      <c r="B227" s="3">
        <v>1179557272</v>
      </c>
      <c r="C227">
        <v>6.1250999999999998</v>
      </c>
      <c r="D227">
        <v>1.1212</v>
      </c>
      <c r="E227">
        <v>0.6221226825930074</v>
      </c>
      <c r="F227">
        <v>80.800200000000004</v>
      </c>
      <c r="G227">
        <v>101.9</v>
      </c>
      <c r="H227" s="22">
        <v>79.79239982608695</v>
      </c>
      <c r="I227" s="22">
        <f t="shared" si="21"/>
        <v>0.92927021625448769</v>
      </c>
      <c r="J227" s="22">
        <f t="shared" si="22"/>
        <v>0.99786582385715672</v>
      </c>
      <c r="K227" s="22">
        <f t="shared" si="23"/>
        <v>1.0182544727999274</v>
      </c>
      <c r="L227" s="22">
        <f t="shared" si="24"/>
        <v>1.0134378499440091</v>
      </c>
      <c r="M227" s="22">
        <f t="shared" si="25"/>
        <v>1.0206878256750356</v>
      </c>
      <c r="N227" s="22">
        <f t="shared" si="26"/>
        <v>1.0136277728041381</v>
      </c>
      <c r="O227" s="22">
        <f t="shared" si="27"/>
        <v>1.010458479384708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4">
        <v>1</v>
      </c>
      <c r="Z227" s="24">
        <v>0</v>
      </c>
    </row>
    <row r="228" spans="1:26" x14ac:dyDescent="0.25">
      <c r="A228" s="2">
        <v>41974</v>
      </c>
      <c r="B228" s="3">
        <v>1163338398</v>
      </c>
      <c r="C228">
        <v>6.1249000000000002</v>
      </c>
      <c r="D228">
        <v>1.1325000000000001</v>
      </c>
      <c r="E228">
        <v>0.6340752013188764</v>
      </c>
      <c r="F228">
        <v>82.612799999999993</v>
      </c>
      <c r="G228">
        <v>86.16</v>
      </c>
      <c r="H228" s="22">
        <v>83.32906689473684</v>
      </c>
      <c r="I228" s="22">
        <f t="shared" si="21"/>
        <v>0.98625003263088695</v>
      </c>
      <c r="J228" s="22">
        <f t="shared" si="22"/>
        <v>0.9999673474718781</v>
      </c>
      <c r="K228" s="22">
        <f t="shared" si="23"/>
        <v>1.0100784873349984</v>
      </c>
      <c r="L228" s="22">
        <f t="shared" si="24"/>
        <v>1.0192124785999619</v>
      </c>
      <c r="M228" s="22">
        <f t="shared" si="25"/>
        <v>1.0224331127893247</v>
      </c>
      <c r="N228" s="22">
        <f t="shared" si="26"/>
        <v>0.8455348380765455</v>
      </c>
      <c r="O228" s="22">
        <f t="shared" si="27"/>
        <v>1.0443233575673661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4">
        <v>0</v>
      </c>
      <c r="Z228" s="24">
        <v>1</v>
      </c>
    </row>
    <row r="229" spans="1:26" x14ac:dyDescent="0.25">
      <c r="A229" s="2">
        <v>42005</v>
      </c>
      <c r="B229" s="3">
        <v>1060920074</v>
      </c>
      <c r="C229">
        <v>6.1886000000000001</v>
      </c>
      <c r="D229">
        <v>1.1532</v>
      </c>
      <c r="E229">
        <v>0.6392227051904884</v>
      </c>
      <c r="F229">
        <v>84.169799999999995</v>
      </c>
      <c r="G229">
        <v>82.81</v>
      </c>
      <c r="H229" s="22">
        <v>85.438765909090918</v>
      </c>
      <c r="I229" s="22">
        <f t="shared" si="21"/>
        <v>0.91196170935638621</v>
      </c>
      <c r="J229" s="22">
        <f t="shared" si="22"/>
        <v>1.0104001697986906</v>
      </c>
      <c r="K229" s="22">
        <f t="shared" si="23"/>
        <v>1.0182781456953642</v>
      </c>
      <c r="L229" s="22">
        <f t="shared" si="24"/>
        <v>1.0081181283559193</v>
      </c>
      <c r="M229" s="22">
        <f t="shared" si="25"/>
        <v>1.0188469583405961</v>
      </c>
      <c r="N229" s="22">
        <f t="shared" si="26"/>
        <v>0.9611188486536677</v>
      </c>
      <c r="O229" s="22">
        <f t="shared" si="27"/>
        <v>1.025317684368398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4">
        <v>0</v>
      </c>
      <c r="Z229" s="24">
        <v>0</v>
      </c>
    </row>
    <row r="230" spans="1:26" x14ac:dyDescent="0.25">
      <c r="A230" s="2">
        <v>42036</v>
      </c>
      <c r="B230" s="3">
        <v>1081589497</v>
      </c>
      <c r="C230">
        <v>6.2180999999999997</v>
      </c>
      <c r="D230">
        <v>1.2121999999999999</v>
      </c>
      <c r="E230">
        <v>0.66041474045700699</v>
      </c>
      <c r="F230">
        <v>87.241799999999998</v>
      </c>
      <c r="G230">
        <v>73</v>
      </c>
      <c r="H230" s="22">
        <v>83.555662550000008</v>
      </c>
      <c r="I230" s="22">
        <f t="shared" si="21"/>
        <v>1.019482544921664</v>
      </c>
      <c r="J230" s="22">
        <f t="shared" si="22"/>
        <v>1.0047668293313512</v>
      </c>
      <c r="K230" s="22">
        <f t="shared" si="23"/>
        <v>1.0511619840443982</v>
      </c>
      <c r="L230" s="22">
        <f t="shared" si="24"/>
        <v>1.0331528199709417</v>
      </c>
      <c r="M230" s="22">
        <f t="shared" si="25"/>
        <v>1.0364976511765502</v>
      </c>
      <c r="N230" s="22">
        <f t="shared" si="26"/>
        <v>0.88153604637121119</v>
      </c>
      <c r="O230" s="22">
        <f t="shared" si="27"/>
        <v>0.97795961424472611</v>
      </c>
      <c r="P230" s="24">
        <v>1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4">
        <v>0</v>
      </c>
      <c r="Z230" s="24">
        <v>0</v>
      </c>
    </row>
    <row r="231" spans="1:26" x14ac:dyDescent="0.25">
      <c r="A231" s="2">
        <v>42064</v>
      </c>
      <c r="B231" s="3">
        <v>1190277870</v>
      </c>
      <c r="C231">
        <v>6.2518000000000002</v>
      </c>
      <c r="D231">
        <v>1.2499</v>
      </c>
      <c r="E231">
        <v>0.65235827516472045</v>
      </c>
      <c r="F231">
        <v>89.183800000000005</v>
      </c>
      <c r="G231">
        <v>61.84</v>
      </c>
      <c r="H231" s="22">
        <v>86.814525000000017</v>
      </c>
      <c r="I231" s="22">
        <f t="shared" si="21"/>
        <v>1.1004894863545445</v>
      </c>
      <c r="J231" s="22">
        <f t="shared" si="22"/>
        <v>1.0054196619546165</v>
      </c>
      <c r="K231" s="22">
        <f t="shared" si="23"/>
        <v>1.0311004784688995</v>
      </c>
      <c r="L231" s="22">
        <f t="shared" si="24"/>
        <v>0.98780090025441969</v>
      </c>
      <c r="M231" s="22">
        <f t="shared" si="25"/>
        <v>1.0222599717108085</v>
      </c>
      <c r="N231" s="22">
        <f t="shared" si="26"/>
        <v>0.84712328767123291</v>
      </c>
      <c r="O231" s="22">
        <f t="shared" si="27"/>
        <v>1.0390022932084333</v>
      </c>
      <c r="P231" s="24">
        <v>0</v>
      </c>
      <c r="Q231" s="24">
        <v>1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4">
        <v>0</v>
      </c>
      <c r="Z231" s="24">
        <v>0</v>
      </c>
    </row>
    <row r="232" spans="1:26" x14ac:dyDescent="0.25">
      <c r="A232" s="2">
        <v>42095</v>
      </c>
      <c r="B232" s="3">
        <v>1177074248</v>
      </c>
      <c r="C232">
        <v>6.2385999999999999</v>
      </c>
      <c r="D232">
        <v>1.2618</v>
      </c>
      <c r="E232">
        <v>0.66853857467575883</v>
      </c>
      <c r="F232">
        <v>91.582099999999997</v>
      </c>
      <c r="G232">
        <v>61.71</v>
      </c>
      <c r="H232" s="22">
        <v>86.362859045454528</v>
      </c>
      <c r="I232" s="22">
        <f t="shared" si="21"/>
        <v>0.98890710956425665</v>
      </c>
      <c r="J232" s="22">
        <f t="shared" si="22"/>
        <v>0.99788860808087265</v>
      </c>
      <c r="K232" s="22">
        <f t="shared" si="23"/>
        <v>1.009520761660933</v>
      </c>
      <c r="L232" s="22">
        <f t="shared" si="24"/>
        <v>1.0248027811204707</v>
      </c>
      <c r="M232" s="22">
        <f t="shared" si="25"/>
        <v>1.026891655210924</v>
      </c>
      <c r="N232" s="22">
        <f t="shared" si="26"/>
        <v>0.99789780077619661</v>
      </c>
      <c r="O232" s="22">
        <f t="shared" si="27"/>
        <v>0.99479734578349088</v>
      </c>
      <c r="P232" s="24">
        <v>0</v>
      </c>
      <c r="Q232" s="24">
        <v>0</v>
      </c>
      <c r="R232" s="24">
        <v>1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4">
        <v>0</v>
      </c>
      <c r="Z232" s="24">
        <v>0</v>
      </c>
    </row>
    <row r="233" spans="1:26" x14ac:dyDescent="0.25">
      <c r="A233" s="2">
        <v>42125</v>
      </c>
      <c r="B233" s="3">
        <v>1192036201</v>
      </c>
      <c r="C233">
        <v>6.2009999999999996</v>
      </c>
      <c r="D233">
        <v>1.2337</v>
      </c>
      <c r="E233">
        <v>0.66809192944949225</v>
      </c>
      <c r="F233">
        <v>91.108000000000004</v>
      </c>
      <c r="G233">
        <v>60.98</v>
      </c>
      <c r="H233" s="22">
        <v>85.974948476190477</v>
      </c>
      <c r="I233" s="22">
        <f t="shared" si="21"/>
        <v>1.0127111378279001</v>
      </c>
      <c r="J233" s="22">
        <f t="shared" si="22"/>
        <v>0.99397300676433809</v>
      </c>
      <c r="K233" s="22">
        <f t="shared" si="23"/>
        <v>0.9777302266603265</v>
      </c>
      <c r="L233" s="22">
        <f t="shared" si="24"/>
        <v>0.99933190807055039</v>
      </c>
      <c r="M233" s="22">
        <f t="shared" si="25"/>
        <v>0.99482322418900648</v>
      </c>
      <c r="N233" s="22">
        <f t="shared" si="26"/>
        <v>0.98817047480149078</v>
      </c>
      <c r="O233" s="22">
        <f t="shared" si="27"/>
        <v>0.99550836350774485</v>
      </c>
      <c r="P233" s="24">
        <v>0</v>
      </c>
      <c r="Q233" s="24">
        <v>0</v>
      </c>
      <c r="R233" s="24">
        <v>0</v>
      </c>
      <c r="S233" s="24">
        <v>1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4">
        <v>0</v>
      </c>
      <c r="Z233" s="24">
        <v>0</v>
      </c>
    </row>
    <row r="234" spans="1:26" x14ac:dyDescent="0.25">
      <c r="A234" s="2">
        <v>42156</v>
      </c>
      <c r="B234" s="3">
        <v>1146102957</v>
      </c>
      <c r="C234">
        <v>6.2035</v>
      </c>
      <c r="D234">
        <v>1.2176</v>
      </c>
      <c r="E234">
        <v>0.64699792960662528</v>
      </c>
      <c r="F234">
        <v>89.066000000000003</v>
      </c>
      <c r="G234">
        <v>77.319999999999993</v>
      </c>
      <c r="H234" s="22">
        <v>88.391709650000024</v>
      </c>
      <c r="I234" s="22">
        <f t="shared" si="21"/>
        <v>0.9614665695878476</v>
      </c>
      <c r="J234" s="22">
        <f t="shared" si="22"/>
        <v>1.0004031607805193</v>
      </c>
      <c r="K234" s="22">
        <f t="shared" si="23"/>
        <v>0.98694982572748646</v>
      </c>
      <c r="L234" s="22">
        <f t="shared" si="24"/>
        <v>0.96842650103519667</v>
      </c>
      <c r="M234" s="22">
        <f t="shared" si="25"/>
        <v>0.9775870395574483</v>
      </c>
      <c r="N234" s="22">
        <f t="shared" si="26"/>
        <v>1.2679567071170876</v>
      </c>
      <c r="O234" s="22">
        <f t="shared" si="27"/>
        <v>1.0281100624849904</v>
      </c>
      <c r="P234" s="24">
        <v>0</v>
      </c>
      <c r="Q234" s="24">
        <v>0</v>
      </c>
      <c r="R234" s="24">
        <v>0</v>
      </c>
      <c r="S234" s="24">
        <v>0</v>
      </c>
      <c r="T234" s="24">
        <v>1</v>
      </c>
      <c r="U234" s="24">
        <v>0</v>
      </c>
      <c r="V234" s="24">
        <v>0</v>
      </c>
      <c r="W234" s="24">
        <v>0</v>
      </c>
      <c r="X234" s="24">
        <v>0</v>
      </c>
      <c r="Y234" s="24">
        <v>0</v>
      </c>
      <c r="Z234" s="24">
        <v>0</v>
      </c>
    </row>
    <row r="235" spans="1:26" x14ac:dyDescent="0.25">
      <c r="A235" s="2">
        <v>42186</v>
      </c>
      <c r="B235" s="3">
        <v>1170636699</v>
      </c>
      <c r="C235">
        <v>6.2051999999999996</v>
      </c>
      <c r="D235">
        <v>1.2364999999999999</v>
      </c>
      <c r="E235">
        <v>0.6420133538777606</v>
      </c>
      <c r="F235">
        <v>89.859099999999998</v>
      </c>
      <c r="G235">
        <v>77.349999999999994</v>
      </c>
      <c r="H235" s="22">
        <v>90.545709227272724</v>
      </c>
      <c r="I235" s="22">
        <f t="shared" si="21"/>
        <v>1.0214062286901506</v>
      </c>
      <c r="J235" s="22">
        <f t="shared" si="22"/>
        <v>1.0002740388490368</v>
      </c>
      <c r="K235" s="22">
        <f t="shared" si="23"/>
        <v>1.0155223390275951</v>
      </c>
      <c r="L235" s="22">
        <f t="shared" si="24"/>
        <v>0.9922958397534668</v>
      </c>
      <c r="M235" s="22">
        <f t="shared" si="25"/>
        <v>1.0089046325197044</v>
      </c>
      <c r="N235" s="22">
        <f t="shared" si="26"/>
        <v>1.0003879979306778</v>
      </c>
      <c r="O235" s="22">
        <f t="shared" si="27"/>
        <v>1.0243687964154307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1</v>
      </c>
      <c r="V235" s="24">
        <v>0</v>
      </c>
      <c r="W235" s="24">
        <v>0</v>
      </c>
      <c r="X235" s="24">
        <v>0</v>
      </c>
      <c r="Y235" s="24">
        <v>0</v>
      </c>
      <c r="Z235" s="24">
        <v>0</v>
      </c>
    </row>
    <row r="236" spans="1:26" x14ac:dyDescent="0.25">
      <c r="A236" s="2">
        <v>42217</v>
      </c>
      <c r="B236" s="3">
        <v>1133726352</v>
      </c>
      <c r="C236">
        <v>6.2084999999999999</v>
      </c>
      <c r="D236">
        <v>1.2863</v>
      </c>
      <c r="E236">
        <v>0.64267352185089976</v>
      </c>
      <c r="F236">
        <v>91.342399999999998</v>
      </c>
      <c r="G236">
        <v>75.95</v>
      </c>
      <c r="H236" s="22">
        <v>92.832248227272714</v>
      </c>
      <c r="I236" s="22">
        <f t="shared" si="21"/>
        <v>0.96846985317346523</v>
      </c>
      <c r="J236" s="22">
        <f t="shared" si="22"/>
        <v>1.0005318120286213</v>
      </c>
      <c r="K236" s="22">
        <f t="shared" si="23"/>
        <v>1.0402749696724627</v>
      </c>
      <c r="L236" s="22">
        <f t="shared" si="24"/>
        <v>1.0010282776349615</v>
      </c>
      <c r="M236" s="22">
        <f t="shared" si="25"/>
        <v>1.0165069536641254</v>
      </c>
      <c r="N236" s="22">
        <f t="shared" si="26"/>
        <v>0.98190045248868785</v>
      </c>
      <c r="O236" s="22">
        <f t="shared" si="27"/>
        <v>1.0252528697330174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1</v>
      </c>
      <c r="W236" s="24">
        <v>0</v>
      </c>
      <c r="X236" s="24">
        <v>0</v>
      </c>
      <c r="Y236" s="24">
        <v>0</v>
      </c>
      <c r="Z236" s="24">
        <v>0</v>
      </c>
    </row>
    <row r="237" spans="1:26" x14ac:dyDescent="0.25">
      <c r="A237" s="2">
        <v>42248</v>
      </c>
      <c r="B237" s="3">
        <v>1073289709</v>
      </c>
      <c r="C237">
        <v>6.3383000000000003</v>
      </c>
      <c r="D237">
        <v>1.3147</v>
      </c>
      <c r="E237">
        <v>0.64193092823212217</v>
      </c>
      <c r="F237">
        <v>91.996399999999994</v>
      </c>
      <c r="G237">
        <v>75.58</v>
      </c>
      <c r="H237" s="22">
        <v>87.923545809523816</v>
      </c>
      <c r="I237" s="22">
        <f t="shared" si="21"/>
        <v>0.94669203649241807</v>
      </c>
      <c r="J237" s="22">
        <f t="shared" si="22"/>
        <v>1.0209068212933881</v>
      </c>
      <c r="K237" s="22">
        <f t="shared" si="23"/>
        <v>1.0220788307548783</v>
      </c>
      <c r="L237" s="22">
        <f t="shared" si="24"/>
        <v>0.99884452432918203</v>
      </c>
      <c r="M237" s="22">
        <f t="shared" si="25"/>
        <v>1.0071598731804725</v>
      </c>
      <c r="N237" s="22">
        <f t="shared" si="26"/>
        <v>0.99512837393021714</v>
      </c>
      <c r="O237" s="22">
        <f t="shared" si="27"/>
        <v>0.9471228747392676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1</v>
      </c>
      <c r="X237" s="24">
        <v>0</v>
      </c>
      <c r="Y237" s="24">
        <v>0</v>
      </c>
      <c r="Z237" s="24">
        <v>0</v>
      </c>
    </row>
    <row r="238" spans="1:26" x14ac:dyDescent="0.25">
      <c r="A238" s="2">
        <v>42278</v>
      </c>
      <c r="B238" s="3">
        <v>1012093811</v>
      </c>
      <c r="C238">
        <v>6.3676000000000004</v>
      </c>
      <c r="D238">
        <v>1.3266</v>
      </c>
      <c r="E238">
        <v>0.6519754857217368</v>
      </c>
      <c r="F238">
        <v>91.752399999999994</v>
      </c>
      <c r="G238">
        <v>69.84</v>
      </c>
      <c r="H238" s="22">
        <v>76.900933904761885</v>
      </c>
      <c r="I238" s="22">
        <f t="shared" si="21"/>
        <v>0.9429828708065997</v>
      </c>
      <c r="J238" s="22">
        <f t="shared" si="22"/>
        <v>1.0046226906268243</v>
      </c>
      <c r="K238" s="22">
        <f t="shared" si="23"/>
        <v>1.0090514946375599</v>
      </c>
      <c r="L238" s="22">
        <f t="shared" si="24"/>
        <v>1.0156474116573218</v>
      </c>
      <c r="M238" s="22">
        <f t="shared" si="25"/>
        <v>0.99734772230217705</v>
      </c>
      <c r="N238" s="22">
        <f t="shared" si="26"/>
        <v>0.92405398253506221</v>
      </c>
      <c r="O238" s="22">
        <f t="shared" si="27"/>
        <v>0.87463412896653259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1</v>
      </c>
      <c r="Y238" s="24">
        <v>0</v>
      </c>
      <c r="Z238" s="24">
        <v>0</v>
      </c>
    </row>
    <row r="239" spans="1:26" x14ac:dyDescent="0.25">
      <c r="A239" s="2">
        <v>42309</v>
      </c>
      <c r="B239" s="3">
        <v>931303884</v>
      </c>
      <c r="C239">
        <v>6.3505000000000003</v>
      </c>
      <c r="D239">
        <v>1.3071999999999999</v>
      </c>
      <c r="E239">
        <v>0.65176301896630384</v>
      </c>
      <c r="F239">
        <v>91.113900000000001</v>
      </c>
      <c r="G239">
        <v>71.239999999999995</v>
      </c>
      <c r="H239" s="22">
        <v>76.287326090909076</v>
      </c>
      <c r="I239" s="22">
        <f t="shared" si="21"/>
        <v>0.92017545594891503</v>
      </c>
      <c r="J239" s="22">
        <f t="shared" si="22"/>
        <v>0.99731452980714863</v>
      </c>
      <c r="K239" s="22">
        <f t="shared" si="23"/>
        <v>0.98537614955525399</v>
      </c>
      <c r="L239" s="22">
        <f t="shared" si="24"/>
        <v>0.99967411849051691</v>
      </c>
      <c r="M239" s="22">
        <f t="shared" si="25"/>
        <v>0.99304105396698072</v>
      </c>
      <c r="N239" s="22">
        <f t="shared" si="26"/>
        <v>1.0200458190148911</v>
      </c>
      <c r="O239" s="22">
        <f t="shared" si="27"/>
        <v>0.99202080153392247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4">
        <v>1</v>
      </c>
      <c r="Z239" s="24">
        <v>0</v>
      </c>
    </row>
    <row r="240" spans="1:26" x14ac:dyDescent="0.25">
      <c r="A240" s="4">
        <v>42339</v>
      </c>
      <c r="B240" s="5">
        <v>1048155228</v>
      </c>
      <c r="C240">
        <v>6.3639999999999999</v>
      </c>
      <c r="D240">
        <v>1.3279000000000001</v>
      </c>
      <c r="E240">
        <v>0.65815453468474394</v>
      </c>
      <c r="F240">
        <v>93.688500000000005</v>
      </c>
      <c r="G240">
        <v>57.03</v>
      </c>
      <c r="H240" s="22">
        <v>75.439210949999989</v>
      </c>
      <c r="I240" s="22">
        <f t="shared" si="21"/>
        <v>1.1254706933016505</v>
      </c>
      <c r="J240" s="22">
        <f t="shared" si="22"/>
        <v>1.0021258168648137</v>
      </c>
      <c r="K240" s="22">
        <f t="shared" si="23"/>
        <v>1.0158353733170136</v>
      </c>
      <c r="L240" s="22">
        <f t="shared" si="24"/>
        <v>1.0098065025668026</v>
      </c>
      <c r="M240" s="22">
        <f t="shared" si="25"/>
        <v>1.0282569399400092</v>
      </c>
      <c r="N240" s="22">
        <f t="shared" si="26"/>
        <v>0.80053340819764185</v>
      </c>
      <c r="O240" s="22">
        <f t="shared" si="27"/>
        <v>0.98888262068723687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4">
        <v>0</v>
      </c>
      <c r="Z240" s="24">
        <v>1</v>
      </c>
    </row>
    <row r="241" spans="1:26" x14ac:dyDescent="0.25">
      <c r="A241" s="4">
        <v>42370</v>
      </c>
      <c r="B241" s="5">
        <v>887641094</v>
      </c>
      <c r="C241">
        <v>6.4490999999999996</v>
      </c>
      <c r="D241">
        <v>1.3713</v>
      </c>
      <c r="E241">
        <v>0.66751218209732333</v>
      </c>
      <c r="F241">
        <v>94.201700000000002</v>
      </c>
      <c r="G241">
        <v>53.11</v>
      </c>
      <c r="H241" s="22">
        <v>76.946055863636374</v>
      </c>
      <c r="I241" s="22">
        <f t="shared" si="21"/>
        <v>0.84686034118602893</v>
      </c>
      <c r="J241" s="22">
        <f t="shared" si="22"/>
        <v>1.0133720930232557</v>
      </c>
      <c r="K241" s="22">
        <f t="shared" si="23"/>
        <v>1.0326831839746968</v>
      </c>
      <c r="L241" s="22">
        <f t="shared" si="24"/>
        <v>1.014218009478673</v>
      </c>
      <c r="M241" s="22">
        <f t="shared" si="25"/>
        <v>1.0054777267220629</v>
      </c>
      <c r="N241" s="22">
        <f t="shared" si="26"/>
        <v>0.93126424688760301</v>
      </c>
      <c r="O241" s="22">
        <f t="shared" si="27"/>
        <v>1.0199742931382871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4">
        <v>0</v>
      </c>
      <c r="Z241" s="24">
        <v>0</v>
      </c>
    </row>
    <row r="242" spans="1:26" x14ac:dyDescent="0.25">
      <c r="A242" s="4">
        <v>42401</v>
      </c>
      <c r="B242" s="5">
        <v>920136308</v>
      </c>
      <c r="C242">
        <v>6.5726000000000004</v>
      </c>
      <c r="D242">
        <v>1.4208000000000001</v>
      </c>
      <c r="E242">
        <v>0.69483046136742632</v>
      </c>
      <c r="F242">
        <v>95.260300000000001</v>
      </c>
      <c r="G242">
        <v>54.25</v>
      </c>
      <c r="H242" s="22">
        <v>73.577816999999982</v>
      </c>
      <c r="I242" s="22">
        <f t="shared" si="21"/>
        <v>1.0366085056445122</v>
      </c>
      <c r="J242" s="22">
        <f t="shared" si="22"/>
        <v>1.0191499589089952</v>
      </c>
      <c r="K242" s="22">
        <f t="shared" si="23"/>
        <v>1.0360971341063225</v>
      </c>
      <c r="L242" s="22">
        <f t="shared" si="24"/>
        <v>1.0409255141745413</v>
      </c>
      <c r="M242" s="22">
        <f t="shared" si="25"/>
        <v>1.0112375891305572</v>
      </c>
      <c r="N242" s="22">
        <f t="shared" si="26"/>
        <v>1.0214648842025984</v>
      </c>
      <c r="O242" s="22">
        <f t="shared" si="27"/>
        <v>0.95622597122319597</v>
      </c>
      <c r="P242" s="24">
        <v>1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0</v>
      </c>
      <c r="Y242" s="24">
        <v>0</v>
      </c>
      <c r="Z242" s="24">
        <v>0</v>
      </c>
    </row>
    <row r="243" spans="1:26" x14ac:dyDescent="0.25">
      <c r="A243" s="4">
        <v>42430</v>
      </c>
      <c r="B243" s="5">
        <v>1019500178</v>
      </c>
      <c r="C243">
        <v>6.5500999999999996</v>
      </c>
      <c r="D243">
        <v>1.3796999999999999</v>
      </c>
      <c r="E243">
        <v>0.69979006298110569</v>
      </c>
      <c r="F243">
        <v>93.335599999999999</v>
      </c>
      <c r="G243">
        <v>62.94</v>
      </c>
      <c r="H243" s="22">
        <v>77.590429</v>
      </c>
      <c r="I243" s="22">
        <f t="shared" si="21"/>
        <v>1.1079882068951028</v>
      </c>
      <c r="J243" s="22">
        <f t="shared" si="22"/>
        <v>0.99657669719745601</v>
      </c>
      <c r="K243" s="22">
        <f t="shared" si="23"/>
        <v>0.97107263513513509</v>
      </c>
      <c r="L243" s="22">
        <f t="shared" si="24"/>
        <v>1.0071378586424073</v>
      </c>
      <c r="M243" s="22">
        <f t="shared" si="25"/>
        <v>0.97979536071165008</v>
      </c>
      <c r="N243" s="22">
        <f t="shared" si="26"/>
        <v>1.1601843317972349</v>
      </c>
      <c r="O243" s="22">
        <f t="shared" si="27"/>
        <v>1.0545356217893773</v>
      </c>
      <c r="P243" s="24">
        <v>0</v>
      </c>
      <c r="Q243" s="24">
        <v>1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4">
        <v>0</v>
      </c>
      <c r="Z243" s="24">
        <v>0</v>
      </c>
    </row>
    <row r="244" spans="1:26" x14ac:dyDescent="0.25">
      <c r="A244" s="4">
        <v>42461</v>
      </c>
      <c r="B244" s="5">
        <v>1082853770</v>
      </c>
      <c r="C244">
        <v>6.5026999999999999</v>
      </c>
      <c r="D244">
        <v>1.3226</v>
      </c>
      <c r="E244">
        <v>0.70180363534283108</v>
      </c>
      <c r="F244">
        <v>91.765500000000003</v>
      </c>
      <c r="G244" s="8">
        <v>63.43</v>
      </c>
      <c r="H244" s="23">
        <v>81.412096772727281</v>
      </c>
      <c r="I244" s="22">
        <f t="shared" si="21"/>
        <v>1.0621418155358087</v>
      </c>
      <c r="J244" s="22">
        <f t="shared" si="22"/>
        <v>0.99276346926001136</v>
      </c>
      <c r="K244" s="22">
        <f t="shared" si="23"/>
        <v>0.95861419149090388</v>
      </c>
      <c r="L244" s="22">
        <f t="shared" si="24"/>
        <v>1.0028773949049057</v>
      </c>
      <c r="M244" s="22">
        <f t="shared" si="25"/>
        <v>0.98317790853650699</v>
      </c>
      <c r="N244" s="22">
        <f t="shared" si="26"/>
        <v>1.0077851922465841</v>
      </c>
      <c r="O244" s="22">
        <f t="shared" si="27"/>
        <v>1.0492543709576252</v>
      </c>
      <c r="P244" s="24">
        <v>0</v>
      </c>
      <c r="Q244" s="24">
        <v>0</v>
      </c>
      <c r="R244" s="24">
        <v>1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4">
        <v>0</v>
      </c>
      <c r="Z244" s="24">
        <v>0</v>
      </c>
    </row>
    <row r="245" spans="1:26" x14ac:dyDescent="0.25">
      <c r="A245" s="4">
        <v>42491</v>
      </c>
      <c r="B245" s="5">
        <v>1069089249</v>
      </c>
      <c r="C245">
        <v>6.4753999999999996</v>
      </c>
      <c r="D245">
        <v>1.2818000000000001</v>
      </c>
      <c r="E245">
        <v>0.69837279139604724</v>
      </c>
      <c r="F245">
        <v>89.501000000000005</v>
      </c>
      <c r="G245" s="8">
        <v>64.81</v>
      </c>
      <c r="H245" s="23">
        <v>79.63476</v>
      </c>
      <c r="I245" s="22">
        <f t="shared" si="21"/>
        <v>0.98728866133051374</v>
      </c>
      <c r="J245" s="22">
        <f t="shared" si="22"/>
        <v>0.99580174389099907</v>
      </c>
      <c r="K245" s="22">
        <f t="shared" si="23"/>
        <v>0.96915167095115684</v>
      </c>
      <c r="L245" s="22">
        <f t="shared" si="24"/>
        <v>0.99511139046022767</v>
      </c>
      <c r="M245" s="22">
        <f t="shared" si="25"/>
        <v>0.97532296996147794</v>
      </c>
      <c r="N245" s="22">
        <f t="shared" si="26"/>
        <v>1.0217562667507489</v>
      </c>
      <c r="O245" s="22">
        <f t="shared" si="27"/>
        <v>0.97816864024901662</v>
      </c>
      <c r="P245" s="24">
        <v>0</v>
      </c>
      <c r="Q245" s="24">
        <v>0</v>
      </c>
      <c r="R245" s="24">
        <v>0</v>
      </c>
      <c r="S245" s="24">
        <v>1</v>
      </c>
      <c r="T245" s="24">
        <v>0</v>
      </c>
      <c r="U245" s="24">
        <v>0</v>
      </c>
      <c r="V245" s="24">
        <v>0</v>
      </c>
      <c r="W245" s="24">
        <v>0</v>
      </c>
      <c r="X245" s="24">
        <v>0</v>
      </c>
      <c r="Y245" s="24">
        <v>0</v>
      </c>
      <c r="Z245" s="24">
        <v>0</v>
      </c>
    </row>
    <row r="246" spans="1:26" x14ac:dyDescent="0.25">
      <c r="A246" s="4">
        <v>42522</v>
      </c>
      <c r="B246" s="5">
        <v>1087903959</v>
      </c>
      <c r="C246">
        <v>6.5259</v>
      </c>
      <c r="D246">
        <v>1.2945</v>
      </c>
      <c r="E246">
        <v>0.68851556045166629</v>
      </c>
      <c r="F246">
        <v>89.479500000000002</v>
      </c>
      <c r="G246" s="8">
        <v>73.989999999999995</v>
      </c>
      <c r="H246" s="22">
        <v>81.80571352380953</v>
      </c>
      <c r="I246" s="22">
        <f t="shared" si="21"/>
        <v>1.0175988206949034</v>
      </c>
      <c r="J246" s="22">
        <f t="shared" si="22"/>
        <v>1.0077987460234117</v>
      </c>
      <c r="K246" s="22">
        <f t="shared" si="23"/>
        <v>1.0099079419566235</v>
      </c>
      <c r="L246" s="22">
        <f t="shared" si="24"/>
        <v>0.98588543101074089</v>
      </c>
      <c r="M246" s="22">
        <f t="shared" si="25"/>
        <v>0.99975977922034387</v>
      </c>
      <c r="N246" s="22">
        <f t="shared" si="26"/>
        <v>1.1416448079000152</v>
      </c>
      <c r="O246" s="22">
        <f t="shared" si="27"/>
        <v>1.0272613808820361</v>
      </c>
      <c r="P246" s="24">
        <v>0</v>
      </c>
      <c r="Q246" s="24">
        <v>0</v>
      </c>
      <c r="R246" s="24">
        <v>0</v>
      </c>
      <c r="S246" s="24">
        <v>0</v>
      </c>
      <c r="T246" s="24">
        <v>1</v>
      </c>
      <c r="U246" s="24">
        <v>0</v>
      </c>
      <c r="V246" s="24">
        <v>0</v>
      </c>
      <c r="W246" s="24">
        <v>0</v>
      </c>
      <c r="X246" s="24">
        <v>0</v>
      </c>
      <c r="Y246" s="24">
        <v>0</v>
      </c>
      <c r="Z246" s="24">
        <v>0</v>
      </c>
    </row>
    <row r="247" spans="1:26" x14ac:dyDescent="0.25">
      <c r="A247" s="4">
        <v>42552</v>
      </c>
      <c r="B247" s="5">
        <v>1038876850</v>
      </c>
      <c r="C247">
        <v>6.5891999999999999</v>
      </c>
      <c r="D247">
        <v>1.2894000000000001</v>
      </c>
      <c r="E247">
        <v>0.70437416355568083</v>
      </c>
      <c r="F247">
        <v>89.693600000000004</v>
      </c>
      <c r="G247" s="8">
        <v>79.05</v>
      </c>
      <c r="H247" s="23">
        <v>83.88975899999997</v>
      </c>
      <c r="I247" s="22">
        <f t="shared" si="21"/>
        <v>0.95493434085388784</v>
      </c>
      <c r="J247" s="22">
        <f t="shared" si="22"/>
        <v>1.00969981152025</v>
      </c>
      <c r="K247" s="22">
        <f t="shared" si="23"/>
        <v>0.99606025492468142</v>
      </c>
      <c r="L247" s="22">
        <f t="shared" si="24"/>
        <v>1.0230330351482708</v>
      </c>
      <c r="M247" s="22">
        <f t="shared" si="25"/>
        <v>1.0023927268256976</v>
      </c>
      <c r="N247" s="22">
        <f t="shared" si="26"/>
        <v>1.0683876199486417</v>
      </c>
      <c r="O247" s="22">
        <f t="shared" si="27"/>
        <v>1.0254755491568921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1</v>
      </c>
      <c r="V247" s="24">
        <v>0</v>
      </c>
      <c r="W247" s="24">
        <v>0</v>
      </c>
      <c r="X247" s="24">
        <v>0</v>
      </c>
      <c r="Y247" s="24">
        <v>0</v>
      </c>
      <c r="Z247" s="24">
        <v>0</v>
      </c>
    </row>
    <row r="248" spans="1:26" x14ac:dyDescent="0.25">
      <c r="A248" s="4">
        <v>42583</v>
      </c>
      <c r="B248" s="5">
        <v>995030042</v>
      </c>
      <c r="C248">
        <v>6.6771000000000003</v>
      </c>
      <c r="D248">
        <v>1.3051999999999999</v>
      </c>
      <c r="E248">
        <v>0.76138267093040968</v>
      </c>
      <c r="F248">
        <v>90.877099999999999</v>
      </c>
      <c r="G248" s="8">
        <v>76.010000000000005</v>
      </c>
      <c r="H248" s="23">
        <v>80.838499850000005</v>
      </c>
      <c r="I248" s="22">
        <f t="shared" si="21"/>
        <v>0.95779402727089358</v>
      </c>
      <c r="J248" s="22">
        <f t="shared" si="22"/>
        <v>1.0133400109269715</v>
      </c>
      <c r="K248" s="22">
        <f t="shared" si="23"/>
        <v>1.0122537614394291</v>
      </c>
      <c r="L248" s="22">
        <f t="shared" si="24"/>
        <v>1.0809349779199025</v>
      </c>
      <c r="M248" s="22">
        <f t="shared" si="25"/>
        <v>1.0131949213767759</v>
      </c>
      <c r="N248" s="22">
        <f t="shared" si="26"/>
        <v>0.96154332700822276</v>
      </c>
      <c r="O248" s="22">
        <f t="shared" si="27"/>
        <v>0.96362775163056591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1</v>
      </c>
      <c r="W248" s="24">
        <v>0</v>
      </c>
      <c r="X248" s="24">
        <v>0</v>
      </c>
      <c r="Y248" s="24">
        <v>0</v>
      </c>
      <c r="Z248" s="24">
        <v>0</v>
      </c>
    </row>
    <row r="249" spans="1:26" x14ac:dyDescent="0.25">
      <c r="A249" s="4">
        <v>42614</v>
      </c>
      <c r="B249" s="5">
        <v>1050644633</v>
      </c>
      <c r="C249">
        <v>6.6466000000000003</v>
      </c>
      <c r="D249">
        <v>1.2998000000000001</v>
      </c>
      <c r="E249">
        <v>0.76330051141134259</v>
      </c>
      <c r="F249">
        <v>89.904799999999994</v>
      </c>
      <c r="G249" s="8">
        <v>65.16</v>
      </c>
      <c r="H249" s="22">
        <v>81.458695086956538</v>
      </c>
      <c r="I249" s="22">
        <f t="shared" si="21"/>
        <v>1.0558923737500581</v>
      </c>
      <c r="J249" s="22">
        <f t="shared" si="22"/>
        <v>0.99543214868730434</v>
      </c>
      <c r="K249" s="22">
        <f t="shared" si="23"/>
        <v>0.99586270303401792</v>
      </c>
      <c r="L249" s="22">
        <f t="shared" si="24"/>
        <v>1.0025188916876573</v>
      </c>
      <c r="M249" s="22">
        <f t="shared" si="25"/>
        <v>0.98930093499902616</v>
      </c>
      <c r="N249" s="22">
        <f t="shared" si="26"/>
        <v>0.85725562425996571</v>
      </c>
      <c r="O249" s="22">
        <f t="shared" si="27"/>
        <v>1.0076720280325258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1</v>
      </c>
      <c r="X249" s="24">
        <v>0</v>
      </c>
      <c r="Y249" s="24">
        <v>0</v>
      </c>
      <c r="Z249" s="24">
        <v>0</v>
      </c>
    </row>
    <row r="250" spans="1:26" x14ac:dyDescent="0.25">
      <c r="A250" s="4">
        <v>42644</v>
      </c>
      <c r="B250" s="5">
        <v>997115275</v>
      </c>
      <c r="C250">
        <v>6.6702000000000004</v>
      </c>
      <c r="D250">
        <v>1.3108</v>
      </c>
      <c r="E250">
        <v>0.76103500761035003</v>
      </c>
      <c r="F250">
        <v>90.097099999999998</v>
      </c>
      <c r="G250" s="8">
        <v>58.71</v>
      </c>
      <c r="H250" s="22">
        <v>82.594817999999989</v>
      </c>
      <c r="I250" s="22">
        <f t="shared" si="21"/>
        <v>0.94905093852033218</v>
      </c>
      <c r="J250" s="22">
        <f t="shared" si="22"/>
        <v>1.0035506875695845</v>
      </c>
      <c r="K250" s="22">
        <f t="shared" si="23"/>
        <v>1.0084628404369902</v>
      </c>
      <c r="L250" s="22">
        <f t="shared" si="24"/>
        <v>0.99703196347031964</v>
      </c>
      <c r="M250" s="22">
        <f t="shared" si="25"/>
        <v>1.00213892917842</v>
      </c>
      <c r="N250" s="22">
        <f t="shared" si="26"/>
        <v>0.90101289134438312</v>
      </c>
      <c r="O250" s="22">
        <f t="shared" si="27"/>
        <v>1.0139472270189285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1</v>
      </c>
      <c r="Y250" s="24">
        <v>0</v>
      </c>
      <c r="Z250" s="24">
        <v>0</v>
      </c>
    </row>
    <row r="251" spans="1:26" x14ac:dyDescent="0.25">
      <c r="A251" s="4">
        <v>42675</v>
      </c>
      <c r="B251" s="5">
        <v>974116358</v>
      </c>
      <c r="C251">
        <v>6.7302999999999997</v>
      </c>
      <c r="D251">
        <v>1.3250999999999999</v>
      </c>
      <c r="E251">
        <v>0.81103000811030002</v>
      </c>
      <c r="F251">
        <v>91.582599999999999</v>
      </c>
      <c r="G251" s="8">
        <v>50.23</v>
      </c>
      <c r="H251" s="22">
        <v>86.470952380952383</v>
      </c>
      <c r="I251" s="22">
        <f t="shared" si="21"/>
        <v>0.97693454550678704</v>
      </c>
      <c r="J251" s="22">
        <f t="shared" si="22"/>
        <v>1.009010224580972</v>
      </c>
      <c r="K251" s="22">
        <f t="shared" si="23"/>
        <v>1.0109093683246873</v>
      </c>
      <c r="L251" s="22">
        <f t="shared" si="24"/>
        <v>1.0656934306569343</v>
      </c>
      <c r="M251" s="22">
        <f t="shared" si="25"/>
        <v>1.0164877670868431</v>
      </c>
      <c r="N251" s="22">
        <f t="shared" si="26"/>
        <v>0.85556123318003741</v>
      </c>
      <c r="O251" s="22">
        <f t="shared" si="27"/>
        <v>1.0469295105287646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4">
        <v>1</v>
      </c>
      <c r="Z251" s="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workbookViewId="0">
      <selection activeCell="B7" sqref="B7"/>
    </sheetView>
  </sheetViews>
  <sheetFormatPr defaultRowHeight="15" x14ac:dyDescent="0.25"/>
  <cols>
    <col min="1" max="1" width="17.42578125" bestFit="1" customWidth="1"/>
    <col min="2" max="2" width="11.85546875" bestFit="1" customWidth="1"/>
    <col min="3" max="3" width="14.7109375" bestFit="1" customWidth="1"/>
    <col min="4" max="4" width="9.28515625" bestFit="1" customWidth="1"/>
    <col min="5" max="5" width="9.5703125" bestFit="1" customWidth="1"/>
    <col min="6" max="6" width="13.5703125" bestFit="1" customWidth="1"/>
    <col min="7" max="7" width="11.28515625" bestFit="1" customWidth="1"/>
  </cols>
  <sheetData>
    <row r="1" spans="1:7" x14ac:dyDescent="0.25">
      <c r="A1" t="s">
        <v>20</v>
      </c>
    </row>
    <row r="2" spans="1:7" ht="15.75" thickBot="1" x14ac:dyDescent="0.3"/>
    <row r="3" spans="1:7" x14ac:dyDescent="0.25">
      <c r="A3" s="15" t="s">
        <v>21</v>
      </c>
      <c r="B3" s="15"/>
    </row>
    <row r="4" spans="1:7" x14ac:dyDescent="0.25">
      <c r="A4" s="12" t="s">
        <v>22</v>
      </c>
      <c r="B4" s="31">
        <v>0.67709302130855065</v>
      </c>
    </row>
    <row r="5" spans="1:7" x14ac:dyDescent="0.25">
      <c r="A5" s="12" t="s">
        <v>23</v>
      </c>
      <c r="B5" s="31">
        <v>0.45845495950474141</v>
      </c>
    </row>
    <row r="6" spans="1:7" x14ac:dyDescent="0.25">
      <c r="A6" s="12" t="s">
        <v>24</v>
      </c>
      <c r="B6" s="31">
        <v>0.42126731723897259</v>
      </c>
    </row>
    <row r="7" spans="1:7" x14ac:dyDescent="0.25">
      <c r="A7" s="12" t="s">
        <v>25</v>
      </c>
      <c r="B7" s="31">
        <v>6.3838685914775345E-2</v>
      </c>
    </row>
    <row r="8" spans="1:7" ht="15.75" thickBot="1" x14ac:dyDescent="0.3">
      <c r="A8" s="13" t="s">
        <v>26</v>
      </c>
      <c r="B8" s="13">
        <v>250</v>
      </c>
    </row>
    <row r="10" spans="1:7" ht="15.75" thickBot="1" x14ac:dyDescent="0.3">
      <c r="A10" t="s">
        <v>27</v>
      </c>
    </row>
    <row r="11" spans="1:7" x14ac:dyDescent="0.25">
      <c r="A11" s="14"/>
      <c r="B11" s="14" t="s">
        <v>32</v>
      </c>
      <c r="C11" s="14" t="s">
        <v>33</v>
      </c>
      <c r="D11" s="14" t="s">
        <v>34</v>
      </c>
      <c r="E11" s="14" t="s">
        <v>35</v>
      </c>
      <c r="F11" s="14" t="s">
        <v>36</v>
      </c>
    </row>
    <row r="12" spans="1:7" x14ac:dyDescent="0.25">
      <c r="A12" s="12" t="s">
        <v>28</v>
      </c>
      <c r="B12" s="12">
        <v>16</v>
      </c>
      <c r="C12" s="31">
        <v>0.80387012858630491</v>
      </c>
      <c r="D12" s="31">
        <v>5.0241883036644057E-2</v>
      </c>
      <c r="E12" s="31">
        <v>12.328153428719748</v>
      </c>
      <c r="F12" s="31">
        <v>3.110942958832559E-23</v>
      </c>
    </row>
    <row r="13" spans="1:7" x14ac:dyDescent="0.25">
      <c r="A13" s="12" t="s">
        <v>29</v>
      </c>
      <c r="B13" s="12">
        <v>233</v>
      </c>
      <c r="C13" s="31">
        <v>0.94956303190280333</v>
      </c>
      <c r="D13" s="31">
        <v>4.0753778193253366E-3</v>
      </c>
      <c r="E13" s="12"/>
      <c r="F13" s="12"/>
    </row>
    <row r="14" spans="1:7" ht="15.75" thickBot="1" x14ac:dyDescent="0.3">
      <c r="A14" s="13" t="s">
        <v>30</v>
      </c>
      <c r="B14" s="13">
        <v>249</v>
      </c>
      <c r="C14" s="32">
        <v>1.7534331604891082</v>
      </c>
      <c r="D14" s="13"/>
      <c r="E14" s="13"/>
      <c r="F14" s="13"/>
    </row>
    <row r="15" spans="1:7" ht="15.75" thickBot="1" x14ac:dyDescent="0.3"/>
    <row r="16" spans="1:7" x14ac:dyDescent="0.25">
      <c r="A16" s="14"/>
      <c r="B16" s="14" t="s">
        <v>37</v>
      </c>
      <c r="C16" s="14" t="s">
        <v>25</v>
      </c>
      <c r="D16" s="14" t="s">
        <v>38</v>
      </c>
      <c r="E16" s="14" t="s">
        <v>39</v>
      </c>
      <c r="F16" s="14" t="s">
        <v>40</v>
      </c>
      <c r="G16" s="14" t="s">
        <v>41</v>
      </c>
    </row>
    <row r="17" spans="1:7" x14ac:dyDescent="0.25">
      <c r="A17" s="12" t="s">
        <v>31</v>
      </c>
      <c r="B17" s="29">
        <v>2.4730714271073371</v>
      </c>
      <c r="C17" s="29">
        <v>0.96965917547692015</v>
      </c>
      <c r="D17" s="29">
        <v>2.5504543138994937</v>
      </c>
      <c r="E17" s="29">
        <v>1.1399497733596763E-2</v>
      </c>
      <c r="F17" s="29">
        <v>0.56265124776102815</v>
      </c>
      <c r="G17" s="29">
        <v>4.3834916064536458</v>
      </c>
    </row>
    <row r="18" spans="1:7" x14ac:dyDescent="0.25">
      <c r="A18" s="12" t="s">
        <v>97</v>
      </c>
      <c r="B18" s="29">
        <v>-1.3467650155973343</v>
      </c>
      <c r="C18" s="29">
        <v>0.98475333332075199</v>
      </c>
      <c r="D18" s="29">
        <v>-1.3676166101980267</v>
      </c>
      <c r="E18" s="29">
        <v>0.17274980636380391</v>
      </c>
      <c r="F18" s="29">
        <v>-3.286923668486073</v>
      </c>
      <c r="G18" s="29">
        <v>0.59339363729140437</v>
      </c>
    </row>
    <row r="19" spans="1:7" x14ac:dyDescent="0.25">
      <c r="A19" s="12" t="s">
        <v>98</v>
      </c>
      <c r="B19" s="29">
        <v>-0.27722824484019393</v>
      </c>
      <c r="C19" s="29">
        <v>0.32803304348761481</v>
      </c>
      <c r="D19" s="29">
        <v>-0.84512292387599341</v>
      </c>
      <c r="E19" s="29">
        <v>0.39890919111895651</v>
      </c>
      <c r="F19" s="29">
        <v>-0.92351815950314331</v>
      </c>
      <c r="G19" s="29">
        <v>0.36906166982275546</v>
      </c>
    </row>
    <row r="20" spans="1:7" x14ac:dyDescent="0.25">
      <c r="A20" s="12" t="s">
        <v>99</v>
      </c>
      <c r="B20" s="29">
        <v>-0.67765673596644216</v>
      </c>
      <c r="C20" s="29">
        <v>0.27954059300620959</v>
      </c>
      <c r="D20" s="29">
        <v>-2.4241800758839664</v>
      </c>
      <c r="E20" s="29">
        <v>1.610524061496019E-2</v>
      </c>
      <c r="F20" s="29">
        <v>-1.2284069411226328</v>
      </c>
      <c r="G20" s="29">
        <v>-0.12690653081025149</v>
      </c>
    </row>
    <row r="21" spans="1:7" x14ac:dyDescent="0.25">
      <c r="A21" s="12" t="s">
        <v>92</v>
      </c>
      <c r="B21" s="29">
        <v>0.70128365305053064</v>
      </c>
      <c r="C21" s="29">
        <v>0.43907284286289811</v>
      </c>
      <c r="D21" s="29">
        <v>1.5971920478568717</v>
      </c>
      <c r="E21" s="29">
        <v>0.11157819710208772</v>
      </c>
      <c r="F21" s="29">
        <v>-0.1637766077319931</v>
      </c>
      <c r="G21" s="29">
        <v>1.5663439138330544</v>
      </c>
    </row>
    <row r="22" spans="1:7" x14ac:dyDescent="0.25">
      <c r="A22" s="12" t="s">
        <v>93</v>
      </c>
      <c r="B22" s="29">
        <v>3.6265137430752041E-2</v>
      </c>
      <c r="C22" s="29">
        <v>4.1876766223902087E-2</v>
      </c>
      <c r="D22" s="29">
        <v>0.86599660625306152</v>
      </c>
      <c r="E22" s="29">
        <v>0.38738285845935438</v>
      </c>
      <c r="F22" s="29">
        <v>-4.6240366836313697E-2</v>
      </c>
      <c r="G22" s="29">
        <v>0.11877064169781779</v>
      </c>
    </row>
    <row r="23" spans="1:7" x14ac:dyDescent="0.25">
      <c r="A23" s="12" t="s">
        <v>95</v>
      </c>
      <c r="B23" s="29">
        <v>7.976511722472919E-2</v>
      </c>
      <c r="C23" s="29">
        <v>6.8273911453034491E-2</v>
      </c>
      <c r="D23" s="29">
        <v>1.1683103476442753</v>
      </c>
      <c r="E23" s="29">
        <v>0.24387561404258765</v>
      </c>
      <c r="F23" s="29">
        <v>-5.4747979192502308E-2</v>
      </c>
      <c r="G23" s="29">
        <v>0.2142782136419607</v>
      </c>
    </row>
    <row r="24" spans="1:7" x14ac:dyDescent="0.25">
      <c r="A24" s="12" t="s">
        <v>6</v>
      </c>
      <c r="B24" s="29">
        <v>5.0773189738833713E-2</v>
      </c>
      <c r="C24" s="29">
        <v>1.7739543690111759E-2</v>
      </c>
      <c r="D24" s="29">
        <v>2.8621474501136865</v>
      </c>
      <c r="E24" s="29">
        <v>4.5908324792802374E-3</v>
      </c>
      <c r="F24" s="29">
        <v>1.5822783353707272E-2</v>
      </c>
      <c r="G24" s="29">
        <v>8.5723596123960161E-2</v>
      </c>
    </row>
    <row r="25" spans="1:7" x14ac:dyDescent="0.25">
      <c r="A25" s="12" t="s">
        <v>7</v>
      </c>
      <c r="B25" s="29">
        <v>0.15909324706308173</v>
      </c>
      <c r="C25" s="29">
        <v>1.8023399821524948E-2</v>
      </c>
      <c r="D25" s="29">
        <v>8.8270386629874444</v>
      </c>
      <c r="E25" s="29">
        <v>2.6114892030977011E-16</v>
      </c>
      <c r="F25" s="29">
        <v>0.1235835880093914</v>
      </c>
      <c r="G25" s="29">
        <v>0.19460290611677206</v>
      </c>
    </row>
    <row r="26" spans="1:7" x14ac:dyDescent="0.25">
      <c r="A26" s="12" t="s">
        <v>8</v>
      </c>
      <c r="B26" s="29">
        <v>-1.4567552874591654E-2</v>
      </c>
      <c r="C26" s="29">
        <v>1.7798335637784768E-2</v>
      </c>
      <c r="D26" s="29">
        <v>-0.81847837747624208</v>
      </c>
      <c r="E26" s="29">
        <v>0.41392036991703074</v>
      </c>
      <c r="F26" s="29">
        <v>-4.9633791013862373E-2</v>
      </c>
      <c r="G26" s="29">
        <v>2.0498685264679066E-2</v>
      </c>
    </row>
    <row r="27" spans="1:7" x14ac:dyDescent="0.25">
      <c r="A27" s="12" t="s">
        <v>9</v>
      </c>
      <c r="B27" s="29">
        <v>-9.2441100867057969E-3</v>
      </c>
      <c r="C27" s="29">
        <v>1.7884374039985343E-2</v>
      </c>
      <c r="D27" s="29">
        <v>-0.51688194767332052</v>
      </c>
      <c r="E27" s="29">
        <v>0.60572884635448943</v>
      </c>
      <c r="F27" s="29">
        <v>-4.4479860879411519E-2</v>
      </c>
      <c r="G27" s="29">
        <v>2.5991640705999929E-2</v>
      </c>
    </row>
    <row r="28" spans="1:7" x14ac:dyDescent="0.25">
      <c r="A28" s="12" t="s">
        <v>10</v>
      </c>
      <c r="B28" s="29">
        <v>-1.9215038369500718E-2</v>
      </c>
      <c r="C28" s="29">
        <v>1.8803773378385156E-2</v>
      </c>
      <c r="D28" s="29">
        <v>-1.0218714075542046</v>
      </c>
      <c r="E28" s="29">
        <v>0.30790157044509353</v>
      </c>
      <c r="F28" s="29">
        <v>-5.6262187531218685E-2</v>
      </c>
      <c r="G28" s="29">
        <v>1.7832110792217248E-2</v>
      </c>
    </row>
    <row r="29" spans="1:7" x14ac:dyDescent="0.25">
      <c r="A29" s="12" t="s">
        <v>11</v>
      </c>
      <c r="B29" s="29">
        <v>-3.7850918820222144E-2</v>
      </c>
      <c r="C29" s="29">
        <v>1.8072819790789896E-2</v>
      </c>
      <c r="D29" s="29">
        <v>-2.0943560140798496</v>
      </c>
      <c r="E29" s="29">
        <v>3.7309008755129935E-2</v>
      </c>
      <c r="F29" s="29">
        <v>-7.3457944978699577E-2</v>
      </c>
      <c r="G29" s="29">
        <v>-2.2438926617447119E-3</v>
      </c>
    </row>
    <row r="30" spans="1:7" x14ac:dyDescent="0.25">
      <c r="A30" s="12" t="s">
        <v>12</v>
      </c>
      <c r="B30" s="29">
        <v>2.2260586044020435E-2</v>
      </c>
      <c r="C30" s="29">
        <v>1.7853994486975087E-2</v>
      </c>
      <c r="D30" s="29">
        <v>1.2468126424179229</v>
      </c>
      <c r="E30" s="29">
        <v>0.21371811693315429</v>
      </c>
      <c r="F30" s="29">
        <v>-1.2915311026286621E-2</v>
      </c>
      <c r="G30" s="29">
        <v>5.7436483114327488E-2</v>
      </c>
    </row>
    <row r="31" spans="1:7" x14ac:dyDescent="0.25">
      <c r="A31" s="12" t="s">
        <v>13</v>
      </c>
      <c r="B31" s="29">
        <v>5.3528205369202594E-3</v>
      </c>
      <c r="C31" s="29">
        <v>1.750748063670414E-2</v>
      </c>
      <c r="D31" s="29">
        <v>0.305744764080913</v>
      </c>
      <c r="E31" s="29">
        <v>0.76007197538541715</v>
      </c>
      <c r="F31" s="29">
        <v>-2.9140375777572253E-2</v>
      </c>
      <c r="G31" s="29">
        <v>3.9846016851412772E-2</v>
      </c>
    </row>
    <row r="32" spans="1:7" x14ac:dyDescent="0.25">
      <c r="A32" s="12" t="s">
        <v>14</v>
      </c>
      <c r="B32" s="29">
        <v>8.6199349493838728E-2</v>
      </c>
      <c r="C32" s="29">
        <v>1.8088483808765321E-2</v>
      </c>
      <c r="D32" s="29">
        <v>4.7654270200395805</v>
      </c>
      <c r="E32" s="29">
        <v>3.3175228700211836E-6</v>
      </c>
      <c r="F32" s="29">
        <v>5.0561462124755853E-2</v>
      </c>
      <c r="G32" s="29">
        <v>0.12183723686292161</v>
      </c>
    </row>
    <row r="33" spans="1:7" ht="15.75" thickBot="1" x14ac:dyDescent="0.3">
      <c r="A33" s="13" t="s">
        <v>15</v>
      </c>
      <c r="B33" s="30">
        <v>-3.8049256554771059E-2</v>
      </c>
      <c r="C33" s="30">
        <v>1.7735223879886276E-2</v>
      </c>
      <c r="D33" s="30">
        <v>-2.1454060468852139</v>
      </c>
      <c r="E33" s="30">
        <v>3.2954521041982585E-2</v>
      </c>
      <c r="F33" s="30">
        <v>-7.2991152060163239E-2</v>
      </c>
      <c r="G33" s="30">
        <v>-3.1073610493788859E-3</v>
      </c>
    </row>
    <row r="37" spans="1:7" x14ac:dyDescent="0.25">
      <c r="A37" t="s">
        <v>42</v>
      </c>
    </row>
    <row r="38" spans="1:7" ht="15.75" thickBot="1" x14ac:dyDescent="0.3">
      <c r="C38">
        <f>CORREL(C40:C288,C41:C289)</f>
        <v>-0.3937875783205575</v>
      </c>
    </row>
    <row r="39" spans="1:7" x14ac:dyDescent="0.25">
      <c r="A39" s="14" t="s">
        <v>43</v>
      </c>
      <c r="B39" s="14" t="s">
        <v>96</v>
      </c>
      <c r="C39" s="14" t="s">
        <v>45</v>
      </c>
    </row>
    <row r="40" spans="1:7" x14ac:dyDescent="0.25">
      <c r="A40" s="12">
        <v>1</v>
      </c>
      <c r="B40" s="12">
        <v>1.047746824652001</v>
      </c>
      <c r="C40" s="12">
        <v>-3.5415499173560683E-2</v>
      </c>
    </row>
    <row r="41" spans="1:7" x14ac:dyDescent="0.25">
      <c r="A41" s="12">
        <v>2</v>
      </c>
      <c r="B41" s="12">
        <v>1.1621659511574078</v>
      </c>
      <c r="C41" s="12">
        <v>8.4588820297071265E-4</v>
      </c>
    </row>
    <row r="42" spans="1:7" x14ac:dyDescent="0.25">
      <c r="A42" s="12">
        <v>3</v>
      </c>
      <c r="B42" s="12">
        <v>0.98159383331911454</v>
      </c>
      <c r="C42" s="12">
        <v>5.9230528927171067E-3</v>
      </c>
    </row>
    <row r="43" spans="1:7" x14ac:dyDescent="0.25">
      <c r="A43" s="12">
        <v>4</v>
      </c>
      <c r="B43" s="12">
        <v>0.98406760736224586</v>
      </c>
      <c r="C43" s="12">
        <v>-1.0773103234831938E-2</v>
      </c>
    </row>
    <row r="44" spans="1:7" x14ac:dyDescent="0.25">
      <c r="A44" s="12">
        <v>5</v>
      </c>
      <c r="B44" s="12">
        <v>0.97348008489902149</v>
      </c>
      <c r="C44" s="12">
        <v>-4.132132813966416E-2</v>
      </c>
    </row>
    <row r="45" spans="1:7" x14ac:dyDescent="0.25">
      <c r="A45" s="12">
        <v>6</v>
      </c>
      <c r="B45" s="12">
        <v>0.9634005236951525</v>
      </c>
      <c r="C45" s="12">
        <v>2.9300542340312208E-2</v>
      </c>
    </row>
    <row r="46" spans="1:7" x14ac:dyDescent="0.25">
      <c r="A46" s="12">
        <v>7</v>
      </c>
      <c r="B46" s="12">
        <v>1.0131161504448809</v>
      </c>
      <c r="C46" s="12">
        <v>-2.0861674415699749E-2</v>
      </c>
    </row>
    <row r="47" spans="1:7" x14ac:dyDescent="0.25">
      <c r="A47" s="12">
        <v>8</v>
      </c>
      <c r="B47" s="12">
        <v>0.99218670832286393</v>
      </c>
      <c r="C47" s="12">
        <v>-7.3615442187085822E-2</v>
      </c>
    </row>
    <row r="48" spans="1:7" x14ac:dyDescent="0.25">
      <c r="A48" s="12">
        <v>9</v>
      </c>
      <c r="B48" s="12">
        <v>1.0774224581189022</v>
      </c>
      <c r="C48" s="12">
        <v>6.4673078839513787E-2</v>
      </c>
    </row>
    <row r="49" spans="1:3" x14ac:dyDescent="0.25">
      <c r="A49" s="12">
        <v>10</v>
      </c>
      <c r="B49" s="12">
        <v>0.97172578588036906</v>
      </c>
      <c r="C49" s="12">
        <v>3.6080880136882709E-2</v>
      </c>
    </row>
    <row r="50" spans="1:3" x14ac:dyDescent="0.25">
      <c r="A50" s="12">
        <v>11</v>
      </c>
      <c r="B50" s="12">
        <v>1.0143662962415676</v>
      </c>
      <c r="C50" s="12">
        <v>4.0667037022772412E-2</v>
      </c>
    </row>
    <row r="51" spans="1:3" x14ac:dyDescent="0.25">
      <c r="A51" s="12">
        <v>12</v>
      </c>
      <c r="B51" s="12">
        <v>0.99533734236284244</v>
      </c>
      <c r="C51" s="12">
        <v>-6.9559317852175839E-2</v>
      </c>
    </row>
    <row r="52" spans="1:3" x14ac:dyDescent="0.25">
      <c r="A52" s="12">
        <v>13</v>
      </c>
      <c r="B52" s="12">
        <v>1.0508330208825405</v>
      </c>
      <c r="C52" s="12">
        <v>9.1146459803669977E-2</v>
      </c>
    </row>
    <row r="53" spans="1:3" x14ac:dyDescent="0.25">
      <c r="A53" s="12">
        <v>14</v>
      </c>
      <c r="B53" s="12">
        <v>1.1555787382852629</v>
      </c>
      <c r="C53" s="12">
        <v>-3.7284201409299778E-2</v>
      </c>
    </row>
    <row r="54" spans="1:3" x14ac:dyDescent="0.25">
      <c r="A54" s="12">
        <v>15</v>
      </c>
      <c r="B54" s="12">
        <v>0.97137702129389603</v>
      </c>
      <c r="C54" s="12">
        <v>-4.1994343060437145E-2</v>
      </c>
    </row>
    <row r="55" spans="1:3" x14ac:dyDescent="0.25">
      <c r="A55" s="12">
        <v>16</v>
      </c>
      <c r="B55" s="12">
        <v>0.99612694371765853</v>
      </c>
      <c r="C55" s="12">
        <v>7.4355413080370081E-2</v>
      </c>
    </row>
    <row r="56" spans="1:3" x14ac:dyDescent="0.25">
      <c r="A56" s="12">
        <v>17</v>
      </c>
      <c r="B56" s="12">
        <v>0.97590032230258206</v>
      </c>
      <c r="C56" s="12">
        <v>-6.5118310200633078E-2</v>
      </c>
    </row>
    <row r="57" spans="1:3" x14ac:dyDescent="0.25">
      <c r="A57" s="12">
        <v>18</v>
      </c>
      <c r="B57" s="12">
        <v>0.9588069334081275</v>
      </c>
      <c r="C57" s="12">
        <v>-3.5579336968559638E-2</v>
      </c>
    </row>
    <row r="58" spans="1:3" x14ac:dyDescent="0.25">
      <c r="A58" s="12">
        <v>19</v>
      </c>
      <c r="B58" s="12">
        <v>1.0332230280688945</v>
      </c>
      <c r="C58" s="12">
        <v>1.4632846955455525E-2</v>
      </c>
    </row>
    <row r="59" spans="1:3" x14ac:dyDescent="0.25">
      <c r="A59" s="12">
        <v>20</v>
      </c>
      <c r="B59" s="12">
        <v>0.9769850144660005</v>
      </c>
      <c r="C59" s="12">
        <v>5.3825010918413407E-2</v>
      </c>
    </row>
    <row r="60" spans="1:3" x14ac:dyDescent="0.25">
      <c r="A60" s="12">
        <v>21</v>
      </c>
      <c r="B60" s="12">
        <v>1.0669830508073732</v>
      </c>
      <c r="C60" s="12">
        <v>2.6226921660293057E-2</v>
      </c>
    </row>
    <row r="61" spans="1:3" x14ac:dyDescent="0.25">
      <c r="A61" s="12">
        <v>22</v>
      </c>
      <c r="B61" s="12">
        <v>0.9577075961847894</v>
      </c>
      <c r="C61" s="12">
        <v>-6.7816382176324908E-2</v>
      </c>
    </row>
    <row r="62" spans="1:3" x14ac:dyDescent="0.25">
      <c r="A62" s="12">
        <v>23</v>
      </c>
      <c r="B62" s="12">
        <v>1.0047532686510554</v>
      </c>
      <c r="C62" s="12">
        <v>0.11228858719910417</v>
      </c>
    </row>
    <row r="63" spans="1:3" x14ac:dyDescent="0.25">
      <c r="A63" s="12">
        <v>24</v>
      </c>
      <c r="B63" s="12">
        <v>0.99321040239512615</v>
      </c>
      <c r="C63" s="12">
        <v>-8.6353623372731225E-2</v>
      </c>
    </row>
    <row r="64" spans="1:3" x14ac:dyDescent="0.25">
      <c r="A64" s="12">
        <v>25</v>
      </c>
      <c r="B64" s="12">
        <v>1.0269243063424152</v>
      </c>
      <c r="C64" s="12">
        <v>2.3642942708561598E-3</v>
      </c>
    </row>
    <row r="65" spans="1:3" x14ac:dyDescent="0.25">
      <c r="A65" s="12">
        <v>26</v>
      </c>
      <c r="B65" s="12">
        <v>1.1500487350031734</v>
      </c>
      <c r="C65" s="12">
        <v>-2.4421996699405701E-2</v>
      </c>
    </row>
    <row r="66" spans="1:3" x14ac:dyDescent="0.25">
      <c r="A66" s="12">
        <v>27</v>
      </c>
      <c r="B66" s="12">
        <v>0.99246142714319729</v>
      </c>
      <c r="C66" s="12">
        <v>-3.3736305980216375E-2</v>
      </c>
    </row>
    <row r="67" spans="1:3" x14ac:dyDescent="0.25">
      <c r="A67" s="12">
        <v>28</v>
      </c>
      <c r="B67" s="12">
        <v>0.98736850622483097</v>
      </c>
      <c r="C67" s="12">
        <v>-6.2273220997100753E-2</v>
      </c>
    </row>
    <row r="68" spans="1:3" x14ac:dyDescent="0.25">
      <c r="A68" s="12">
        <v>29</v>
      </c>
      <c r="B68" s="12">
        <v>0.95452696911989543</v>
      </c>
      <c r="C68" s="12">
        <v>8.9780479977092043E-2</v>
      </c>
    </row>
    <row r="69" spans="1:3" x14ac:dyDescent="0.25">
      <c r="A69" s="12">
        <v>30</v>
      </c>
      <c r="B69" s="12">
        <v>0.95643152297832223</v>
      </c>
      <c r="C69" s="12">
        <v>-5.4618280398747832E-2</v>
      </c>
    </row>
    <row r="70" spans="1:3" x14ac:dyDescent="0.25">
      <c r="A70" s="12">
        <v>31</v>
      </c>
      <c r="B70" s="12">
        <v>0.99943926173209507</v>
      </c>
      <c r="C70" s="12">
        <v>-8.0613908600615347E-2</v>
      </c>
    </row>
    <row r="71" spans="1:3" x14ac:dyDescent="0.25">
      <c r="A71" s="12">
        <v>32</v>
      </c>
      <c r="B71" s="12">
        <v>0.97586527163515357</v>
      </c>
      <c r="C71" s="12">
        <v>0.12754375768531012</v>
      </c>
    </row>
    <row r="72" spans="1:3" x14ac:dyDescent="0.25">
      <c r="A72" s="12">
        <v>33</v>
      </c>
      <c r="B72" s="12">
        <v>1.0539723368578713</v>
      </c>
      <c r="C72" s="12">
        <v>-0.13263964656360849</v>
      </c>
    </row>
    <row r="73" spans="1:3" x14ac:dyDescent="0.25">
      <c r="A73" s="12">
        <v>34</v>
      </c>
      <c r="B73" s="12">
        <v>0.92824078366882523</v>
      </c>
      <c r="C73" s="12">
        <v>2.0158121109769001E-3</v>
      </c>
    </row>
    <row r="74" spans="1:3" x14ac:dyDescent="0.25">
      <c r="A74" s="12">
        <v>35</v>
      </c>
      <c r="B74" s="12">
        <v>0.97972310191669454</v>
      </c>
      <c r="C74" s="12">
        <v>-7.0705633758556541E-3</v>
      </c>
    </row>
    <row r="75" spans="1:3" x14ac:dyDescent="0.25">
      <c r="A75" s="12">
        <v>36</v>
      </c>
      <c r="B75" s="12">
        <v>0.96961574764818181</v>
      </c>
      <c r="C75" s="12">
        <v>-0.1384242589797785</v>
      </c>
    </row>
    <row r="76" spans="1:3" x14ac:dyDescent="0.25">
      <c r="A76" s="12">
        <v>37</v>
      </c>
      <c r="B76" s="12">
        <v>1.0629378643197636</v>
      </c>
      <c r="C76" s="12">
        <v>5.2103958672993667E-2</v>
      </c>
    </row>
    <row r="77" spans="1:3" x14ac:dyDescent="0.25">
      <c r="A77" s="12">
        <v>38</v>
      </c>
      <c r="B77" s="12">
        <v>1.1538327224278833</v>
      </c>
      <c r="C77" s="12">
        <v>4.8951887987927822E-2</v>
      </c>
    </row>
    <row r="78" spans="1:3" x14ac:dyDescent="0.25">
      <c r="A78" s="12">
        <v>39</v>
      </c>
      <c r="B78" s="12">
        <v>0.98662812631499097</v>
      </c>
      <c r="C78" s="12">
        <v>9.8293004995901878E-3</v>
      </c>
    </row>
    <row r="79" spans="1:3" x14ac:dyDescent="0.25">
      <c r="A79" s="12">
        <v>40</v>
      </c>
      <c r="B79" s="12">
        <v>0.99967189022251857</v>
      </c>
      <c r="C79" s="12">
        <v>-0.10984603192112374</v>
      </c>
    </row>
    <row r="80" spans="1:3" x14ac:dyDescent="0.25">
      <c r="A80" s="12">
        <v>41</v>
      </c>
      <c r="B80" s="12">
        <v>0.98420766365647938</v>
      </c>
      <c r="C80" s="12">
        <v>-1.5952838348799792E-2</v>
      </c>
    </row>
    <row r="81" spans="1:3" x14ac:dyDescent="0.25">
      <c r="A81" s="12">
        <v>42</v>
      </c>
      <c r="B81" s="12">
        <v>0.94206075569148562</v>
      </c>
      <c r="C81" s="12">
        <v>0.16922923361748732</v>
      </c>
    </row>
    <row r="82" spans="1:3" x14ac:dyDescent="0.25">
      <c r="A82" s="12">
        <v>43</v>
      </c>
      <c r="B82" s="12">
        <v>0.99788320633884153</v>
      </c>
      <c r="C82" s="12">
        <v>-0.13792869002818509</v>
      </c>
    </row>
    <row r="83" spans="1:3" x14ac:dyDescent="0.25">
      <c r="A83" s="12">
        <v>44</v>
      </c>
      <c r="B83" s="12">
        <v>1.0044278752024929</v>
      </c>
      <c r="C83" s="12">
        <v>9.2506643832942492E-2</v>
      </c>
    </row>
    <row r="84" spans="1:3" x14ac:dyDescent="0.25">
      <c r="A84" s="12">
        <v>45</v>
      </c>
      <c r="B84" s="12">
        <v>1.0729182643162207</v>
      </c>
      <c r="C84" s="12">
        <v>1.3105734891047938E-2</v>
      </c>
    </row>
    <row r="85" spans="1:3" x14ac:dyDescent="0.25">
      <c r="A85" s="12">
        <v>46</v>
      </c>
      <c r="B85" s="12">
        <v>0.94892233653362335</v>
      </c>
      <c r="C85" s="12">
        <v>-2.6664115972941604E-2</v>
      </c>
    </row>
    <row r="86" spans="1:3" x14ac:dyDescent="0.25">
      <c r="A86" s="12">
        <v>47</v>
      </c>
      <c r="B86" s="12">
        <v>0.98712010065870648</v>
      </c>
      <c r="C86" s="12">
        <v>5.3102405715219847E-2</v>
      </c>
    </row>
    <row r="87" spans="1:3" x14ac:dyDescent="0.25">
      <c r="A87" s="12">
        <v>48</v>
      </c>
      <c r="B87" s="12">
        <v>0.99583393719730062</v>
      </c>
      <c r="C87" s="12">
        <v>-9.9900049271445912E-2</v>
      </c>
    </row>
    <row r="88" spans="1:3" x14ac:dyDescent="0.25">
      <c r="A88" s="12">
        <v>49</v>
      </c>
      <c r="B88" s="12">
        <v>1.0597460211503911</v>
      </c>
      <c r="C88" s="12">
        <v>0.11940637155937184</v>
      </c>
    </row>
    <row r="89" spans="1:3" x14ac:dyDescent="0.25">
      <c r="A89" s="12">
        <v>50</v>
      </c>
      <c r="B89" s="12">
        <v>1.1380356147344983</v>
      </c>
      <c r="C89" s="12">
        <v>3.216382498001602E-2</v>
      </c>
    </row>
    <row r="90" spans="1:3" x14ac:dyDescent="0.25">
      <c r="A90" s="12">
        <v>51</v>
      </c>
      <c r="B90" s="12">
        <v>0.96533587517080321</v>
      </c>
      <c r="C90" s="12">
        <v>-8.7565227415199565E-2</v>
      </c>
    </row>
    <row r="91" spans="1:3" x14ac:dyDescent="0.25">
      <c r="A91" s="12">
        <v>52</v>
      </c>
      <c r="B91" s="12">
        <v>0.99437623283773124</v>
      </c>
      <c r="C91" s="12">
        <v>4.897572024804564E-4</v>
      </c>
    </row>
    <row r="92" spans="1:3" x14ac:dyDescent="0.25">
      <c r="A92" s="12">
        <v>53</v>
      </c>
      <c r="B92" s="12">
        <v>0.96415278505652136</v>
      </c>
      <c r="C92" s="12">
        <v>2.5637554137312391E-2</v>
      </c>
    </row>
    <row r="93" spans="1:3" x14ac:dyDescent="0.25">
      <c r="A93" s="12">
        <v>54</v>
      </c>
      <c r="B93" s="12">
        <v>0.93164804972350324</v>
      </c>
      <c r="C93" s="12">
        <v>1.8936204452178917E-2</v>
      </c>
    </row>
    <row r="94" spans="1:3" x14ac:dyDescent="0.25">
      <c r="A94" s="12">
        <v>55</v>
      </c>
      <c r="B94" s="12">
        <v>1.0106342050981036</v>
      </c>
      <c r="C94" s="12">
        <v>3.8400698552088164E-2</v>
      </c>
    </row>
    <row r="95" spans="1:3" x14ac:dyDescent="0.25">
      <c r="A95" s="12">
        <v>56</v>
      </c>
      <c r="B95" s="12">
        <v>0.98431686818877007</v>
      </c>
      <c r="C95" s="12">
        <v>-2.6869226191897466E-2</v>
      </c>
    </row>
    <row r="96" spans="1:3" x14ac:dyDescent="0.25">
      <c r="A96" s="12">
        <v>57</v>
      </c>
      <c r="B96" s="12">
        <v>1.054145055481081</v>
      </c>
      <c r="C96" s="12">
        <v>-6.7378897593428633E-3</v>
      </c>
    </row>
    <row r="97" spans="1:3" x14ac:dyDescent="0.25">
      <c r="A97" s="12">
        <v>58</v>
      </c>
      <c r="B97" s="12">
        <v>0.96367490310752768</v>
      </c>
      <c r="C97" s="12">
        <v>-1.9233340946230082E-2</v>
      </c>
    </row>
    <row r="98" spans="1:3" x14ac:dyDescent="0.25">
      <c r="A98" s="12">
        <v>59</v>
      </c>
      <c r="B98" s="12">
        <v>0.98555636909781053</v>
      </c>
      <c r="C98" s="12">
        <v>-2.0739694269029885E-2</v>
      </c>
    </row>
    <row r="99" spans="1:3" x14ac:dyDescent="0.25">
      <c r="A99" s="12">
        <v>60</v>
      </c>
      <c r="B99" s="12">
        <v>1.0142702135180071</v>
      </c>
      <c r="C99" s="12">
        <v>9.6721894124926155E-2</v>
      </c>
    </row>
    <row r="100" spans="1:3" x14ac:dyDescent="0.25">
      <c r="A100" s="12">
        <v>61</v>
      </c>
      <c r="B100" s="12">
        <v>1.0365850600956568</v>
      </c>
      <c r="C100" s="12">
        <v>-6.5042949943911577E-2</v>
      </c>
    </row>
    <row r="101" spans="1:3" x14ac:dyDescent="0.25">
      <c r="A101" s="12">
        <v>62</v>
      </c>
      <c r="B101" s="12">
        <v>1.1427300660648079</v>
      </c>
      <c r="C101" s="12">
        <v>8.6630475090273329E-2</v>
      </c>
    </row>
    <row r="102" spans="1:3" x14ac:dyDescent="0.25">
      <c r="A102" s="12">
        <v>63</v>
      </c>
      <c r="B102" s="12">
        <v>0.98308581355081937</v>
      </c>
      <c r="C102" s="12">
        <v>-7.6331550433316298E-2</v>
      </c>
    </row>
    <row r="103" spans="1:3" x14ac:dyDescent="0.25">
      <c r="A103" s="12">
        <v>64</v>
      </c>
      <c r="B103" s="12">
        <v>0.98217215836553762</v>
      </c>
      <c r="C103" s="12">
        <v>6.5445468820610309E-2</v>
      </c>
    </row>
    <row r="104" spans="1:3" x14ac:dyDescent="0.25">
      <c r="A104" s="12">
        <v>65</v>
      </c>
      <c r="B104" s="12">
        <v>0.97269793865687759</v>
      </c>
      <c r="C104" s="12">
        <v>-4.3558929848241612E-2</v>
      </c>
    </row>
    <row r="105" spans="1:3" x14ac:dyDescent="0.25">
      <c r="A105" s="12">
        <v>66</v>
      </c>
      <c r="B105" s="12">
        <v>0.94786706308609137</v>
      </c>
      <c r="C105" s="12">
        <v>-3.5921266548020192E-2</v>
      </c>
    </row>
    <row r="106" spans="1:3" x14ac:dyDescent="0.25">
      <c r="A106" s="12">
        <v>67</v>
      </c>
      <c r="B106" s="12">
        <v>1.0223024431051653</v>
      </c>
      <c r="C106" s="12">
        <v>-2.7691000407605526E-2</v>
      </c>
    </row>
    <row r="107" spans="1:3" x14ac:dyDescent="0.25">
      <c r="A107" s="12">
        <v>68</v>
      </c>
      <c r="B107" s="12">
        <v>0.99321160141875886</v>
      </c>
      <c r="C107" s="12">
        <v>-1.9343797468935109E-2</v>
      </c>
    </row>
    <row r="108" spans="1:3" x14ac:dyDescent="0.25">
      <c r="A108" s="12">
        <v>69</v>
      </c>
      <c r="B108" s="12">
        <v>1.0665064183898514</v>
      </c>
      <c r="C108" s="12">
        <v>1.4704133621896265E-2</v>
      </c>
    </row>
    <row r="109" spans="1:3" x14ac:dyDescent="0.25">
      <c r="A109" s="12">
        <v>70</v>
      </c>
      <c r="B109" s="12">
        <v>0.94540275725535816</v>
      </c>
      <c r="C109" s="12">
        <v>-9.4541541322538114E-3</v>
      </c>
    </row>
    <row r="110" spans="1:3" x14ac:dyDescent="0.25">
      <c r="A110" s="12">
        <v>71</v>
      </c>
      <c r="B110" s="12">
        <v>0.98426199302168427</v>
      </c>
      <c r="C110" s="12">
        <v>-3.5471479551073659E-2</v>
      </c>
    </row>
    <row r="111" spans="1:3" x14ac:dyDescent="0.25">
      <c r="A111" s="12">
        <v>72</v>
      </c>
      <c r="B111" s="12">
        <v>0.99999565228535192</v>
      </c>
      <c r="C111" s="12">
        <v>7.0594499825838763E-2</v>
      </c>
    </row>
    <row r="112" spans="1:3" x14ac:dyDescent="0.25">
      <c r="A112" s="12">
        <v>73</v>
      </c>
      <c r="B112" s="12">
        <v>1.0495891209053105</v>
      </c>
      <c r="C112" s="12">
        <v>-1.3281542264174107E-3</v>
      </c>
    </row>
    <row r="113" spans="1:3" x14ac:dyDescent="0.25">
      <c r="A113" s="12">
        <v>74</v>
      </c>
      <c r="B113" s="12">
        <v>1.1540133502159367</v>
      </c>
      <c r="C113" s="12">
        <v>-3.7378212518164977E-2</v>
      </c>
    </row>
    <row r="114" spans="1:3" x14ac:dyDescent="0.25">
      <c r="A114" s="12">
        <v>75</v>
      </c>
      <c r="B114" s="12">
        <v>0.96974229076168039</v>
      </c>
      <c r="C114" s="12">
        <v>1.0355646525570528E-3</v>
      </c>
    </row>
    <row r="115" spans="1:3" x14ac:dyDescent="0.25">
      <c r="A115" s="12">
        <v>76</v>
      </c>
      <c r="B115" s="12">
        <v>0.97921439749657602</v>
      </c>
      <c r="C115" s="12">
        <v>6.4425391882295346E-2</v>
      </c>
    </row>
    <row r="116" spans="1:3" x14ac:dyDescent="0.25">
      <c r="A116" s="12">
        <v>77</v>
      </c>
      <c r="B116" s="12">
        <v>0.96732789772390504</v>
      </c>
      <c r="C116" s="12">
        <v>-5.5621301417700941E-2</v>
      </c>
    </row>
    <row r="117" spans="1:3" x14ac:dyDescent="0.25">
      <c r="A117" s="12">
        <v>78</v>
      </c>
      <c r="B117" s="12">
        <v>0.94920768565870683</v>
      </c>
      <c r="C117" s="12">
        <v>-4.6729183432714039E-2</v>
      </c>
    </row>
    <row r="118" spans="1:3" x14ac:dyDescent="0.25">
      <c r="A118" s="12">
        <v>79</v>
      </c>
      <c r="B118" s="12">
        <v>1.0201729388891987</v>
      </c>
      <c r="C118" s="12">
        <v>0.10752492226238131</v>
      </c>
    </row>
    <row r="119" spans="1:3" x14ac:dyDescent="0.25">
      <c r="A119" s="12">
        <v>80</v>
      </c>
      <c r="B119" s="12">
        <v>0.98818264553009183</v>
      </c>
      <c r="C119" s="12">
        <v>1.8436797425082196E-2</v>
      </c>
    </row>
    <row r="120" spans="1:3" x14ac:dyDescent="0.25">
      <c r="A120" s="12">
        <v>81</v>
      </c>
      <c r="B120" s="12">
        <v>1.0773301006317599</v>
      </c>
      <c r="C120" s="12">
        <v>-0.10738483941288302</v>
      </c>
    </row>
    <row r="121" spans="1:3" x14ac:dyDescent="0.25">
      <c r="A121" s="12">
        <v>82</v>
      </c>
      <c r="B121" s="12">
        <v>0.96131105330793332</v>
      </c>
      <c r="C121" s="12">
        <v>-5.5581719612488589E-3</v>
      </c>
    </row>
    <row r="122" spans="1:3" x14ac:dyDescent="0.25">
      <c r="A122" s="12">
        <v>83</v>
      </c>
      <c r="B122" s="12">
        <v>0.98893180592058338</v>
      </c>
      <c r="C122" s="12">
        <v>6.331217027844338E-3</v>
      </c>
    </row>
    <row r="123" spans="1:3" x14ac:dyDescent="0.25">
      <c r="A123" s="12">
        <v>84</v>
      </c>
      <c r="B123" s="12">
        <v>0.9934592733451223</v>
      </c>
      <c r="C123" s="12">
        <v>2.36832344530572E-2</v>
      </c>
    </row>
    <row r="124" spans="1:3" x14ac:dyDescent="0.25">
      <c r="A124" s="12">
        <v>85</v>
      </c>
      <c r="B124" s="12">
        <v>1.034419683952297</v>
      </c>
      <c r="C124" s="12">
        <v>2.2193942981428849E-2</v>
      </c>
    </row>
    <row r="125" spans="1:3" x14ac:dyDescent="0.25">
      <c r="A125" s="12">
        <v>86</v>
      </c>
      <c r="B125" s="12">
        <v>1.1366332259551453</v>
      </c>
      <c r="C125" s="12">
        <v>6.2348975535408968E-3</v>
      </c>
    </row>
    <row r="126" spans="1:3" x14ac:dyDescent="0.25">
      <c r="A126" s="12">
        <v>87</v>
      </c>
      <c r="B126" s="12">
        <v>0.962000666308513</v>
      </c>
      <c r="C126" s="12">
        <v>3.0739645711546748E-2</v>
      </c>
    </row>
    <row r="127" spans="1:3" x14ac:dyDescent="0.25">
      <c r="A127" s="12">
        <v>88</v>
      </c>
      <c r="B127" s="12">
        <v>0.98082049579291386</v>
      </c>
      <c r="C127" s="12">
        <v>-1.9588202707085167E-2</v>
      </c>
    </row>
    <row r="128" spans="1:3" x14ac:dyDescent="0.25">
      <c r="A128" s="12">
        <v>89</v>
      </c>
      <c r="B128" s="12">
        <v>0.98233364872702</v>
      </c>
      <c r="C128" s="12">
        <v>6.7029622459738425E-2</v>
      </c>
    </row>
    <row r="129" spans="1:3" x14ac:dyDescent="0.25">
      <c r="A129" s="12">
        <v>90</v>
      </c>
      <c r="B129" s="12">
        <v>0.97106167488642681</v>
      </c>
      <c r="C129" s="12">
        <v>-6.0808023028332769E-2</v>
      </c>
    </row>
    <row r="130" spans="1:3" x14ac:dyDescent="0.25">
      <c r="A130" s="12">
        <v>91</v>
      </c>
      <c r="B130" s="12">
        <v>1.0022854975690119</v>
      </c>
      <c r="C130" s="12">
        <v>-2.8993823466986202E-3</v>
      </c>
    </row>
    <row r="131" spans="1:3" x14ac:dyDescent="0.25">
      <c r="A131" s="12">
        <v>92</v>
      </c>
      <c r="B131" s="12">
        <v>0.99842058861342198</v>
      </c>
      <c r="C131" s="12">
        <v>9.5679742012867441E-3</v>
      </c>
    </row>
    <row r="132" spans="1:3" x14ac:dyDescent="0.25">
      <c r="A132" s="12">
        <v>93</v>
      </c>
      <c r="B132" s="12">
        <v>1.0838295964151383</v>
      </c>
      <c r="C132" s="12">
        <v>3.717912371610077E-2</v>
      </c>
    </row>
    <row r="133" spans="1:3" x14ac:dyDescent="0.25">
      <c r="A133" s="12">
        <v>94</v>
      </c>
      <c r="B133" s="12">
        <v>0.95664326853358206</v>
      </c>
      <c r="C133" s="12">
        <v>-6.4844711204020355E-2</v>
      </c>
    </row>
    <row r="134" spans="1:3" x14ac:dyDescent="0.25">
      <c r="A134" s="12">
        <v>95</v>
      </c>
      <c r="B134" s="12">
        <v>0.99345225814843763</v>
      </c>
      <c r="C134" s="12">
        <v>0.10700007872320183</v>
      </c>
    </row>
    <row r="135" spans="1:3" x14ac:dyDescent="0.25">
      <c r="A135" s="12">
        <v>96</v>
      </c>
      <c r="B135" s="12">
        <v>0.99773105043644295</v>
      </c>
      <c r="C135" s="12">
        <v>-2.4050733052081608E-2</v>
      </c>
    </row>
    <row r="136" spans="1:3" x14ac:dyDescent="0.25">
      <c r="A136" s="12">
        <v>97</v>
      </c>
      <c r="B136" s="12">
        <v>1.0591040668318734</v>
      </c>
      <c r="C136" s="12">
        <v>3.1081369320741459E-2</v>
      </c>
    </row>
    <row r="137" spans="1:3" x14ac:dyDescent="0.25">
      <c r="A137" s="12">
        <v>98</v>
      </c>
      <c r="B137" s="12">
        <v>1.1652211225807245</v>
      </c>
      <c r="C137" s="12">
        <v>2.7161491139251481E-3</v>
      </c>
    </row>
    <row r="138" spans="1:3" x14ac:dyDescent="0.25">
      <c r="A138" s="12">
        <v>99</v>
      </c>
      <c r="B138" s="12">
        <v>0.97743586398308169</v>
      </c>
      <c r="C138" s="12">
        <v>1.3333245869745269E-2</v>
      </c>
    </row>
    <row r="139" spans="1:3" x14ac:dyDescent="0.25">
      <c r="A139" s="12">
        <v>100</v>
      </c>
      <c r="B139" s="12">
        <v>0.98236990805136049</v>
      </c>
      <c r="C139" s="12">
        <v>-3.1822635955799372E-3</v>
      </c>
    </row>
    <row r="140" spans="1:3" x14ac:dyDescent="0.25">
      <c r="A140" s="12">
        <v>101</v>
      </c>
      <c r="B140" s="12">
        <v>0.97082497630459552</v>
      </c>
      <c r="C140" s="12">
        <v>-2.4772854086637874E-2</v>
      </c>
    </row>
    <row r="141" spans="1:3" x14ac:dyDescent="0.25">
      <c r="A141" s="12">
        <v>102</v>
      </c>
      <c r="B141" s="12">
        <v>0.96114048942268282</v>
      </c>
      <c r="C141" s="12">
        <v>5.2607547972299273E-2</v>
      </c>
    </row>
    <row r="142" spans="1:3" x14ac:dyDescent="0.25">
      <c r="A142" s="12">
        <v>103</v>
      </c>
      <c r="B142" s="12">
        <v>1.0100350640772084</v>
      </c>
      <c r="C142" s="12">
        <v>-7.9445533858920392E-2</v>
      </c>
    </row>
    <row r="143" spans="1:3" x14ac:dyDescent="0.25">
      <c r="A143" s="12">
        <v>104</v>
      </c>
      <c r="B143" s="12">
        <v>0.98539500860757756</v>
      </c>
      <c r="C143" s="12">
        <v>1.1130055852479503E-2</v>
      </c>
    </row>
    <row r="144" spans="1:3" x14ac:dyDescent="0.25">
      <c r="A144" s="12">
        <v>105</v>
      </c>
      <c r="B144" s="12">
        <v>1.0702805286264094</v>
      </c>
      <c r="C144" s="12">
        <v>7.8488635555300723E-2</v>
      </c>
    </row>
    <row r="145" spans="1:3" x14ac:dyDescent="0.25">
      <c r="A145" s="12">
        <v>106</v>
      </c>
      <c r="B145" s="12">
        <v>0.94533545518673767</v>
      </c>
      <c r="C145" s="12">
        <v>3.8151703522926406E-2</v>
      </c>
    </row>
    <row r="146" spans="1:3" x14ac:dyDescent="0.25">
      <c r="A146" s="12">
        <v>107</v>
      </c>
      <c r="B146" s="12">
        <v>1.003946739379648</v>
      </c>
      <c r="C146" s="12">
        <v>-2.7229394158117537E-2</v>
      </c>
    </row>
    <row r="147" spans="1:3" x14ac:dyDescent="0.25">
      <c r="A147" s="12">
        <v>108</v>
      </c>
      <c r="B147" s="12">
        <v>0.99968342634091822</v>
      </c>
      <c r="C147" s="12">
        <v>-2.6539377635603545E-2</v>
      </c>
    </row>
    <row r="148" spans="1:3" x14ac:dyDescent="0.25">
      <c r="A148" s="12">
        <v>109</v>
      </c>
      <c r="B148" s="12">
        <v>1.0241672494056546</v>
      </c>
      <c r="C148" s="12">
        <v>3.0608303462047459E-2</v>
      </c>
    </row>
    <row r="149" spans="1:3" x14ac:dyDescent="0.25">
      <c r="A149" s="12">
        <v>110</v>
      </c>
      <c r="B149" s="12">
        <v>1.1533109952778529</v>
      </c>
      <c r="C149" s="12">
        <v>1.3638355919677769E-2</v>
      </c>
    </row>
    <row r="150" spans="1:3" x14ac:dyDescent="0.25">
      <c r="A150" s="12">
        <v>111</v>
      </c>
      <c r="B150" s="12">
        <v>0.9779519965288882</v>
      </c>
      <c r="C150" s="12">
        <v>1.378459544369004E-2</v>
      </c>
    </row>
    <row r="151" spans="1:3" x14ac:dyDescent="0.25">
      <c r="A151" s="12">
        <v>112</v>
      </c>
      <c r="B151" s="12">
        <v>0.97842850549710247</v>
      </c>
      <c r="C151" s="12">
        <v>-1.3955708535269173E-2</v>
      </c>
    </row>
    <row r="152" spans="1:3" x14ac:dyDescent="0.25">
      <c r="A152" s="12">
        <v>113</v>
      </c>
      <c r="B152" s="12">
        <v>0.9596850624776484</v>
      </c>
      <c r="C152" s="12">
        <v>7.1636251146552365E-2</v>
      </c>
    </row>
    <row r="153" spans="1:3" x14ac:dyDescent="0.25">
      <c r="A153" s="12">
        <v>114</v>
      </c>
      <c r="B153" s="12">
        <v>0.95476535584307065</v>
      </c>
      <c r="C153" s="12">
        <v>-2.6940909089552489E-2</v>
      </c>
    </row>
    <row r="154" spans="1:3" x14ac:dyDescent="0.25">
      <c r="A154" s="12">
        <v>115</v>
      </c>
      <c r="B154" s="12">
        <v>1.0091039703554825</v>
      </c>
      <c r="C154" s="12">
        <v>-2.9131562589794768E-3</v>
      </c>
    </row>
    <row r="155" spans="1:3" x14ac:dyDescent="0.25">
      <c r="A155" s="12">
        <v>116</v>
      </c>
      <c r="B155" s="12">
        <v>1.0226257475200928</v>
      </c>
      <c r="C155" s="12">
        <v>-4.0168144968377728E-2</v>
      </c>
    </row>
    <row r="156" spans="1:3" x14ac:dyDescent="0.25">
      <c r="A156" s="12">
        <v>117</v>
      </c>
      <c r="B156" s="12">
        <v>1.0746707733668515</v>
      </c>
      <c r="C156" s="12">
        <v>-1.2677526775597414E-3</v>
      </c>
    </row>
    <row r="157" spans="1:3" x14ac:dyDescent="0.25">
      <c r="A157" s="12">
        <v>118</v>
      </c>
      <c r="B157" s="12">
        <v>0.9411572654660374</v>
      </c>
      <c r="C157" s="12">
        <v>1.0574046664655112E-2</v>
      </c>
    </row>
    <row r="158" spans="1:3" x14ac:dyDescent="0.25">
      <c r="A158" s="12">
        <v>119</v>
      </c>
      <c r="B158" s="12">
        <v>0.99176894855464393</v>
      </c>
      <c r="C158" s="12">
        <v>2.901054594751451E-2</v>
      </c>
    </row>
    <row r="159" spans="1:3" x14ac:dyDescent="0.25">
      <c r="A159" s="12">
        <v>120</v>
      </c>
      <c r="B159" s="12">
        <v>1.0005286003443024</v>
      </c>
      <c r="C159" s="12">
        <v>4.3056733231219502E-2</v>
      </c>
    </row>
    <row r="160" spans="1:3" x14ac:dyDescent="0.25">
      <c r="A160" s="12">
        <v>121</v>
      </c>
      <c r="B160" s="12">
        <v>1.0400359521492022</v>
      </c>
      <c r="C160" s="12">
        <v>-2.6425670870984241E-3</v>
      </c>
    </row>
    <row r="161" spans="1:3" x14ac:dyDescent="0.25">
      <c r="A161" s="12">
        <v>122</v>
      </c>
      <c r="B161" s="12">
        <v>1.1554993392939237</v>
      </c>
      <c r="C161" s="12">
        <v>-7.6275433929022807E-3</v>
      </c>
    </row>
    <row r="162" spans="1:3" x14ac:dyDescent="0.25">
      <c r="A162" s="12">
        <v>123</v>
      </c>
      <c r="B162" s="12">
        <v>0.97634229900301461</v>
      </c>
      <c r="C162" s="12">
        <v>-7.0632228521467888E-2</v>
      </c>
    </row>
    <row r="163" spans="1:3" x14ac:dyDescent="0.25">
      <c r="A163" s="12">
        <v>124</v>
      </c>
      <c r="B163" s="12">
        <v>0.99412201069967088</v>
      </c>
      <c r="C163" s="12">
        <v>4.0203872782464734E-2</v>
      </c>
    </row>
    <row r="164" spans="1:3" x14ac:dyDescent="0.25">
      <c r="A164" s="12">
        <v>125</v>
      </c>
      <c r="B164" s="12">
        <v>0.99560763554184373</v>
      </c>
      <c r="C164" s="12">
        <v>-2.1783125626045896E-2</v>
      </c>
    </row>
    <row r="165" spans="1:3" x14ac:dyDescent="0.25">
      <c r="A165" s="12">
        <v>126</v>
      </c>
      <c r="B165" s="12">
        <v>0.9470349479489476</v>
      </c>
      <c r="C165" s="12">
        <v>-8.2148763256811863E-3</v>
      </c>
    </row>
    <row r="166" spans="1:3" x14ac:dyDescent="0.25">
      <c r="A166" s="12">
        <v>127</v>
      </c>
      <c r="B166" s="12">
        <v>1.0073274262332157</v>
      </c>
      <c r="C166" s="12">
        <v>6.367698682202616E-2</v>
      </c>
    </row>
    <row r="167" spans="1:3" x14ac:dyDescent="0.25">
      <c r="A167" s="12">
        <v>128</v>
      </c>
      <c r="B167" s="12">
        <v>1.0087405787730426</v>
      </c>
      <c r="C167" s="12">
        <v>-3.4115257342405614E-2</v>
      </c>
    </row>
    <row r="168" spans="1:3" x14ac:dyDescent="0.25">
      <c r="A168" s="12">
        <v>129</v>
      </c>
      <c r="B168" s="12">
        <v>1.0881819277688705</v>
      </c>
      <c r="C168" s="12">
        <v>2.4720558240425738E-2</v>
      </c>
    </row>
    <row r="169" spans="1:3" x14ac:dyDescent="0.25">
      <c r="A169" s="12">
        <v>130</v>
      </c>
      <c r="B169" s="12">
        <v>0.96249780644966243</v>
      </c>
      <c r="C169" s="12">
        <v>-9.0158793334544129E-2</v>
      </c>
    </row>
    <row r="170" spans="1:3" x14ac:dyDescent="0.25">
      <c r="A170" s="12">
        <v>131</v>
      </c>
      <c r="B170" s="12">
        <v>1.0005770045674767</v>
      </c>
      <c r="C170" s="12">
        <v>4.5240631005236009E-2</v>
      </c>
    </row>
    <row r="171" spans="1:3" x14ac:dyDescent="0.25">
      <c r="A171" s="12">
        <v>132</v>
      </c>
      <c r="B171" s="12">
        <v>1.0065144360607985</v>
      </c>
      <c r="C171" s="12">
        <v>-6.4472431856343881E-3</v>
      </c>
    </row>
    <row r="172" spans="1:3" x14ac:dyDescent="0.25">
      <c r="A172" s="12">
        <v>133</v>
      </c>
      <c r="B172" s="12">
        <v>1.0511400759872427</v>
      </c>
      <c r="C172" s="12">
        <v>1.876475411290901E-2</v>
      </c>
    </row>
    <row r="173" spans="1:3" x14ac:dyDescent="0.25">
      <c r="A173" s="12">
        <v>134</v>
      </c>
      <c r="B173" s="12">
        <v>1.1670385802674501</v>
      </c>
      <c r="C173" s="12">
        <v>-7.7885348253623032E-2</v>
      </c>
    </row>
    <row r="174" spans="1:3" x14ac:dyDescent="0.25">
      <c r="A174" s="12">
        <v>135</v>
      </c>
      <c r="B174" s="12">
        <v>0.96559840927834051</v>
      </c>
      <c r="C174" s="12">
        <v>-4.9872934995239926E-2</v>
      </c>
    </row>
    <row r="175" spans="1:3" x14ac:dyDescent="0.25">
      <c r="A175" s="12">
        <v>136</v>
      </c>
      <c r="B175" s="12">
        <v>0.99508828728618259</v>
      </c>
      <c r="C175" s="12">
        <v>0.12259159530690455</v>
      </c>
    </row>
    <row r="176" spans="1:3" x14ac:dyDescent="0.25">
      <c r="A176" s="12">
        <v>137</v>
      </c>
      <c r="B176" s="12">
        <v>0.98837419310679375</v>
      </c>
      <c r="C176" s="12">
        <v>-1.3562180571651594E-2</v>
      </c>
    </row>
    <row r="177" spans="1:3" x14ac:dyDescent="0.25">
      <c r="A177" s="12">
        <v>138</v>
      </c>
      <c r="B177" s="12">
        <v>0.96786294218580216</v>
      </c>
      <c r="C177" s="12">
        <v>-8.4059061120426382E-2</v>
      </c>
    </row>
    <row r="178" spans="1:3" x14ac:dyDescent="0.25">
      <c r="A178" s="12">
        <v>139</v>
      </c>
      <c r="B178" s="12">
        <v>1.0321890553773667</v>
      </c>
      <c r="C178" s="12">
        <v>0.11008794551080769</v>
      </c>
    </row>
    <row r="179" spans="1:3" x14ac:dyDescent="0.25">
      <c r="A179" s="12">
        <v>140</v>
      </c>
      <c r="B179" s="12">
        <v>0.98218317381690057</v>
      </c>
      <c r="C179" s="12">
        <v>-1.1111814429660694E-3</v>
      </c>
    </row>
    <row r="180" spans="1:3" x14ac:dyDescent="0.25">
      <c r="A180" s="12">
        <v>141</v>
      </c>
      <c r="B180" s="12">
        <v>1.0899364967126359</v>
      </c>
      <c r="C180" s="12">
        <v>5.2465153646484186E-2</v>
      </c>
    </row>
    <row r="181" spans="1:3" x14ac:dyDescent="0.25">
      <c r="A181" s="12">
        <v>142</v>
      </c>
      <c r="B181" s="12">
        <v>0.95793086425152607</v>
      </c>
      <c r="C181" s="12">
        <v>1.1998456619332742E-2</v>
      </c>
    </row>
    <row r="182" spans="1:3" x14ac:dyDescent="0.25">
      <c r="A182" s="12">
        <v>143</v>
      </c>
      <c r="B182" s="12">
        <v>0.99377543223973319</v>
      </c>
      <c r="C182" s="12">
        <v>-8.4666920122785205E-2</v>
      </c>
    </row>
    <row r="183" spans="1:3" x14ac:dyDescent="0.25">
      <c r="A183" s="12">
        <v>144</v>
      </c>
      <c r="B183" s="12">
        <v>0.99962502295280276</v>
      </c>
      <c r="C183" s="12">
        <v>0.18748854357482947</v>
      </c>
    </row>
    <row r="184" spans="1:3" x14ac:dyDescent="0.25">
      <c r="A184" s="12">
        <v>145</v>
      </c>
      <c r="B184" s="12">
        <v>1.0356834476421644</v>
      </c>
      <c r="C184" s="12">
        <v>-4.8604918674185482E-2</v>
      </c>
    </row>
    <row r="185" spans="1:3" x14ac:dyDescent="0.25">
      <c r="A185" s="12">
        <v>146</v>
      </c>
      <c r="B185" s="12">
        <v>1.1644975793117476</v>
      </c>
      <c r="C185" s="12">
        <v>-0.12794978051707995</v>
      </c>
    </row>
    <row r="186" spans="1:3" x14ac:dyDescent="0.25">
      <c r="A186" s="12">
        <v>147</v>
      </c>
      <c r="B186" s="12">
        <v>0.97414285019812163</v>
      </c>
      <c r="C186" s="12">
        <v>0.12938866954054229</v>
      </c>
    </row>
    <row r="187" spans="1:3" x14ac:dyDescent="0.25">
      <c r="A187" s="12">
        <v>148</v>
      </c>
      <c r="B187" s="12">
        <v>0.99294571457583158</v>
      </c>
      <c r="C187" s="12">
        <v>-3.2250639169067341E-2</v>
      </c>
    </row>
    <row r="188" spans="1:3" x14ac:dyDescent="0.25">
      <c r="A188" s="12">
        <v>149</v>
      </c>
      <c r="B188" s="12">
        <v>0.98287498025653286</v>
      </c>
      <c r="C188" s="12">
        <v>-3.775327600747258E-2</v>
      </c>
    </row>
    <row r="189" spans="1:3" x14ac:dyDescent="0.25">
      <c r="A189" s="12">
        <v>150</v>
      </c>
      <c r="B189" s="12">
        <v>0.95991281842313181</v>
      </c>
      <c r="C189" s="12">
        <v>5.4653395862758414E-2</v>
      </c>
    </row>
    <row r="190" spans="1:3" x14ac:dyDescent="0.25">
      <c r="A190" s="12">
        <v>151</v>
      </c>
      <c r="B190" s="12">
        <v>1.0183807132984091</v>
      </c>
      <c r="C190" s="12">
        <v>-1.3837865445755826E-2</v>
      </c>
    </row>
    <row r="191" spans="1:3" x14ac:dyDescent="0.25">
      <c r="A191" s="12">
        <v>152</v>
      </c>
      <c r="B191" s="12">
        <v>0.97701711122151202</v>
      </c>
      <c r="C191" s="12">
        <v>7.8366011311209016E-2</v>
      </c>
    </row>
    <row r="192" spans="1:3" x14ac:dyDescent="0.25">
      <c r="A192" s="12">
        <v>153</v>
      </c>
      <c r="B192" s="12">
        <v>1.046054451046921</v>
      </c>
      <c r="C192" s="12">
        <v>2.4206763549994292E-4</v>
      </c>
    </row>
    <row r="193" spans="1:3" x14ac:dyDescent="0.25">
      <c r="A193" s="12">
        <v>154</v>
      </c>
      <c r="B193" s="12">
        <v>0.87377010038036595</v>
      </c>
      <c r="C193" s="12">
        <v>7.3152970556590313E-3</v>
      </c>
    </row>
    <row r="194" spans="1:3" x14ac:dyDescent="0.25">
      <c r="A194" s="12">
        <v>155</v>
      </c>
      <c r="B194" s="12">
        <v>0.93318837601044069</v>
      </c>
      <c r="C194" s="12">
        <v>-6.3214083081956085E-3</v>
      </c>
    </row>
    <row r="195" spans="1:3" x14ac:dyDescent="0.25">
      <c r="A195" s="12">
        <v>156</v>
      </c>
      <c r="B195" s="12">
        <v>0.94657839475431382</v>
      </c>
      <c r="C195" s="12">
        <v>-0.10997867931622718</v>
      </c>
    </row>
    <row r="196" spans="1:3" x14ac:dyDescent="0.25">
      <c r="A196" s="12">
        <v>157</v>
      </c>
      <c r="B196" s="12">
        <v>1.0375108161671105</v>
      </c>
      <c r="C196" s="12">
        <v>-1.4064632951384048E-2</v>
      </c>
    </row>
    <row r="197" spans="1:3" x14ac:dyDescent="0.25">
      <c r="A197" s="12">
        <v>158</v>
      </c>
      <c r="B197" s="12">
        <v>1.1480123979428303</v>
      </c>
      <c r="C197" s="12">
        <v>-9.221628606871124E-2</v>
      </c>
    </row>
    <row r="198" spans="1:3" x14ac:dyDescent="0.25">
      <c r="A198" s="12">
        <v>159</v>
      </c>
      <c r="B198" s="12">
        <v>0.95841894578774478</v>
      </c>
      <c r="C198" s="12">
        <v>-1.2161187144700936E-2</v>
      </c>
    </row>
    <row r="199" spans="1:3" x14ac:dyDescent="0.25">
      <c r="A199" s="12">
        <v>160</v>
      </c>
      <c r="B199" s="12">
        <v>1.021061656895055</v>
      </c>
      <c r="C199" s="12">
        <v>-0.11531523827980916</v>
      </c>
    </row>
    <row r="200" spans="1:3" x14ac:dyDescent="0.25">
      <c r="A200" s="12">
        <v>161</v>
      </c>
      <c r="B200" s="12">
        <v>1.0029112598660122</v>
      </c>
      <c r="C200" s="12">
        <v>6.2937875282139899E-2</v>
      </c>
    </row>
    <row r="201" spans="1:3" x14ac:dyDescent="0.25">
      <c r="A201" s="12">
        <v>162</v>
      </c>
      <c r="B201" s="12">
        <v>0.9724899196777651</v>
      </c>
      <c r="C201" s="12">
        <v>3.3600266604229323E-2</v>
      </c>
    </row>
    <row r="202" spans="1:3" x14ac:dyDescent="0.25">
      <c r="A202" s="12">
        <v>163</v>
      </c>
      <c r="B202" s="12">
        <v>1.0052640703328022</v>
      </c>
      <c r="C202" s="12">
        <v>-6.1227523855836186E-2</v>
      </c>
    </row>
    <row r="203" spans="1:3" x14ac:dyDescent="0.25">
      <c r="A203" s="12">
        <v>164</v>
      </c>
      <c r="B203" s="12">
        <v>1.0017051630397618</v>
      </c>
      <c r="C203" s="12">
        <v>2.0313193470966828E-2</v>
      </c>
    </row>
    <row r="204" spans="1:3" x14ac:dyDescent="0.25">
      <c r="A204" s="12">
        <v>165</v>
      </c>
      <c r="B204" s="12">
        <v>1.0564000157066886</v>
      </c>
      <c r="C204" s="12">
        <v>-5.4141321759545891E-2</v>
      </c>
    </row>
    <row r="205" spans="1:3" x14ac:dyDescent="0.25">
      <c r="A205" s="12">
        <v>166</v>
      </c>
      <c r="B205" s="12">
        <v>0.94206588544519099</v>
      </c>
      <c r="C205" s="12">
        <v>7.9751808522793843E-2</v>
      </c>
    </row>
    <row r="206" spans="1:3" x14ac:dyDescent="0.25">
      <c r="A206" s="12">
        <v>167</v>
      </c>
      <c r="B206" s="12">
        <v>1.0118097432784201</v>
      </c>
      <c r="C206" s="12">
        <v>1.0161263387189479E-2</v>
      </c>
    </row>
    <row r="207" spans="1:3" x14ac:dyDescent="0.25">
      <c r="A207" s="12">
        <v>168</v>
      </c>
      <c r="B207" s="12">
        <v>0.99303551959776692</v>
      </c>
      <c r="C207" s="12">
        <v>-4.7744794096038379E-2</v>
      </c>
    </row>
    <row r="208" spans="1:3" x14ac:dyDescent="0.25">
      <c r="A208" s="12">
        <v>169</v>
      </c>
      <c r="B208" s="12">
        <v>1.0503930748300396</v>
      </c>
      <c r="C208" s="12">
        <v>3.1645162655548065E-2</v>
      </c>
    </row>
    <row r="209" spans="1:3" x14ac:dyDescent="0.25">
      <c r="A209" s="12">
        <v>170</v>
      </c>
      <c r="B209" s="12">
        <v>1.1332865405500949</v>
      </c>
      <c r="C209" s="12">
        <v>0.15568050318637461</v>
      </c>
    </row>
    <row r="210" spans="1:3" x14ac:dyDescent="0.25">
      <c r="A210" s="12">
        <v>171</v>
      </c>
      <c r="B210" s="12">
        <v>0.96813957519568172</v>
      </c>
      <c r="C210" s="12">
        <v>-4.5633013417556656E-2</v>
      </c>
    </row>
    <row r="211" spans="1:3" x14ac:dyDescent="0.25">
      <c r="A211" s="12">
        <v>172</v>
      </c>
      <c r="B211" s="12">
        <v>1.0029234309482824</v>
      </c>
      <c r="C211" s="12">
        <v>3.6141518408110862E-2</v>
      </c>
    </row>
    <row r="212" spans="1:3" x14ac:dyDescent="0.25">
      <c r="A212" s="12">
        <v>173</v>
      </c>
      <c r="B212" s="12">
        <v>0.95511806820707379</v>
      </c>
      <c r="C212" s="12">
        <v>2.2697493554358239E-2</v>
      </c>
    </row>
    <row r="213" spans="1:3" x14ac:dyDescent="0.25">
      <c r="A213" s="12">
        <v>174</v>
      </c>
      <c r="B213" s="12">
        <v>0.9631382637581215</v>
      </c>
      <c r="C213" s="12">
        <v>-0.10710267142750574</v>
      </c>
    </row>
    <row r="214" spans="1:3" x14ac:dyDescent="0.25">
      <c r="A214" s="12">
        <v>175</v>
      </c>
      <c r="B214" s="12">
        <v>1.0264526603301996</v>
      </c>
      <c r="C214" s="12">
        <v>7.2673607005583118E-2</v>
      </c>
    </row>
    <row r="215" spans="1:3" x14ac:dyDescent="0.25">
      <c r="A215" s="12">
        <v>176</v>
      </c>
      <c r="B215" s="12">
        <v>1.0060290182442881</v>
      </c>
      <c r="C215" s="12">
        <v>-4.8264808556301109E-2</v>
      </c>
    </row>
    <row r="216" spans="1:3" x14ac:dyDescent="0.25">
      <c r="A216" s="12">
        <v>177</v>
      </c>
      <c r="B216" s="12">
        <v>1.0845539184280908</v>
      </c>
      <c r="C216" s="12">
        <v>5.3716229013892836E-2</v>
      </c>
    </row>
    <row r="217" spans="1:3" x14ac:dyDescent="0.25">
      <c r="A217" s="12">
        <v>178</v>
      </c>
      <c r="B217" s="12">
        <v>0.95378921209426004</v>
      </c>
      <c r="C217" s="12">
        <v>6.7732835387129486E-2</v>
      </c>
    </row>
    <row r="218" spans="1:3" x14ac:dyDescent="0.25">
      <c r="A218" s="12">
        <v>179</v>
      </c>
      <c r="B218" s="12">
        <v>0.99696766408818993</v>
      </c>
      <c r="C218" s="12">
        <v>4.3089946034825966E-2</v>
      </c>
    </row>
    <row r="219" spans="1:3" x14ac:dyDescent="0.25">
      <c r="A219" s="12">
        <v>180</v>
      </c>
      <c r="B219" s="12">
        <v>0.99661590931829791</v>
      </c>
      <c r="C219" s="12">
        <v>-0.11517408008989338</v>
      </c>
    </row>
    <row r="220" spans="1:3" x14ac:dyDescent="0.25">
      <c r="A220" s="12">
        <v>181</v>
      </c>
      <c r="B220" s="12">
        <v>1.063254061525132</v>
      </c>
      <c r="C220" s="12">
        <v>-4.6119448183121525E-2</v>
      </c>
    </row>
    <row r="221" spans="1:3" x14ac:dyDescent="0.25">
      <c r="A221" s="12">
        <v>182</v>
      </c>
      <c r="B221" s="12">
        <v>1.1679006093573834</v>
      </c>
      <c r="C221" s="12">
        <v>8.8722617701425088E-2</v>
      </c>
    </row>
    <row r="222" spans="1:3" x14ac:dyDescent="0.25">
      <c r="A222" s="12">
        <v>183</v>
      </c>
      <c r="B222" s="12">
        <v>0.96621968324490815</v>
      </c>
      <c r="C222" s="12">
        <v>7.9182996302576525E-2</v>
      </c>
    </row>
    <row r="223" spans="1:3" x14ac:dyDescent="0.25">
      <c r="A223" s="12">
        <v>184</v>
      </c>
      <c r="B223" s="12">
        <v>0.99941202407262453</v>
      </c>
      <c r="C223" s="12">
        <v>-0.11481913513677799</v>
      </c>
    </row>
    <row r="224" spans="1:3" x14ac:dyDescent="0.25">
      <c r="A224" s="12">
        <v>185</v>
      </c>
      <c r="B224" s="12">
        <v>0.96306458880121804</v>
      </c>
      <c r="C224" s="12">
        <v>3.1003602293814825E-2</v>
      </c>
    </row>
    <row r="225" spans="1:3" x14ac:dyDescent="0.25">
      <c r="A225" s="12">
        <v>186</v>
      </c>
      <c r="B225" s="12">
        <v>0.9437111812830099</v>
      </c>
      <c r="C225" s="12">
        <v>0.14182578396871959</v>
      </c>
    </row>
    <row r="226" spans="1:3" x14ac:dyDescent="0.25">
      <c r="A226" s="12">
        <v>187</v>
      </c>
      <c r="B226" s="12">
        <v>1.0157140848143476</v>
      </c>
      <c r="C226" s="12">
        <v>-2.4098678666278905E-2</v>
      </c>
    </row>
    <row r="227" spans="1:3" x14ac:dyDescent="0.25">
      <c r="A227" s="12">
        <v>188</v>
      </c>
      <c r="B227" s="12">
        <v>0.99872879559446781</v>
      </c>
      <c r="C227" s="12">
        <v>-6.446581551534547E-3</v>
      </c>
    </row>
    <row r="228" spans="1:3" x14ac:dyDescent="0.25">
      <c r="A228" s="12">
        <v>189</v>
      </c>
      <c r="B228" s="12">
        <v>1.0619665457362217</v>
      </c>
      <c r="C228" s="12">
        <v>-7.0889386335348803E-3</v>
      </c>
    </row>
    <row r="229" spans="1:3" x14ac:dyDescent="0.25">
      <c r="A229" s="12">
        <v>190</v>
      </c>
      <c r="B229" s="12">
        <v>0.957815397496248</v>
      </c>
      <c r="C229" s="12">
        <v>2.5005713424554599E-2</v>
      </c>
    </row>
    <row r="230" spans="1:3" x14ac:dyDescent="0.25">
      <c r="A230" s="12">
        <v>191</v>
      </c>
      <c r="B230" s="12">
        <v>0.99459061322874587</v>
      </c>
      <c r="C230" s="12">
        <v>-1.085920053310252E-2</v>
      </c>
    </row>
    <row r="231" spans="1:3" x14ac:dyDescent="0.25">
      <c r="A231" s="12">
        <v>192</v>
      </c>
      <c r="B231" s="12">
        <v>0.99479730836193225</v>
      </c>
      <c r="C231" s="12">
        <v>3.9698432844266995E-2</v>
      </c>
    </row>
    <row r="232" spans="1:3" x14ac:dyDescent="0.25">
      <c r="A232" s="12">
        <v>193</v>
      </c>
      <c r="B232" s="12">
        <v>1.058556985106988</v>
      </c>
      <c r="C232" s="12">
        <v>-7.2866713152540452E-2</v>
      </c>
    </row>
    <row r="233" spans="1:3" x14ac:dyDescent="0.25">
      <c r="A233" s="12">
        <v>194</v>
      </c>
      <c r="B233" s="12">
        <v>1.1579087354802038</v>
      </c>
      <c r="C233" s="12">
        <v>4.1445357543072658E-2</v>
      </c>
    </row>
    <row r="234" spans="1:3" x14ac:dyDescent="0.25">
      <c r="A234" s="12">
        <v>195</v>
      </c>
      <c r="B234" s="12">
        <v>0.97464932706781493</v>
      </c>
      <c r="C234" s="12">
        <v>-6.3865741138025234E-2</v>
      </c>
    </row>
    <row r="235" spans="1:3" x14ac:dyDescent="0.25">
      <c r="A235" s="12">
        <v>196</v>
      </c>
      <c r="B235" s="12">
        <v>0.98601818254249607</v>
      </c>
      <c r="C235" s="12">
        <v>6.0096618474097863E-2</v>
      </c>
    </row>
    <row r="236" spans="1:3" x14ac:dyDescent="0.25">
      <c r="A236" s="12">
        <v>197</v>
      </c>
      <c r="B236" s="12">
        <v>0.96157730275452102</v>
      </c>
      <c r="C236" s="12">
        <v>-2.1030499672328284E-2</v>
      </c>
    </row>
    <row r="237" spans="1:3" x14ac:dyDescent="0.25">
      <c r="A237" s="12">
        <v>198</v>
      </c>
      <c r="B237" s="12">
        <v>0.93758961578222655</v>
      </c>
      <c r="C237" s="12">
        <v>-8.5659850713407759E-2</v>
      </c>
    </row>
    <row r="238" spans="1:3" x14ac:dyDescent="0.25">
      <c r="A238" s="12">
        <v>199</v>
      </c>
      <c r="B238" s="12">
        <v>1.020636595521446</v>
      </c>
      <c r="C238" s="12">
        <v>8.4174212976763085E-2</v>
      </c>
    </row>
    <row r="239" spans="1:3" x14ac:dyDescent="0.25">
      <c r="A239" s="12">
        <v>200</v>
      </c>
      <c r="B239" s="12">
        <v>0.99626675685000743</v>
      </c>
      <c r="C239" s="12">
        <v>-8.136343096070886E-2</v>
      </c>
    </row>
    <row r="240" spans="1:3" x14ac:dyDescent="0.25">
      <c r="A240" s="12">
        <v>201</v>
      </c>
      <c r="B240" s="12">
        <v>1.084908299865988</v>
      </c>
      <c r="C240" s="12">
        <v>4.9473844477919471E-2</v>
      </c>
    </row>
    <row r="241" spans="1:3" x14ac:dyDescent="0.25">
      <c r="A241" s="12">
        <v>202</v>
      </c>
      <c r="B241" s="12">
        <v>0.9681068389251658</v>
      </c>
      <c r="C241" s="12">
        <v>-4.0027016563081164E-2</v>
      </c>
    </row>
    <row r="242" spans="1:3" x14ac:dyDescent="0.25">
      <c r="A242" s="12">
        <v>203</v>
      </c>
      <c r="B242" s="12">
        <v>0.99649122162974824</v>
      </c>
      <c r="C242" s="12">
        <v>-1.4541564357187342E-2</v>
      </c>
    </row>
    <row r="243" spans="1:3" x14ac:dyDescent="0.25">
      <c r="A243" s="12">
        <v>204</v>
      </c>
      <c r="B243" s="12">
        <v>0.99522392328627307</v>
      </c>
      <c r="C243" s="12">
        <v>2.9384367181237381E-2</v>
      </c>
    </row>
    <row r="244" spans="1:3" x14ac:dyDescent="0.25">
      <c r="A244" s="12">
        <v>205</v>
      </c>
      <c r="B244" s="12">
        <v>1.0445289707945609</v>
      </c>
      <c r="C244" s="12">
        <v>-0.11456053775464003</v>
      </c>
    </row>
    <row r="245" spans="1:3" x14ac:dyDescent="0.25">
      <c r="A245" s="12">
        <v>206</v>
      </c>
      <c r="B245" s="12">
        <v>1.127486687183767</v>
      </c>
      <c r="C245" s="12">
        <v>3.1230440833917461E-2</v>
      </c>
    </row>
    <row r="246" spans="1:3" x14ac:dyDescent="0.25">
      <c r="A246" s="12">
        <v>207</v>
      </c>
      <c r="B246" s="12">
        <v>0.96726246729735654</v>
      </c>
      <c r="C246" s="12">
        <v>5.4180231901488907E-2</v>
      </c>
    </row>
    <row r="247" spans="1:3" x14ac:dyDescent="0.25">
      <c r="A247" s="12">
        <v>208</v>
      </c>
      <c r="B247" s="12">
        <v>0.99697633372903183</v>
      </c>
      <c r="C247" s="12">
        <v>-7.680052836603013E-2</v>
      </c>
    </row>
    <row r="248" spans="1:3" x14ac:dyDescent="0.25">
      <c r="A248" s="12">
        <v>209</v>
      </c>
      <c r="B248" s="12">
        <v>0.99208819239445578</v>
      </c>
      <c r="C248" s="12">
        <v>-4.6664310977505452E-2</v>
      </c>
    </row>
    <row r="249" spans="1:3" x14ac:dyDescent="0.25">
      <c r="A249" s="12">
        <v>210</v>
      </c>
      <c r="B249" s="12">
        <v>0.95187979694682612</v>
      </c>
      <c r="C249" s="12">
        <v>4.6039154912806191E-2</v>
      </c>
    </row>
    <row r="250" spans="1:3" x14ac:dyDescent="0.25">
      <c r="A250" s="12">
        <v>211</v>
      </c>
      <c r="B250" s="12">
        <v>1.003554016297491</v>
      </c>
      <c r="C250" s="12">
        <v>1.0782379000391362E-2</v>
      </c>
    </row>
    <row r="251" spans="1:3" x14ac:dyDescent="0.25">
      <c r="A251" s="12">
        <v>212</v>
      </c>
      <c r="B251" s="12">
        <v>1.0009597112563966</v>
      </c>
      <c r="C251" s="12">
        <v>-2.4907269897563977E-2</v>
      </c>
    </row>
    <row r="252" spans="1:3" x14ac:dyDescent="0.25">
      <c r="A252" s="12">
        <v>213</v>
      </c>
      <c r="B252" s="12">
        <v>1.092090117020698</v>
      </c>
      <c r="C252" s="12">
        <v>-2.4420939689731025E-3</v>
      </c>
    </row>
    <row r="253" spans="1:3" x14ac:dyDescent="0.25">
      <c r="A253" s="12">
        <v>214</v>
      </c>
      <c r="B253" s="12">
        <v>0.95037600753492113</v>
      </c>
      <c r="C253" s="12">
        <v>2.8845155051219096E-2</v>
      </c>
    </row>
    <row r="254" spans="1:3" x14ac:dyDescent="0.25">
      <c r="A254" s="12">
        <v>215</v>
      </c>
      <c r="B254" s="12">
        <v>0.99365697974196121</v>
      </c>
      <c r="C254" s="12">
        <v>-7.024216956062479E-3</v>
      </c>
    </row>
    <row r="255" spans="1:3" x14ac:dyDescent="0.25">
      <c r="A255" s="12">
        <v>216</v>
      </c>
      <c r="B255" s="12">
        <v>1.0063776273255798</v>
      </c>
      <c r="C255" s="12">
        <v>3.6157872008759195E-2</v>
      </c>
    </row>
    <row r="256" spans="1:3" x14ac:dyDescent="0.25">
      <c r="A256" s="12">
        <v>217</v>
      </c>
      <c r="B256" s="12">
        <v>1.0476558583040401</v>
      </c>
      <c r="C256" s="12">
        <v>-5.7635293315898339E-2</v>
      </c>
    </row>
    <row r="257" spans="1:3" x14ac:dyDescent="0.25">
      <c r="A257" s="12">
        <v>218</v>
      </c>
      <c r="B257" s="12">
        <v>1.1435022091320053</v>
      </c>
      <c r="C257" s="12">
        <v>-7.0113969590699377E-3</v>
      </c>
    </row>
    <row r="258" spans="1:3" x14ac:dyDescent="0.25">
      <c r="A258" s="12">
        <v>219</v>
      </c>
      <c r="B258" s="12">
        <v>0.96554208799297336</v>
      </c>
      <c r="C258" s="12">
        <v>5.5129069062382352E-2</v>
      </c>
    </row>
    <row r="259" spans="1:3" x14ac:dyDescent="0.25">
      <c r="A259" s="12">
        <v>220</v>
      </c>
      <c r="B259" s="12">
        <v>0.9809302666628843</v>
      </c>
      <c r="C259" s="12">
        <v>6.3623827782189224E-2</v>
      </c>
    </row>
    <row r="260" spans="1:3" x14ac:dyDescent="0.25">
      <c r="A260" s="12">
        <v>221</v>
      </c>
      <c r="B260" s="12">
        <v>0.96760341908309844</v>
      </c>
      <c r="C260" s="12">
        <v>5.6184647442336644E-4</v>
      </c>
    </row>
    <row r="261" spans="1:3" x14ac:dyDescent="0.25">
      <c r="A261" s="12">
        <v>222</v>
      </c>
      <c r="B261" s="12">
        <v>0.96061702056692033</v>
      </c>
      <c r="C261" s="12">
        <v>-8.7768920582343979E-2</v>
      </c>
    </row>
    <row r="262" spans="1:3" x14ac:dyDescent="0.25">
      <c r="A262" s="12">
        <v>223</v>
      </c>
      <c r="B262" s="12">
        <v>1.025742985602925</v>
      </c>
      <c r="C262" s="12">
        <v>-2.5604220974327685E-2</v>
      </c>
    </row>
    <row r="263" spans="1:3" x14ac:dyDescent="0.25">
      <c r="A263" s="12">
        <v>224</v>
      </c>
      <c r="B263" s="12">
        <v>0.98763021802994899</v>
      </c>
      <c r="C263" s="12">
        <v>-0.10923605945135495</v>
      </c>
    </row>
    <row r="264" spans="1:3" x14ac:dyDescent="0.25">
      <c r="A264" s="12">
        <v>225</v>
      </c>
      <c r="B264" s="12">
        <v>1.0689029830532923</v>
      </c>
      <c r="C264" s="12">
        <v>0.11449591782129298</v>
      </c>
    </row>
    <row r="265" spans="1:3" x14ac:dyDescent="0.25">
      <c r="A265" s="12">
        <v>226</v>
      </c>
      <c r="B265" s="12">
        <v>0.95522987948543259</v>
      </c>
      <c r="C265" s="12">
        <v>-2.5959663230944896E-2</v>
      </c>
    </row>
    <row r="266" spans="1:3" x14ac:dyDescent="0.25">
      <c r="A266" s="12">
        <v>227</v>
      </c>
      <c r="B266" s="12">
        <v>0.9866315395724522</v>
      </c>
      <c r="C266" s="12">
        <v>-3.8150694156524612E-4</v>
      </c>
    </row>
    <row r="267" spans="1:3" x14ac:dyDescent="0.25">
      <c r="A267" s="12">
        <v>228</v>
      </c>
      <c r="B267" s="12">
        <v>0.97798673251278967</v>
      </c>
      <c r="C267" s="12">
        <v>-6.6025023156403462E-2</v>
      </c>
    </row>
    <row r="268" spans="1:3" x14ac:dyDescent="0.25">
      <c r="A268" s="12">
        <v>229</v>
      </c>
      <c r="B268" s="12">
        <v>1.0159799909931326</v>
      </c>
      <c r="C268" s="12">
        <v>3.5025539285313823E-3</v>
      </c>
    </row>
    <row r="269" spans="1:3" x14ac:dyDescent="0.25">
      <c r="A269" s="12">
        <v>230</v>
      </c>
      <c r="B269" s="12">
        <v>1.1533519271967116</v>
      </c>
      <c r="C269" s="12">
        <v>-5.286244084216718E-2</v>
      </c>
    </row>
    <row r="270" spans="1:3" x14ac:dyDescent="0.25">
      <c r="A270" s="12">
        <v>231</v>
      </c>
      <c r="B270" s="12">
        <v>0.97593158989956641</v>
      </c>
      <c r="C270" s="12">
        <v>1.2975519664690238E-2</v>
      </c>
    </row>
    <row r="271" spans="1:3" x14ac:dyDescent="0.25">
      <c r="A271" s="12">
        <v>232</v>
      </c>
      <c r="B271" s="12">
        <v>0.98981705561372968</v>
      </c>
      <c r="C271" s="12">
        <v>2.2894082214170441E-2</v>
      </c>
    </row>
    <row r="272" spans="1:3" x14ac:dyDescent="0.25">
      <c r="A272" s="12">
        <v>233</v>
      </c>
      <c r="B272" s="12">
        <v>0.99023305482854274</v>
      </c>
      <c r="C272" s="12">
        <v>-2.8766485240695139E-2</v>
      </c>
    </row>
    <row r="273" spans="1:3" x14ac:dyDescent="0.25">
      <c r="A273" s="12">
        <v>234</v>
      </c>
      <c r="B273" s="12">
        <v>0.95963542285942482</v>
      </c>
      <c r="C273" s="12">
        <v>6.1770805830725806E-2</v>
      </c>
    </row>
    <row r="274" spans="1:3" x14ac:dyDescent="0.25">
      <c r="A274" s="12">
        <v>235</v>
      </c>
      <c r="B274" s="12">
        <v>1.0113514925022102</v>
      </c>
      <c r="C274" s="12">
        <v>-4.2881639328745003E-2</v>
      </c>
    </row>
    <row r="275" spans="1:3" x14ac:dyDescent="0.25">
      <c r="A275" s="12">
        <v>236</v>
      </c>
      <c r="B275" s="12">
        <v>0.96122040554981425</v>
      </c>
      <c r="C275" s="12">
        <v>-1.4528369057396184E-2</v>
      </c>
    </row>
    <row r="276" spans="1:3" x14ac:dyDescent="0.25">
      <c r="A276" s="12">
        <v>237</v>
      </c>
      <c r="B276" s="12">
        <v>1.0409820908550227</v>
      </c>
      <c r="C276" s="12">
        <v>-9.7999220048422986E-2</v>
      </c>
    </row>
    <row r="277" spans="1:3" x14ac:dyDescent="0.25">
      <c r="A277" s="12">
        <v>238</v>
      </c>
      <c r="B277" s="12">
        <v>0.95378806693746332</v>
      </c>
      <c r="C277" s="12">
        <v>-3.3612610988548286E-2</v>
      </c>
    </row>
    <row r="278" spans="1:3" x14ac:dyDescent="0.25">
      <c r="A278" s="12">
        <v>239</v>
      </c>
      <c r="B278" s="12">
        <v>0.98653257499103808</v>
      </c>
      <c r="C278" s="12">
        <v>0.13893811831061242</v>
      </c>
    </row>
    <row r="279" spans="1:3" x14ac:dyDescent="0.25">
      <c r="A279" s="12">
        <v>240</v>
      </c>
      <c r="B279" s="12">
        <v>0.95497262022268281</v>
      </c>
      <c r="C279" s="12">
        <v>-0.10811227903665388</v>
      </c>
    </row>
    <row r="280" spans="1:3" x14ac:dyDescent="0.25">
      <c r="A280" s="12">
        <v>241</v>
      </c>
      <c r="B280" s="12">
        <v>0.98114496194984602</v>
      </c>
      <c r="C280" s="12">
        <v>5.5463543694666217E-2</v>
      </c>
    </row>
    <row r="281" spans="1:3" x14ac:dyDescent="0.25">
      <c r="A281" s="12">
        <v>242</v>
      </c>
      <c r="B281" s="12">
        <v>1.1516113983477883</v>
      </c>
      <c r="C281" s="12">
        <v>-4.362319145268545E-2</v>
      </c>
    </row>
    <row r="282" spans="1:3" x14ac:dyDescent="0.25">
      <c r="A282" s="12">
        <v>243</v>
      </c>
      <c r="B282" s="12">
        <v>0.98585117497116648</v>
      </c>
      <c r="C282" s="12">
        <v>7.6290640564642187E-2</v>
      </c>
    </row>
    <row r="283" spans="1:3" x14ac:dyDescent="0.25">
      <c r="A283" s="12">
        <v>244</v>
      </c>
      <c r="B283" s="12">
        <v>0.97875213534152428</v>
      </c>
      <c r="C283" s="12">
        <v>8.5365259889894629E-3</v>
      </c>
    </row>
    <row r="284" spans="1:3" x14ac:dyDescent="0.25">
      <c r="A284" s="12">
        <v>245</v>
      </c>
      <c r="B284" s="12">
        <v>0.97297810588295386</v>
      </c>
      <c r="C284" s="12">
        <v>4.4620714811949513E-2</v>
      </c>
    </row>
    <row r="285" spans="1:3" x14ac:dyDescent="0.25">
      <c r="A285" s="12">
        <v>246</v>
      </c>
      <c r="B285" s="12">
        <v>0.92949489678010722</v>
      </c>
      <c r="C285" s="12">
        <v>2.5439444073780626E-2</v>
      </c>
    </row>
    <row r="286" spans="1:3" x14ac:dyDescent="0.25">
      <c r="A286" s="12">
        <v>247</v>
      </c>
      <c r="B286" s="12">
        <v>0.93974435216873609</v>
      </c>
      <c r="C286" s="12">
        <v>1.8049675102157492E-2</v>
      </c>
    </row>
    <row r="287" spans="1:3" x14ac:dyDescent="0.25">
      <c r="A287" s="12">
        <v>248</v>
      </c>
      <c r="B287" s="12">
        <v>0.98761224937121728</v>
      </c>
      <c r="C287" s="12">
        <v>6.828012437884079E-2</v>
      </c>
    </row>
    <row r="288" spans="1:3" x14ac:dyDescent="0.25">
      <c r="A288" s="12">
        <v>249</v>
      </c>
      <c r="B288" s="12">
        <v>1.0688406348161221</v>
      </c>
      <c r="C288" s="12">
        <v>-0.11978969629578995</v>
      </c>
    </row>
    <row r="289" spans="1:3" ht="15.75" thickBot="1" x14ac:dyDescent="0.3">
      <c r="A289" s="13">
        <v>250</v>
      </c>
      <c r="B289" s="13">
        <v>0.90107729349277421</v>
      </c>
      <c r="C289" s="13">
        <v>7.5857252014012833E-2</v>
      </c>
    </row>
  </sheetData>
  <conditionalFormatting sqref="E17:E33">
    <cfRule type="cellIs" dxfId="3" priority="1" operator="lessThan">
      <formula>0.05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3" sqref="K3"/>
    </sheetView>
  </sheetViews>
  <sheetFormatPr defaultRowHeight="15" x14ac:dyDescent="0.25"/>
  <cols>
    <col min="1" max="1" width="7.42578125" bestFit="1" customWidth="1"/>
    <col min="2" max="2" width="13.85546875" bestFit="1" customWidth="1"/>
    <col min="3" max="3" width="8.7109375" bestFit="1" customWidth="1"/>
    <col min="4" max="4" width="7.42578125" bestFit="1" customWidth="1"/>
    <col min="5" max="5" width="12" bestFit="1" customWidth="1"/>
    <col min="6" max="6" width="13.85546875" bestFit="1" customWidth="1"/>
    <col min="7" max="7" width="9.85546875" bestFit="1" customWidth="1"/>
    <col min="8" max="8" width="21.42578125" bestFit="1" customWidth="1"/>
    <col min="9" max="9" width="21.42578125" customWidth="1"/>
    <col min="10" max="10" width="14.85546875" customWidth="1"/>
    <col min="11" max="11" width="14.42578125" customWidth="1"/>
    <col min="12" max="12" width="16" customWidth="1"/>
    <col min="13" max="13" width="12.140625" customWidth="1"/>
    <col min="14" max="14" width="13.140625" bestFit="1" customWidth="1"/>
    <col min="15" max="15" width="7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18</v>
      </c>
      <c r="G1" s="1" t="s">
        <v>4</v>
      </c>
      <c r="H1" s="1" t="s">
        <v>5</v>
      </c>
      <c r="I1" s="36" t="s">
        <v>104</v>
      </c>
      <c r="J1" s="35">
        <v>0.55000000000000004</v>
      </c>
    </row>
    <row r="2" spans="1:26" x14ac:dyDescent="0.25">
      <c r="A2" s="2">
        <v>35065</v>
      </c>
      <c r="B2" s="3">
        <v>340402255</v>
      </c>
      <c r="C2">
        <v>8.3350000000000009</v>
      </c>
      <c r="D2">
        <v>1.3693</v>
      </c>
      <c r="E2">
        <v>0.64913988964621872</v>
      </c>
      <c r="F2">
        <v>85.232799999999997</v>
      </c>
      <c r="G2">
        <v>71.5</v>
      </c>
      <c r="H2" s="22">
        <v>11.00495825</v>
      </c>
      <c r="I2" s="1" t="s">
        <v>100</v>
      </c>
      <c r="J2" s="1" t="s">
        <v>105</v>
      </c>
      <c r="K2" s="1" t="s">
        <v>106</v>
      </c>
      <c r="L2" s="1" t="s">
        <v>107</v>
      </c>
      <c r="M2" s="1" t="s">
        <v>101</v>
      </c>
      <c r="N2" s="1" t="s">
        <v>102</v>
      </c>
      <c r="O2" s="1" t="s">
        <v>103</v>
      </c>
      <c r="P2" s="1" t="s">
        <v>6</v>
      </c>
      <c r="Q2" s="1" t="s">
        <v>7</v>
      </c>
      <c r="R2" s="1" t="s">
        <v>8</v>
      </c>
      <c r="S2" s="1" t="s">
        <v>14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15</v>
      </c>
      <c r="Z2" s="1" t="s">
        <v>16</v>
      </c>
    </row>
    <row r="3" spans="1:26" x14ac:dyDescent="0.25">
      <c r="A3" s="2">
        <v>35096</v>
      </c>
      <c r="B3" s="3">
        <v>344599866</v>
      </c>
      <c r="C3">
        <v>8.3384</v>
      </c>
      <c r="D3">
        <v>1.3669</v>
      </c>
      <c r="E3">
        <v>0.65410779696493981</v>
      </c>
      <c r="F3">
        <v>86.292100000000005</v>
      </c>
      <c r="G3">
        <v>72.900000000000006</v>
      </c>
      <c r="H3" s="22">
        <v>11.565387545454545</v>
      </c>
      <c r="I3" s="22">
        <f>LN(B3)-$J$1*LN(B2)</f>
        <v>8.8527932746408915</v>
      </c>
      <c r="J3" s="22">
        <f t="shared" ref="J3:O3" si="0">LN(C3)-$J$1*LN(C2)</f>
        <v>0.95461641753145865</v>
      </c>
      <c r="K3" s="22">
        <f t="shared" si="0"/>
        <v>0.13968058898064226</v>
      </c>
      <c r="L3" s="22">
        <f t="shared" si="0"/>
        <v>-0.18682424246390411</v>
      </c>
      <c r="M3" s="22">
        <f t="shared" si="0"/>
        <v>2.0127755678115102</v>
      </c>
      <c r="N3" s="22">
        <f t="shared" si="0"/>
        <v>1.9407550416796333</v>
      </c>
      <c r="O3" s="22">
        <f t="shared" si="0"/>
        <v>1.1289265486386089</v>
      </c>
      <c r="P3" s="24">
        <v>1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</v>
      </c>
      <c r="X3" s="24">
        <v>0</v>
      </c>
      <c r="Y3" s="24">
        <v>0</v>
      </c>
      <c r="Z3" s="24">
        <v>0</v>
      </c>
    </row>
    <row r="4" spans="1:26" x14ac:dyDescent="0.25">
      <c r="A4" s="2">
        <v>35125</v>
      </c>
      <c r="B4" s="3">
        <v>400773724</v>
      </c>
      <c r="C4">
        <v>8.3338000000000001</v>
      </c>
      <c r="D4">
        <v>1.3752</v>
      </c>
      <c r="E4">
        <v>0.65104166666666663</v>
      </c>
      <c r="F4">
        <v>86.650800000000004</v>
      </c>
      <c r="G4">
        <v>78.510000000000005</v>
      </c>
      <c r="H4" s="22">
        <v>12.492672649999999</v>
      </c>
      <c r="I4" s="22">
        <f t="shared" ref="I4:I67" si="1">LN(B4)-$J$1*LN(B3)</f>
        <v>8.9970655754428535</v>
      </c>
      <c r="J4" s="22">
        <f t="shared" ref="J4:J67" si="2">LN(C4)-$J$1*LN(C3)</f>
        <v>0.95384029133851289</v>
      </c>
      <c r="K4" s="22">
        <f t="shared" ref="K4:K67" si="3">LN(D4)-$J$1*LN(D3)</f>
        <v>0.14669920388944377</v>
      </c>
      <c r="L4" s="22">
        <f t="shared" ref="L4:L67" si="4">LN(E4)-$J$1*LN(E3)</f>
        <v>-0.19571592205632105</v>
      </c>
      <c r="M4" s="22">
        <f t="shared" ref="M4:M67" si="5">LN(F4)-$J$1*LN(F3)</f>
        <v>2.0101303196437001</v>
      </c>
      <c r="N4" s="22">
        <f t="shared" ref="N4:N67" si="6">LN(G4)-$J$1*LN(G3)</f>
        <v>2.0042272537521271</v>
      </c>
      <c r="O4" s="22">
        <f t="shared" ref="O4:O67" si="7">LN(H4)-$J$1*LN(H3)</f>
        <v>1.1787330415062292</v>
      </c>
      <c r="P4" s="24">
        <v>0</v>
      </c>
      <c r="Q4" s="24">
        <v>1</v>
      </c>
      <c r="R4" s="24">
        <v>0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</row>
    <row r="5" spans="1:26" x14ac:dyDescent="0.25">
      <c r="A5" s="2">
        <v>35156</v>
      </c>
      <c r="B5" s="3">
        <v>395770820</v>
      </c>
      <c r="C5">
        <v>8.3495000000000008</v>
      </c>
      <c r="D5">
        <v>1.3655999999999999</v>
      </c>
      <c r="E5">
        <v>0.65483596359112051</v>
      </c>
      <c r="F5">
        <v>86.559600000000003</v>
      </c>
      <c r="G5">
        <v>89.72</v>
      </c>
      <c r="H5" s="22">
        <v>13.67315961904762</v>
      </c>
      <c r="I5" s="22">
        <f t="shared" si="1"/>
        <v>8.9014467136249138</v>
      </c>
      <c r="J5" s="22">
        <f t="shared" si="2"/>
        <v>0.9560259127826678</v>
      </c>
      <c r="K5" s="22">
        <f t="shared" si="3"/>
        <v>0.13636434620051743</v>
      </c>
      <c r="L5" s="22">
        <f t="shared" si="4"/>
        <v>-0.18732061287798438</v>
      </c>
      <c r="M5" s="22">
        <f t="shared" si="5"/>
        <v>2.0067957572503619</v>
      </c>
      <c r="N5" s="22">
        <f t="shared" si="6"/>
        <v>2.0969194067864176</v>
      </c>
      <c r="O5" s="22">
        <f t="shared" si="7"/>
        <v>1.2266065028533002</v>
      </c>
      <c r="P5" s="24">
        <v>0</v>
      </c>
      <c r="Q5" s="24">
        <v>0</v>
      </c>
      <c r="R5" s="24">
        <v>1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24">
        <v>0</v>
      </c>
    </row>
    <row r="6" spans="1:26" x14ac:dyDescent="0.25">
      <c r="A6" s="2">
        <v>35186</v>
      </c>
      <c r="B6" s="3">
        <v>385201564</v>
      </c>
      <c r="C6">
        <v>8.3514999999999997</v>
      </c>
      <c r="D6">
        <v>1.3592</v>
      </c>
      <c r="E6">
        <v>0.65963060686015829</v>
      </c>
      <c r="F6">
        <v>87.039400000000001</v>
      </c>
      <c r="G6">
        <v>99.53</v>
      </c>
      <c r="H6" s="22">
        <v>13.794695714285714</v>
      </c>
      <c r="I6" s="22">
        <f t="shared" si="1"/>
        <v>8.8812870727369084</v>
      </c>
      <c r="J6" s="22">
        <f t="shared" si="2"/>
        <v>0.95523025219117264</v>
      </c>
      <c r="K6" s="22">
        <f t="shared" si="3"/>
        <v>0.13551965050163359</v>
      </c>
      <c r="L6" s="22">
        <f t="shared" si="4"/>
        <v>-0.18322150563283066</v>
      </c>
      <c r="M6" s="22">
        <f t="shared" si="5"/>
        <v>2.0129026329930473</v>
      </c>
      <c r="N6" s="22">
        <f t="shared" si="6"/>
        <v>2.1272775659493677</v>
      </c>
      <c r="O6" s="22">
        <f t="shared" si="7"/>
        <v>1.1857950321343533</v>
      </c>
      <c r="P6" s="24">
        <v>0</v>
      </c>
      <c r="Q6" s="24">
        <v>0</v>
      </c>
      <c r="R6" s="24">
        <v>0</v>
      </c>
      <c r="S6" s="24">
        <v>0</v>
      </c>
      <c r="T6" s="24">
        <v>1</v>
      </c>
      <c r="U6" s="24">
        <v>0</v>
      </c>
      <c r="V6" s="24">
        <v>0</v>
      </c>
      <c r="W6" s="24">
        <v>0</v>
      </c>
      <c r="X6" s="24">
        <v>0</v>
      </c>
      <c r="Y6" s="24">
        <v>0</v>
      </c>
      <c r="Z6" s="24">
        <v>0</v>
      </c>
    </row>
    <row r="7" spans="1:26" x14ac:dyDescent="0.25">
      <c r="A7" s="2">
        <v>35217</v>
      </c>
      <c r="B7" s="3">
        <v>359069011</v>
      </c>
      <c r="C7">
        <v>8.3478999999999992</v>
      </c>
      <c r="D7">
        <v>1.3693</v>
      </c>
      <c r="E7">
        <v>0.65997888067581834</v>
      </c>
      <c r="F7">
        <v>87.471999999999994</v>
      </c>
      <c r="G7">
        <v>112.15</v>
      </c>
      <c r="H7" s="22">
        <v>13.399232590909088</v>
      </c>
      <c r="I7" s="22">
        <f t="shared" si="1"/>
        <v>8.8259226452166253</v>
      </c>
      <c r="J7" s="22">
        <f t="shared" si="2"/>
        <v>0.95466737032977433</v>
      </c>
      <c r="K7" s="22">
        <f t="shared" si="3"/>
        <v>0.14550670009947905</v>
      </c>
      <c r="L7" s="22">
        <f t="shared" si="4"/>
        <v>-0.18670603547857784</v>
      </c>
      <c r="M7" s="22">
        <f t="shared" si="5"/>
        <v>2.0148202528168069</v>
      </c>
      <c r="N7" s="22">
        <f t="shared" si="6"/>
        <v>2.1895847525243326</v>
      </c>
      <c r="O7" s="22">
        <f t="shared" si="7"/>
        <v>1.1518411536222308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1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</row>
    <row r="8" spans="1:26" x14ac:dyDescent="0.25">
      <c r="A8" s="2">
        <v>35247</v>
      </c>
      <c r="B8" s="3">
        <v>356448190</v>
      </c>
      <c r="C8">
        <v>8.3423999999999996</v>
      </c>
      <c r="D8">
        <v>1.3657999999999999</v>
      </c>
      <c r="E8">
        <v>0.64867669953295271</v>
      </c>
      <c r="F8">
        <v>87.745599999999996</v>
      </c>
      <c r="G8">
        <v>102.34</v>
      </c>
      <c r="H8" s="22">
        <v>13.448609450000001</v>
      </c>
      <c r="I8" s="22">
        <f t="shared" si="1"/>
        <v>8.8572356201170344</v>
      </c>
      <c r="J8" s="22">
        <f t="shared" si="2"/>
        <v>0.95424543913269022</v>
      </c>
      <c r="K8" s="22">
        <f t="shared" si="3"/>
        <v>0.13887552434902375</v>
      </c>
      <c r="L8" s="22">
        <f t="shared" si="4"/>
        <v>-0.20426974422069744</v>
      </c>
      <c r="M8" s="22">
        <f t="shared" si="5"/>
        <v>2.0152164104547037</v>
      </c>
      <c r="N8" s="22">
        <f t="shared" si="6"/>
        <v>2.0323901098455264</v>
      </c>
      <c r="O8" s="22">
        <f t="shared" si="7"/>
        <v>1.1715171242960085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1</v>
      </c>
      <c r="W8" s="24">
        <v>0</v>
      </c>
      <c r="X8" s="24">
        <v>0</v>
      </c>
      <c r="Y8" s="24">
        <v>0</v>
      </c>
      <c r="Z8" s="24">
        <v>0</v>
      </c>
    </row>
    <row r="9" spans="1:26" x14ac:dyDescent="0.25">
      <c r="A9" s="2">
        <v>35278</v>
      </c>
      <c r="B9" s="3">
        <v>353687312</v>
      </c>
      <c r="C9">
        <v>8.3408999999999995</v>
      </c>
      <c r="D9">
        <v>1.3696999999999999</v>
      </c>
      <c r="E9">
        <v>0.64391500321957507</v>
      </c>
      <c r="F9">
        <v>87.403499999999994</v>
      </c>
      <c r="G9">
        <v>124.77</v>
      </c>
      <c r="H9" s="22">
        <v>12.180907136363635</v>
      </c>
      <c r="I9" s="22">
        <f t="shared" si="1"/>
        <v>8.8534890796090071</v>
      </c>
      <c r="J9" s="22">
        <f t="shared" si="2"/>
        <v>0.95442810460108385</v>
      </c>
      <c r="K9" s="22">
        <f t="shared" si="3"/>
        <v>0.14313455210896994</v>
      </c>
      <c r="L9" s="22">
        <f t="shared" si="4"/>
        <v>-0.20213708320163912</v>
      </c>
      <c r="M9" s="22">
        <f t="shared" si="5"/>
        <v>2.0095923823750081</v>
      </c>
      <c r="N9" s="22">
        <f t="shared" si="6"/>
        <v>2.2809067105656093</v>
      </c>
      <c r="O9" s="22">
        <f t="shared" si="7"/>
        <v>1.0704880942951063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1</v>
      </c>
      <c r="X9" s="24">
        <v>0</v>
      </c>
      <c r="Y9" s="24">
        <v>0</v>
      </c>
      <c r="Z9" s="24">
        <v>0</v>
      </c>
    </row>
    <row r="10" spans="1:26" x14ac:dyDescent="0.25">
      <c r="A10" s="2">
        <v>35309</v>
      </c>
      <c r="B10" s="3">
        <v>324887002</v>
      </c>
      <c r="C10">
        <v>8.3378999999999994</v>
      </c>
      <c r="D10">
        <v>1.3722000000000001</v>
      </c>
      <c r="E10">
        <v>0.64520291631718174</v>
      </c>
      <c r="F10">
        <v>86.840299999999999</v>
      </c>
      <c r="G10">
        <v>124.77</v>
      </c>
      <c r="H10" s="22">
        <v>12.790891136363637</v>
      </c>
      <c r="I10" s="22">
        <f t="shared" si="1"/>
        <v>8.7728299139550092</v>
      </c>
      <c r="J10" s="22">
        <f t="shared" si="2"/>
        <v>0.9541672677833215</v>
      </c>
      <c r="K10" s="22">
        <f t="shared" si="3"/>
        <v>0.14338983550740231</v>
      </c>
      <c r="L10" s="22">
        <f t="shared" si="4"/>
        <v>-0.19608671342926556</v>
      </c>
      <c r="M10" s="22">
        <f t="shared" si="5"/>
        <v>2.0052763694388784</v>
      </c>
      <c r="N10" s="22">
        <f t="shared" si="6"/>
        <v>2.1719124190903183</v>
      </c>
      <c r="O10" s="22">
        <f t="shared" si="7"/>
        <v>1.1738049322518624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1</v>
      </c>
      <c r="Y10" s="24">
        <v>0</v>
      </c>
      <c r="Z10" s="24">
        <v>0</v>
      </c>
    </row>
    <row r="11" spans="1:26" x14ac:dyDescent="0.25">
      <c r="A11" s="2">
        <v>35339</v>
      </c>
      <c r="B11" s="3">
        <v>371051995</v>
      </c>
      <c r="C11">
        <v>8.3340999999999994</v>
      </c>
      <c r="D11">
        <v>1.3694</v>
      </c>
      <c r="E11">
        <v>0.64131340986340024</v>
      </c>
      <c r="F11">
        <v>87.365099999999998</v>
      </c>
      <c r="G11">
        <v>76.3</v>
      </c>
      <c r="H11" s="22">
        <v>13.925125250000002</v>
      </c>
      <c r="I11" s="22">
        <f t="shared" si="1"/>
        <v>8.9524093624740129</v>
      </c>
      <c r="J11" s="22">
        <f t="shared" si="2"/>
        <v>0.95390926961174238</v>
      </c>
      <c r="K11" s="22">
        <f t="shared" si="3"/>
        <v>0.14034427750376605</v>
      </c>
      <c r="L11" s="22">
        <f t="shared" si="4"/>
        <v>-0.20323227561222529</v>
      </c>
      <c r="M11" s="22">
        <f t="shared" si="5"/>
        <v>2.0148569496151492</v>
      </c>
      <c r="N11" s="22">
        <f t="shared" si="6"/>
        <v>1.6801133149577994</v>
      </c>
      <c r="O11" s="22">
        <f t="shared" si="7"/>
        <v>1.2318914721930505</v>
      </c>
      <c r="P11" s="24">
        <v>0</v>
      </c>
      <c r="Q11" s="24">
        <v>0</v>
      </c>
      <c r="R11" s="24">
        <v>0</v>
      </c>
      <c r="S11" s="24">
        <v>1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4">
        <v>0</v>
      </c>
      <c r="Z11" s="24">
        <v>0</v>
      </c>
    </row>
    <row r="12" spans="1:26" x14ac:dyDescent="0.25">
      <c r="A12" s="2">
        <v>35370</v>
      </c>
      <c r="B12" s="3">
        <v>373948674</v>
      </c>
      <c r="C12">
        <v>8.3299000000000003</v>
      </c>
      <c r="D12">
        <v>1.3508</v>
      </c>
      <c r="E12">
        <v>0.63039778099981081</v>
      </c>
      <c r="F12">
        <v>87.840100000000007</v>
      </c>
      <c r="G12">
        <v>76.59</v>
      </c>
      <c r="H12" s="22">
        <v>14.119013043478262</v>
      </c>
      <c r="I12" s="22">
        <f t="shared" si="1"/>
        <v>8.8871100932171512</v>
      </c>
      <c r="J12" s="22">
        <f t="shared" si="2"/>
        <v>0.95365590872217942</v>
      </c>
      <c r="K12" s="22">
        <f t="shared" si="3"/>
        <v>0.12779203129162156</v>
      </c>
      <c r="L12" s="22">
        <f t="shared" si="4"/>
        <v>-0.21707390899748608</v>
      </c>
      <c r="M12" s="22">
        <f t="shared" si="5"/>
        <v>2.0169653770166742</v>
      </c>
      <c r="N12" s="22">
        <f t="shared" si="6"/>
        <v>1.9543964038617756</v>
      </c>
      <c r="O12" s="22">
        <f t="shared" si="7"/>
        <v>1.1989902026386763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1</v>
      </c>
      <c r="Z12" s="24">
        <v>0</v>
      </c>
    </row>
    <row r="13" spans="1:26" x14ac:dyDescent="0.25">
      <c r="A13" s="2">
        <v>35400</v>
      </c>
      <c r="B13" s="3">
        <v>394528316</v>
      </c>
      <c r="C13">
        <v>8.3293999999999997</v>
      </c>
      <c r="D13">
        <v>1.3381000000000001</v>
      </c>
      <c r="E13">
        <v>0.60157612945918304</v>
      </c>
      <c r="F13">
        <v>86.904300000000006</v>
      </c>
      <c r="G13">
        <v>75.739999999999995</v>
      </c>
      <c r="H13" s="22">
        <v>14.089790050000001</v>
      </c>
      <c r="I13" s="22">
        <f t="shared" si="1"/>
        <v>8.9364054617403017</v>
      </c>
      <c r="J13" s="22">
        <f t="shared" si="2"/>
        <v>0.95387312655540235</v>
      </c>
      <c r="K13" s="22">
        <f t="shared" si="3"/>
        <v>0.1258673420877045</v>
      </c>
      <c r="L13" s="22">
        <f t="shared" si="4"/>
        <v>-0.25442984232152671</v>
      </c>
      <c r="M13" s="22">
        <f t="shared" si="5"/>
        <v>2.0032725493038024</v>
      </c>
      <c r="N13" s="22">
        <f t="shared" si="6"/>
        <v>1.9411498365168227</v>
      </c>
      <c r="O13" s="22">
        <f t="shared" si="7"/>
        <v>1.189313142642513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1</v>
      </c>
    </row>
    <row r="14" spans="1:26" x14ac:dyDescent="0.25">
      <c r="A14" s="2">
        <v>35431</v>
      </c>
      <c r="B14" s="3">
        <v>365245645</v>
      </c>
      <c r="C14">
        <v>8.3290000000000006</v>
      </c>
      <c r="D14">
        <v>1.3622000000000001</v>
      </c>
      <c r="E14">
        <v>0.60099765610914124</v>
      </c>
      <c r="F14">
        <v>88.328500000000005</v>
      </c>
      <c r="G14">
        <v>76.510000000000005</v>
      </c>
      <c r="H14" s="22">
        <v>13.916209619047617</v>
      </c>
      <c r="I14" s="22">
        <f t="shared" si="1"/>
        <v>8.8298198752498696</v>
      </c>
      <c r="J14" s="22">
        <f t="shared" si="2"/>
        <v>0.95385811732803871</v>
      </c>
      <c r="K14" s="22">
        <f t="shared" si="3"/>
        <v>0.1489131562942376</v>
      </c>
      <c r="L14" s="22">
        <f t="shared" si="4"/>
        <v>-0.22965304238172224</v>
      </c>
      <c r="M14" s="22">
        <f t="shared" si="5"/>
        <v>2.0254186865741488</v>
      </c>
      <c r="N14" s="22">
        <f t="shared" si="6"/>
        <v>1.9574029188832536</v>
      </c>
      <c r="O14" s="22">
        <f t="shared" si="7"/>
        <v>1.1780565865059189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</row>
    <row r="15" spans="1:26" x14ac:dyDescent="0.25">
      <c r="A15" s="2">
        <v>35462</v>
      </c>
      <c r="B15" s="3">
        <v>417103032</v>
      </c>
      <c r="C15">
        <v>8.3260000000000005</v>
      </c>
      <c r="D15">
        <v>1.3493999999999999</v>
      </c>
      <c r="E15">
        <v>0.60295447693699122</v>
      </c>
      <c r="F15">
        <v>89.650899999999993</v>
      </c>
      <c r="G15">
        <v>74.599999999999994</v>
      </c>
      <c r="H15" s="22">
        <v>14.063975863636363</v>
      </c>
      <c r="I15" s="22">
        <f t="shared" si="1"/>
        <v>9.0049994515296401</v>
      </c>
      <c r="J15" s="22">
        <f t="shared" si="2"/>
        <v>0.95352427824852182</v>
      </c>
      <c r="K15" s="22">
        <f t="shared" si="3"/>
        <v>0.12965447730739335</v>
      </c>
      <c r="L15" s="22">
        <f t="shared" si="4"/>
        <v>-0.2258732449633416</v>
      </c>
      <c r="M15" s="22">
        <f t="shared" si="5"/>
        <v>2.0313386886794915</v>
      </c>
      <c r="N15" s="22">
        <f t="shared" si="6"/>
        <v>1.9265587090256471</v>
      </c>
      <c r="O15" s="22">
        <f t="shared" si="7"/>
        <v>1.1954367485713668</v>
      </c>
      <c r="P15" s="24">
        <v>1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</row>
    <row r="16" spans="1:26" x14ac:dyDescent="0.25">
      <c r="A16" s="2">
        <v>35490</v>
      </c>
      <c r="B16" s="3">
        <v>466444042</v>
      </c>
      <c r="C16">
        <v>8.3226999999999993</v>
      </c>
      <c r="D16">
        <v>1.3555999999999999</v>
      </c>
      <c r="E16">
        <v>0.61515748031496065</v>
      </c>
      <c r="F16">
        <v>92.613200000000006</v>
      </c>
      <c r="G16">
        <v>72.48</v>
      </c>
      <c r="H16" s="22">
        <v>14.075145894736842</v>
      </c>
      <c r="I16" s="22">
        <f t="shared" si="1"/>
        <v>9.0437845126070471</v>
      </c>
      <c r="J16" s="22">
        <f t="shared" si="2"/>
        <v>0.95332598959387882</v>
      </c>
      <c r="K16" s="22">
        <f t="shared" si="3"/>
        <v>0.1394311336846058</v>
      </c>
      <c r="L16" s="22">
        <f t="shared" si="4"/>
        <v>-0.20762450972929208</v>
      </c>
      <c r="M16" s="22">
        <f t="shared" si="5"/>
        <v>2.0556738986163543</v>
      </c>
      <c r="N16" s="22">
        <f t="shared" si="6"/>
        <v>1.9116333827693803</v>
      </c>
      <c r="O16" s="22">
        <f t="shared" si="7"/>
        <v>1.1904213958766521</v>
      </c>
      <c r="P16" s="24">
        <v>0</v>
      </c>
      <c r="Q16" s="24">
        <v>1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</row>
    <row r="17" spans="1:26" x14ac:dyDescent="0.25">
      <c r="A17" s="2">
        <v>35521</v>
      </c>
      <c r="B17" s="3">
        <v>433505013</v>
      </c>
      <c r="C17">
        <v>8.3257999999999992</v>
      </c>
      <c r="D17">
        <v>1.3725000000000001</v>
      </c>
      <c r="E17">
        <v>0.62127236580516898</v>
      </c>
      <c r="F17">
        <v>93.453999999999994</v>
      </c>
      <c r="G17">
        <v>68.959999999999994</v>
      </c>
      <c r="H17" s="22">
        <v>14.657050649999997</v>
      </c>
      <c r="I17" s="22">
        <f t="shared" si="1"/>
        <v>8.9090571781127963</v>
      </c>
      <c r="J17" s="22">
        <f t="shared" si="2"/>
        <v>0.95391643056526876</v>
      </c>
      <c r="K17" s="22">
        <f t="shared" si="3"/>
        <v>0.14929960598863115</v>
      </c>
      <c r="L17" s="22">
        <f t="shared" si="4"/>
        <v>-0.20875336280216888</v>
      </c>
      <c r="M17" s="22">
        <f t="shared" si="5"/>
        <v>2.0468319125747931</v>
      </c>
      <c r="N17" s="22">
        <f t="shared" si="6"/>
        <v>1.8777057624013387</v>
      </c>
      <c r="O17" s="22">
        <f t="shared" si="7"/>
        <v>1.2304956960036033</v>
      </c>
      <c r="P17" s="24">
        <v>0</v>
      </c>
      <c r="Q17" s="24">
        <v>0</v>
      </c>
      <c r="R17" s="24">
        <v>1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  <c r="Z17" s="24">
        <v>0</v>
      </c>
    </row>
    <row r="18" spans="1:26" x14ac:dyDescent="0.25">
      <c r="A18" s="2">
        <v>35551</v>
      </c>
      <c r="B18" s="3">
        <v>464059468</v>
      </c>
      <c r="C18">
        <v>8.3256999999999994</v>
      </c>
      <c r="D18">
        <v>1.3942000000000001</v>
      </c>
      <c r="E18">
        <v>0.61376051064874482</v>
      </c>
      <c r="F18">
        <v>94.454800000000006</v>
      </c>
      <c r="G18">
        <v>76.86</v>
      </c>
      <c r="H18" s="22">
        <v>14.867357863636364</v>
      </c>
      <c r="I18" s="22">
        <f t="shared" si="1"/>
        <v>9.0174456107988377</v>
      </c>
      <c r="J18" s="22">
        <f t="shared" si="2"/>
        <v>0.95369959637560497</v>
      </c>
      <c r="K18" s="22">
        <f t="shared" si="3"/>
        <v>0.15817213214930956</v>
      </c>
      <c r="L18" s="22">
        <f t="shared" si="4"/>
        <v>-0.22635833921896664</v>
      </c>
      <c r="M18" s="22">
        <f t="shared" si="5"/>
        <v>2.0525132780530595</v>
      </c>
      <c r="N18" s="22">
        <f t="shared" si="6"/>
        <v>2.0135459406412068</v>
      </c>
      <c r="O18" s="22">
        <f t="shared" si="7"/>
        <v>1.2224612413476077</v>
      </c>
      <c r="P18" s="24">
        <v>0</v>
      </c>
      <c r="Q18" s="24">
        <v>0</v>
      </c>
      <c r="R18" s="24">
        <v>0</v>
      </c>
      <c r="S18" s="24">
        <v>0</v>
      </c>
      <c r="T18" s="24">
        <v>1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</row>
    <row r="19" spans="1:26" x14ac:dyDescent="0.25">
      <c r="A19" s="2">
        <v>35582</v>
      </c>
      <c r="B19" s="3">
        <v>422657016</v>
      </c>
      <c r="C19">
        <v>8.3229000000000006</v>
      </c>
      <c r="D19">
        <v>1.3804000000000001</v>
      </c>
      <c r="E19">
        <v>0.61267001592942039</v>
      </c>
      <c r="F19">
        <v>93.008600000000001</v>
      </c>
      <c r="G19">
        <v>81.52</v>
      </c>
      <c r="H19" s="22">
        <v>16.827735142857144</v>
      </c>
      <c r="I19" s="22">
        <f t="shared" si="1"/>
        <v>8.8865337750508449</v>
      </c>
      <c r="J19" s="22">
        <f t="shared" si="2"/>
        <v>0.95336983776465689</v>
      </c>
      <c r="K19" s="22">
        <f t="shared" si="3"/>
        <v>0.13959688650312257</v>
      </c>
      <c r="L19" s="22">
        <f t="shared" si="4"/>
        <v>-0.22144603695328069</v>
      </c>
      <c r="M19" s="22">
        <f t="shared" si="5"/>
        <v>2.0312251847382679</v>
      </c>
      <c r="N19" s="22">
        <f t="shared" si="6"/>
        <v>2.0127563170892855</v>
      </c>
      <c r="O19" s="22">
        <f t="shared" si="7"/>
        <v>1.3384859922393146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1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</row>
    <row r="20" spans="1:26" x14ac:dyDescent="0.25">
      <c r="A20" s="2">
        <v>35612</v>
      </c>
      <c r="B20" s="3">
        <v>390208621</v>
      </c>
      <c r="C20">
        <v>8.3224</v>
      </c>
      <c r="D20">
        <v>1.3843000000000001</v>
      </c>
      <c r="E20">
        <v>0.60793969238251566</v>
      </c>
      <c r="F20">
        <v>92.48</v>
      </c>
      <c r="G20">
        <v>83.17</v>
      </c>
      <c r="H20" s="22">
        <v>18.229476285714288</v>
      </c>
      <c r="I20" s="22">
        <f t="shared" si="1"/>
        <v>8.8580527155334714</v>
      </c>
      <c r="J20" s="22">
        <f t="shared" si="2"/>
        <v>0.95349476128823074</v>
      </c>
      <c r="K20" s="22">
        <f t="shared" si="3"/>
        <v>0.14788927497861107</v>
      </c>
      <c r="L20" s="22">
        <f t="shared" si="4"/>
        <v>-0.22821875316682239</v>
      </c>
      <c r="M20" s="22">
        <f t="shared" si="5"/>
        <v>2.0340118258261795</v>
      </c>
      <c r="N20" s="22">
        <f t="shared" si="6"/>
        <v>2.0004200919776376</v>
      </c>
      <c r="O20" s="22">
        <f t="shared" si="7"/>
        <v>1.3503742255302646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1</v>
      </c>
      <c r="W20" s="24">
        <v>0</v>
      </c>
      <c r="X20" s="24">
        <v>0</v>
      </c>
      <c r="Y20" s="24">
        <v>0</v>
      </c>
      <c r="Z20" s="24">
        <v>0</v>
      </c>
    </row>
    <row r="21" spans="1:26" x14ac:dyDescent="0.25">
      <c r="A21" s="2">
        <v>35643</v>
      </c>
      <c r="B21" s="3">
        <v>408882396</v>
      </c>
      <c r="C21">
        <v>8.3162000000000003</v>
      </c>
      <c r="D21">
        <v>1.3774999999999999</v>
      </c>
      <c r="E21">
        <v>0.59901761111776686</v>
      </c>
      <c r="F21">
        <v>93.254000000000005</v>
      </c>
      <c r="G21">
        <v>83.14</v>
      </c>
      <c r="H21" s="22">
        <v>19.157464181818181</v>
      </c>
      <c r="I21" s="22">
        <f t="shared" si="1"/>
        <v>8.948732488478127</v>
      </c>
      <c r="J21" s="22">
        <f t="shared" si="2"/>
        <v>0.95278254860461753</v>
      </c>
      <c r="K21" s="22">
        <f t="shared" si="3"/>
        <v>0.14141323385357868</v>
      </c>
      <c r="L21" s="22">
        <f t="shared" si="4"/>
        <v>-0.23874050478171271</v>
      </c>
      <c r="M21" s="22">
        <f t="shared" si="5"/>
        <v>2.0454811303380636</v>
      </c>
      <c r="N21" s="22">
        <f t="shared" si="6"/>
        <v>1.9890382455901632</v>
      </c>
      <c r="O21" s="22">
        <f t="shared" si="7"/>
        <v>1.356020491124786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>
        <v>0</v>
      </c>
      <c r="Y21" s="24">
        <v>0</v>
      </c>
      <c r="Z21" s="24">
        <v>0</v>
      </c>
    </row>
    <row r="22" spans="1:26" x14ac:dyDescent="0.25">
      <c r="A22" s="2">
        <v>35674</v>
      </c>
      <c r="B22" s="3">
        <v>421480073</v>
      </c>
      <c r="C22">
        <v>8.3186999999999998</v>
      </c>
      <c r="D22">
        <v>1.3905000000000001</v>
      </c>
      <c r="E22">
        <v>0.62363579669473035</v>
      </c>
      <c r="F22">
        <v>95.502799999999993</v>
      </c>
      <c r="G22">
        <v>77.41</v>
      </c>
      <c r="H22" s="22">
        <v>19.00283533333333</v>
      </c>
      <c r="I22" s="22">
        <f t="shared" si="1"/>
        <v>8.9533670851203677</v>
      </c>
      <c r="J22" s="22">
        <f t="shared" si="2"/>
        <v>0.95349301177297341</v>
      </c>
      <c r="K22" s="22">
        <f t="shared" si="3"/>
        <v>0.15351475056716968</v>
      </c>
      <c r="L22" s="22">
        <f t="shared" si="4"/>
        <v>-0.19033338591209786</v>
      </c>
      <c r="M22" s="22">
        <f t="shared" si="5"/>
        <v>2.0647257422531418</v>
      </c>
      <c r="N22" s="22">
        <f t="shared" si="6"/>
        <v>1.9178267076131519</v>
      </c>
      <c r="O22" s="22">
        <f t="shared" si="7"/>
        <v>1.3206073682977351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1</v>
      </c>
      <c r="Y22" s="24">
        <v>0</v>
      </c>
      <c r="Z22" s="24">
        <v>0</v>
      </c>
    </row>
    <row r="23" spans="1:26" x14ac:dyDescent="0.25">
      <c r="A23" s="2">
        <v>35704</v>
      </c>
      <c r="B23" s="3">
        <v>460766219</v>
      </c>
      <c r="C23">
        <v>8.3170999999999999</v>
      </c>
      <c r="D23">
        <v>1.3872</v>
      </c>
      <c r="E23">
        <v>0.62449259976269278</v>
      </c>
      <c r="F23">
        <v>95.175399999999996</v>
      </c>
      <c r="G23">
        <v>70.66</v>
      </c>
      <c r="H23" s="22">
        <v>18.437930142857144</v>
      </c>
      <c r="I23" s="22">
        <f t="shared" si="1"/>
        <v>9.0257956733547431</v>
      </c>
      <c r="J23" s="22">
        <f t="shared" si="2"/>
        <v>0.95313534043680992</v>
      </c>
      <c r="K23" s="22">
        <f t="shared" si="3"/>
        <v>0.14597245996360489</v>
      </c>
      <c r="L23" s="22">
        <f t="shared" si="4"/>
        <v>-0.21111199226320415</v>
      </c>
      <c r="M23" s="22">
        <f t="shared" si="5"/>
        <v>2.04818594350834</v>
      </c>
      <c r="N23" s="22">
        <f t="shared" si="6"/>
        <v>1.8658658577618565</v>
      </c>
      <c r="O23" s="22">
        <f t="shared" si="7"/>
        <v>1.2948864557532176</v>
      </c>
      <c r="P23" s="24">
        <v>0</v>
      </c>
      <c r="Q23" s="24">
        <v>0</v>
      </c>
      <c r="R23" s="24">
        <v>0</v>
      </c>
      <c r="S23" s="24">
        <v>1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</row>
    <row r="24" spans="1:26" x14ac:dyDescent="0.25">
      <c r="A24" s="2">
        <v>35735</v>
      </c>
      <c r="B24" s="3">
        <v>410031810</v>
      </c>
      <c r="C24">
        <v>8.3134999999999994</v>
      </c>
      <c r="D24">
        <v>1.3869</v>
      </c>
      <c r="E24">
        <v>0.61236987140232702</v>
      </c>
      <c r="F24">
        <v>94.479399999999998</v>
      </c>
      <c r="G24">
        <v>65.95</v>
      </c>
      <c r="H24" s="22">
        <v>18.615815043478257</v>
      </c>
      <c r="I24" s="22">
        <f t="shared" si="1"/>
        <v>8.860124554660608</v>
      </c>
      <c r="J24" s="22">
        <f t="shared" si="2"/>
        <v>0.95280819948904516</v>
      </c>
      <c r="K24" s="22">
        <f t="shared" si="3"/>
        <v>0.14706301080587522</v>
      </c>
      <c r="L24" s="22">
        <f t="shared" si="4"/>
        <v>-0.23147012434786629</v>
      </c>
      <c r="M24" s="22">
        <f t="shared" si="5"/>
        <v>2.0427349935443195</v>
      </c>
      <c r="N24" s="22">
        <f t="shared" si="6"/>
        <v>1.8470630761012736</v>
      </c>
      <c r="O24" s="22">
        <f t="shared" si="7"/>
        <v>1.3210860106126636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1</v>
      </c>
      <c r="Z24" s="24">
        <v>0</v>
      </c>
    </row>
    <row r="25" spans="1:26" x14ac:dyDescent="0.25">
      <c r="A25" s="2">
        <v>35765</v>
      </c>
      <c r="B25" s="3">
        <v>458022694</v>
      </c>
      <c r="C25">
        <v>8.3109000000000002</v>
      </c>
      <c r="D25">
        <v>1.4128000000000001</v>
      </c>
      <c r="E25">
        <v>0.59210136775415945</v>
      </c>
      <c r="F25">
        <v>94.807299999999998</v>
      </c>
      <c r="G25">
        <v>63.03</v>
      </c>
      <c r="H25" s="22">
        <v>18.036163052631583</v>
      </c>
      <c r="I25" s="22">
        <f t="shared" si="1"/>
        <v>9.0349693760588377</v>
      </c>
      <c r="J25" s="22">
        <f t="shared" si="2"/>
        <v>0.95273352152801727</v>
      </c>
      <c r="K25" s="22">
        <f t="shared" si="3"/>
        <v>0.1656844784934747</v>
      </c>
      <c r="L25" s="22">
        <f t="shared" si="4"/>
        <v>-0.25434708174815818</v>
      </c>
      <c r="M25" s="22">
        <f t="shared" si="5"/>
        <v>2.0502364087905036</v>
      </c>
      <c r="N25" s="22">
        <f t="shared" si="6"/>
        <v>1.8397175199851907</v>
      </c>
      <c r="O25" s="22">
        <f t="shared" si="7"/>
        <v>1.2841724810877224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4">
        <v>1</v>
      </c>
    </row>
    <row r="26" spans="1:26" x14ac:dyDescent="0.25">
      <c r="A26" s="2">
        <v>35796</v>
      </c>
      <c r="B26" s="3">
        <v>415360985</v>
      </c>
      <c r="C26">
        <v>8.3099000000000007</v>
      </c>
      <c r="D26">
        <v>1.4271</v>
      </c>
      <c r="E26">
        <v>0.6025185274447189</v>
      </c>
      <c r="F26">
        <v>97.217799999999997</v>
      </c>
      <c r="G26">
        <v>56.52</v>
      </c>
      <c r="H26" s="22">
        <v>19.156958045454548</v>
      </c>
      <c r="I26" s="22">
        <f t="shared" si="1"/>
        <v>8.8763224333858819</v>
      </c>
      <c r="J26" s="22">
        <f t="shared" si="2"/>
        <v>0.95278522666196297</v>
      </c>
      <c r="K26" s="22">
        <f t="shared" si="3"/>
        <v>0.16557896014705126</v>
      </c>
      <c r="L26" s="22">
        <f t="shared" si="4"/>
        <v>-0.21839427695157976</v>
      </c>
      <c r="M26" s="22">
        <f t="shared" si="5"/>
        <v>2.0734382964889604</v>
      </c>
      <c r="N26" s="22">
        <f t="shared" si="6"/>
        <v>1.7556086158775663</v>
      </c>
      <c r="O26" s="22">
        <f t="shared" si="7"/>
        <v>1.3618576535390292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</row>
    <row r="27" spans="1:26" x14ac:dyDescent="0.25">
      <c r="A27" s="2">
        <v>35827</v>
      </c>
      <c r="B27" s="3">
        <v>427526327</v>
      </c>
      <c r="C27">
        <v>8.3094000000000001</v>
      </c>
      <c r="D27">
        <v>1.4409000000000001</v>
      </c>
      <c r="E27">
        <v>0.6116207951070336</v>
      </c>
      <c r="F27">
        <v>98.525800000000004</v>
      </c>
      <c r="G27">
        <v>50.56</v>
      </c>
      <c r="H27" s="22">
        <v>17.87008295</v>
      </c>
      <c r="I27" s="22">
        <f t="shared" si="1"/>
        <v>8.9589642291599478</v>
      </c>
      <c r="J27" s="22">
        <f t="shared" si="2"/>
        <v>0.95279123778925601</v>
      </c>
      <c r="K27" s="22">
        <f t="shared" si="3"/>
        <v>0.16966349113843671</v>
      </c>
      <c r="L27" s="22">
        <f t="shared" si="4"/>
        <v>-0.21299252961972193</v>
      </c>
      <c r="M27" s="22">
        <f t="shared" si="5"/>
        <v>2.072993840564727</v>
      </c>
      <c r="N27" s="22">
        <f t="shared" si="6"/>
        <v>1.7041337430396224</v>
      </c>
      <c r="O27" s="22">
        <f t="shared" si="7"/>
        <v>1.2591616742946552</v>
      </c>
      <c r="P27" s="24">
        <v>1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</row>
    <row r="28" spans="1:26" x14ac:dyDescent="0.25">
      <c r="A28" s="2">
        <v>35855</v>
      </c>
      <c r="B28" s="3">
        <v>481235065</v>
      </c>
      <c r="C28">
        <v>8.3071999999999999</v>
      </c>
      <c r="D28">
        <v>1.4334</v>
      </c>
      <c r="E28">
        <v>0.6094588005850804</v>
      </c>
      <c r="F28">
        <v>97.656400000000005</v>
      </c>
      <c r="G28">
        <v>50.38</v>
      </c>
      <c r="H28" s="22">
        <v>18.842940052631576</v>
      </c>
      <c r="I28" s="22">
        <f t="shared" si="1"/>
        <v>9.0614268738796309</v>
      </c>
      <c r="J28" s="22">
        <f t="shared" si="2"/>
        <v>0.95255953639549995</v>
      </c>
      <c r="K28" s="22">
        <f t="shared" si="3"/>
        <v>0.15915188948146852</v>
      </c>
      <c r="L28" s="22">
        <f t="shared" si="4"/>
        <v>-0.22478038538396461</v>
      </c>
      <c r="M28" s="22">
        <f t="shared" si="5"/>
        <v>2.0567800518215336</v>
      </c>
      <c r="N28" s="22">
        <f t="shared" si="6"/>
        <v>1.7618558585132331</v>
      </c>
      <c r="O28" s="22">
        <f t="shared" si="7"/>
        <v>1.3504179266619851</v>
      </c>
      <c r="P28" s="24">
        <v>0</v>
      </c>
      <c r="Q28" s="24">
        <v>1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</row>
    <row r="29" spans="1:26" x14ac:dyDescent="0.25">
      <c r="A29" s="2">
        <v>35886</v>
      </c>
      <c r="B29" s="3">
        <v>461372146</v>
      </c>
      <c r="C29">
        <v>8.3076000000000008</v>
      </c>
      <c r="D29">
        <v>1.4166000000000001</v>
      </c>
      <c r="E29">
        <v>0.60172092183645232</v>
      </c>
      <c r="F29">
        <v>97.808999999999997</v>
      </c>
      <c r="G29">
        <v>50.25</v>
      </c>
      <c r="H29" s="22">
        <v>20.142977954545458</v>
      </c>
      <c r="I29" s="22">
        <f t="shared" si="1"/>
        <v>8.9541890083126514</v>
      </c>
      <c r="J29" s="22">
        <f t="shared" si="2"/>
        <v>0.95275332373370447</v>
      </c>
      <c r="K29" s="22">
        <f t="shared" si="3"/>
        <v>0.15023254981966022</v>
      </c>
      <c r="L29" s="22">
        <f t="shared" si="4"/>
        <v>-0.23561036587452172</v>
      </c>
      <c r="M29" s="22">
        <f t="shared" si="5"/>
        <v>2.0632162398933729</v>
      </c>
      <c r="N29" s="22">
        <f t="shared" si="6"/>
        <v>1.7612336979307295</v>
      </c>
      <c r="O29" s="22">
        <f t="shared" si="7"/>
        <v>1.3879796681510945</v>
      </c>
      <c r="P29" s="24">
        <v>0</v>
      </c>
      <c r="Q29" s="24">
        <v>0</v>
      </c>
      <c r="R29" s="24">
        <v>1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4">
        <v>0</v>
      </c>
      <c r="Z29" s="24">
        <v>0</v>
      </c>
    </row>
    <row r="30" spans="1:26" x14ac:dyDescent="0.25">
      <c r="A30" s="2">
        <v>35916</v>
      </c>
      <c r="B30" s="3">
        <v>426813197</v>
      </c>
      <c r="C30">
        <v>8.3057999999999996</v>
      </c>
      <c r="D30">
        <v>1.4298</v>
      </c>
      <c r="E30">
        <v>0.59797883154936315</v>
      </c>
      <c r="F30">
        <v>98.396100000000004</v>
      </c>
      <c r="G30">
        <v>50.75</v>
      </c>
      <c r="H30" s="22">
        <v>20.492494190476197</v>
      </c>
      <c r="I30" s="22">
        <f t="shared" si="1"/>
        <v>8.899513454329032</v>
      </c>
      <c r="J30" s="22">
        <f t="shared" si="2"/>
        <v>0.95251014877019347</v>
      </c>
      <c r="K30" s="22">
        <f t="shared" si="3"/>
        <v>0.16599177546505248</v>
      </c>
      <c r="L30" s="22">
        <f t="shared" si="4"/>
        <v>-0.2348210850217029</v>
      </c>
      <c r="M30" s="22">
        <f t="shared" si="5"/>
        <v>2.0683420405857547</v>
      </c>
      <c r="N30" s="22">
        <f t="shared" si="6"/>
        <v>1.7725558171053448</v>
      </c>
      <c r="O30" s="22">
        <f t="shared" si="7"/>
        <v>1.3684880255733423</v>
      </c>
      <c r="P30" s="24">
        <v>0</v>
      </c>
      <c r="Q30" s="24">
        <v>0</v>
      </c>
      <c r="R30" s="24">
        <v>0</v>
      </c>
      <c r="S30" s="24">
        <v>0</v>
      </c>
      <c r="T30" s="24">
        <v>1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4">
        <v>0</v>
      </c>
    </row>
    <row r="31" spans="1:26" x14ac:dyDescent="0.25">
      <c r="A31" s="2">
        <v>35947</v>
      </c>
      <c r="B31" s="3">
        <v>445724201</v>
      </c>
      <c r="C31">
        <v>8.3084000000000007</v>
      </c>
      <c r="D31">
        <v>1.4452</v>
      </c>
      <c r="E31">
        <v>0.61042607740202659</v>
      </c>
      <c r="F31">
        <v>98.6464</v>
      </c>
      <c r="G31">
        <v>61.33</v>
      </c>
      <c r="H31" s="22">
        <v>18.739276700000001</v>
      </c>
      <c r="I31" s="22">
        <f t="shared" si="1"/>
        <v>8.9856895865524784</v>
      </c>
      <c r="J31" s="22">
        <f t="shared" si="2"/>
        <v>0.95294231495303228</v>
      </c>
      <c r="K31" s="22">
        <f t="shared" si="3"/>
        <v>0.17160370439851019</v>
      </c>
      <c r="L31" s="22">
        <f t="shared" si="4"/>
        <v>-0.21078811967664757</v>
      </c>
      <c r="M31" s="22">
        <f t="shared" si="5"/>
        <v>2.0675910961324382</v>
      </c>
      <c r="N31" s="22">
        <f t="shared" si="6"/>
        <v>1.956467729780849</v>
      </c>
      <c r="O31" s="22">
        <f t="shared" si="7"/>
        <v>1.2695894043531266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1</v>
      </c>
      <c r="V31" s="24">
        <v>0</v>
      </c>
      <c r="W31" s="24">
        <v>0</v>
      </c>
      <c r="X31" s="24">
        <v>0</v>
      </c>
      <c r="Y31" s="24">
        <v>0</v>
      </c>
      <c r="Z31" s="24">
        <v>0</v>
      </c>
    </row>
    <row r="32" spans="1:26" x14ac:dyDescent="0.25">
      <c r="A32" s="2">
        <v>35977</v>
      </c>
      <c r="B32" s="3">
        <v>401959987</v>
      </c>
      <c r="C32">
        <v>8.31</v>
      </c>
      <c r="D32">
        <v>1.4655</v>
      </c>
      <c r="E32">
        <v>0.60591371788657289</v>
      </c>
      <c r="F32">
        <v>100.32989999999999</v>
      </c>
      <c r="G32">
        <v>60.45</v>
      </c>
      <c r="H32" s="22">
        <v>17.151955409090906</v>
      </c>
      <c r="I32" s="22">
        <f t="shared" si="1"/>
        <v>8.8584970923893902</v>
      </c>
      <c r="J32" s="22">
        <f t="shared" si="2"/>
        <v>0.95296273069645765</v>
      </c>
      <c r="K32" s="22">
        <f t="shared" si="3"/>
        <v>0.17966023500856862</v>
      </c>
      <c r="L32" s="22">
        <f t="shared" si="4"/>
        <v>-0.22953873982025452</v>
      </c>
      <c r="M32" s="22">
        <f t="shared" si="5"/>
        <v>2.0831157996925889</v>
      </c>
      <c r="N32" s="22">
        <f t="shared" si="6"/>
        <v>1.837868561259961</v>
      </c>
      <c r="O32" s="22">
        <f t="shared" si="7"/>
        <v>1.2302702614208714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1</v>
      </c>
      <c r="W32" s="24">
        <v>0</v>
      </c>
      <c r="X32" s="24">
        <v>0</v>
      </c>
      <c r="Y32" s="24">
        <v>0</v>
      </c>
      <c r="Z32" s="24">
        <v>0</v>
      </c>
    </row>
    <row r="33" spans="1:26" x14ac:dyDescent="0.25">
      <c r="A33" s="2">
        <v>36008</v>
      </c>
      <c r="B33" s="3">
        <v>369331027</v>
      </c>
      <c r="C33">
        <v>8.31</v>
      </c>
      <c r="D33">
        <v>1.4869000000000001</v>
      </c>
      <c r="E33">
        <v>0.60838352497414372</v>
      </c>
      <c r="F33">
        <v>101.0223</v>
      </c>
      <c r="G33">
        <v>52.34</v>
      </c>
      <c r="H33" s="22">
        <v>16.136889545454547</v>
      </c>
      <c r="I33" s="22">
        <f t="shared" si="1"/>
        <v>8.8306791832571285</v>
      </c>
      <c r="J33" s="22">
        <f t="shared" si="2"/>
        <v>0.95285682399031035</v>
      </c>
      <c r="K33" s="22">
        <f t="shared" si="3"/>
        <v>0.18648535107819503</v>
      </c>
      <c r="L33" s="22">
        <f t="shared" si="4"/>
        <v>-0.22139007270414479</v>
      </c>
      <c r="M33" s="22">
        <f t="shared" si="5"/>
        <v>2.0806862186250896</v>
      </c>
      <c r="N33" s="22">
        <f t="shared" si="6"/>
        <v>1.7017617797185585</v>
      </c>
      <c r="O33" s="22">
        <f t="shared" si="7"/>
        <v>1.2179462253109528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1</v>
      </c>
      <c r="X33" s="24">
        <v>0</v>
      </c>
      <c r="Y33" s="24">
        <v>0</v>
      </c>
      <c r="Z33" s="24">
        <v>0</v>
      </c>
    </row>
    <row r="34" spans="1:26" x14ac:dyDescent="0.25">
      <c r="A34" s="2">
        <v>36039</v>
      </c>
      <c r="B34" s="3">
        <v>407523190</v>
      </c>
      <c r="C34">
        <v>8.31</v>
      </c>
      <c r="D34">
        <v>1.5346</v>
      </c>
      <c r="E34">
        <v>0.611920205605189</v>
      </c>
      <c r="F34">
        <v>102.55200000000001</v>
      </c>
      <c r="G34">
        <v>49.06</v>
      </c>
      <c r="H34" s="22">
        <v>13.357961857142858</v>
      </c>
      <c r="I34" s="22">
        <f t="shared" si="1"/>
        <v>8.975646256401971</v>
      </c>
      <c r="J34" s="22">
        <f t="shared" si="2"/>
        <v>0.95285682399031035</v>
      </c>
      <c r="K34" s="22">
        <f t="shared" si="3"/>
        <v>0.21008838211485545</v>
      </c>
      <c r="L34" s="22">
        <f t="shared" si="4"/>
        <v>-0.21783099894178165</v>
      </c>
      <c r="M34" s="22">
        <f t="shared" si="5"/>
        <v>2.0919322805076179</v>
      </c>
      <c r="N34" s="22">
        <f t="shared" si="6"/>
        <v>1.7162755454242431</v>
      </c>
      <c r="O34" s="22">
        <f t="shared" si="7"/>
        <v>1.0625032409432138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1</v>
      </c>
      <c r="Y34" s="24">
        <v>0</v>
      </c>
      <c r="Z34" s="24">
        <v>0</v>
      </c>
    </row>
    <row r="35" spans="1:26" x14ac:dyDescent="0.25">
      <c r="A35" s="2">
        <v>36069</v>
      </c>
      <c r="B35" s="3">
        <v>375464437</v>
      </c>
      <c r="C35">
        <v>8.3055000000000003</v>
      </c>
      <c r="D35">
        <v>1.5218</v>
      </c>
      <c r="E35">
        <v>0.59442430006538671</v>
      </c>
      <c r="F35">
        <v>99.147000000000006</v>
      </c>
      <c r="G35">
        <v>40.93</v>
      </c>
      <c r="H35" s="22">
        <v>10.999160238095239</v>
      </c>
      <c r="I35" s="22">
        <f t="shared" si="1"/>
        <v>8.8395896979437278</v>
      </c>
      <c r="J35" s="22">
        <f t="shared" si="2"/>
        <v>0.95231516107194825</v>
      </c>
      <c r="K35" s="22">
        <f t="shared" si="3"/>
        <v>0.18434547634150003</v>
      </c>
      <c r="L35" s="22">
        <f t="shared" si="4"/>
        <v>-0.25002754136031902</v>
      </c>
      <c r="M35" s="22">
        <f t="shared" si="5"/>
        <v>2.0499001044665563</v>
      </c>
      <c r="N35" s="22">
        <f t="shared" si="6"/>
        <v>1.5706890691476225</v>
      </c>
      <c r="O35" s="22">
        <f t="shared" si="7"/>
        <v>0.97215699741563366</v>
      </c>
      <c r="P35" s="24">
        <v>0</v>
      </c>
      <c r="Q35" s="24">
        <v>0</v>
      </c>
      <c r="R35" s="24">
        <v>0</v>
      </c>
      <c r="S35" s="24">
        <v>1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</row>
    <row r="36" spans="1:26" x14ac:dyDescent="0.25">
      <c r="A36" s="2">
        <v>36100</v>
      </c>
      <c r="B36" s="3">
        <v>349278269</v>
      </c>
      <c r="C36">
        <v>8.2777999999999992</v>
      </c>
      <c r="D36">
        <v>1.5451999999999999</v>
      </c>
      <c r="E36">
        <v>0.59017941454202083</v>
      </c>
      <c r="F36">
        <v>95.325999999999993</v>
      </c>
      <c r="G36">
        <v>38.590000000000003</v>
      </c>
      <c r="H36" s="22">
        <v>11.217928181818182</v>
      </c>
      <c r="I36" s="22">
        <f t="shared" si="1"/>
        <v>8.8123586208823372</v>
      </c>
      <c r="J36" s="22">
        <f t="shared" si="2"/>
        <v>0.94927236233750212</v>
      </c>
      <c r="K36" s="22">
        <f t="shared" si="3"/>
        <v>0.20421173719183219</v>
      </c>
      <c r="L36" s="22">
        <f t="shared" si="4"/>
        <v>-0.24123964825636712</v>
      </c>
      <c r="M36" s="22">
        <f t="shared" si="5"/>
        <v>2.0291706175890067</v>
      </c>
      <c r="N36" s="22">
        <f t="shared" si="6"/>
        <v>1.611468365772156</v>
      </c>
      <c r="O36" s="22">
        <f t="shared" si="7"/>
        <v>1.0987128186759396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1</v>
      </c>
      <c r="Z36" s="24">
        <v>0</v>
      </c>
    </row>
    <row r="37" spans="1:26" x14ac:dyDescent="0.25">
      <c r="A37" s="2">
        <v>36130</v>
      </c>
      <c r="B37" s="3">
        <v>339726395</v>
      </c>
      <c r="C37">
        <v>8.2777999999999992</v>
      </c>
      <c r="D37">
        <v>1.5404</v>
      </c>
      <c r="E37">
        <v>0.60201071579074106</v>
      </c>
      <c r="F37">
        <v>95.980900000000005</v>
      </c>
      <c r="G37">
        <v>23.68</v>
      </c>
      <c r="H37" s="22">
        <v>13.0329034</v>
      </c>
      <c r="I37" s="22">
        <f t="shared" si="1"/>
        <v>8.8243924088604402</v>
      </c>
      <c r="J37" s="22">
        <f t="shared" si="2"/>
        <v>0.95110975467425218</v>
      </c>
      <c r="K37" s="22">
        <f t="shared" si="3"/>
        <v>0.19270777946312273</v>
      </c>
      <c r="L37" s="22">
        <f t="shared" si="4"/>
        <v>-0.2174492507891414</v>
      </c>
      <c r="M37" s="22">
        <f t="shared" si="5"/>
        <v>2.0576327854758194</v>
      </c>
      <c r="N37" s="22">
        <f t="shared" si="6"/>
        <v>1.1554845634635647</v>
      </c>
      <c r="O37" s="22">
        <f t="shared" si="7"/>
        <v>1.2378449146074961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4">
        <v>1</v>
      </c>
    </row>
    <row r="38" spans="1:26" x14ac:dyDescent="0.25">
      <c r="A38" s="2">
        <v>36161</v>
      </c>
      <c r="B38" s="3">
        <v>282377688</v>
      </c>
      <c r="C38">
        <v>8.2780000000000005</v>
      </c>
      <c r="D38">
        <v>1.5432999999999999</v>
      </c>
      <c r="E38">
        <v>0.59851568111084508</v>
      </c>
      <c r="F38">
        <v>95.627600000000001</v>
      </c>
      <c r="G38">
        <v>19.100000000000001</v>
      </c>
      <c r="H38" s="22">
        <v>10.924532363636361</v>
      </c>
      <c r="I38" s="22">
        <f t="shared" si="1"/>
        <v>8.6547479298997878</v>
      </c>
      <c r="J38" s="22">
        <f t="shared" si="2"/>
        <v>0.95113391539134362</v>
      </c>
      <c r="K38" s="22">
        <f t="shared" si="3"/>
        <v>0.19629981329740948</v>
      </c>
      <c r="L38" s="22">
        <f t="shared" si="4"/>
        <v>-0.23418853520769151</v>
      </c>
      <c r="M38" s="22">
        <f t="shared" si="5"/>
        <v>2.0501794139827374</v>
      </c>
      <c r="N38" s="22">
        <f t="shared" si="6"/>
        <v>1.2091413895438916</v>
      </c>
      <c r="O38" s="22">
        <f t="shared" si="7"/>
        <v>0.97889848100995036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</row>
    <row r="39" spans="1:26" x14ac:dyDescent="0.25">
      <c r="A39" s="2">
        <v>36192</v>
      </c>
      <c r="B39" s="3">
        <v>314862932</v>
      </c>
      <c r="C39">
        <v>8.2789000000000001</v>
      </c>
      <c r="D39">
        <v>1.5194000000000001</v>
      </c>
      <c r="E39">
        <v>0.60613407685780096</v>
      </c>
      <c r="F39">
        <v>94.510599999999997</v>
      </c>
      <c r="G39">
        <v>34.86</v>
      </c>
      <c r="H39" s="22">
        <v>11.770431736842108</v>
      </c>
      <c r="I39" s="22">
        <f t="shared" si="1"/>
        <v>8.8653321370027154</v>
      </c>
      <c r="J39" s="22">
        <f t="shared" si="2"/>
        <v>0.95122934300064976</v>
      </c>
      <c r="K39" s="22">
        <f t="shared" si="3"/>
        <v>0.17965788057842744</v>
      </c>
      <c r="L39" s="22">
        <f t="shared" si="4"/>
        <v>-0.21833766394200838</v>
      </c>
      <c r="M39" s="22">
        <f t="shared" si="5"/>
        <v>2.0404581827956041</v>
      </c>
      <c r="N39" s="22">
        <f t="shared" si="6"/>
        <v>1.9290114558129534</v>
      </c>
      <c r="O39" s="22">
        <f t="shared" si="7"/>
        <v>1.1505345870225792</v>
      </c>
      <c r="P39" s="24">
        <v>1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</row>
    <row r="40" spans="1:26" x14ac:dyDescent="0.25">
      <c r="A40" s="2">
        <v>36220</v>
      </c>
      <c r="B40" s="3">
        <v>378712289</v>
      </c>
      <c r="C40">
        <v>8.2781000000000002</v>
      </c>
      <c r="D40">
        <v>1.4977</v>
      </c>
      <c r="E40">
        <v>0.61440157286802655</v>
      </c>
      <c r="F40">
        <v>95.900700000000001</v>
      </c>
      <c r="G40">
        <v>37.340000000000003</v>
      </c>
      <c r="H40" s="22">
        <v>11.514107000000001</v>
      </c>
      <c r="I40" s="22">
        <f t="shared" si="1"/>
        <v>8.9900809617635957</v>
      </c>
      <c r="J40" s="22">
        <f t="shared" si="2"/>
        <v>0.95107291333455102</v>
      </c>
      <c r="K40" s="22">
        <f t="shared" si="3"/>
        <v>0.17385706196837153</v>
      </c>
      <c r="L40" s="22">
        <f t="shared" si="4"/>
        <v>-0.21174679950092595</v>
      </c>
      <c r="M40" s="22">
        <f t="shared" si="5"/>
        <v>2.0615216824960783</v>
      </c>
      <c r="N40" s="22">
        <f t="shared" si="6"/>
        <v>1.6668281160630452</v>
      </c>
      <c r="O40" s="22">
        <f t="shared" si="7"/>
        <v>1.0874981482965174</v>
      </c>
      <c r="P40" s="24">
        <v>0</v>
      </c>
      <c r="Q40" s="24">
        <v>1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0</v>
      </c>
    </row>
    <row r="41" spans="1:26" x14ac:dyDescent="0.25">
      <c r="A41" s="2">
        <v>36251</v>
      </c>
      <c r="B41" s="3">
        <v>377370673</v>
      </c>
      <c r="C41">
        <v>8.2791999999999994</v>
      </c>
      <c r="D41">
        <v>1.5176000000000001</v>
      </c>
      <c r="E41">
        <v>0.61678899648430274</v>
      </c>
      <c r="F41">
        <v>97.990499999999997</v>
      </c>
      <c r="G41">
        <v>35.08</v>
      </c>
      <c r="H41" s="22">
        <v>12.361316782608695</v>
      </c>
      <c r="I41" s="22">
        <f t="shared" si="1"/>
        <v>8.8849804413184614</v>
      </c>
      <c r="J41" s="22">
        <f t="shared" si="2"/>
        <v>0.95125893496542324</v>
      </c>
      <c r="K41" s="22">
        <f t="shared" si="3"/>
        <v>0.19496831072975035</v>
      </c>
      <c r="L41" s="22">
        <f t="shared" si="4"/>
        <v>-0.21531970114391757</v>
      </c>
      <c r="M41" s="22">
        <f t="shared" si="5"/>
        <v>2.0750482305731408</v>
      </c>
      <c r="N41" s="22">
        <f t="shared" si="6"/>
        <v>1.5665953415415153</v>
      </c>
      <c r="O41" s="22">
        <f t="shared" si="7"/>
        <v>1.1706068435800205</v>
      </c>
      <c r="P41" s="24">
        <v>0</v>
      </c>
      <c r="Q41" s="24">
        <v>0</v>
      </c>
      <c r="R41" s="24">
        <v>1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4">
        <v>0</v>
      </c>
    </row>
    <row r="42" spans="1:26" x14ac:dyDescent="0.25">
      <c r="A42" s="2">
        <v>36281</v>
      </c>
      <c r="B42" s="3">
        <v>335794183</v>
      </c>
      <c r="C42">
        <v>8.2791999999999994</v>
      </c>
      <c r="D42">
        <v>1.4881</v>
      </c>
      <c r="E42">
        <v>0.62154266890422027</v>
      </c>
      <c r="F42">
        <v>98.191699999999997</v>
      </c>
      <c r="G42">
        <v>39.450000000000003</v>
      </c>
      <c r="H42" s="22">
        <v>14.539746142857146</v>
      </c>
      <c r="I42" s="22">
        <f t="shared" si="1"/>
        <v>8.7702028157140255</v>
      </c>
      <c r="J42" s="22">
        <f t="shared" si="2"/>
        <v>0.95118585541732159</v>
      </c>
      <c r="K42" s="22">
        <f t="shared" si="3"/>
        <v>0.16807856165260038</v>
      </c>
      <c r="L42" s="22">
        <f t="shared" si="4"/>
        <v>-0.20977515255921458</v>
      </c>
      <c r="M42" s="22">
        <f t="shared" si="5"/>
        <v>2.0652428960454503</v>
      </c>
      <c r="N42" s="22">
        <f t="shared" si="6"/>
        <v>1.7183369051646928</v>
      </c>
      <c r="O42" s="22">
        <f t="shared" si="7"/>
        <v>1.2938714225365531</v>
      </c>
      <c r="P42" s="24">
        <v>0</v>
      </c>
      <c r="Q42" s="24">
        <v>0</v>
      </c>
      <c r="R42" s="24">
        <v>0</v>
      </c>
      <c r="S42" s="24">
        <v>0</v>
      </c>
      <c r="T42" s="24">
        <v>1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</row>
    <row r="43" spans="1:26" x14ac:dyDescent="0.25">
      <c r="A43" s="2">
        <v>36312</v>
      </c>
      <c r="B43" s="3">
        <v>325134338</v>
      </c>
      <c r="C43">
        <v>8.2784999999999993</v>
      </c>
      <c r="D43">
        <v>1.4611000000000001</v>
      </c>
      <c r="E43">
        <v>0.61904172341215802</v>
      </c>
      <c r="F43">
        <v>98.069699999999997</v>
      </c>
      <c r="G43">
        <v>48.75</v>
      </c>
      <c r="H43" s="22">
        <v>14.382778200000001</v>
      </c>
      <c r="I43" s="22">
        <f t="shared" si="1"/>
        <v>8.802144063776133</v>
      </c>
      <c r="J43" s="22">
        <f t="shared" si="2"/>
        <v>0.95110130261102377</v>
      </c>
      <c r="K43" s="22">
        <f t="shared" si="3"/>
        <v>0.16056450054627461</v>
      </c>
      <c r="L43" s="22">
        <f t="shared" si="4"/>
        <v>-0.21802971040489016</v>
      </c>
      <c r="M43" s="22">
        <f t="shared" si="5"/>
        <v>2.0628715206382413</v>
      </c>
      <c r="N43" s="22">
        <f t="shared" si="6"/>
        <v>1.8654364714333198</v>
      </c>
      <c r="O43" s="22">
        <f t="shared" si="7"/>
        <v>1.1937442255197945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4">
        <v>1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</row>
    <row r="44" spans="1:26" x14ac:dyDescent="0.25">
      <c r="A44" s="2">
        <v>36342</v>
      </c>
      <c r="B44" s="3">
        <v>361318535</v>
      </c>
      <c r="C44">
        <v>8.2780000000000005</v>
      </c>
      <c r="D44">
        <v>1.4695</v>
      </c>
      <c r="E44">
        <v>0.62695924764890287</v>
      </c>
      <c r="F44">
        <v>99.070800000000006</v>
      </c>
      <c r="G44">
        <v>45.92</v>
      </c>
      <c r="H44" s="22">
        <v>13.716069636363637</v>
      </c>
      <c r="I44" s="22">
        <f t="shared" si="1"/>
        <v>8.9254085442401045</v>
      </c>
      <c r="J44" s="22">
        <f t="shared" si="2"/>
        <v>0.95108740741550002</v>
      </c>
      <c r="K44" s="22">
        <f t="shared" si="3"/>
        <v>0.17636793969408907</v>
      </c>
      <c r="L44" s="22">
        <f t="shared" si="4"/>
        <v>-0.20310330402247545</v>
      </c>
      <c r="M44" s="22">
        <f t="shared" si="5"/>
        <v>2.0737115983527019</v>
      </c>
      <c r="N44" s="22">
        <f t="shared" si="6"/>
        <v>1.6892128934171904</v>
      </c>
      <c r="O44" s="22">
        <f t="shared" si="7"/>
        <v>1.1522507687188155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1</v>
      </c>
      <c r="W44" s="24">
        <v>0</v>
      </c>
      <c r="X44" s="24">
        <v>0</v>
      </c>
      <c r="Y44" s="24">
        <v>0</v>
      </c>
      <c r="Z44" s="24">
        <v>0</v>
      </c>
    </row>
    <row r="45" spans="1:26" x14ac:dyDescent="0.25">
      <c r="A45" s="2">
        <v>36373</v>
      </c>
      <c r="B45" s="3">
        <v>310717506</v>
      </c>
      <c r="C45">
        <v>8.2775999999999996</v>
      </c>
      <c r="D45">
        <v>1.4890000000000001</v>
      </c>
      <c r="E45">
        <v>0.63488032505872649</v>
      </c>
      <c r="F45">
        <v>99.553899999999999</v>
      </c>
      <c r="G45">
        <v>44.33</v>
      </c>
      <c r="H45" s="22">
        <v>13.182764142857144</v>
      </c>
      <c r="I45" s="22">
        <f t="shared" si="1"/>
        <v>8.716495943902947</v>
      </c>
      <c r="J45" s="22">
        <f t="shared" si="2"/>
        <v>0.95107230497900641</v>
      </c>
      <c r="K45" s="22">
        <f t="shared" si="3"/>
        <v>0.18639753991961269</v>
      </c>
      <c r="L45" s="22">
        <f t="shared" si="4"/>
        <v>-0.19753820739530831</v>
      </c>
      <c r="M45" s="22">
        <f t="shared" si="5"/>
        <v>2.0729900957082408</v>
      </c>
      <c r="N45" s="22">
        <f t="shared" si="6"/>
        <v>1.6868662351507409</v>
      </c>
      <c r="O45" s="22">
        <f t="shared" si="7"/>
        <v>1.1386977682264001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1</v>
      </c>
      <c r="X45" s="24">
        <v>0</v>
      </c>
      <c r="Y45" s="24">
        <v>0</v>
      </c>
      <c r="Z45" s="24">
        <v>0</v>
      </c>
    </row>
    <row r="46" spans="1:26" x14ac:dyDescent="0.25">
      <c r="A46" s="2">
        <v>36404</v>
      </c>
      <c r="B46" s="3">
        <v>340836758</v>
      </c>
      <c r="C46">
        <v>8.2772000000000006</v>
      </c>
      <c r="D46">
        <v>1.4932000000000001</v>
      </c>
      <c r="E46">
        <v>0.62274255822642921</v>
      </c>
      <c r="F46">
        <v>97.321100000000001</v>
      </c>
      <c r="G46">
        <v>53.25</v>
      </c>
      <c r="H46" s="22">
        <v>14.262349000000002</v>
      </c>
      <c r="I46" s="22">
        <f t="shared" si="1"/>
        <v>8.8919971110006166</v>
      </c>
      <c r="J46" s="22">
        <f t="shared" si="2"/>
        <v>0.9510505577358046</v>
      </c>
      <c r="K46" s="22">
        <f t="shared" si="3"/>
        <v>0.18196385352226216</v>
      </c>
      <c r="L46" s="22">
        <f t="shared" si="4"/>
        <v>-0.22374675548939257</v>
      </c>
      <c r="M46" s="22">
        <f t="shared" si="5"/>
        <v>2.0476312574497673</v>
      </c>
      <c r="N46" s="22">
        <f t="shared" si="6"/>
        <v>1.8895838977732051</v>
      </c>
      <c r="O46" s="22">
        <f t="shared" si="7"/>
        <v>1.2392225016430083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1</v>
      </c>
      <c r="Y46" s="24">
        <v>0</v>
      </c>
      <c r="Z46" s="24">
        <v>0</v>
      </c>
    </row>
    <row r="47" spans="1:26" x14ac:dyDescent="0.25">
      <c r="A47" s="2">
        <v>36434</v>
      </c>
      <c r="B47" s="3">
        <v>370156899</v>
      </c>
      <c r="C47">
        <v>8.2774000000000001</v>
      </c>
      <c r="D47">
        <v>1.4771000000000001</v>
      </c>
      <c r="E47">
        <v>0.61549824582999935</v>
      </c>
      <c r="F47">
        <v>96.263099999999994</v>
      </c>
      <c r="G47">
        <v>48.7</v>
      </c>
      <c r="H47" s="22">
        <v>13.880849619047618</v>
      </c>
      <c r="I47" s="22">
        <f t="shared" si="1"/>
        <v>8.9236347122731114</v>
      </c>
      <c r="J47" s="22">
        <f t="shared" si="2"/>
        <v>0.9511012985984304</v>
      </c>
      <c r="K47" s="22">
        <f t="shared" si="3"/>
        <v>0.16957389863235658</v>
      </c>
      <c r="L47" s="22">
        <f t="shared" si="4"/>
        <v>-0.22483104223092204</v>
      </c>
      <c r="M47" s="22">
        <f t="shared" si="5"/>
        <v>2.049176366379394</v>
      </c>
      <c r="N47" s="22">
        <f t="shared" si="6"/>
        <v>1.6994302375642998</v>
      </c>
      <c r="O47" s="22">
        <f t="shared" si="7"/>
        <v>1.1688174445918742</v>
      </c>
      <c r="P47" s="24">
        <v>0</v>
      </c>
      <c r="Q47" s="24">
        <v>0</v>
      </c>
      <c r="R47" s="24">
        <v>0</v>
      </c>
      <c r="S47" s="24">
        <v>1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</row>
    <row r="48" spans="1:26" x14ac:dyDescent="0.25">
      <c r="A48" s="2">
        <v>36465</v>
      </c>
      <c r="B48" s="3">
        <v>341380243</v>
      </c>
      <c r="C48">
        <v>8.2774999999999999</v>
      </c>
      <c r="D48">
        <v>1.4776</v>
      </c>
      <c r="E48">
        <v>0.60342746801834424</v>
      </c>
      <c r="F48">
        <v>94.931600000000003</v>
      </c>
      <c r="G48">
        <v>46.59</v>
      </c>
      <c r="H48" s="22">
        <v>13.241823285714284</v>
      </c>
      <c r="I48" s="22">
        <f t="shared" si="1"/>
        <v>8.7973168573287097</v>
      </c>
      <c r="J48" s="22">
        <f t="shared" si="2"/>
        <v>0.95110009025607756</v>
      </c>
      <c r="K48" s="22">
        <f t="shared" si="3"/>
        <v>0.17587476156746376</v>
      </c>
      <c r="L48" s="22">
        <f t="shared" si="4"/>
        <v>-0.23820168037664741</v>
      </c>
      <c r="M48" s="22">
        <f t="shared" si="5"/>
        <v>2.0412598449845709</v>
      </c>
      <c r="N48" s="22">
        <f t="shared" si="6"/>
        <v>1.704262459280006</v>
      </c>
      <c r="O48" s="22">
        <f t="shared" si="7"/>
        <v>1.1365996607053026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1</v>
      </c>
      <c r="Z48" s="24">
        <v>0</v>
      </c>
    </row>
    <row r="49" spans="1:26" x14ac:dyDescent="0.25">
      <c r="A49" s="2">
        <v>36495</v>
      </c>
      <c r="B49" s="3">
        <v>355111412</v>
      </c>
      <c r="C49">
        <v>8.2782</v>
      </c>
      <c r="D49">
        <v>1.4674</v>
      </c>
      <c r="E49">
        <v>0.61709348966368405</v>
      </c>
      <c r="F49">
        <v>95.830500000000001</v>
      </c>
      <c r="G49">
        <v>47.66</v>
      </c>
      <c r="H49" s="22">
        <v>13.982023380952382</v>
      </c>
      <c r="I49" s="22">
        <f t="shared" si="1"/>
        <v>8.8812630119586728</v>
      </c>
      <c r="J49" s="22">
        <f t="shared" si="2"/>
        <v>0.95117800871831037</v>
      </c>
      <c r="K49" s="22">
        <f t="shared" si="3"/>
        <v>0.16876159485116557</v>
      </c>
      <c r="L49" s="22">
        <f t="shared" si="4"/>
        <v>-0.20491355642785469</v>
      </c>
      <c r="M49" s="22">
        <f t="shared" si="5"/>
        <v>2.0583448581630126</v>
      </c>
      <c r="N49" s="22">
        <f t="shared" si="6"/>
        <v>1.7513302124648074</v>
      </c>
      <c r="O49" s="22">
        <f t="shared" si="7"/>
        <v>1.2169133220204469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4">
        <v>0</v>
      </c>
      <c r="Z49" s="24">
        <v>1</v>
      </c>
    </row>
    <row r="50" spans="1:26" x14ac:dyDescent="0.25">
      <c r="A50" s="2">
        <v>36526</v>
      </c>
      <c r="B50" s="3">
        <v>318156348</v>
      </c>
      <c r="C50">
        <v>8.2794000000000008</v>
      </c>
      <c r="D50">
        <v>1.4722</v>
      </c>
      <c r="E50">
        <v>0.61988594098685845</v>
      </c>
      <c r="F50">
        <v>96.395300000000006</v>
      </c>
      <c r="G50">
        <v>50.94</v>
      </c>
      <c r="H50" s="22">
        <v>14.795052227272727</v>
      </c>
      <c r="I50" s="22">
        <f t="shared" si="1"/>
        <v>8.7496853061437978</v>
      </c>
      <c r="J50" s="22">
        <f t="shared" si="2"/>
        <v>0.95127644760047869</v>
      </c>
      <c r="K50" s="22">
        <f t="shared" si="3"/>
        <v>0.1758372106287022</v>
      </c>
      <c r="L50" s="22">
        <f t="shared" si="4"/>
        <v>-0.21271567503737021</v>
      </c>
      <c r="M50" s="22">
        <f t="shared" si="5"/>
        <v>2.0590378919880408</v>
      </c>
      <c r="N50" s="22">
        <f t="shared" si="6"/>
        <v>1.8053976101324829</v>
      </c>
      <c r="O50" s="22">
        <f t="shared" si="7"/>
        <v>1.2435179627397803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</row>
    <row r="51" spans="1:26" x14ac:dyDescent="0.25">
      <c r="A51" s="2">
        <v>36557</v>
      </c>
      <c r="B51" s="3">
        <v>375154819</v>
      </c>
      <c r="C51">
        <v>8.2791999999999994</v>
      </c>
      <c r="D51">
        <v>1.4486000000000001</v>
      </c>
      <c r="E51">
        <v>0.60960741282613995</v>
      </c>
      <c r="F51">
        <v>95.996099999999998</v>
      </c>
      <c r="G51">
        <v>51.61</v>
      </c>
      <c r="H51" s="22">
        <v>16.084464149999999</v>
      </c>
      <c r="I51" s="22">
        <f t="shared" si="1"/>
        <v>8.9749199352389191</v>
      </c>
      <c r="J51" s="22">
        <f t="shared" si="2"/>
        <v>0.95117256926994131</v>
      </c>
      <c r="K51" s="22">
        <f t="shared" si="3"/>
        <v>0.15788073842573105</v>
      </c>
      <c r="L51" s="22">
        <f t="shared" si="4"/>
        <v>-0.23191923332637532</v>
      </c>
      <c r="M51" s="22">
        <f t="shared" si="5"/>
        <v>2.0516559707599553</v>
      </c>
      <c r="N51" s="22">
        <f t="shared" si="6"/>
        <v>1.7818587939074146</v>
      </c>
      <c r="O51" s="22">
        <f t="shared" si="7"/>
        <v>1.295992797740253</v>
      </c>
      <c r="P51" s="24">
        <v>1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</row>
    <row r="52" spans="1:26" x14ac:dyDescent="0.25">
      <c r="A52" s="2">
        <v>36586</v>
      </c>
      <c r="B52" s="3">
        <v>439005959</v>
      </c>
      <c r="C52">
        <v>8.2781000000000002</v>
      </c>
      <c r="D52">
        <v>1.4512</v>
      </c>
      <c r="E52">
        <v>0.625</v>
      </c>
      <c r="F52">
        <v>98.21</v>
      </c>
      <c r="G52">
        <v>54.91</v>
      </c>
      <c r="H52" s="22">
        <v>13.895454249999997</v>
      </c>
      <c r="I52" s="22">
        <f t="shared" si="1"/>
        <v>9.0414564028081283</v>
      </c>
      <c r="J52" s="22">
        <f t="shared" si="2"/>
        <v>0.95105298351168255</v>
      </c>
      <c r="K52" s="22">
        <f t="shared" si="3"/>
        <v>0.16856213535023631</v>
      </c>
      <c r="L52" s="22">
        <f t="shared" si="4"/>
        <v>-0.19778656625106361</v>
      </c>
      <c r="M52" s="22">
        <f t="shared" si="5"/>
        <v>2.0767388820662425</v>
      </c>
      <c r="N52" s="22">
        <f t="shared" si="6"/>
        <v>1.8366519826024308</v>
      </c>
      <c r="O52" s="22">
        <f t="shared" si="7"/>
        <v>1.1037421387063935</v>
      </c>
      <c r="P52" s="24">
        <v>0</v>
      </c>
      <c r="Q52" s="24">
        <v>1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</row>
    <row r="53" spans="1:26" x14ac:dyDescent="0.25">
      <c r="A53" s="2">
        <v>36617</v>
      </c>
      <c r="B53" s="3">
        <v>385346545</v>
      </c>
      <c r="C53">
        <v>8.2786000000000008</v>
      </c>
      <c r="D53">
        <v>1.4608000000000001</v>
      </c>
      <c r="E53">
        <v>0.63295145262358377</v>
      </c>
      <c r="F53">
        <v>98.905699999999996</v>
      </c>
      <c r="G53">
        <v>57.76</v>
      </c>
      <c r="H53" s="22">
        <v>12.999119260869564</v>
      </c>
      <c r="I53" s="22">
        <f t="shared" si="1"/>
        <v>8.8246406545343383</v>
      </c>
      <c r="J53" s="22">
        <f t="shared" si="2"/>
        <v>0.95118646156916742</v>
      </c>
      <c r="K53" s="22">
        <f t="shared" si="3"/>
        <v>0.17416929065026271</v>
      </c>
      <c r="L53" s="22">
        <f t="shared" si="4"/>
        <v>-0.19885955781151171</v>
      </c>
      <c r="M53" s="22">
        <f t="shared" si="5"/>
        <v>2.0712574471982781</v>
      </c>
      <c r="N53" s="22">
        <f t="shared" si="6"/>
        <v>1.8531639798746409</v>
      </c>
      <c r="O53" s="22">
        <f t="shared" si="7"/>
        <v>1.1175226411508907</v>
      </c>
      <c r="P53" s="24">
        <v>0</v>
      </c>
      <c r="Q53" s="24">
        <v>0</v>
      </c>
      <c r="R53" s="24">
        <v>1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</row>
    <row r="54" spans="1:26" x14ac:dyDescent="0.25">
      <c r="A54" s="2">
        <v>36647</v>
      </c>
      <c r="B54" s="3">
        <v>383368172</v>
      </c>
      <c r="C54">
        <v>8.2792999999999992</v>
      </c>
      <c r="D54">
        <v>1.4689000000000001</v>
      </c>
      <c r="E54">
        <v>0.6319914049168931</v>
      </c>
      <c r="F54">
        <v>99.199200000000005</v>
      </c>
      <c r="G54">
        <v>66.95</v>
      </c>
      <c r="H54" s="22">
        <v>14.246988052631579</v>
      </c>
      <c r="I54" s="22">
        <f t="shared" si="1"/>
        <v>8.8911968876519687</v>
      </c>
      <c r="J54" s="22">
        <f t="shared" si="2"/>
        <v>0.95123779417400534</v>
      </c>
      <c r="K54" s="22">
        <f t="shared" si="3"/>
        <v>0.17607249438302033</v>
      </c>
      <c r="L54" s="22">
        <f t="shared" si="4"/>
        <v>-0.20733063009963409</v>
      </c>
      <c r="M54" s="22">
        <f t="shared" si="5"/>
        <v>2.0703381707242974</v>
      </c>
      <c r="N54" s="22">
        <f t="shared" si="6"/>
        <v>1.9729830001156681</v>
      </c>
      <c r="O54" s="22">
        <f t="shared" si="7"/>
        <v>1.2458606363449602</v>
      </c>
      <c r="P54" s="24">
        <v>0</v>
      </c>
      <c r="Q54" s="24">
        <v>0</v>
      </c>
      <c r="R54" s="24">
        <v>0</v>
      </c>
      <c r="S54" s="24">
        <v>0</v>
      </c>
      <c r="T54" s="24">
        <v>1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</row>
    <row r="55" spans="1:26" x14ac:dyDescent="0.25">
      <c r="A55" s="2">
        <v>36678</v>
      </c>
      <c r="B55" s="3">
        <v>379454113</v>
      </c>
      <c r="C55">
        <v>8.2781000000000002</v>
      </c>
      <c r="D55">
        <v>1.4957</v>
      </c>
      <c r="E55">
        <v>0.66269052352551361</v>
      </c>
      <c r="F55">
        <v>102.54430000000001</v>
      </c>
      <c r="G55">
        <v>69.16</v>
      </c>
      <c r="H55" s="22">
        <v>15.598633772727275</v>
      </c>
      <c r="I55" s="22">
        <f t="shared" si="1"/>
        <v>8.883765729627088</v>
      </c>
      <c r="J55" s="22">
        <f t="shared" si="2"/>
        <v>0.95104634039787395</v>
      </c>
      <c r="K55" s="22">
        <f t="shared" si="3"/>
        <v>0.19111172293776615</v>
      </c>
      <c r="L55" s="22">
        <f t="shared" si="4"/>
        <v>-0.15906346317717152</v>
      </c>
      <c r="M55" s="22">
        <f t="shared" si="5"/>
        <v>2.1018734279728046</v>
      </c>
      <c r="N55" s="22">
        <f t="shared" si="6"/>
        <v>1.9242523211396398</v>
      </c>
      <c r="O55" s="22">
        <f t="shared" si="7"/>
        <v>1.2860832959434187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1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</row>
    <row r="56" spans="1:26" x14ac:dyDescent="0.25">
      <c r="A56" s="2">
        <v>36708</v>
      </c>
      <c r="B56" s="3">
        <v>360703105</v>
      </c>
      <c r="C56">
        <v>8.2772000000000006</v>
      </c>
      <c r="D56">
        <v>1.4770000000000001</v>
      </c>
      <c r="E56">
        <v>0.66260270341902994</v>
      </c>
      <c r="F56">
        <v>100.0607</v>
      </c>
      <c r="G56">
        <v>69.5</v>
      </c>
      <c r="H56" s="22">
        <v>14.399478954545456</v>
      </c>
      <c r="I56" s="22">
        <f t="shared" si="1"/>
        <v>8.8387314258779064</v>
      </c>
      <c r="J56" s="22">
        <f t="shared" si="2"/>
        <v>0.9510173365491339</v>
      </c>
      <c r="K56" s="22">
        <f t="shared" si="3"/>
        <v>0.16858612497351363</v>
      </c>
      <c r="L56" s="22">
        <f t="shared" si="4"/>
        <v>-0.18528376022587686</v>
      </c>
      <c r="M56" s="22">
        <f t="shared" si="5"/>
        <v>2.059114806656055</v>
      </c>
      <c r="N56" s="22">
        <f t="shared" si="6"/>
        <v>1.9112942891224463</v>
      </c>
      <c r="O56" s="22">
        <f t="shared" si="7"/>
        <v>1.1562411897532774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1</v>
      </c>
      <c r="W56" s="24">
        <v>0</v>
      </c>
      <c r="X56" s="24">
        <v>0</v>
      </c>
      <c r="Y56" s="24">
        <v>0</v>
      </c>
      <c r="Z56" s="24">
        <v>0</v>
      </c>
    </row>
    <row r="57" spans="1:26" x14ac:dyDescent="0.25">
      <c r="A57" s="2">
        <v>36739</v>
      </c>
      <c r="B57" s="3">
        <v>378390147</v>
      </c>
      <c r="C57">
        <v>8.2794000000000008</v>
      </c>
      <c r="D57">
        <v>1.4778</v>
      </c>
      <c r="E57">
        <v>0.66330591668877681</v>
      </c>
      <c r="F57">
        <v>100.7257</v>
      </c>
      <c r="G57">
        <v>66.59</v>
      </c>
      <c r="H57" s="22">
        <v>13.988484249999996</v>
      </c>
      <c r="I57" s="22">
        <f t="shared" si="1"/>
        <v>8.9144751914653408</v>
      </c>
      <c r="J57" s="22">
        <f t="shared" si="2"/>
        <v>0.95134289117788162</v>
      </c>
      <c r="K57" s="22">
        <f t="shared" si="3"/>
        <v>0.1760473434203266</v>
      </c>
      <c r="L57" s="22">
        <f t="shared" si="4"/>
        <v>-0.18415014240143326</v>
      </c>
      <c r="M57" s="22">
        <f t="shared" si="5"/>
        <v>2.0792236296575926</v>
      </c>
      <c r="N57" s="22">
        <f t="shared" si="6"/>
        <v>1.8658247022086201</v>
      </c>
      <c r="O57" s="22">
        <f t="shared" si="7"/>
        <v>1.1712788253426616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1</v>
      </c>
      <c r="X57" s="24">
        <v>0</v>
      </c>
      <c r="Y57" s="24">
        <v>0</v>
      </c>
      <c r="Z57" s="24">
        <v>0</v>
      </c>
    </row>
    <row r="58" spans="1:26" x14ac:dyDescent="0.25">
      <c r="A58" s="2">
        <v>36770</v>
      </c>
      <c r="B58" s="3">
        <v>362288754</v>
      </c>
      <c r="C58">
        <v>8.2796000000000003</v>
      </c>
      <c r="D58">
        <v>1.4827999999999999</v>
      </c>
      <c r="E58">
        <v>0.67163677883000883</v>
      </c>
      <c r="F58">
        <v>102.43640000000001</v>
      </c>
      <c r="G58">
        <v>59.49</v>
      </c>
      <c r="H58" s="22">
        <v>12.527044391304349</v>
      </c>
      <c r="I58" s="22">
        <f t="shared" si="1"/>
        <v>8.8446621188887118</v>
      </c>
      <c r="J58" s="22">
        <f t="shared" si="2"/>
        <v>0.95122088194961374</v>
      </c>
      <c r="K58" s="22">
        <f t="shared" si="3"/>
        <v>0.17912721983961449</v>
      </c>
      <c r="L58" s="22">
        <f t="shared" si="4"/>
        <v>-0.17225215195340376</v>
      </c>
      <c r="M58" s="22">
        <f t="shared" si="5"/>
        <v>2.092421578823656</v>
      </c>
      <c r="N58" s="22">
        <f t="shared" si="6"/>
        <v>1.7766033023324219</v>
      </c>
      <c r="O58" s="22">
        <f t="shared" si="7"/>
        <v>1.0768609178472817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1</v>
      </c>
      <c r="Y58" s="24">
        <v>0</v>
      </c>
      <c r="Z58" s="24">
        <v>0</v>
      </c>
    </row>
    <row r="59" spans="1:26" x14ac:dyDescent="0.25">
      <c r="A59" s="2">
        <v>36800</v>
      </c>
      <c r="B59" s="3">
        <v>379463837</v>
      </c>
      <c r="C59">
        <v>8.2784999999999993</v>
      </c>
      <c r="D59">
        <v>1.4863999999999999</v>
      </c>
      <c r="E59">
        <v>0.6975446428571429</v>
      </c>
      <c r="F59">
        <v>104.1617</v>
      </c>
      <c r="G59">
        <v>57.16</v>
      </c>
      <c r="H59" s="22">
        <v>11.8130177</v>
      </c>
      <c r="I59" s="22">
        <f t="shared" si="1"/>
        <v>8.9148961959416866</v>
      </c>
      <c r="J59" s="22">
        <f t="shared" si="2"/>
        <v>0.95107473063720405</v>
      </c>
      <c r="K59" s="22">
        <f t="shared" si="3"/>
        <v>0.17969438331549492</v>
      </c>
      <c r="L59" s="22">
        <f t="shared" si="4"/>
        <v>-0.14126808748487668</v>
      </c>
      <c r="M59" s="22">
        <f t="shared" si="5"/>
        <v>2.0998613343663708</v>
      </c>
      <c r="N59" s="22">
        <f t="shared" si="6"/>
        <v>1.7986598259017685</v>
      </c>
      <c r="O59" s="22">
        <f t="shared" si="7"/>
        <v>1.0788626961363246</v>
      </c>
      <c r="P59" s="24">
        <v>0</v>
      </c>
      <c r="Q59" s="24">
        <v>0</v>
      </c>
      <c r="R59" s="24">
        <v>0</v>
      </c>
      <c r="S59" s="24">
        <v>1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</row>
    <row r="60" spans="1:26" x14ac:dyDescent="0.25">
      <c r="A60" s="2">
        <v>36831</v>
      </c>
      <c r="B60" s="3">
        <v>358381419</v>
      </c>
      <c r="C60">
        <v>8.2784999999999993</v>
      </c>
      <c r="D60">
        <v>1.5125</v>
      </c>
      <c r="E60">
        <v>0.68936991589687036</v>
      </c>
      <c r="F60">
        <v>105.4525</v>
      </c>
      <c r="G60">
        <v>54.89</v>
      </c>
      <c r="H60" s="22">
        <v>12.207664636363637</v>
      </c>
      <c r="I60" s="22">
        <f t="shared" si="1"/>
        <v>8.8322599709152687</v>
      </c>
      <c r="J60" s="22">
        <f t="shared" si="2"/>
        <v>0.95114780665448762</v>
      </c>
      <c r="K60" s="22">
        <f t="shared" si="3"/>
        <v>0.19576751193026909</v>
      </c>
      <c r="L60" s="22">
        <f t="shared" si="4"/>
        <v>-0.17387344416598394</v>
      </c>
      <c r="M60" s="22">
        <f t="shared" si="5"/>
        <v>2.1029911399078101</v>
      </c>
      <c r="N60" s="22">
        <f t="shared" si="6"/>
        <v>1.7801112883778809</v>
      </c>
      <c r="O60" s="22">
        <f t="shared" si="7"/>
        <v>1.1440028382827687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4">
        <v>1</v>
      </c>
      <c r="Z60" s="24">
        <v>0</v>
      </c>
    </row>
    <row r="61" spans="1:26" x14ac:dyDescent="0.25">
      <c r="A61" s="2">
        <v>36861</v>
      </c>
      <c r="B61" s="3">
        <v>345772369</v>
      </c>
      <c r="C61">
        <v>8.2774000000000001</v>
      </c>
      <c r="D61">
        <v>1.5426</v>
      </c>
      <c r="E61">
        <v>0.70136063964090334</v>
      </c>
      <c r="F61">
        <v>106.83159999999999</v>
      </c>
      <c r="G61">
        <v>48.68</v>
      </c>
      <c r="H61" s="22">
        <v>13.56634942857143</v>
      </c>
      <c r="I61" s="22">
        <f t="shared" si="1"/>
        <v>8.8278816070746302</v>
      </c>
      <c r="J61" s="22">
        <f t="shared" si="2"/>
        <v>0.95101492351293504</v>
      </c>
      <c r="K61" s="22">
        <f t="shared" si="3"/>
        <v>0.205899153510189</v>
      </c>
      <c r="L61" s="22">
        <f t="shared" si="4"/>
        <v>-0.15014556453044489</v>
      </c>
      <c r="M61" s="22">
        <f t="shared" si="5"/>
        <v>2.1092104249027979</v>
      </c>
      <c r="N61" s="22">
        <f t="shared" si="6"/>
        <v>1.6823361177103373</v>
      </c>
      <c r="O61" s="22">
        <f t="shared" si="7"/>
        <v>1.2314572180179841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4">
        <v>1</v>
      </c>
    </row>
    <row r="62" spans="1:26" x14ac:dyDescent="0.25">
      <c r="A62" s="2">
        <v>36892</v>
      </c>
      <c r="B62" s="3">
        <v>384150373</v>
      </c>
      <c r="C62">
        <v>8.2771000000000008</v>
      </c>
      <c r="D62">
        <v>1.5219</v>
      </c>
      <c r="E62">
        <v>0.68357372342607148</v>
      </c>
      <c r="F62">
        <v>105.00320000000001</v>
      </c>
      <c r="G62">
        <v>54.76</v>
      </c>
      <c r="H62" s="22">
        <v>15.616324650000001</v>
      </c>
      <c r="I62" s="22">
        <f t="shared" si="1"/>
        <v>8.9528344573538305</v>
      </c>
      <c r="J62" s="22">
        <f t="shared" si="2"/>
        <v>0.95105176531919255</v>
      </c>
      <c r="K62" s="22">
        <f t="shared" si="3"/>
        <v>0.181551436773848</v>
      </c>
      <c r="L62" s="22">
        <f t="shared" si="4"/>
        <v>-0.1853175841661383</v>
      </c>
      <c r="M62" s="22">
        <f t="shared" si="5"/>
        <v>2.0848012562820051</v>
      </c>
      <c r="N62" s="22">
        <f t="shared" si="6"/>
        <v>1.8660624529546181</v>
      </c>
      <c r="O62" s="22">
        <f t="shared" si="7"/>
        <v>1.3141409881044217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</row>
    <row r="63" spans="1:26" x14ac:dyDescent="0.25">
      <c r="A63" s="2">
        <v>36923</v>
      </c>
      <c r="B63" s="3">
        <v>373218264</v>
      </c>
      <c r="C63">
        <v>8.2775999999999996</v>
      </c>
      <c r="D63">
        <v>1.5032000000000001</v>
      </c>
      <c r="E63">
        <v>0.67681895093062605</v>
      </c>
      <c r="F63">
        <v>103.6383</v>
      </c>
      <c r="G63">
        <v>50.38</v>
      </c>
      <c r="H63" s="22">
        <v>15.434568904761901</v>
      </c>
      <c r="I63" s="22">
        <f t="shared" si="1"/>
        <v>8.8660744180079654</v>
      </c>
      <c r="J63" s="22">
        <f t="shared" si="2"/>
        <v>0.95113210528229519</v>
      </c>
      <c r="K63" s="22">
        <f t="shared" si="3"/>
        <v>0.1766184142748792</v>
      </c>
      <c r="L63" s="22">
        <f t="shared" si="4"/>
        <v>-0.18112004844706933</v>
      </c>
      <c r="M63" s="22">
        <f t="shared" si="5"/>
        <v>2.0812119983901631</v>
      </c>
      <c r="N63" s="22">
        <f t="shared" si="6"/>
        <v>1.7179662706933279</v>
      </c>
      <c r="O63" s="22">
        <f t="shared" si="7"/>
        <v>1.2250354773772518</v>
      </c>
      <c r="P63" s="24">
        <v>1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</row>
    <row r="64" spans="1:26" x14ac:dyDescent="0.25">
      <c r="A64" s="2">
        <v>36951</v>
      </c>
      <c r="B64" s="3">
        <v>458819807</v>
      </c>
      <c r="C64">
        <v>8.2771000000000008</v>
      </c>
      <c r="D64">
        <v>1.5216000000000001</v>
      </c>
      <c r="E64">
        <v>0.6884681583476765</v>
      </c>
      <c r="F64">
        <v>105.0421</v>
      </c>
      <c r="G64">
        <v>53.8</v>
      </c>
      <c r="H64" s="22">
        <v>15.03138063157895</v>
      </c>
      <c r="I64" s="22">
        <f t="shared" si="1"/>
        <v>9.0884474330484029</v>
      </c>
      <c r="J64" s="22">
        <f t="shared" si="2"/>
        <v>0.95103847628264715</v>
      </c>
      <c r="K64" s="22">
        <f t="shared" si="3"/>
        <v>0.19558451979457364</v>
      </c>
      <c r="L64" s="22">
        <f t="shared" si="4"/>
        <v>-0.15859290107996518</v>
      </c>
      <c r="M64" s="22">
        <f t="shared" si="5"/>
        <v>2.1018623982341671</v>
      </c>
      <c r="N64" s="22">
        <f t="shared" si="6"/>
        <v>1.8294966181592831</v>
      </c>
      <c r="O64" s="22">
        <f t="shared" si="7"/>
        <v>1.2050047076207542</v>
      </c>
      <c r="P64" s="24">
        <v>0</v>
      </c>
      <c r="Q64" s="24">
        <v>1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</row>
    <row r="65" spans="1:26" x14ac:dyDescent="0.25">
      <c r="A65" s="2">
        <v>36982</v>
      </c>
      <c r="B65" s="3">
        <v>416036816</v>
      </c>
      <c r="C65">
        <v>8.2774999999999999</v>
      </c>
      <c r="D65">
        <v>1.5587</v>
      </c>
      <c r="E65">
        <v>0.6922810661128419</v>
      </c>
      <c r="F65">
        <v>107.2745</v>
      </c>
      <c r="G65">
        <v>63.11</v>
      </c>
      <c r="H65" s="22">
        <v>14.714034954545451</v>
      </c>
      <c r="I65" s="22">
        <f t="shared" si="1"/>
        <v>8.8769918518273787</v>
      </c>
      <c r="J65" s="22">
        <f t="shared" si="2"/>
        <v>0.95112002441295562</v>
      </c>
      <c r="K65" s="22">
        <f t="shared" si="3"/>
        <v>0.21298281346792436</v>
      </c>
      <c r="L65" s="22">
        <f t="shared" si="4"/>
        <v>-0.16245582556499172</v>
      </c>
      <c r="M65" s="22">
        <f t="shared" si="5"/>
        <v>2.1154922977503232</v>
      </c>
      <c r="N65" s="22">
        <f t="shared" si="6"/>
        <v>1.9529788286538921</v>
      </c>
      <c r="O65" s="22">
        <f t="shared" si="7"/>
        <v>1.1982247652409561</v>
      </c>
      <c r="P65" s="24">
        <v>0</v>
      </c>
      <c r="Q65" s="24">
        <v>0</v>
      </c>
      <c r="R65" s="24">
        <v>1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</row>
    <row r="66" spans="1:26" x14ac:dyDescent="0.25">
      <c r="A66" s="2">
        <v>37012</v>
      </c>
      <c r="B66" s="3">
        <v>435847502</v>
      </c>
      <c r="C66">
        <v>8.2771000000000008</v>
      </c>
      <c r="D66">
        <v>1.5578000000000001</v>
      </c>
      <c r="E66">
        <v>0.69696124895455813</v>
      </c>
      <c r="F66">
        <v>108.8514</v>
      </c>
      <c r="G66">
        <v>64.63</v>
      </c>
      <c r="H66" s="22">
        <v>13.949420549999999</v>
      </c>
      <c r="I66" s="22">
        <f t="shared" si="1"/>
        <v>8.9773466012055447</v>
      </c>
      <c r="J66" s="22">
        <f t="shared" si="2"/>
        <v>0.95104512076078396</v>
      </c>
      <c r="K66" s="22">
        <f t="shared" si="3"/>
        <v>0.19915589222163357</v>
      </c>
      <c r="L66" s="22">
        <f t="shared" si="4"/>
        <v>-0.15875568416770641</v>
      </c>
      <c r="M66" s="22">
        <f t="shared" si="5"/>
        <v>2.1185186158624902</v>
      </c>
      <c r="N66" s="22">
        <f t="shared" si="6"/>
        <v>1.8889951196969226</v>
      </c>
      <c r="O66" s="22">
        <f t="shared" si="7"/>
        <v>1.1565969813624979</v>
      </c>
      <c r="P66" s="24">
        <v>0</v>
      </c>
      <c r="Q66" s="24">
        <v>0</v>
      </c>
      <c r="R66" s="24">
        <v>0</v>
      </c>
      <c r="S66" s="24">
        <v>0</v>
      </c>
      <c r="T66" s="24">
        <v>1</v>
      </c>
      <c r="U66" s="24">
        <v>0</v>
      </c>
      <c r="V66" s="24">
        <v>0</v>
      </c>
      <c r="W66" s="24">
        <v>0</v>
      </c>
      <c r="X66" s="24">
        <v>0</v>
      </c>
      <c r="Y66" s="24">
        <v>0</v>
      </c>
      <c r="Z66" s="24">
        <v>0</v>
      </c>
    </row>
    <row r="67" spans="1:26" x14ac:dyDescent="0.25">
      <c r="A67" s="2">
        <v>37043</v>
      </c>
      <c r="B67" s="3">
        <v>404962916</v>
      </c>
      <c r="C67">
        <v>8.2769999999999992</v>
      </c>
      <c r="D67">
        <v>1.5410999999999999</v>
      </c>
      <c r="E67">
        <v>0.70101647388713628</v>
      </c>
      <c r="F67">
        <v>108.64709999999999</v>
      </c>
      <c r="G67">
        <v>70.61</v>
      </c>
      <c r="H67" s="22">
        <v>14.315454090909089</v>
      </c>
      <c r="I67" s="22">
        <f t="shared" si="1"/>
        <v>8.8782644197046263</v>
      </c>
      <c r="J67" s="22">
        <f t="shared" si="2"/>
        <v>0.95105961787694993</v>
      </c>
      <c r="K67" s="22">
        <f t="shared" si="3"/>
        <v>0.18869543393215363</v>
      </c>
      <c r="L67" s="22">
        <f t="shared" si="4"/>
        <v>-0.15665988499962294</v>
      </c>
      <c r="M67" s="22">
        <f t="shared" si="5"/>
        <v>2.1086140080021143</v>
      </c>
      <c r="N67" s="22">
        <f t="shared" si="6"/>
        <v>1.964398492927113</v>
      </c>
      <c r="O67" s="22">
        <f t="shared" si="7"/>
        <v>1.2118487760082273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1</v>
      </c>
      <c r="V67" s="24">
        <v>0</v>
      </c>
      <c r="W67" s="24">
        <v>0</v>
      </c>
      <c r="X67" s="24">
        <v>0</v>
      </c>
      <c r="Y67" s="24">
        <v>0</v>
      </c>
      <c r="Z67" s="24">
        <v>0</v>
      </c>
    </row>
    <row r="68" spans="1:26" x14ac:dyDescent="0.25">
      <c r="A68" s="2">
        <v>37073</v>
      </c>
      <c r="B68" s="3">
        <v>369304229</v>
      </c>
      <c r="C68">
        <v>8.2769999999999992</v>
      </c>
      <c r="D68">
        <v>1.5245</v>
      </c>
      <c r="E68">
        <v>0.71326676176890158</v>
      </c>
      <c r="F68">
        <v>109.6938</v>
      </c>
      <c r="G68">
        <v>72.92</v>
      </c>
      <c r="H68" s="22">
        <v>13.937850761904761</v>
      </c>
      <c r="I68" s="22">
        <f t="shared" ref="I68:I131" si="8">LN(B68)-$J$1*LN(B67)</f>
        <v>8.8265130006562664</v>
      </c>
      <c r="J68" s="22">
        <f t="shared" ref="J68:J131" si="9">LN(C68)-$J$1*LN(C67)</f>
        <v>0.95106626275646633</v>
      </c>
      <c r="K68" s="22">
        <f t="shared" ref="K68:K131" si="10">LN(D68)-$J$1*LN(D67)</f>
        <v>0.18379344150861526</v>
      </c>
      <c r="L68" s="22">
        <f t="shared" ref="L68:L131" si="11">LN(E68)-$J$1*LN(E67)</f>
        <v>-0.14252664819311858</v>
      </c>
      <c r="M68" s="22">
        <f t="shared" ref="M68:M131" si="12">LN(F68)-$J$1*LN(F67)</f>
        <v>2.1192350895834906</v>
      </c>
      <c r="N68" s="22">
        <f t="shared" ref="N68:N131" si="13">LN(G68)-$J$1*LN(G67)</f>
        <v>1.947918472169921</v>
      </c>
      <c r="O68" s="22">
        <f t="shared" ref="O68:O131" si="14">LN(H68)-$J$1*LN(H67)</f>
        <v>1.1708714030170682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1</v>
      </c>
      <c r="W68" s="24">
        <v>0</v>
      </c>
      <c r="X68" s="24">
        <v>0</v>
      </c>
      <c r="Y68" s="24">
        <v>0</v>
      </c>
      <c r="Z68" s="24">
        <v>0</v>
      </c>
    </row>
    <row r="69" spans="1:26" x14ac:dyDescent="0.25">
      <c r="A69" s="2">
        <v>37104</v>
      </c>
      <c r="B69" s="3">
        <v>367314212</v>
      </c>
      <c r="C69">
        <v>8.2768999999999995</v>
      </c>
      <c r="D69">
        <v>1.5307999999999999</v>
      </c>
      <c r="E69">
        <v>0.70681368391292054</v>
      </c>
      <c r="F69">
        <v>110.03700000000001</v>
      </c>
      <c r="G69">
        <v>72.97</v>
      </c>
      <c r="H69" s="22">
        <v>14.651824238095235</v>
      </c>
      <c r="I69" s="22">
        <f t="shared" si="8"/>
        <v>8.871805971074215</v>
      </c>
      <c r="J69" s="22">
        <f t="shared" si="9"/>
        <v>0.95105418101137884</v>
      </c>
      <c r="K69" s="22">
        <f t="shared" si="10"/>
        <v>0.19387390647401526</v>
      </c>
      <c r="L69" s="22">
        <f t="shared" si="11"/>
        <v>-0.1611432946123694</v>
      </c>
      <c r="M69" s="22">
        <f t="shared" si="12"/>
        <v>2.1170856065216803</v>
      </c>
      <c r="N69" s="22">
        <f t="shared" si="13"/>
        <v>1.9308987753817743</v>
      </c>
      <c r="O69" s="22">
        <f t="shared" si="14"/>
        <v>1.2355303304602199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1</v>
      </c>
      <c r="X69" s="24">
        <v>0</v>
      </c>
      <c r="Y69" s="24">
        <v>0</v>
      </c>
      <c r="Z69" s="24">
        <v>0</v>
      </c>
    </row>
    <row r="70" spans="1:26" x14ac:dyDescent="0.25">
      <c r="A70" s="2">
        <v>37135</v>
      </c>
      <c r="B70" s="3">
        <v>357715485</v>
      </c>
      <c r="C70">
        <v>8.2769999999999992</v>
      </c>
      <c r="D70">
        <v>1.5399</v>
      </c>
      <c r="E70">
        <v>0.69579738380183687</v>
      </c>
      <c r="F70">
        <v>107.7062</v>
      </c>
      <c r="G70">
        <v>71.540000000000006</v>
      </c>
      <c r="H70" s="22">
        <v>15.71557834782609</v>
      </c>
      <c r="I70" s="22">
        <f t="shared" si="8"/>
        <v>8.8482979819948877</v>
      </c>
      <c r="J70" s="22">
        <f t="shared" si="9"/>
        <v>0.95107290771626452</v>
      </c>
      <c r="K70" s="22">
        <f t="shared" si="10"/>
        <v>0.19753271823905458</v>
      </c>
      <c r="L70" s="22">
        <f t="shared" si="11"/>
        <v>-0.17185327816517298</v>
      </c>
      <c r="M70" s="22">
        <f t="shared" si="12"/>
        <v>2.0939579797428607</v>
      </c>
      <c r="N70" s="22">
        <f t="shared" si="13"/>
        <v>1.9107301150532305</v>
      </c>
      <c r="O70" s="22">
        <f t="shared" si="14"/>
        <v>1.2781418048566395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1</v>
      </c>
      <c r="Y70" s="24">
        <v>0</v>
      </c>
      <c r="Z70" s="24">
        <v>0</v>
      </c>
    </row>
    <row r="71" spans="1:26" x14ac:dyDescent="0.25">
      <c r="A71" s="2">
        <v>37165</v>
      </c>
      <c r="B71" s="3">
        <v>386765757</v>
      </c>
      <c r="C71">
        <v>8.2767999999999997</v>
      </c>
      <c r="D71">
        <v>1.5679000000000001</v>
      </c>
      <c r="E71">
        <v>0.68315343626178437</v>
      </c>
      <c r="F71">
        <v>106.8968</v>
      </c>
      <c r="G71">
        <v>63.93</v>
      </c>
      <c r="H71" s="22">
        <v>14.413938466666668</v>
      </c>
      <c r="I71" s="22">
        <f t="shared" si="8"/>
        <v>8.9409431171014475</v>
      </c>
      <c r="J71" s="22">
        <f t="shared" si="9"/>
        <v>0.95104209912032101</v>
      </c>
      <c r="K71" s="22">
        <f t="shared" si="10"/>
        <v>0.21229253079554117</v>
      </c>
      <c r="L71" s="22">
        <f t="shared" si="11"/>
        <v>-0.18155256724351504</v>
      </c>
      <c r="M71" s="22">
        <f t="shared" si="12"/>
        <v>2.0981899506625949</v>
      </c>
      <c r="N71" s="22">
        <f t="shared" si="13"/>
        <v>1.8091475311716558</v>
      </c>
      <c r="O71" s="22">
        <f t="shared" si="14"/>
        <v>1.1531368279767584</v>
      </c>
      <c r="P71" s="24">
        <v>0</v>
      </c>
      <c r="Q71" s="24">
        <v>0</v>
      </c>
      <c r="R71" s="24">
        <v>0</v>
      </c>
      <c r="S71" s="24">
        <v>1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4">
        <v>0</v>
      </c>
      <c r="Z71" s="24">
        <v>0</v>
      </c>
    </row>
    <row r="72" spans="1:26" x14ac:dyDescent="0.25">
      <c r="A72" s="2">
        <v>37196</v>
      </c>
      <c r="B72" s="3">
        <v>361992870</v>
      </c>
      <c r="C72">
        <v>8.2767999999999997</v>
      </c>
      <c r="D72">
        <v>1.5717000000000001</v>
      </c>
      <c r="E72">
        <v>0.68960761326805053</v>
      </c>
      <c r="F72">
        <v>107.76909999999999</v>
      </c>
      <c r="G72">
        <v>57.29</v>
      </c>
      <c r="H72" s="22">
        <v>14.384090869565217</v>
      </c>
      <c r="I72" s="22">
        <f t="shared" si="8"/>
        <v>8.8318036896955476</v>
      </c>
      <c r="J72" s="22">
        <f t="shared" si="9"/>
        <v>0.95105538912020093</v>
      </c>
      <c r="K72" s="22">
        <f t="shared" si="10"/>
        <v>0.20480240668879948</v>
      </c>
      <c r="L72" s="22">
        <f t="shared" si="11"/>
        <v>-0.16206283276996802</v>
      </c>
      <c r="M72" s="22">
        <f t="shared" si="12"/>
        <v>2.1104658397701561</v>
      </c>
      <c r="N72" s="22">
        <f t="shared" si="13"/>
        <v>1.7613422842922373</v>
      </c>
      <c r="O72" s="22">
        <f t="shared" si="14"/>
        <v>1.1986151669926506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4">
        <v>1</v>
      </c>
      <c r="Z72" s="24">
        <v>0</v>
      </c>
    </row>
    <row r="73" spans="1:26" x14ac:dyDescent="0.25">
      <c r="A73" s="2">
        <v>37226</v>
      </c>
      <c r="B73" s="3">
        <v>343455401</v>
      </c>
      <c r="C73">
        <v>8.2768999999999995</v>
      </c>
      <c r="D73">
        <v>1.5922000000000001</v>
      </c>
      <c r="E73">
        <v>0.69657286152131515</v>
      </c>
      <c r="F73">
        <v>109.2496</v>
      </c>
      <c r="G73">
        <v>48.6</v>
      </c>
      <c r="H73" s="22">
        <v>14.721352285714287</v>
      </c>
      <c r="I73" s="22">
        <f t="shared" si="8"/>
        <v>8.8156435338198715</v>
      </c>
      <c r="J73" s="22">
        <f t="shared" si="9"/>
        <v>0.95106747101125877</v>
      </c>
      <c r="K73" s="22">
        <f t="shared" si="10"/>
        <v>0.21642989781726008</v>
      </c>
      <c r="L73" s="22">
        <f t="shared" si="11"/>
        <v>-0.15718499452687329</v>
      </c>
      <c r="M73" s="22">
        <f t="shared" si="12"/>
        <v>2.1196401361411041</v>
      </c>
      <c r="N73" s="22">
        <f t="shared" si="13"/>
        <v>1.6571541822751801</v>
      </c>
      <c r="O73" s="22">
        <f t="shared" si="14"/>
        <v>1.2229314390039014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1</v>
      </c>
    </row>
    <row r="74" spans="1:26" x14ac:dyDescent="0.25">
      <c r="A74" s="2">
        <v>37257</v>
      </c>
      <c r="B74" s="3">
        <v>367699970</v>
      </c>
      <c r="C74">
        <v>8.2764000000000006</v>
      </c>
      <c r="D74">
        <v>1.5788</v>
      </c>
      <c r="E74">
        <v>0.69381808089918817</v>
      </c>
      <c r="F74">
        <v>109.518</v>
      </c>
      <c r="G74">
        <v>47.41</v>
      </c>
      <c r="H74" s="22">
        <v>15.705219</v>
      </c>
      <c r="I74" s="22">
        <f t="shared" si="8"/>
        <v>8.9127655613596133</v>
      </c>
      <c r="J74" s="22">
        <f t="shared" si="9"/>
        <v>0.95100041505611466</v>
      </c>
      <c r="K74" s="22">
        <f t="shared" si="10"/>
        <v>0.20085087558676751</v>
      </c>
      <c r="L74" s="22">
        <f t="shared" si="11"/>
        <v>-0.16667489994669676</v>
      </c>
      <c r="M74" s="22">
        <f t="shared" si="12"/>
        <v>2.1145895743557315</v>
      </c>
      <c r="N74" s="22">
        <f t="shared" si="13"/>
        <v>1.7228402349154801</v>
      </c>
      <c r="O74" s="22">
        <f t="shared" si="14"/>
        <v>1.2748786405225434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4">
        <v>0</v>
      </c>
    </row>
    <row r="75" spans="1:26" x14ac:dyDescent="0.25">
      <c r="A75" s="2">
        <v>37288</v>
      </c>
      <c r="B75" s="3">
        <v>385445526</v>
      </c>
      <c r="C75">
        <v>8.2771000000000008</v>
      </c>
      <c r="D75">
        <v>1.5996999999999999</v>
      </c>
      <c r="E75">
        <v>0.69822650467811764</v>
      </c>
      <c r="F75">
        <v>111.28</v>
      </c>
      <c r="G75">
        <v>54.26</v>
      </c>
      <c r="H75" s="22">
        <v>16.02963738095238</v>
      </c>
      <c r="I75" s="22">
        <f t="shared" si="8"/>
        <v>8.9223826080140469</v>
      </c>
      <c r="J75" s="22">
        <f t="shared" si="9"/>
        <v>0.95111821531866947</v>
      </c>
      <c r="K75" s="22">
        <f t="shared" si="10"/>
        <v>0.21865032602180767</v>
      </c>
      <c r="L75" s="22">
        <f t="shared" si="11"/>
        <v>-0.15816170733189616</v>
      </c>
      <c r="M75" s="22">
        <f t="shared" si="12"/>
        <v>2.1292006419954008</v>
      </c>
      <c r="N75" s="22">
        <f t="shared" si="13"/>
        <v>1.8714290599280705</v>
      </c>
      <c r="O75" s="22">
        <f t="shared" si="14"/>
        <v>1.2597431524666545</v>
      </c>
      <c r="P75" s="24">
        <v>1</v>
      </c>
      <c r="Q75" s="24">
        <v>0</v>
      </c>
      <c r="R75" s="24">
        <v>0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24">
        <v>0</v>
      </c>
      <c r="Y75" s="24">
        <v>0</v>
      </c>
      <c r="Z75" s="24">
        <v>0</v>
      </c>
    </row>
    <row r="76" spans="1:26" x14ac:dyDescent="0.25">
      <c r="A76" s="2">
        <v>37316</v>
      </c>
      <c r="B76" s="3">
        <v>430402018</v>
      </c>
      <c r="C76">
        <v>8.2766999999999999</v>
      </c>
      <c r="D76">
        <v>1.5964</v>
      </c>
      <c r="E76">
        <v>0.70288887326913607</v>
      </c>
      <c r="F76">
        <v>112.18510000000001</v>
      </c>
      <c r="G76">
        <v>55.14</v>
      </c>
      <c r="H76" s="22">
        <v>16.789415421052627</v>
      </c>
      <c r="I76" s="22">
        <f t="shared" si="8"/>
        <v>9.0067795169881588</v>
      </c>
      <c r="J76" s="22">
        <f t="shared" si="9"/>
        <v>0.95102337220377331</v>
      </c>
      <c r="K76" s="22">
        <f t="shared" si="10"/>
        <v>0.2093522327764647</v>
      </c>
      <c r="L76" s="22">
        <f t="shared" si="11"/>
        <v>-0.15499002670009809</v>
      </c>
      <c r="M76" s="22">
        <f t="shared" si="12"/>
        <v>2.1285229345077563</v>
      </c>
      <c r="N76" s="22">
        <f t="shared" si="13"/>
        <v>1.8132923866187185</v>
      </c>
      <c r="O76" s="22">
        <f t="shared" si="14"/>
        <v>1.29480701359344</v>
      </c>
      <c r="P76" s="24">
        <v>0</v>
      </c>
      <c r="Q76" s="24">
        <v>1</v>
      </c>
      <c r="R76" s="24">
        <v>0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4">
        <v>0</v>
      </c>
    </row>
    <row r="77" spans="1:26" x14ac:dyDescent="0.25">
      <c r="A77" s="2">
        <v>37347</v>
      </c>
      <c r="B77" s="3">
        <v>417824748</v>
      </c>
      <c r="C77">
        <v>8.2773000000000003</v>
      </c>
      <c r="D77">
        <v>1.5876999999999999</v>
      </c>
      <c r="E77">
        <v>0.70274068868587491</v>
      </c>
      <c r="F77">
        <v>111.18210000000001</v>
      </c>
      <c r="G77">
        <v>50.8</v>
      </c>
      <c r="H77" s="22">
        <v>17.450910799999996</v>
      </c>
      <c r="I77" s="22">
        <f t="shared" si="8"/>
        <v>8.9164459989113496</v>
      </c>
      <c r="J77" s="22">
        <f t="shared" si="9"/>
        <v>0.9511224422361888</v>
      </c>
      <c r="K77" s="22">
        <f t="shared" si="10"/>
        <v>0.2050233262954857</v>
      </c>
      <c r="L77" s="22">
        <f t="shared" si="11"/>
        <v>-0.15886125803647388</v>
      </c>
      <c r="M77" s="22">
        <f t="shared" si="12"/>
        <v>2.1150867955033426</v>
      </c>
      <c r="N77" s="22">
        <f t="shared" si="13"/>
        <v>1.722464881506828</v>
      </c>
      <c r="O77" s="22">
        <f t="shared" si="14"/>
        <v>1.3079800827626182</v>
      </c>
      <c r="P77" s="24">
        <v>0</v>
      </c>
      <c r="Q77" s="24">
        <v>0</v>
      </c>
      <c r="R77" s="24">
        <v>1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</row>
    <row r="78" spans="1:26" x14ac:dyDescent="0.25">
      <c r="A78" s="2">
        <v>37377</v>
      </c>
      <c r="B78" s="3">
        <v>436058532</v>
      </c>
      <c r="C78">
        <v>8.2772000000000006</v>
      </c>
      <c r="D78">
        <v>1.5814999999999999</v>
      </c>
      <c r="E78">
        <v>0.69304872132510909</v>
      </c>
      <c r="F78">
        <v>110.80670000000001</v>
      </c>
      <c r="G78">
        <v>44.78</v>
      </c>
      <c r="H78" s="22">
        <v>16.563479681818187</v>
      </c>
      <c r="I78" s="22">
        <f t="shared" si="8"/>
        <v>8.9754720883306423</v>
      </c>
      <c r="J78" s="22">
        <f t="shared" si="9"/>
        <v>0.95107049141103284</v>
      </c>
      <c r="K78" s="22">
        <f t="shared" si="10"/>
        <v>0.2041162283078356</v>
      </c>
      <c r="L78" s="22">
        <f t="shared" si="11"/>
        <v>-0.17263295181182967</v>
      </c>
      <c r="M78" s="22">
        <f t="shared" si="12"/>
        <v>2.1166440730991556</v>
      </c>
      <c r="N78" s="22">
        <f t="shared" si="13"/>
        <v>1.6414186161491688</v>
      </c>
      <c r="O78" s="22">
        <f t="shared" si="14"/>
        <v>1.2345347394266499</v>
      </c>
      <c r="P78" s="24">
        <v>0</v>
      </c>
      <c r="Q78" s="24">
        <v>0</v>
      </c>
      <c r="R78" s="24">
        <v>0</v>
      </c>
      <c r="S78" s="24">
        <v>0</v>
      </c>
      <c r="T78" s="24">
        <v>1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0</v>
      </c>
    </row>
    <row r="79" spans="1:26" x14ac:dyDescent="0.25">
      <c r="A79" s="2">
        <v>37408</v>
      </c>
      <c r="B79" s="3">
        <v>397557440</v>
      </c>
      <c r="C79">
        <v>8.2769999999999992</v>
      </c>
      <c r="D79">
        <v>1.5502</v>
      </c>
      <c r="E79">
        <v>0.68502534593779973</v>
      </c>
      <c r="F79">
        <v>107.6936</v>
      </c>
      <c r="G79">
        <v>46.98</v>
      </c>
      <c r="H79" s="22">
        <v>17.054362727272732</v>
      </c>
      <c r="I79" s="22">
        <f t="shared" si="8"/>
        <v>8.8595421127586178</v>
      </c>
      <c r="J79" s="22">
        <f t="shared" si="9"/>
        <v>0.9510529730777133</v>
      </c>
      <c r="K79" s="22">
        <f t="shared" si="10"/>
        <v>0.18627838479531245</v>
      </c>
      <c r="L79" s="22">
        <f t="shared" si="11"/>
        <v>-0.1766392025088046</v>
      </c>
      <c r="M79" s="22">
        <f t="shared" si="12"/>
        <v>2.0900071750803266</v>
      </c>
      <c r="N79" s="22">
        <f t="shared" si="13"/>
        <v>1.758753093086932</v>
      </c>
      <c r="O79" s="22">
        <f t="shared" si="14"/>
        <v>1.2924459105020403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1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</row>
    <row r="80" spans="1:26" x14ac:dyDescent="0.25">
      <c r="A80" s="2">
        <v>37438</v>
      </c>
      <c r="B80" s="3">
        <v>358787043</v>
      </c>
      <c r="C80">
        <v>8.2766999999999999</v>
      </c>
      <c r="D80">
        <v>1.5318000000000001</v>
      </c>
      <c r="E80">
        <v>0.67399069892835473</v>
      </c>
      <c r="F80">
        <v>104.87439999999999</v>
      </c>
      <c r="G80">
        <v>50.41</v>
      </c>
      <c r="H80" s="22">
        <v>17.006989949999998</v>
      </c>
      <c r="I80" s="22">
        <f t="shared" si="8"/>
        <v>8.8077720838366673</v>
      </c>
      <c r="J80" s="22">
        <f t="shared" si="9"/>
        <v>0.95103001708328971</v>
      </c>
      <c r="K80" s="22">
        <f t="shared" si="10"/>
        <v>0.18533233931745538</v>
      </c>
      <c r="L80" s="22">
        <f t="shared" si="11"/>
        <v>-0.18647427595514379</v>
      </c>
      <c r="M80" s="22">
        <f t="shared" si="12"/>
        <v>2.0791538567360628</v>
      </c>
      <c r="N80" s="22">
        <f t="shared" si="13"/>
        <v>1.8028424795176177</v>
      </c>
      <c r="O80" s="22">
        <f t="shared" si="14"/>
        <v>1.2736011058901036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0</v>
      </c>
      <c r="V80" s="24">
        <v>1</v>
      </c>
      <c r="W80" s="24">
        <v>0</v>
      </c>
      <c r="X80" s="24">
        <v>0</v>
      </c>
      <c r="Y80" s="24">
        <v>0</v>
      </c>
      <c r="Z80" s="24">
        <v>0</v>
      </c>
    </row>
    <row r="81" spans="1:26" x14ac:dyDescent="0.25">
      <c r="A81" s="2">
        <v>37469</v>
      </c>
      <c r="B81" s="3">
        <v>404603381</v>
      </c>
      <c r="C81">
        <v>8.2767999999999997</v>
      </c>
      <c r="D81">
        <v>1.5456000000000001</v>
      </c>
      <c r="E81">
        <v>0.6424670735624799</v>
      </c>
      <c r="F81">
        <v>101.95699999999999</v>
      </c>
      <c r="G81">
        <v>54.87</v>
      </c>
      <c r="H81" s="22">
        <v>16.217149727272727</v>
      </c>
      <c r="I81" s="22">
        <f t="shared" si="8"/>
        <v>8.9843860725631881</v>
      </c>
      <c r="J81" s="22">
        <f t="shared" si="9"/>
        <v>0.95106203424056801</v>
      </c>
      <c r="K81" s="22">
        <f t="shared" si="10"/>
        <v>0.2008682515047707</v>
      </c>
      <c r="L81" s="22">
        <f t="shared" si="11"/>
        <v>-0.22544327851348978</v>
      </c>
      <c r="M81" s="22">
        <f t="shared" si="12"/>
        <v>2.0655312617508303</v>
      </c>
      <c r="N81" s="22">
        <f t="shared" si="13"/>
        <v>1.8488624886188871</v>
      </c>
      <c r="O81" s="22">
        <f t="shared" si="14"/>
        <v>1.2275758692378591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0</v>
      </c>
      <c r="V81" s="24">
        <v>0</v>
      </c>
      <c r="W81" s="24">
        <v>1</v>
      </c>
      <c r="X81" s="24">
        <v>0</v>
      </c>
      <c r="Y81" s="24">
        <v>0</v>
      </c>
      <c r="Z81" s="24">
        <v>0</v>
      </c>
    </row>
    <row r="82" spans="1:26" x14ac:dyDescent="0.25">
      <c r="A82" s="2">
        <v>37500</v>
      </c>
      <c r="B82" s="3">
        <v>407281630</v>
      </c>
      <c r="C82">
        <v>8.2766999999999999</v>
      </c>
      <c r="D82">
        <v>1.5693999999999999</v>
      </c>
      <c r="E82">
        <v>0.65070275897969809</v>
      </c>
      <c r="F82">
        <v>103.456</v>
      </c>
      <c r="G82">
        <v>46.11</v>
      </c>
      <c r="H82" s="22">
        <v>16.728105681818182</v>
      </c>
      <c r="I82" s="22">
        <f t="shared" si="8"/>
        <v>8.9248856582256089</v>
      </c>
      <c r="J82" s="22">
        <f t="shared" si="9"/>
        <v>0.95104330708316964</v>
      </c>
      <c r="K82" s="22">
        <f t="shared" si="10"/>
        <v>0.21121667924937157</v>
      </c>
      <c r="L82" s="22">
        <f t="shared" si="11"/>
        <v>-0.18636049147747055</v>
      </c>
      <c r="M82" s="22">
        <f t="shared" si="12"/>
        <v>2.0956432658685413</v>
      </c>
      <c r="N82" s="22">
        <f t="shared" si="13"/>
        <v>1.6282981331296278</v>
      </c>
      <c r="O82" s="22">
        <f t="shared" si="14"/>
        <v>1.284752160679876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1</v>
      </c>
      <c r="Y82" s="24">
        <v>0</v>
      </c>
      <c r="Z82" s="24">
        <v>0</v>
      </c>
    </row>
    <row r="83" spans="1:26" x14ac:dyDescent="0.25">
      <c r="A83" s="2">
        <v>37530</v>
      </c>
      <c r="B83" s="3">
        <v>395040887</v>
      </c>
      <c r="C83">
        <v>8.2769999999999992</v>
      </c>
      <c r="D83">
        <v>1.5761000000000001</v>
      </c>
      <c r="E83">
        <v>0.64254963695945511</v>
      </c>
      <c r="F83">
        <v>103.44459999999999</v>
      </c>
      <c r="G83">
        <v>36.659999999999997</v>
      </c>
      <c r="H83" s="22">
        <v>17.283128550000001</v>
      </c>
      <c r="I83" s="22">
        <f t="shared" si="8"/>
        <v>8.8907413205598047</v>
      </c>
      <c r="J83" s="22">
        <f t="shared" si="9"/>
        <v>0.95108619787671334</v>
      </c>
      <c r="K83" s="22">
        <f t="shared" si="10"/>
        <v>0.20707208180817865</v>
      </c>
      <c r="L83" s="22">
        <f t="shared" si="11"/>
        <v>-0.20597492636911188</v>
      </c>
      <c r="M83" s="22">
        <f t="shared" si="12"/>
        <v>2.0875056828504523</v>
      </c>
      <c r="N83" s="22">
        <f t="shared" si="13"/>
        <v>1.4946198269913209</v>
      </c>
      <c r="O83" s="22">
        <f t="shared" si="14"/>
        <v>1.3003311434639326</v>
      </c>
      <c r="P83" s="24">
        <v>0</v>
      </c>
      <c r="Q83" s="24">
        <v>0</v>
      </c>
      <c r="R83" s="24">
        <v>0</v>
      </c>
      <c r="S83" s="24">
        <v>1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4">
        <v>0</v>
      </c>
      <c r="Z83" s="24">
        <v>0</v>
      </c>
    </row>
    <row r="84" spans="1:26" x14ac:dyDescent="0.25">
      <c r="A84" s="2">
        <v>37561</v>
      </c>
      <c r="B84" s="3">
        <v>377561466</v>
      </c>
      <c r="C84">
        <v>8.2772000000000006</v>
      </c>
      <c r="D84">
        <v>1.5780000000000001</v>
      </c>
      <c r="E84">
        <v>0.6420545746388443</v>
      </c>
      <c r="F84">
        <v>104.1088</v>
      </c>
      <c r="G84">
        <v>42.81</v>
      </c>
      <c r="H84" s="22">
        <v>17.257782478260868</v>
      </c>
      <c r="I84" s="22">
        <f t="shared" si="8"/>
        <v>8.8622690313445709</v>
      </c>
      <c r="J84" s="22">
        <f t="shared" si="9"/>
        <v>0.95109042580874448</v>
      </c>
      <c r="K84" s="22">
        <f t="shared" si="10"/>
        <v>0.20593382976403546</v>
      </c>
      <c r="L84" s="22">
        <f t="shared" si="11"/>
        <v>-0.19981080660361614</v>
      </c>
      <c r="M84" s="22">
        <f t="shared" si="12"/>
        <v>2.0939665941154288</v>
      </c>
      <c r="N84" s="22">
        <f t="shared" si="13"/>
        <v>1.7758442868304971</v>
      </c>
      <c r="O84" s="22">
        <f t="shared" si="14"/>
        <v>1.2809112613616536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4">
        <v>1</v>
      </c>
      <c r="Z84" s="24">
        <v>0</v>
      </c>
    </row>
    <row r="85" spans="1:26" x14ac:dyDescent="0.25">
      <c r="A85" s="2">
        <v>37591</v>
      </c>
      <c r="B85" s="3">
        <v>375772966</v>
      </c>
      <c r="C85">
        <v>8.2772000000000006</v>
      </c>
      <c r="D85">
        <v>1.5714999999999999</v>
      </c>
      <c r="E85">
        <v>0.63649672204188146</v>
      </c>
      <c r="F85">
        <v>102.5968</v>
      </c>
      <c r="G85">
        <v>40.6</v>
      </c>
      <c r="H85" s="22">
        <v>18.392696749999999</v>
      </c>
      <c r="I85" s="22">
        <f t="shared" si="8"/>
        <v>8.8824115396733667</v>
      </c>
      <c r="J85" s="22">
        <f t="shared" si="9"/>
        <v>0.95107713612999145</v>
      </c>
      <c r="K85" s="22">
        <f t="shared" si="10"/>
        <v>0.20114355492245978</v>
      </c>
      <c r="L85" s="22">
        <f t="shared" si="11"/>
        <v>-0.20808092654770552</v>
      </c>
      <c r="M85" s="22">
        <f t="shared" si="12"/>
        <v>2.0758166647839902</v>
      </c>
      <c r="N85" s="22">
        <f t="shared" si="13"/>
        <v>1.6375436205214169</v>
      </c>
      <c r="O85" s="22">
        <f t="shared" si="14"/>
        <v>1.345408910119263</v>
      </c>
      <c r="P85" s="24">
        <v>0</v>
      </c>
      <c r="Q85" s="24">
        <v>0</v>
      </c>
      <c r="R85" s="24">
        <v>0</v>
      </c>
      <c r="S85" s="24">
        <v>0</v>
      </c>
      <c r="T85" s="24">
        <v>0</v>
      </c>
      <c r="U85" s="24">
        <v>0</v>
      </c>
      <c r="V85" s="24">
        <v>0</v>
      </c>
      <c r="W85" s="24">
        <v>0</v>
      </c>
      <c r="X85" s="24">
        <v>0</v>
      </c>
      <c r="Y85" s="24">
        <v>0</v>
      </c>
      <c r="Z85" s="24">
        <v>1</v>
      </c>
    </row>
    <row r="86" spans="1:26" x14ac:dyDescent="0.25">
      <c r="A86" s="2">
        <v>37622</v>
      </c>
      <c r="B86" s="3">
        <v>382214657</v>
      </c>
      <c r="C86">
        <v>8.2776999999999994</v>
      </c>
      <c r="D86">
        <v>1.5591999999999999</v>
      </c>
      <c r="E86">
        <v>0.63039778099981081</v>
      </c>
      <c r="F86">
        <v>102.011</v>
      </c>
      <c r="G86">
        <v>43.67</v>
      </c>
      <c r="H86" s="22">
        <v>17.794103666666668</v>
      </c>
      <c r="I86" s="22">
        <f t="shared" si="8"/>
        <v>8.9020203002315927</v>
      </c>
      <c r="J86" s="22">
        <f t="shared" si="9"/>
        <v>0.95113754120645222</v>
      </c>
      <c r="K86" s="22">
        <f t="shared" si="10"/>
        <v>0.19555605172069709</v>
      </c>
      <c r="L86" s="22">
        <f t="shared" si="11"/>
        <v>-0.21292745439799451</v>
      </c>
      <c r="M86" s="22">
        <f t="shared" si="12"/>
        <v>2.0781369418653202</v>
      </c>
      <c r="N86" s="22">
        <f t="shared" si="13"/>
        <v>1.7395889308632415</v>
      </c>
      <c r="O86" s="22">
        <f t="shared" si="14"/>
        <v>1.2772926292052522</v>
      </c>
      <c r="P86" s="24">
        <v>0</v>
      </c>
      <c r="Q86" s="24">
        <v>0</v>
      </c>
      <c r="R86" s="24">
        <v>0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  <c r="X86" s="24">
        <v>0</v>
      </c>
      <c r="Y86" s="24">
        <v>0</v>
      </c>
      <c r="Z86" s="24">
        <v>0</v>
      </c>
    </row>
    <row r="87" spans="1:26" x14ac:dyDescent="0.25">
      <c r="A87" s="2">
        <v>37653</v>
      </c>
      <c r="B87" s="3">
        <v>403853215</v>
      </c>
      <c r="C87">
        <v>8.2774999999999999</v>
      </c>
      <c r="D87">
        <v>1.5414000000000001</v>
      </c>
      <c r="E87">
        <v>0.61823802163833075</v>
      </c>
      <c r="F87">
        <v>99.280900000000003</v>
      </c>
      <c r="G87">
        <v>46.58</v>
      </c>
      <c r="H87" s="22">
        <v>16.677393380952378</v>
      </c>
      <c r="I87" s="22">
        <f t="shared" si="8"/>
        <v>8.9477409247605717</v>
      </c>
      <c r="J87" s="22">
        <f t="shared" si="9"/>
        <v>0.95108015682166558</v>
      </c>
      <c r="K87" s="22">
        <f t="shared" si="10"/>
        <v>0.18839601629558819</v>
      </c>
      <c r="L87" s="22">
        <f t="shared" si="11"/>
        <v>-0.22710940415516867</v>
      </c>
      <c r="M87" s="22">
        <f t="shared" si="12"/>
        <v>2.0541588482914257</v>
      </c>
      <c r="N87" s="22">
        <f t="shared" si="13"/>
        <v>1.7640075123325865</v>
      </c>
      <c r="O87" s="22">
        <f t="shared" si="14"/>
        <v>1.2306771813369906</v>
      </c>
      <c r="P87" s="24">
        <v>1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4">
        <v>0</v>
      </c>
      <c r="Z87" s="24">
        <v>0</v>
      </c>
    </row>
    <row r="88" spans="1:26" x14ac:dyDescent="0.25">
      <c r="A88" s="2">
        <v>37681</v>
      </c>
      <c r="B88" s="3">
        <v>461550966</v>
      </c>
      <c r="C88">
        <v>8.2780000000000005</v>
      </c>
      <c r="D88">
        <v>1.5121</v>
      </c>
      <c r="E88">
        <v>0.62192922445425702</v>
      </c>
      <c r="F88">
        <v>97.960099999999997</v>
      </c>
      <c r="G88">
        <v>48.16</v>
      </c>
      <c r="H88" s="22">
        <v>15.791251210526315</v>
      </c>
      <c r="I88" s="22">
        <f t="shared" si="8"/>
        <v>9.0509939189623179</v>
      </c>
      <c r="J88" s="22">
        <f t="shared" si="9"/>
        <v>0.95115384858494534</v>
      </c>
      <c r="K88" s="22">
        <f t="shared" si="10"/>
        <v>0.17551931123752065</v>
      </c>
      <c r="L88" s="22">
        <f t="shared" si="11"/>
        <v>-0.2104440187021237</v>
      </c>
      <c r="M88" s="22">
        <f t="shared" si="12"/>
        <v>2.0556859895394091</v>
      </c>
      <c r="N88" s="22">
        <f t="shared" si="13"/>
        <v>1.7618846055496582</v>
      </c>
      <c r="O88" s="22">
        <f t="shared" si="14"/>
        <v>1.2117263038936241</v>
      </c>
      <c r="P88" s="24">
        <v>0</v>
      </c>
      <c r="Q88" s="24">
        <v>1</v>
      </c>
      <c r="R88" s="24">
        <v>0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  <c r="X88" s="24">
        <v>0</v>
      </c>
      <c r="Y88" s="24">
        <v>0</v>
      </c>
      <c r="Z88" s="24">
        <v>0</v>
      </c>
    </row>
    <row r="89" spans="1:26" x14ac:dyDescent="0.25">
      <c r="A89" s="2">
        <v>37712</v>
      </c>
      <c r="B89" s="3">
        <v>458200250</v>
      </c>
      <c r="C89">
        <v>8.2773000000000003</v>
      </c>
      <c r="D89">
        <v>1.4761</v>
      </c>
      <c r="E89">
        <v>0.63191153238546605</v>
      </c>
      <c r="F89">
        <v>97.190600000000003</v>
      </c>
      <c r="G89">
        <v>48.84</v>
      </c>
      <c r="H89" s="22">
        <v>15.195796714285715</v>
      </c>
      <c r="I89" s="22">
        <f t="shared" si="8"/>
        <v>8.9702602008565346</v>
      </c>
      <c r="J89" s="22">
        <f t="shared" si="9"/>
        <v>0.95103606193313661</v>
      </c>
      <c r="K89" s="22">
        <f t="shared" si="10"/>
        <v>0.16197879733574649</v>
      </c>
      <c r="L89" s="22">
        <f t="shared" si="11"/>
        <v>-0.19779493616366822</v>
      </c>
      <c r="M89" s="22">
        <f t="shared" si="12"/>
        <v>2.0551658598714102</v>
      </c>
      <c r="N89" s="22">
        <f t="shared" si="13"/>
        <v>1.7575588086921927</v>
      </c>
      <c r="O89" s="22">
        <f t="shared" si="14"/>
        <v>1.2033180214542494</v>
      </c>
      <c r="P89" s="24">
        <v>0</v>
      </c>
      <c r="Q89" s="24">
        <v>0</v>
      </c>
      <c r="R89" s="24">
        <v>1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4">
        <v>0</v>
      </c>
    </row>
    <row r="90" spans="1:26" x14ac:dyDescent="0.25">
      <c r="A90" s="2">
        <v>37742</v>
      </c>
      <c r="B90" s="3">
        <v>440436877</v>
      </c>
      <c r="C90">
        <v>8.2772000000000006</v>
      </c>
      <c r="D90">
        <v>1.4581999999999999</v>
      </c>
      <c r="E90">
        <v>0.63536438147277463</v>
      </c>
      <c r="F90">
        <v>96.873000000000005</v>
      </c>
      <c r="G90">
        <v>49.26</v>
      </c>
      <c r="H90" s="22">
        <v>15.888056142857138</v>
      </c>
      <c r="I90" s="22">
        <f t="shared" si="8"/>
        <v>8.934728414069653</v>
      </c>
      <c r="J90" s="22">
        <f t="shared" si="9"/>
        <v>0.95107049141103284</v>
      </c>
      <c r="K90" s="22">
        <f t="shared" si="10"/>
        <v>0.16303088738174509</v>
      </c>
      <c r="L90" s="22">
        <f t="shared" si="11"/>
        <v>-0.20110338430551139</v>
      </c>
      <c r="M90" s="22">
        <f t="shared" si="12"/>
        <v>2.0562301428650778</v>
      </c>
      <c r="N90" s="22">
        <f t="shared" si="13"/>
        <v>1.7584100856090146</v>
      </c>
      <c r="O90" s="22">
        <f t="shared" si="14"/>
        <v>1.2690072692503613</v>
      </c>
      <c r="P90" s="24">
        <v>0</v>
      </c>
      <c r="Q90" s="24">
        <v>0</v>
      </c>
      <c r="R90" s="24">
        <v>0</v>
      </c>
      <c r="S90" s="24">
        <v>0</v>
      </c>
      <c r="T90" s="24">
        <v>1</v>
      </c>
      <c r="U90" s="24">
        <v>0</v>
      </c>
      <c r="V90" s="24">
        <v>0</v>
      </c>
      <c r="W90" s="24">
        <v>0</v>
      </c>
      <c r="X90" s="24">
        <v>0</v>
      </c>
      <c r="Y90" s="24">
        <v>0</v>
      </c>
      <c r="Z90" s="24">
        <v>0</v>
      </c>
    </row>
    <row r="91" spans="1:26" x14ac:dyDescent="0.25">
      <c r="A91" s="2">
        <v>37773</v>
      </c>
      <c r="B91" s="3">
        <v>462178282</v>
      </c>
      <c r="C91">
        <v>8.2768999999999995</v>
      </c>
      <c r="D91">
        <v>1.3839999999999999</v>
      </c>
      <c r="E91">
        <v>0.61637080867850091</v>
      </c>
      <c r="F91">
        <v>92.340500000000006</v>
      </c>
      <c r="G91">
        <v>58.99</v>
      </c>
      <c r="H91" s="22">
        <v>16.694459904761906</v>
      </c>
      <c r="I91" s="22">
        <f t="shared" si="8"/>
        <v>9.0046585343824841</v>
      </c>
      <c r="J91" s="22">
        <f t="shared" si="9"/>
        <v>0.95104089133262582</v>
      </c>
      <c r="K91" s="22">
        <f t="shared" si="10"/>
        <v>0.11751631808087165</v>
      </c>
      <c r="L91" s="22">
        <f t="shared" si="11"/>
        <v>-0.23445039584824706</v>
      </c>
      <c r="M91" s="22">
        <f t="shared" si="12"/>
        <v>2.0101123685711708</v>
      </c>
      <c r="N91" s="22">
        <f t="shared" si="13"/>
        <v>1.9339561220341679</v>
      </c>
      <c r="O91" s="22">
        <f t="shared" si="14"/>
        <v>1.2940147196258205</v>
      </c>
      <c r="P91" s="24">
        <v>0</v>
      </c>
      <c r="Q91" s="24">
        <v>0</v>
      </c>
      <c r="R91" s="24">
        <v>0</v>
      </c>
      <c r="S91" s="24">
        <v>0</v>
      </c>
      <c r="T91" s="24">
        <v>0</v>
      </c>
      <c r="U91" s="24">
        <v>1</v>
      </c>
      <c r="V91" s="24">
        <v>0</v>
      </c>
      <c r="W91" s="24">
        <v>0</v>
      </c>
      <c r="X91" s="24">
        <v>0</v>
      </c>
      <c r="Y91" s="24">
        <v>0</v>
      </c>
      <c r="Z91" s="24">
        <v>0</v>
      </c>
    </row>
    <row r="92" spans="1:26" x14ac:dyDescent="0.25">
      <c r="A92" s="2">
        <v>37803</v>
      </c>
      <c r="B92" s="3">
        <v>420699469</v>
      </c>
      <c r="C92">
        <v>8.2771000000000008</v>
      </c>
      <c r="D92">
        <v>1.3525</v>
      </c>
      <c r="E92">
        <v>0.60208320789933167</v>
      </c>
      <c r="F92">
        <v>91.101200000000006</v>
      </c>
      <c r="G92">
        <v>64.81</v>
      </c>
      <c r="H92" s="22">
        <v>17.537040047619044</v>
      </c>
      <c r="I92" s="22">
        <f t="shared" si="8"/>
        <v>8.8841255898667715</v>
      </c>
      <c r="J92" s="22">
        <f t="shared" si="9"/>
        <v>0.95108498931538521</v>
      </c>
      <c r="K92" s="22">
        <f t="shared" si="10"/>
        <v>0.1232169102809868</v>
      </c>
      <c r="L92" s="22">
        <f t="shared" si="11"/>
        <v>-0.24121103019471618</v>
      </c>
      <c r="M92" s="22">
        <f t="shared" si="12"/>
        <v>2.0229554190076242</v>
      </c>
      <c r="N92" s="22">
        <f t="shared" si="13"/>
        <v>1.9289075465313834</v>
      </c>
      <c r="O92" s="22">
        <f t="shared" si="14"/>
        <v>1.3160229111068826</v>
      </c>
      <c r="P92" s="24">
        <v>0</v>
      </c>
      <c r="Q92" s="24">
        <v>0</v>
      </c>
      <c r="R92" s="24">
        <v>0</v>
      </c>
      <c r="S92" s="24">
        <v>0</v>
      </c>
      <c r="T92" s="24">
        <v>0</v>
      </c>
      <c r="U92" s="24">
        <v>0</v>
      </c>
      <c r="V92" s="24">
        <v>1</v>
      </c>
      <c r="W92" s="24">
        <v>0</v>
      </c>
      <c r="X92" s="24">
        <v>0</v>
      </c>
      <c r="Y92" s="24">
        <v>0</v>
      </c>
      <c r="Z92" s="24">
        <v>0</v>
      </c>
    </row>
    <row r="93" spans="1:26" x14ac:dyDescent="0.25">
      <c r="A93" s="2">
        <v>37834</v>
      </c>
      <c r="B93" s="3">
        <v>420441208</v>
      </c>
      <c r="C93">
        <v>8.2773000000000003</v>
      </c>
      <c r="D93">
        <v>1.3821000000000001</v>
      </c>
      <c r="E93">
        <v>0.61648480364959002</v>
      </c>
      <c r="F93">
        <v>92.891199999999998</v>
      </c>
      <c r="G93">
        <v>60.9</v>
      </c>
      <c r="H93" s="22">
        <v>17.978378818181813</v>
      </c>
      <c r="I93" s="22">
        <f t="shared" si="8"/>
        <v>8.9352291055879451</v>
      </c>
      <c r="J93" s="22">
        <f t="shared" si="9"/>
        <v>0.95109586223642539</v>
      </c>
      <c r="K93" s="22">
        <f t="shared" si="10"/>
        <v>0.15752897917166922</v>
      </c>
      <c r="L93" s="22">
        <f t="shared" si="11"/>
        <v>-0.20467381280638297</v>
      </c>
      <c r="M93" s="22">
        <f t="shared" si="12"/>
        <v>2.0498448787372587</v>
      </c>
      <c r="N93" s="22">
        <f t="shared" si="13"/>
        <v>1.8149302228740574</v>
      </c>
      <c r="O93" s="22">
        <f t="shared" si="14"/>
        <v>1.3137964890770086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24">
        <v>1</v>
      </c>
      <c r="X93" s="24">
        <v>0</v>
      </c>
      <c r="Y93" s="24">
        <v>0</v>
      </c>
      <c r="Z93" s="24">
        <v>0</v>
      </c>
    </row>
    <row r="94" spans="1:26" x14ac:dyDescent="0.25">
      <c r="A94" s="2">
        <v>37865</v>
      </c>
      <c r="B94" s="3">
        <v>423799929</v>
      </c>
      <c r="C94">
        <v>8.2769999999999992</v>
      </c>
      <c r="D94">
        <v>1.3963000000000001</v>
      </c>
      <c r="E94">
        <v>0.62739193173975782</v>
      </c>
      <c r="F94">
        <v>94.193899999999999</v>
      </c>
      <c r="G94">
        <v>56.69</v>
      </c>
      <c r="H94" s="22">
        <v>20.636550333333329</v>
      </c>
      <c r="I94" s="22">
        <f t="shared" si="8"/>
        <v>8.943523669063925</v>
      </c>
      <c r="J94" s="22">
        <f t="shared" si="9"/>
        <v>0.95104632835875469</v>
      </c>
      <c r="K94" s="22">
        <f t="shared" si="10"/>
        <v>0.15584363607069787</v>
      </c>
      <c r="L94" s="22">
        <f t="shared" si="11"/>
        <v>-0.20013695980220769</v>
      </c>
      <c r="M94" s="22">
        <f t="shared" si="12"/>
        <v>2.053069519944966</v>
      </c>
      <c r="N94" s="22">
        <f t="shared" si="13"/>
        <v>1.7775195822424936</v>
      </c>
      <c r="O94" s="22">
        <f t="shared" si="14"/>
        <v>1.4380203691062274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1</v>
      </c>
      <c r="Y94" s="24">
        <v>0</v>
      </c>
      <c r="Z94" s="24">
        <v>0</v>
      </c>
    </row>
    <row r="95" spans="1:26" x14ac:dyDescent="0.25">
      <c r="A95" s="2">
        <v>37895</v>
      </c>
      <c r="B95" s="3">
        <v>475083416</v>
      </c>
      <c r="C95">
        <v>8.2772000000000006</v>
      </c>
      <c r="D95">
        <v>1.3633999999999999</v>
      </c>
      <c r="E95">
        <v>0.61900340451872493</v>
      </c>
      <c r="F95">
        <v>93.162300000000002</v>
      </c>
      <c r="G95">
        <v>56.65</v>
      </c>
      <c r="H95" s="22">
        <v>20.905794714285715</v>
      </c>
      <c r="I95" s="22">
        <f t="shared" si="8"/>
        <v>9.0533763392657658</v>
      </c>
      <c r="J95" s="22">
        <f t="shared" si="9"/>
        <v>0.95109042580874448</v>
      </c>
      <c r="K95" s="22">
        <f t="shared" si="10"/>
        <v>0.12637734541524115</v>
      </c>
      <c r="L95" s="22">
        <f t="shared" si="11"/>
        <v>-0.22324339255383713</v>
      </c>
      <c r="M95" s="22">
        <f t="shared" si="12"/>
        <v>2.0343976504131693</v>
      </c>
      <c r="N95" s="22">
        <f t="shared" si="13"/>
        <v>1.8162131818890983</v>
      </c>
      <c r="O95" s="22">
        <f t="shared" si="14"/>
        <v>1.3751412942008028</v>
      </c>
      <c r="P95" s="24">
        <v>0</v>
      </c>
      <c r="Q95" s="24">
        <v>0</v>
      </c>
      <c r="R95" s="24">
        <v>0</v>
      </c>
      <c r="S95" s="24">
        <v>1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</row>
    <row r="96" spans="1:26" x14ac:dyDescent="0.25">
      <c r="A96" s="2">
        <v>37926</v>
      </c>
      <c r="B96" s="3">
        <v>423678705</v>
      </c>
      <c r="C96">
        <v>8.2767999999999997</v>
      </c>
      <c r="D96">
        <v>1.3221000000000001</v>
      </c>
      <c r="E96">
        <v>0.59552167698904235</v>
      </c>
      <c r="F96">
        <v>89.208699999999993</v>
      </c>
      <c r="G96">
        <v>52.54</v>
      </c>
      <c r="H96" s="22">
        <v>22.001228434782607</v>
      </c>
      <c r="I96" s="22">
        <f t="shared" si="8"/>
        <v>8.8760354271492563</v>
      </c>
      <c r="J96" s="22">
        <f t="shared" si="9"/>
        <v>0.95102880944156798</v>
      </c>
      <c r="K96" s="22">
        <f t="shared" si="10"/>
        <v>0.1087315125633127</v>
      </c>
      <c r="L96" s="22">
        <f t="shared" si="11"/>
        <v>-0.25451301106895752</v>
      </c>
      <c r="M96" s="22">
        <f t="shared" si="12"/>
        <v>1.9970898450817165</v>
      </c>
      <c r="N96" s="22">
        <f t="shared" si="13"/>
        <v>1.7412841911466854</v>
      </c>
      <c r="O96" s="22">
        <f t="shared" si="14"/>
        <v>1.4190837809650299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24">
        <v>1</v>
      </c>
      <c r="Z96" s="24">
        <v>0</v>
      </c>
    </row>
    <row r="97" spans="1:26" x14ac:dyDescent="0.25">
      <c r="A97" s="2">
        <v>37956</v>
      </c>
      <c r="B97" s="3">
        <v>466238221</v>
      </c>
      <c r="C97">
        <v>8.2768999999999995</v>
      </c>
      <c r="D97">
        <v>1.3129999999999999</v>
      </c>
      <c r="E97">
        <v>0.59182103331952418</v>
      </c>
      <c r="F97">
        <v>88.744900000000001</v>
      </c>
      <c r="G97">
        <v>48.69</v>
      </c>
      <c r="H97" s="22">
        <v>23.357575368421053</v>
      </c>
      <c r="I97" s="22">
        <f t="shared" si="8"/>
        <v>9.0347399902385561</v>
      </c>
      <c r="J97" s="22">
        <f t="shared" si="9"/>
        <v>0.95106747101125877</v>
      </c>
      <c r="K97" s="22">
        <f t="shared" si="10"/>
        <v>0.11874283547700637</v>
      </c>
      <c r="L97" s="22">
        <f t="shared" si="11"/>
        <v>-0.23947637914610947</v>
      </c>
      <c r="M97" s="22">
        <f t="shared" si="12"/>
        <v>2.0157277492614432</v>
      </c>
      <c r="N97" s="22">
        <f t="shared" si="13"/>
        <v>1.7066075388530426</v>
      </c>
      <c r="O97" s="22">
        <f t="shared" si="14"/>
        <v>1.4508172990537267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4">
        <v>1</v>
      </c>
    </row>
    <row r="98" spans="1:26" x14ac:dyDescent="0.25">
      <c r="A98" s="2">
        <v>37987</v>
      </c>
      <c r="B98" s="3">
        <v>453966979</v>
      </c>
      <c r="C98">
        <v>8.2769999999999992</v>
      </c>
      <c r="D98">
        <v>1.3128</v>
      </c>
      <c r="E98">
        <v>0.57090659968029234</v>
      </c>
      <c r="F98">
        <v>86.394199999999998</v>
      </c>
      <c r="G98">
        <v>48.68</v>
      </c>
      <c r="H98" s="22">
        <v>24.413287409090913</v>
      </c>
      <c r="I98" s="22">
        <f t="shared" si="8"/>
        <v>8.9554210239474177</v>
      </c>
      <c r="J98" s="22">
        <f t="shared" si="9"/>
        <v>0.95107290771626452</v>
      </c>
      <c r="K98" s="22">
        <f t="shared" si="10"/>
        <v>0.12238923336738153</v>
      </c>
      <c r="L98" s="22">
        <f t="shared" si="11"/>
        <v>-0.27202660683364932</v>
      </c>
      <c r="M98" s="22">
        <f t="shared" si="12"/>
        <v>1.9917492648734898</v>
      </c>
      <c r="N98" s="22">
        <f t="shared" si="13"/>
        <v>1.7482577495122911</v>
      </c>
      <c r="O98" s="22">
        <f t="shared" si="14"/>
        <v>1.4621208028961385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4">
        <v>0</v>
      </c>
    </row>
    <row r="99" spans="1:26" x14ac:dyDescent="0.25">
      <c r="A99" s="2">
        <v>38018</v>
      </c>
      <c r="B99" s="3">
        <v>494908189</v>
      </c>
      <c r="C99">
        <v>8.2769999999999992</v>
      </c>
      <c r="D99">
        <v>1.2958000000000001</v>
      </c>
      <c r="E99">
        <v>0.54779512462339086</v>
      </c>
      <c r="F99">
        <v>84.401600000000002</v>
      </c>
      <c r="G99">
        <v>52.94</v>
      </c>
      <c r="H99" s="22">
        <v>24.89488665</v>
      </c>
      <c r="I99" s="22">
        <f t="shared" si="8"/>
        <v>9.0564385656282127</v>
      </c>
      <c r="J99" s="22">
        <f t="shared" si="9"/>
        <v>0.95106626275646633</v>
      </c>
      <c r="K99" s="22">
        <f t="shared" si="10"/>
        <v>0.10943902159716065</v>
      </c>
      <c r="L99" s="22">
        <f t="shared" si="11"/>
        <v>-0.29356261134374606</v>
      </c>
      <c r="M99" s="22">
        <f t="shared" si="12"/>
        <v>1.9831800596082974</v>
      </c>
      <c r="N99" s="22">
        <f t="shared" si="13"/>
        <v>1.8322616493333257</v>
      </c>
      <c r="O99" s="22">
        <f t="shared" si="14"/>
        <v>1.4573422744478599</v>
      </c>
      <c r="P99" s="24">
        <v>1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4">
        <v>0</v>
      </c>
      <c r="Z99" s="24">
        <v>0</v>
      </c>
    </row>
    <row r="100" spans="1:26" x14ac:dyDescent="0.25">
      <c r="A100" s="2">
        <v>38047</v>
      </c>
      <c r="B100" s="3">
        <v>578021720</v>
      </c>
      <c r="C100">
        <v>8.2771000000000008</v>
      </c>
      <c r="D100">
        <v>1.3299000000000001</v>
      </c>
      <c r="E100">
        <v>0.53553258715792862</v>
      </c>
      <c r="F100">
        <v>84.998000000000005</v>
      </c>
      <c r="G100">
        <v>61.03</v>
      </c>
      <c r="H100" s="22">
        <v>24.594489105263158</v>
      </c>
      <c r="I100" s="22">
        <f t="shared" si="8"/>
        <v>9.1641864491760039</v>
      </c>
      <c r="J100" s="22">
        <f t="shared" si="9"/>
        <v>0.95107834435558702</v>
      </c>
      <c r="K100" s="22">
        <f t="shared" si="10"/>
        <v>0.14258320566843458</v>
      </c>
      <c r="L100" s="22">
        <f t="shared" si="11"/>
        <v>-0.29347388008044212</v>
      </c>
      <c r="M100" s="22">
        <f t="shared" si="12"/>
        <v>2.0030552294792234</v>
      </c>
      <c r="N100" s="22">
        <f t="shared" si="13"/>
        <v>1.9283279883169784</v>
      </c>
      <c r="O100" s="22">
        <f t="shared" si="14"/>
        <v>1.434458062902445</v>
      </c>
      <c r="P100" s="24">
        <v>0</v>
      </c>
      <c r="Q100" s="24">
        <v>1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</row>
    <row r="101" spans="1:26" x14ac:dyDescent="0.25">
      <c r="A101" s="2">
        <v>38078</v>
      </c>
      <c r="B101" s="3">
        <v>572686065</v>
      </c>
      <c r="C101">
        <v>8.2771000000000008</v>
      </c>
      <c r="D101">
        <v>1.3286</v>
      </c>
      <c r="E101">
        <v>0.54761513608236134</v>
      </c>
      <c r="F101">
        <v>86.584500000000006</v>
      </c>
      <c r="G101">
        <v>65.349999999999994</v>
      </c>
      <c r="H101" s="22">
        <v>25.405295695652175</v>
      </c>
      <c r="I101" s="22">
        <f t="shared" si="8"/>
        <v>9.0695311428750891</v>
      </c>
      <c r="J101" s="22">
        <f t="shared" si="9"/>
        <v>0.95107169947607062</v>
      </c>
      <c r="K101" s="22">
        <f t="shared" si="10"/>
        <v>0.12731869295866446</v>
      </c>
      <c r="L101" s="22">
        <f t="shared" si="11"/>
        <v>-0.25871109970225792</v>
      </c>
      <c r="M101" s="22">
        <f t="shared" si="12"/>
        <v>2.0176755659742014</v>
      </c>
      <c r="N101" s="22">
        <f t="shared" si="13"/>
        <v>1.9185063894642091</v>
      </c>
      <c r="O101" s="22">
        <f t="shared" si="14"/>
        <v>1.473570325495928</v>
      </c>
      <c r="P101" s="24">
        <v>0</v>
      </c>
      <c r="Q101" s="24">
        <v>0</v>
      </c>
      <c r="R101" s="24">
        <v>1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4">
        <v>0</v>
      </c>
    </row>
    <row r="102" spans="1:26" x14ac:dyDescent="0.25">
      <c r="A102" s="2">
        <v>38108</v>
      </c>
      <c r="B102" s="3">
        <v>560767119</v>
      </c>
      <c r="C102">
        <v>8.2768999999999995</v>
      </c>
      <c r="D102">
        <v>1.3420000000000001</v>
      </c>
      <c r="E102">
        <v>0.55460041040430375</v>
      </c>
      <c r="F102">
        <v>87.473299999999995</v>
      </c>
      <c r="G102">
        <v>65.28</v>
      </c>
      <c r="H102" s="22">
        <v>27.675049190476187</v>
      </c>
      <c r="I102" s="22">
        <f t="shared" si="8"/>
        <v>9.0535997249283771</v>
      </c>
      <c r="J102" s="22">
        <f t="shared" si="9"/>
        <v>0.95104753613186244</v>
      </c>
      <c r="K102" s="22">
        <f t="shared" si="10"/>
        <v>0.13789187261253802</v>
      </c>
      <c r="L102" s="22">
        <f t="shared" si="11"/>
        <v>-0.25830700594796718</v>
      </c>
      <c r="M102" s="22">
        <f t="shared" si="12"/>
        <v>2.0177171552975364</v>
      </c>
      <c r="N102" s="22">
        <f t="shared" si="13"/>
        <v>1.8798191186172239</v>
      </c>
      <c r="O102" s="22">
        <f t="shared" si="14"/>
        <v>1.5413045516904373</v>
      </c>
      <c r="P102" s="24">
        <v>0</v>
      </c>
      <c r="Q102" s="24">
        <v>0</v>
      </c>
      <c r="R102" s="24">
        <v>0</v>
      </c>
      <c r="S102" s="24">
        <v>0</v>
      </c>
      <c r="T102" s="24">
        <v>1</v>
      </c>
      <c r="U102" s="24">
        <v>0</v>
      </c>
      <c r="V102" s="24">
        <v>0</v>
      </c>
      <c r="W102" s="24">
        <v>0</v>
      </c>
      <c r="X102" s="24">
        <v>0</v>
      </c>
      <c r="Y102" s="24">
        <v>0</v>
      </c>
      <c r="Z102" s="24">
        <v>0</v>
      </c>
    </row>
    <row r="103" spans="1:26" x14ac:dyDescent="0.25">
      <c r="A103" s="2">
        <v>38139</v>
      </c>
      <c r="B103" s="3">
        <v>530514923</v>
      </c>
      <c r="C103">
        <v>8.2771000000000008</v>
      </c>
      <c r="D103">
        <v>1.3789</v>
      </c>
      <c r="E103">
        <v>0.55991041433370659</v>
      </c>
      <c r="F103">
        <v>89.270099999999999</v>
      </c>
      <c r="G103">
        <v>78.87</v>
      </c>
      <c r="H103" s="22">
        <v>25.417515399999999</v>
      </c>
      <c r="I103" s="22">
        <f t="shared" si="8"/>
        <v>9.0097097028785438</v>
      </c>
      <c r="J103" s="22">
        <f t="shared" si="9"/>
        <v>0.95108498931538521</v>
      </c>
      <c r="K103" s="22">
        <f t="shared" si="10"/>
        <v>0.15949750866333889</v>
      </c>
      <c r="L103" s="22">
        <f t="shared" si="11"/>
        <v>-0.25574940926420536</v>
      </c>
      <c r="M103" s="22">
        <f t="shared" si="12"/>
        <v>2.0324331232203185</v>
      </c>
      <c r="N103" s="22">
        <f t="shared" si="13"/>
        <v>2.0695237865491816</v>
      </c>
      <c r="O103" s="22">
        <f t="shared" si="14"/>
        <v>1.4091463282340473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1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</row>
    <row r="104" spans="1:26" x14ac:dyDescent="0.25">
      <c r="A104" s="2">
        <v>38169</v>
      </c>
      <c r="B104" s="3">
        <v>537808462</v>
      </c>
      <c r="C104">
        <v>8.2766999999999999</v>
      </c>
      <c r="D104">
        <v>1.3577999999999999</v>
      </c>
      <c r="E104">
        <v>0.54707587942447611</v>
      </c>
      <c r="F104">
        <v>87.694100000000006</v>
      </c>
      <c r="G104">
        <v>78.36</v>
      </c>
      <c r="H104" s="22">
        <v>26.383171809523816</v>
      </c>
      <c r="I104" s="22">
        <f t="shared" si="8"/>
        <v>9.0538657810202814</v>
      </c>
      <c r="J104" s="22">
        <f t="shared" si="9"/>
        <v>0.95102337220377331</v>
      </c>
      <c r="K104" s="22">
        <f t="shared" si="10"/>
        <v>0.12915839895935241</v>
      </c>
      <c r="L104" s="22">
        <f t="shared" si="11"/>
        <v>-0.28417960159055233</v>
      </c>
      <c r="M104" s="22">
        <f t="shared" si="12"/>
        <v>2.0034379893513412</v>
      </c>
      <c r="N104" s="22">
        <f t="shared" si="13"/>
        <v>1.9590230830008948</v>
      </c>
      <c r="O104" s="22">
        <f t="shared" si="14"/>
        <v>1.4932351899722096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  <c r="V104" s="24">
        <v>1</v>
      </c>
      <c r="W104" s="24">
        <v>0</v>
      </c>
      <c r="X104" s="24">
        <v>0</v>
      </c>
      <c r="Y104" s="24">
        <v>0</v>
      </c>
      <c r="Z104" s="24">
        <v>0</v>
      </c>
    </row>
    <row r="105" spans="1:26" x14ac:dyDescent="0.25">
      <c r="A105" s="2">
        <v>38200</v>
      </c>
      <c r="B105" s="3">
        <v>500478924</v>
      </c>
      <c r="C105">
        <v>8.2766999999999999</v>
      </c>
      <c r="D105">
        <v>1.3225</v>
      </c>
      <c r="E105">
        <v>0.54235817333767222</v>
      </c>
      <c r="F105">
        <v>86.444999999999993</v>
      </c>
      <c r="G105">
        <v>78.66</v>
      </c>
      <c r="H105" s="22">
        <v>25.006589571428567</v>
      </c>
      <c r="I105" s="22">
        <f t="shared" si="8"/>
        <v>8.9744188760608221</v>
      </c>
      <c r="J105" s="22">
        <f t="shared" si="9"/>
        <v>0.95104995220353672</v>
      </c>
      <c r="K105" s="22">
        <f t="shared" si="10"/>
        <v>0.11129772616334213</v>
      </c>
      <c r="L105" s="22">
        <f t="shared" si="11"/>
        <v>-0.28008638756512505</v>
      </c>
      <c r="M105" s="22">
        <f t="shared" si="12"/>
        <v>1.998888331283692</v>
      </c>
      <c r="N105" s="22">
        <f t="shared" si="13"/>
        <v>1.9664122908116761</v>
      </c>
      <c r="O105" s="22">
        <f t="shared" si="14"/>
        <v>1.4191398664965167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  <c r="V105" s="24">
        <v>0</v>
      </c>
      <c r="W105" s="24">
        <v>1</v>
      </c>
      <c r="X105" s="24">
        <v>0</v>
      </c>
      <c r="Y105" s="24">
        <v>0</v>
      </c>
      <c r="Z105" s="24">
        <v>0</v>
      </c>
    </row>
    <row r="106" spans="1:26" x14ac:dyDescent="0.25">
      <c r="A106" s="2">
        <v>38231</v>
      </c>
      <c r="B106" s="3">
        <v>498739792</v>
      </c>
      <c r="C106">
        <v>8.2767999999999997</v>
      </c>
      <c r="D106">
        <v>1.3127</v>
      </c>
      <c r="E106">
        <v>0.54935999560512006</v>
      </c>
      <c r="F106">
        <v>86.844700000000003</v>
      </c>
      <c r="G106">
        <v>76.03</v>
      </c>
      <c r="H106" s="22">
        <v>23.748593727272716</v>
      </c>
      <c r="I106" s="22">
        <f t="shared" si="8"/>
        <v>9.0105032335224351</v>
      </c>
      <c r="J106" s="22">
        <f t="shared" si="9"/>
        <v>0.95106203424056801</v>
      </c>
      <c r="K106" s="22">
        <f t="shared" si="10"/>
        <v>0.11834794821455008</v>
      </c>
      <c r="L106" s="22">
        <f t="shared" si="11"/>
        <v>-0.26249556000941976</v>
      </c>
      <c r="M106" s="22">
        <f t="shared" si="12"/>
        <v>2.0113918606134957</v>
      </c>
      <c r="N106" s="22">
        <f t="shared" si="13"/>
        <v>1.9303038773883299</v>
      </c>
      <c r="O106" s="22">
        <f t="shared" si="14"/>
        <v>1.39699666209791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1</v>
      </c>
      <c r="Y106" s="24">
        <v>0</v>
      </c>
      <c r="Z106" s="24">
        <v>0</v>
      </c>
    </row>
    <row r="107" spans="1:26" x14ac:dyDescent="0.25">
      <c r="A107" s="2">
        <v>38261</v>
      </c>
      <c r="B107" s="3">
        <v>572936894</v>
      </c>
      <c r="C107">
        <v>8.2766999999999999</v>
      </c>
      <c r="D107">
        <v>1.2881</v>
      </c>
      <c r="E107">
        <v>0.55750682945866081</v>
      </c>
      <c r="F107">
        <v>86.519300000000001</v>
      </c>
      <c r="G107">
        <v>74.88</v>
      </c>
      <c r="H107" s="22">
        <v>24.748950952380955</v>
      </c>
      <c r="I107" s="22">
        <f t="shared" si="8"/>
        <v>9.1511088536436809</v>
      </c>
      <c r="J107" s="22">
        <f t="shared" si="9"/>
        <v>0.95104330708316964</v>
      </c>
      <c r="K107" s="22">
        <f t="shared" si="10"/>
        <v>0.10352091776493155</v>
      </c>
      <c r="L107" s="22">
        <f t="shared" si="11"/>
        <v>-0.25482979810448764</v>
      </c>
      <c r="M107" s="22">
        <f t="shared" si="12"/>
        <v>2.005100704098906</v>
      </c>
      <c r="N107" s="22">
        <f t="shared" si="13"/>
        <v>1.9337664325871469</v>
      </c>
      <c r="O107" s="22">
        <f t="shared" si="14"/>
        <v>1.4666452778696319</v>
      </c>
      <c r="P107" s="24">
        <v>0</v>
      </c>
      <c r="Q107" s="24">
        <v>0</v>
      </c>
      <c r="R107" s="24">
        <v>0</v>
      </c>
      <c r="S107" s="24">
        <v>1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4">
        <v>0</v>
      </c>
      <c r="Z107" s="24">
        <v>0</v>
      </c>
    </row>
    <row r="108" spans="1:26" x14ac:dyDescent="0.25">
      <c r="A108" s="2">
        <v>38292</v>
      </c>
      <c r="B108" s="3">
        <v>563476078</v>
      </c>
      <c r="C108">
        <v>8.2765000000000004</v>
      </c>
      <c r="D108">
        <v>1.2468999999999999</v>
      </c>
      <c r="E108">
        <v>0.55318913536538139</v>
      </c>
      <c r="F108">
        <v>84.637500000000003</v>
      </c>
      <c r="G108">
        <v>72.7</v>
      </c>
      <c r="H108" s="22">
        <v>23.75924357142857</v>
      </c>
      <c r="I108" s="22">
        <f t="shared" si="8"/>
        <v>9.0581780632258386</v>
      </c>
      <c r="J108" s="22">
        <f t="shared" si="9"/>
        <v>0.95102578769153778</v>
      </c>
      <c r="K108" s="22">
        <f t="shared" si="10"/>
        <v>8.1417925589455514E-2</v>
      </c>
      <c r="L108" s="22">
        <f t="shared" si="11"/>
        <v>-0.27070102993361433</v>
      </c>
      <c r="M108" s="22">
        <f t="shared" si="12"/>
        <v>1.9851753000712806</v>
      </c>
      <c r="N108" s="22">
        <f t="shared" si="13"/>
        <v>1.9126036268463378</v>
      </c>
      <c r="O108" s="22">
        <f t="shared" si="14"/>
        <v>1.4031409514736182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1</v>
      </c>
      <c r="Z108" s="24">
        <v>0</v>
      </c>
    </row>
    <row r="109" spans="1:26" x14ac:dyDescent="0.25">
      <c r="A109" s="2">
        <v>38322</v>
      </c>
      <c r="B109" s="3">
        <v>550356859</v>
      </c>
      <c r="C109">
        <v>8.2765000000000004</v>
      </c>
      <c r="D109">
        <v>1.1968000000000001</v>
      </c>
      <c r="E109">
        <v>0.53743214919116455</v>
      </c>
      <c r="F109">
        <v>81.498999999999995</v>
      </c>
      <c r="G109">
        <v>75.81</v>
      </c>
      <c r="H109" s="22">
        <v>26.506619952380952</v>
      </c>
      <c r="I109" s="22">
        <f t="shared" si="8"/>
        <v>9.0437779694263423</v>
      </c>
      <c r="J109" s="22">
        <f t="shared" si="9"/>
        <v>0.95103907817313726</v>
      </c>
      <c r="K109" s="22">
        <f t="shared" si="10"/>
        <v>5.828806917685396E-2</v>
      </c>
      <c r="L109" s="22">
        <f t="shared" si="11"/>
        <v>-0.29532233556218934</v>
      </c>
      <c r="M109" s="22">
        <f t="shared" si="12"/>
        <v>1.95948316328642</v>
      </c>
      <c r="N109" s="22">
        <f t="shared" si="13"/>
        <v>1.9707424485715017</v>
      </c>
      <c r="O109" s="22">
        <f t="shared" si="14"/>
        <v>1.5350100995462037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4">
        <v>0</v>
      </c>
      <c r="V109" s="24">
        <v>0</v>
      </c>
      <c r="W109" s="24">
        <v>0</v>
      </c>
      <c r="X109" s="24">
        <v>0</v>
      </c>
      <c r="Y109" s="24">
        <v>0</v>
      </c>
      <c r="Z109" s="24">
        <v>1</v>
      </c>
    </row>
    <row r="110" spans="1:26" x14ac:dyDescent="0.25">
      <c r="A110" s="2">
        <v>38353</v>
      </c>
      <c r="B110" s="3">
        <v>535576502</v>
      </c>
      <c r="C110">
        <v>8.2765000000000004</v>
      </c>
      <c r="D110">
        <v>1.2189000000000001</v>
      </c>
      <c r="E110">
        <v>0.51851083687649069</v>
      </c>
      <c r="F110">
        <v>80.204700000000003</v>
      </c>
      <c r="G110">
        <v>72.180000000000007</v>
      </c>
      <c r="H110" s="22">
        <v>28.195698545454547</v>
      </c>
      <c r="I110" s="22">
        <f t="shared" si="8"/>
        <v>9.029511695342352</v>
      </c>
      <c r="J110" s="22">
        <f t="shared" si="9"/>
        <v>0.95103907817313726</v>
      </c>
      <c r="K110" s="22">
        <f t="shared" si="10"/>
        <v>9.9140582148712075E-2</v>
      </c>
      <c r="L110" s="22">
        <f t="shared" si="11"/>
        <v>-0.3152703325378447</v>
      </c>
      <c r="M110" s="22">
        <f t="shared" si="12"/>
        <v>1.9642572040185331</v>
      </c>
      <c r="N110" s="22">
        <f t="shared" si="13"/>
        <v>1.8986363836771258</v>
      </c>
      <c r="O110" s="22">
        <f t="shared" si="14"/>
        <v>1.5366024512351368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4">
        <v>0</v>
      </c>
    </row>
    <row r="111" spans="1:26" x14ac:dyDescent="0.25">
      <c r="A111" s="2">
        <v>38384</v>
      </c>
      <c r="B111" s="3">
        <v>564913001</v>
      </c>
      <c r="C111">
        <v>8.2765000000000004</v>
      </c>
      <c r="D111">
        <v>1.2248000000000001</v>
      </c>
      <c r="E111">
        <v>0.53199978720008512</v>
      </c>
      <c r="F111">
        <v>80.929500000000004</v>
      </c>
      <c r="G111">
        <v>72.08</v>
      </c>
      <c r="H111" s="22">
        <v>27.256332699999994</v>
      </c>
      <c r="I111" s="22">
        <f t="shared" si="8"/>
        <v>9.0978124325341589</v>
      </c>
      <c r="J111" s="22">
        <f t="shared" si="9"/>
        <v>0.95103907817313726</v>
      </c>
      <c r="K111" s="22">
        <f t="shared" si="10"/>
        <v>9.3905718387527454E-2</v>
      </c>
      <c r="L111" s="22">
        <f t="shared" si="11"/>
        <v>-0.26987529653863179</v>
      </c>
      <c r="M111" s="22">
        <f t="shared" si="12"/>
        <v>1.9820582411542103</v>
      </c>
      <c r="N111" s="22">
        <f t="shared" si="13"/>
        <v>1.9242369637320285</v>
      </c>
      <c r="O111" s="22">
        <f t="shared" si="14"/>
        <v>1.4687426989175547</v>
      </c>
      <c r="P111" s="24">
        <v>1</v>
      </c>
      <c r="Q111" s="24">
        <v>0</v>
      </c>
      <c r="R111" s="24">
        <v>0</v>
      </c>
      <c r="S111" s="24">
        <v>0</v>
      </c>
      <c r="T111" s="24">
        <v>0</v>
      </c>
      <c r="U111" s="24">
        <v>0</v>
      </c>
      <c r="V111" s="24">
        <v>0</v>
      </c>
      <c r="W111" s="24">
        <v>0</v>
      </c>
      <c r="X111" s="24">
        <v>0</v>
      </c>
      <c r="Y111" s="24">
        <v>0</v>
      </c>
      <c r="Z111" s="24">
        <v>0</v>
      </c>
    </row>
    <row r="112" spans="1:26" x14ac:dyDescent="0.25">
      <c r="A112" s="2">
        <v>38412</v>
      </c>
      <c r="B112" s="3">
        <v>659224860</v>
      </c>
      <c r="C112">
        <v>8.2765000000000004</v>
      </c>
      <c r="D112">
        <v>1.2401</v>
      </c>
      <c r="E112">
        <v>0.52991362407927511</v>
      </c>
      <c r="F112">
        <v>81.987399999999994</v>
      </c>
      <c r="G112">
        <v>69.23</v>
      </c>
      <c r="H112" s="22">
        <v>26.76255694736842</v>
      </c>
      <c r="I112" s="22">
        <f t="shared" si="8"/>
        <v>9.2228749850291454</v>
      </c>
      <c r="J112" s="22">
        <f t="shared" si="9"/>
        <v>0.95103907817313726</v>
      </c>
      <c r="K112" s="22">
        <f t="shared" si="10"/>
        <v>0.10366436057785421</v>
      </c>
      <c r="L112" s="22">
        <f t="shared" si="11"/>
        <v>-0.28792955485068583</v>
      </c>
      <c r="M112" s="22">
        <f t="shared" si="12"/>
        <v>1.990097454000566</v>
      </c>
      <c r="N112" s="22">
        <f t="shared" si="13"/>
        <v>1.8846571573748889</v>
      </c>
      <c r="O112" s="22">
        <f t="shared" si="14"/>
        <v>1.4690965440688402</v>
      </c>
      <c r="P112" s="24">
        <v>0</v>
      </c>
      <c r="Q112" s="24">
        <v>1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4">
        <v>0</v>
      </c>
    </row>
    <row r="113" spans="1:26" x14ac:dyDescent="0.25">
      <c r="A113" s="2">
        <v>38443</v>
      </c>
      <c r="B113" s="3">
        <v>653777416</v>
      </c>
      <c r="C113">
        <v>8.2765000000000004</v>
      </c>
      <c r="D113">
        <v>1.216</v>
      </c>
      <c r="E113">
        <v>0.52512734338076983</v>
      </c>
      <c r="F113">
        <v>81.003100000000003</v>
      </c>
      <c r="G113">
        <v>69.45</v>
      </c>
      <c r="H113" s="22">
        <v>26.957114954545453</v>
      </c>
      <c r="I113" s="22">
        <f t="shared" si="8"/>
        <v>9.1296611224592734</v>
      </c>
      <c r="J113" s="22">
        <f t="shared" si="9"/>
        <v>0.95103907817313726</v>
      </c>
      <c r="K113" s="22">
        <f t="shared" si="10"/>
        <v>7.7211171704350962E-2</v>
      </c>
      <c r="L113" s="22">
        <f t="shared" si="11"/>
        <v>-0.29484179444853187</v>
      </c>
      <c r="M113" s="22">
        <f t="shared" si="12"/>
        <v>1.9708763582384958</v>
      </c>
      <c r="N113" s="22">
        <f t="shared" si="13"/>
        <v>1.9100182071208889</v>
      </c>
      <c r="O113" s="22">
        <f t="shared" si="14"/>
        <v>1.4863951882601167</v>
      </c>
      <c r="P113" s="24">
        <v>0</v>
      </c>
      <c r="Q113" s="24">
        <v>0</v>
      </c>
      <c r="R113" s="24">
        <v>1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</row>
    <row r="114" spans="1:26" x14ac:dyDescent="0.25">
      <c r="A114" s="2">
        <v>38473</v>
      </c>
      <c r="B114" s="3">
        <v>630550533</v>
      </c>
      <c r="C114">
        <v>8.2765000000000004</v>
      </c>
      <c r="D114">
        <v>1.2359</v>
      </c>
      <c r="E114">
        <v>0.52739834396919993</v>
      </c>
      <c r="F114">
        <v>82.310599999999994</v>
      </c>
      <c r="G114">
        <v>69</v>
      </c>
      <c r="H114" s="22">
        <v>25.375514571428578</v>
      </c>
      <c r="I114" s="22">
        <f t="shared" si="8"/>
        <v>9.0980512277182974</v>
      </c>
      <c r="J114" s="22">
        <f t="shared" si="9"/>
        <v>0.95103907817313726</v>
      </c>
      <c r="K114" s="22">
        <f t="shared" si="10"/>
        <v>0.10423771866436632</v>
      </c>
      <c r="L114" s="22">
        <f t="shared" si="11"/>
        <v>-0.28553617721757224</v>
      </c>
      <c r="M114" s="22">
        <f t="shared" si="12"/>
        <v>1.99353181242346</v>
      </c>
      <c r="N114" s="22">
        <f t="shared" si="13"/>
        <v>1.9017726165370656</v>
      </c>
      <c r="O114" s="22">
        <f t="shared" si="14"/>
        <v>1.4219487182979476</v>
      </c>
      <c r="P114" s="24">
        <v>0</v>
      </c>
      <c r="Q114" s="24">
        <v>0</v>
      </c>
      <c r="R114" s="24">
        <v>0</v>
      </c>
      <c r="S114" s="24">
        <v>0</v>
      </c>
      <c r="T114" s="24">
        <v>1</v>
      </c>
      <c r="U114" s="24">
        <v>0</v>
      </c>
      <c r="V114" s="24">
        <v>0</v>
      </c>
      <c r="W114" s="24">
        <v>0</v>
      </c>
      <c r="X114" s="24">
        <v>0</v>
      </c>
      <c r="Y114" s="24">
        <v>0</v>
      </c>
      <c r="Z114" s="24">
        <v>0</v>
      </c>
    </row>
    <row r="115" spans="1:26" x14ac:dyDescent="0.25">
      <c r="A115" s="2">
        <v>38504</v>
      </c>
      <c r="B115" s="3">
        <v>650300204</v>
      </c>
      <c r="C115">
        <v>8.2765000000000004</v>
      </c>
      <c r="D115">
        <v>1.2555000000000001</v>
      </c>
      <c r="E115">
        <v>0.5388221348132981</v>
      </c>
      <c r="F115">
        <v>83.226399999999998</v>
      </c>
      <c r="G115">
        <v>74.92</v>
      </c>
      <c r="H115" s="22">
        <v>24.842888619047617</v>
      </c>
      <c r="I115" s="22">
        <f t="shared" si="8"/>
        <v>9.1487875448279219</v>
      </c>
      <c r="J115" s="22">
        <f t="shared" si="9"/>
        <v>0.95103907817313726</v>
      </c>
      <c r="K115" s="22">
        <f t="shared" si="10"/>
        <v>0.11104420232804869</v>
      </c>
      <c r="L115" s="22">
        <f t="shared" si="11"/>
        <v>-0.2664802238202103</v>
      </c>
      <c r="M115" s="22">
        <f t="shared" si="12"/>
        <v>1.9957896621277538</v>
      </c>
      <c r="N115" s="22">
        <f t="shared" si="13"/>
        <v>1.9876623000473943</v>
      </c>
      <c r="O115" s="22">
        <f t="shared" si="14"/>
        <v>1.4339899456074823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1</v>
      </c>
      <c r="V115" s="24">
        <v>0</v>
      </c>
      <c r="W115" s="24">
        <v>0</v>
      </c>
      <c r="X115" s="24">
        <v>0</v>
      </c>
      <c r="Y115" s="24">
        <v>0</v>
      </c>
      <c r="Z115" s="24">
        <v>0</v>
      </c>
    </row>
    <row r="116" spans="1:26" x14ac:dyDescent="0.25">
      <c r="A116" s="2">
        <v>38534</v>
      </c>
      <c r="B116" s="3">
        <v>603364427</v>
      </c>
      <c r="C116">
        <v>8.2765000000000004</v>
      </c>
      <c r="D116">
        <v>1.2402</v>
      </c>
      <c r="E116">
        <v>0.550145788633988</v>
      </c>
      <c r="F116">
        <v>84.933400000000006</v>
      </c>
      <c r="G116">
        <v>67.47</v>
      </c>
      <c r="H116" s="22">
        <v>26.078257727272725</v>
      </c>
      <c r="I116" s="22">
        <f t="shared" si="8"/>
        <v>9.0569123620947813</v>
      </c>
      <c r="J116" s="22">
        <f t="shared" si="9"/>
        <v>0.95103907817313726</v>
      </c>
      <c r="K116" s="22">
        <f t="shared" si="10"/>
        <v>9.0129012145114012E-2</v>
      </c>
      <c r="L116" s="22">
        <f t="shared" si="11"/>
        <v>-0.25746860115574899</v>
      </c>
      <c r="M116" s="22">
        <f t="shared" si="12"/>
        <v>2.0100068871055297</v>
      </c>
      <c r="N116" s="22">
        <f t="shared" si="13"/>
        <v>1.8376515719725957</v>
      </c>
      <c r="O116" s="22">
        <f t="shared" si="14"/>
        <v>1.4941875832673432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1</v>
      </c>
      <c r="W116" s="24">
        <v>0</v>
      </c>
      <c r="X116" s="24">
        <v>0</v>
      </c>
      <c r="Y116" s="24">
        <v>0</v>
      </c>
      <c r="Z116" s="24">
        <v>0</v>
      </c>
    </row>
    <row r="117" spans="1:26" x14ac:dyDescent="0.25">
      <c r="A117" s="2">
        <v>38565</v>
      </c>
      <c r="B117" s="3">
        <v>607099744</v>
      </c>
      <c r="C117">
        <v>8.2263999999999999</v>
      </c>
      <c r="D117">
        <v>1.2229000000000001</v>
      </c>
      <c r="E117">
        <v>0.57120009139201466</v>
      </c>
      <c r="F117">
        <v>85.798699999999997</v>
      </c>
      <c r="G117">
        <v>67.52</v>
      </c>
      <c r="H117" s="22">
        <v>27.664298649999999</v>
      </c>
      <c r="I117" s="22">
        <f t="shared" si="8"/>
        <v>9.1042860976430582</v>
      </c>
      <c r="J117" s="22">
        <f t="shared" si="9"/>
        <v>0.94496739938789776</v>
      </c>
      <c r="K117" s="22">
        <f t="shared" si="10"/>
        <v>8.2825125899684923E-2</v>
      </c>
      <c r="L117" s="22">
        <f t="shared" si="11"/>
        <v>-0.23135112685644577</v>
      </c>
      <c r="M117" s="22">
        <f t="shared" si="12"/>
        <v>2.0089767738865589</v>
      </c>
      <c r="N117" s="22">
        <f t="shared" si="13"/>
        <v>1.895998170236068</v>
      </c>
      <c r="O117" s="22">
        <f t="shared" si="14"/>
        <v>1.5265366630614443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1</v>
      </c>
      <c r="X117" s="24">
        <v>0</v>
      </c>
      <c r="Y117" s="24">
        <v>0</v>
      </c>
      <c r="Z117" s="24">
        <v>0</v>
      </c>
    </row>
    <row r="118" spans="1:26" x14ac:dyDescent="0.25">
      <c r="A118" s="2">
        <v>38596</v>
      </c>
      <c r="B118" s="3">
        <v>596449759</v>
      </c>
      <c r="C118">
        <v>8.1016999999999992</v>
      </c>
      <c r="D118">
        <v>1.2042999999999999</v>
      </c>
      <c r="E118">
        <v>0.55728934462773072</v>
      </c>
      <c r="F118">
        <v>84.389399999999995</v>
      </c>
      <c r="G118">
        <v>69.66</v>
      </c>
      <c r="H118" s="22">
        <v>26.891705173913046</v>
      </c>
      <c r="I118" s="22">
        <f t="shared" si="8"/>
        <v>9.083193557501744</v>
      </c>
      <c r="J118" s="22">
        <f t="shared" si="9"/>
        <v>0.93303224398753803</v>
      </c>
      <c r="K118" s="22">
        <f t="shared" si="10"/>
        <v>7.5224687317044112E-2</v>
      </c>
      <c r="L118" s="22">
        <f t="shared" si="11"/>
        <v>-0.27666206484764916</v>
      </c>
      <c r="M118" s="22">
        <f t="shared" si="12"/>
        <v>1.986839681122273</v>
      </c>
      <c r="N118" s="22">
        <f t="shared" si="13"/>
        <v>1.9267931472796183</v>
      </c>
      <c r="O118" s="22">
        <f t="shared" si="14"/>
        <v>1.4657393827328036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1</v>
      </c>
      <c r="Y118" s="24">
        <v>0</v>
      </c>
      <c r="Z118" s="24">
        <v>0</v>
      </c>
    </row>
    <row r="119" spans="1:26" x14ac:dyDescent="0.25">
      <c r="A119" s="2">
        <v>38626</v>
      </c>
      <c r="B119" s="3">
        <v>640230973</v>
      </c>
      <c r="C119">
        <v>8.0919000000000008</v>
      </c>
      <c r="D119">
        <v>1.1777</v>
      </c>
      <c r="E119">
        <v>0.55358724534986714</v>
      </c>
      <c r="F119">
        <v>83.756500000000003</v>
      </c>
      <c r="G119">
        <v>67.45</v>
      </c>
      <c r="H119" s="22">
        <v>24.832479428571435</v>
      </c>
      <c r="I119" s="22">
        <f t="shared" si="8"/>
        <v>9.1637615012242968</v>
      </c>
      <c r="J119" s="22">
        <f t="shared" si="9"/>
        <v>0.94022290743447812</v>
      </c>
      <c r="K119" s="22">
        <f t="shared" si="10"/>
        <v>6.131921695900229E-2</v>
      </c>
      <c r="L119" s="22">
        <f t="shared" si="11"/>
        <v>-0.26976702709013667</v>
      </c>
      <c r="M119" s="22">
        <f t="shared" si="12"/>
        <v>1.988420788920219</v>
      </c>
      <c r="N119" s="22">
        <f t="shared" si="13"/>
        <v>1.8773921369379449</v>
      </c>
      <c r="O119" s="22">
        <f t="shared" si="14"/>
        <v>1.4016526160348071</v>
      </c>
      <c r="P119" s="24">
        <v>0</v>
      </c>
      <c r="Q119" s="24">
        <v>0</v>
      </c>
      <c r="R119" s="24">
        <v>0</v>
      </c>
      <c r="S119" s="24">
        <v>1</v>
      </c>
      <c r="T119" s="24">
        <v>0</v>
      </c>
      <c r="U119" s="24">
        <v>0</v>
      </c>
      <c r="V119" s="24">
        <v>0</v>
      </c>
      <c r="W119" s="24">
        <v>0</v>
      </c>
      <c r="X119" s="24">
        <v>0</v>
      </c>
      <c r="Y119" s="24">
        <v>0</v>
      </c>
      <c r="Z119" s="24">
        <v>0</v>
      </c>
    </row>
    <row r="120" spans="1:26" x14ac:dyDescent="0.25">
      <c r="A120" s="2">
        <v>38657</v>
      </c>
      <c r="B120" s="3">
        <v>609327864</v>
      </c>
      <c r="C120">
        <v>8.0894999999999992</v>
      </c>
      <c r="D120">
        <v>1.1774</v>
      </c>
      <c r="E120">
        <v>0.56654013936887437</v>
      </c>
      <c r="F120">
        <v>85.090999999999994</v>
      </c>
      <c r="G120">
        <v>64.88</v>
      </c>
      <c r="H120" s="22">
        <v>23.607490142857142</v>
      </c>
      <c r="I120" s="22">
        <f t="shared" si="8"/>
        <v>9.0753302848521056</v>
      </c>
      <c r="J120" s="22">
        <f t="shared" si="9"/>
        <v>0.94059196572360904</v>
      </c>
      <c r="K120" s="22">
        <f t="shared" si="10"/>
        <v>7.334875648607278E-2</v>
      </c>
      <c r="L120" s="22">
        <f t="shared" si="11"/>
        <v>-0.24297259307680275</v>
      </c>
      <c r="M120" s="22">
        <f t="shared" si="12"/>
        <v>2.008368693256116</v>
      </c>
      <c r="N120" s="22">
        <f t="shared" si="13"/>
        <v>1.8562767893475862</v>
      </c>
      <c r="O120" s="22">
        <f t="shared" si="14"/>
        <v>1.3948801927273919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4">
        <v>1</v>
      </c>
      <c r="Z120" s="24">
        <v>0</v>
      </c>
    </row>
    <row r="121" spans="1:26" x14ac:dyDescent="0.25">
      <c r="A121" s="2">
        <v>38687</v>
      </c>
      <c r="B121" s="3">
        <v>621989389</v>
      </c>
      <c r="C121">
        <v>8.0839999999999996</v>
      </c>
      <c r="D121">
        <v>1.1815</v>
      </c>
      <c r="E121">
        <v>0.57640209810363707</v>
      </c>
      <c r="F121">
        <v>86.412000000000006</v>
      </c>
      <c r="G121">
        <v>59.88</v>
      </c>
      <c r="H121" s="22">
        <v>25.616248142857142</v>
      </c>
      <c r="I121" s="22">
        <f t="shared" si="8"/>
        <v>9.1231067161354087</v>
      </c>
      <c r="J121" s="22">
        <f t="shared" si="9"/>
        <v>0.94007499108658443</v>
      </c>
      <c r="K121" s="22">
        <f t="shared" si="10"/>
        <v>7.6965077958212308E-2</v>
      </c>
      <c r="L121" s="22">
        <f t="shared" si="11"/>
        <v>-0.23843573454789241</v>
      </c>
      <c r="M121" s="22">
        <f t="shared" si="12"/>
        <v>2.0150798554246347</v>
      </c>
      <c r="N121" s="22">
        <f t="shared" si="13"/>
        <v>1.797445884157491</v>
      </c>
      <c r="O121" s="22">
        <f t="shared" si="14"/>
        <v>1.5043666208967237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4">
        <v>0</v>
      </c>
      <c r="Z121" s="24">
        <v>1</v>
      </c>
    </row>
    <row r="122" spans="1:26" x14ac:dyDescent="0.25">
      <c r="A122" s="2">
        <v>38718</v>
      </c>
      <c r="B122" s="3">
        <v>649099004</v>
      </c>
      <c r="C122">
        <v>8.0754999999999999</v>
      </c>
      <c r="D122">
        <v>1.1615</v>
      </c>
      <c r="E122">
        <v>0.57280329934700425</v>
      </c>
      <c r="F122">
        <v>85.801000000000002</v>
      </c>
      <c r="G122">
        <v>60.7</v>
      </c>
      <c r="H122" s="22">
        <v>27.515952095238099</v>
      </c>
      <c r="I122" s="22">
        <f t="shared" si="8"/>
        <v>9.1544573364804034</v>
      </c>
      <c r="J122" s="22">
        <f t="shared" si="9"/>
        <v>0.93939704694867499</v>
      </c>
      <c r="K122" s="22">
        <f t="shared" si="10"/>
        <v>5.7980623523672739E-2</v>
      </c>
      <c r="L122" s="22">
        <f t="shared" si="11"/>
        <v>-0.2541905271515324</v>
      </c>
      <c r="M122" s="22">
        <f t="shared" si="12"/>
        <v>1.9995110561575506</v>
      </c>
      <c r="N122" s="22">
        <f t="shared" si="13"/>
        <v>1.8551552903121671</v>
      </c>
      <c r="O122" s="22">
        <f t="shared" si="14"/>
        <v>1.5309911489054699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4">
        <v>0</v>
      </c>
      <c r="Z122" s="24">
        <v>0</v>
      </c>
    </row>
    <row r="123" spans="1:26" x14ac:dyDescent="0.25">
      <c r="A123" s="2">
        <v>38749</v>
      </c>
      <c r="B123" s="3">
        <v>673371013</v>
      </c>
      <c r="C123">
        <v>8.0654000000000003</v>
      </c>
      <c r="D123">
        <v>1.1572</v>
      </c>
      <c r="E123">
        <v>0.56541897546081643</v>
      </c>
      <c r="F123">
        <v>84.6858</v>
      </c>
      <c r="G123">
        <v>55.84</v>
      </c>
      <c r="H123" s="22">
        <v>27.895134649999999</v>
      </c>
      <c r="I123" s="22">
        <f t="shared" si="8"/>
        <v>9.1677043216630789</v>
      </c>
      <c r="J123" s="22">
        <f t="shared" si="9"/>
        <v>0.93872417468842184</v>
      </c>
      <c r="K123" s="22">
        <f t="shared" si="10"/>
        <v>6.3661543844263258E-2</v>
      </c>
      <c r="L123" s="22">
        <f t="shared" si="11"/>
        <v>-0.2637211763339859</v>
      </c>
      <c r="M123" s="22">
        <f t="shared" si="12"/>
        <v>1.9903310732810913</v>
      </c>
      <c r="N123" s="22">
        <f t="shared" si="13"/>
        <v>1.7642214245181176</v>
      </c>
      <c r="O123" s="22">
        <f t="shared" si="14"/>
        <v>1.5053310363396613</v>
      </c>
      <c r="P123" s="24">
        <v>1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4">
        <v>0</v>
      </c>
      <c r="Z123" s="24">
        <v>0</v>
      </c>
    </row>
    <row r="124" spans="1:26" x14ac:dyDescent="0.25">
      <c r="A124" s="2">
        <v>38777</v>
      </c>
      <c r="B124" s="3">
        <v>772943594</v>
      </c>
      <c r="C124">
        <v>8.0511999999999997</v>
      </c>
      <c r="D124">
        <v>1.1489</v>
      </c>
      <c r="E124">
        <v>0.57208237986270027</v>
      </c>
      <c r="F124">
        <v>85.063299999999998</v>
      </c>
      <c r="G124">
        <v>58.43</v>
      </c>
      <c r="H124" s="22">
        <v>30.164504736842105</v>
      </c>
      <c r="I124" s="22">
        <f t="shared" si="8"/>
        <v>9.2854227737287527</v>
      </c>
      <c r="J124" s="22">
        <f t="shared" si="9"/>
        <v>0.93765032958957262</v>
      </c>
      <c r="K124" s="22">
        <f t="shared" si="10"/>
        <v>5.850315111126847E-2</v>
      </c>
      <c r="L124" s="22">
        <f t="shared" si="11"/>
        <v>-0.24486872699561979</v>
      </c>
      <c r="M124" s="22">
        <f t="shared" si="12"/>
        <v>2.0019743198273448</v>
      </c>
      <c r="N124" s="22">
        <f t="shared" si="13"/>
        <v>1.8554597044165808</v>
      </c>
      <c r="O124" s="22">
        <f t="shared" si="14"/>
        <v>1.5760171347139209</v>
      </c>
      <c r="P124" s="24">
        <v>0</v>
      </c>
      <c r="Q124" s="24">
        <v>1</v>
      </c>
      <c r="R124" s="24">
        <v>0</v>
      </c>
      <c r="S124" s="24">
        <v>0</v>
      </c>
      <c r="T124" s="24">
        <v>0</v>
      </c>
      <c r="U124" s="24">
        <v>0</v>
      </c>
      <c r="V124" s="24">
        <v>0</v>
      </c>
      <c r="W124" s="24">
        <v>0</v>
      </c>
      <c r="X124" s="24">
        <v>0</v>
      </c>
      <c r="Y124" s="24">
        <v>0</v>
      </c>
      <c r="Z124" s="24">
        <v>0</v>
      </c>
    </row>
    <row r="125" spans="1:26" x14ac:dyDescent="0.25">
      <c r="A125" s="2">
        <v>38808</v>
      </c>
      <c r="B125" s="3">
        <v>700062797</v>
      </c>
      <c r="C125">
        <v>8.0350000000000001</v>
      </c>
      <c r="D125">
        <v>1.1573</v>
      </c>
      <c r="E125">
        <v>0.57332874670335976</v>
      </c>
      <c r="F125">
        <v>85.159000000000006</v>
      </c>
      <c r="G125">
        <v>58.68</v>
      </c>
      <c r="H125" s="22">
        <v>30.929839782608699</v>
      </c>
      <c r="I125" s="22">
        <f t="shared" si="8"/>
        <v>9.1105364504800814</v>
      </c>
      <c r="J125" s="22">
        <f t="shared" si="9"/>
        <v>0.93660536743534473</v>
      </c>
      <c r="K125" s="22">
        <f t="shared" si="10"/>
        <v>6.9746976289444845E-2</v>
      </c>
      <c r="L125" s="22">
        <f t="shared" si="11"/>
        <v>-0.24913624533240913</v>
      </c>
      <c r="M125" s="22">
        <f t="shared" si="12"/>
        <v>2.0006524704849138</v>
      </c>
      <c r="N125" s="22">
        <f t="shared" si="13"/>
        <v>1.8347927521632914</v>
      </c>
      <c r="O125" s="22">
        <f t="shared" si="14"/>
        <v>1.5580551653756642</v>
      </c>
      <c r="P125" s="24">
        <v>0</v>
      </c>
      <c r="Q125" s="24">
        <v>0</v>
      </c>
      <c r="R125" s="24">
        <v>1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4">
        <v>0</v>
      </c>
      <c r="Z125" s="24">
        <v>0</v>
      </c>
    </row>
    <row r="126" spans="1:26" x14ac:dyDescent="0.25">
      <c r="A126" s="2">
        <v>38838</v>
      </c>
      <c r="B126" s="3">
        <v>724093071</v>
      </c>
      <c r="C126">
        <v>8.0143000000000004</v>
      </c>
      <c r="D126">
        <v>1.1440999999999999</v>
      </c>
      <c r="E126">
        <v>0.56561085972850678</v>
      </c>
      <c r="F126">
        <v>84.344099999999997</v>
      </c>
      <c r="G126">
        <v>55.96</v>
      </c>
      <c r="H126" s="22">
        <v>33.74831326315789</v>
      </c>
      <c r="I126" s="22">
        <f t="shared" si="8"/>
        <v>9.1987561637517903</v>
      </c>
      <c r="J126" s="22">
        <f t="shared" si="9"/>
        <v>0.93513359644873129</v>
      </c>
      <c r="K126" s="22">
        <f t="shared" si="10"/>
        <v>5.4268963495218786E-2</v>
      </c>
      <c r="L126" s="22">
        <f t="shared" si="11"/>
        <v>-0.26388616541954024</v>
      </c>
      <c r="M126" s="22">
        <f t="shared" si="12"/>
        <v>1.9904188063499406</v>
      </c>
      <c r="N126" s="22">
        <f t="shared" si="13"/>
        <v>1.7849827254961506</v>
      </c>
      <c r="O126" s="22">
        <f t="shared" si="14"/>
        <v>1.6314836650055995</v>
      </c>
      <c r="P126" s="24">
        <v>0</v>
      </c>
      <c r="Q126" s="24">
        <v>0</v>
      </c>
      <c r="R126" s="24">
        <v>0</v>
      </c>
      <c r="S126" s="24">
        <v>0</v>
      </c>
      <c r="T126" s="24">
        <v>1</v>
      </c>
      <c r="U126" s="24">
        <v>0</v>
      </c>
      <c r="V126" s="24">
        <v>0</v>
      </c>
      <c r="W126" s="24">
        <v>0</v>
      </c>
      <c r="X126" s="24">
        <v>0</v>
      </c>
      <c r="Y126" s="24">
        <v>0</v>
      </c>
      <c r="Z126" s="24">
        <v>0</v>
      </c>
    </row>
    <row r="127" spans="1:26" x14ac:dyDescent="0.25">
      <c r="A127" s="2">
        <v>38869</v>
      </c>
      <c r="B127" s="3">
        <v>705139580</v>
      </c>
      <c r="C127">
        <v>8.0130999999999997</v>
      </c>
      <c r="D127">
        <v>1.1100000000000001</v>
      </c>
      <c r="E127">
        <v>0.53513137475250172</v>
      </c>
      <c r="F127">
        <v>80.868200000000002</v>
      </c>
      <c r="G127">
        <v>66.23</v>
      </c>
      <c r="H127" s="22">
        <v>35.16590822727273</v>
      </c>
      <c r="I127" s="22">
        <f t="shared" si="8"/>
        <v>9.1536695557394019</v>
      </c>
      <c r="J127" s="22">
        <f t="shared" si="9"/>
        <v>0.93640260713689782</v>
      </c>
      <c r="K127" s="22">
        <f t="shared" si="10"/>
        <v>3.0319949375624267E-2</v>
      </c>
      <c r="L127" s="22">
        <f t="shared" si="11"/>
        <v>-0.31182607162757403</v>
      </c>
      <c r="M127" s="22">
        <f t="shared" si="12"/>
        <v>1.9536229959730638</v>
      </c>
      <c r="N127" s="22">
        <f t="shared" si="13"/>
        <v>1.9795831001083832</v>
      </c>
      <c r="O127" s="22">
        <f t="shared" si="14"/>
        <v>1.624665355743514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1</v>
      </c>
      <c r="V127" s="24">
        <v>0</v>
      </c>
      <c r="W127" s="24">
        <v>0</v>
      </c>
      <c r="X127" s="24">
        <v>0</v>
      </c>
      <c r="Y127" s="24">
        <v>0</v>
      </c>
      <c r="Z127" s="24">
        <v>0</v>
      </c>
    </row>
    <row r="128" spans="1:26" x14ac:dyDescent="0.25">
      <c r="A128" s="2">
        <v>38899</v>
      </c>
      <c r="B128" s="3">
        <v>661999191</v>
      </c>
      <c r="C128">
        <v>8.0042000000000009</v>
      </c>
      <c r="D128">
        <v>1.1136999999999999</v>
      </c>
      <c r="E128">
        <v>0.54244643341470034</v>
      </c>
      <c r="F128">
        <v>81.636600000000001</v>
      </c>
      <c r="G128">
        <v>74.38</v>
      </c>
      <c r="H128" s="22">
        <v>32.395478545454544</v>
      </c>
      <c r="I128" s="22">
        <f t="shared" si="8"/>
        <v>9.1051264119986062</v>
      </c>
      <c r="J128" s="22">
        <f t="shared" si="9"/>
        <v>0.93537366757436713</v>
      </c>
      <c r="K128" s="22">
        <f t="shared" si="10"/>
        <v>5.0289796988583782E-2</v>
      </c>
      <c r="L128" s="22">
        <f t="shared" si="11"/>
        <v>-0.26778228762172218</v>
      </c>
      <c r="M128" s="22">
        <f t="shared" si="12"/>
        <v>1.9862263229192343</v>
      </c>
      <c r="N128" s="22">
        <f t="shared" si="13"/>
        <v>2.0029636456236357</v>
      </c>
      <c r="O128" s="22">
        <f t="shared" si="14"/>
        <v>1.5199764586337587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24">
        <v>1</v>
      </c>
      <c r="W128" s="24">
        <v>0</v>
      </c>
      <c r="X128" s="24">
        <v>0</v>
      </c>
      <c r="Y128" s="24">
        <v>0</v>
      </c>
      <c r="Z128" s="24">
        <v>0</v>
      </c>
    </row>
    <row r="129" spans="1:26" x14ac:dyDescent="0.25">
      <c r="A129" s="2">
        <v>38930</v>
      </c>
      <c r="B129" s="3">
        <v>709004055</v>
      </c>
      <c r="C129">
        <v>7.9897</v>
      </c>
      <c r="D129">
        <v>1.1294</v>
      </c>
      <c r="E129">
        <v>0.54221113701675427</v>
      </c>
      <c r="F129">
        <v>82.091399999999993</v>
      </c>
      <c r="G129">
        <v>70.099999999999994</v>
      </c>
      <c r="H129" s="22">
        <v>30.643352300000004</v>
      </c>
      <c r="I129" s="22">
        <f t="shared" si="8"/>
        <v>9.2084456132876493</v>
      </c>
      <c r="J129" s="22">
        <f t="shared" si="9"/>
        <v>0.93417168998605904</v>
      </c>
      <c r="K129" s="22">
        <f t="shared" si="10"/>
        <v>6.2458225277294686E-2</v>
      </c>
      <c r="L129" s="22">
        <f t="shared" si="11"/>
        <v>-0.27568353542598906</v>
      </c>
      <c r="M129" s="22">
        <f t="shared" si="12"/>
        <v>1.9865805307147615</v>
      </c>
      <c r="N129" s="22">
        <f t="shared" si="13"/>
        <v>1.8798698953672357</v>
      </c>
      <c r="O129" s="22">
        <f t="shared" si="14"/>
        <v>1.5095053740599118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1</v>
      </c>
      <c r="X129" s="24">
        <v>0</v>
      </c>
      <c r="Y129" s="24">
        <v>0</v>
      </c>
      <c r="Z129" s="24">
        <v>0</v>
      </c>
    </row>
    <row r="130" spans="1:26" x14ac:dyDescent="0.25">
      <c r="A130" s="2">
        <v>38961</v>
      </c>
      <c r="B130" s="3">
        <v>691013305</v>
      </c>
      <c r="C130">
        <v>7.9722</v>
      </c>
      <c r="D130">
        <v>1.1182000000000001</v>
      </c>
      <c r="E130">
        <v>0.52795522939654715</v>
      </c>
      <c r="F130">
        <v>81.367900000000006</v>
      </c>
      <c r="G130">
        <v>71.930000000000007</v>
      </c>
      <c r="H130" s="22">
        <v>29.248905173913048</v>
      </c>
      <c r="I130" s="22">
        <f t="shared" si="8"/>
        <v>9.1450151441582346</v>
      </c>
      <c r="J130" s="22">
        <f t="shared" si="9"/>
        <v>0.93297622316639317</v>
      </c>
      <c r="K130" s="22">
        <f t="shared" si="10"/>
        <v>4.479266456927837E-2</v>
      </c>
      <c r="L130" s="22">
        <f t="shared" si="11"/>
        <v>-0.30208890074191602</v>
      </c>
      <c r="M130" s="22">
        <f t="shared" si="12"/>
        <v>1.9746725529712239</v>
      </c>
      <c r="N130" s="22">
        <f t="shared" si="13"/>
        <v>1.9382358871569649</v>
      </c>
      <c r="O130" s="22">
        <f t="shared" si="14"/>
        <v>1.4935134815395472</v>
      </c>
      <c r="P130" s="24">
        <v>0</v>
      </c>
      <c r="Q130" s="24">
        <v>0</v>
      </c>
      <c r="R130" s="24">
        <v>0</v>
      </c>
      <c r="S130" s="24">
        <v>0</v>
      </c>
      <c r="T130" s="24">
        <v>0</v>
      </c>
      <c r="U130" s="24">
        <v>0</v>
      </c>
      <c r="V130" s="24">
        <v>0</v>
      </c>
      <c r="W130" s="24">
        <v>0</v>
      </c>
      <c r="X130" s="24">
        <v>1</v>
      </c>
      <c r="Y130" s="24">
        <v>0</v>
      </c>
      <c r="Z130" s="24">
        <v>0</v>
      </c>
    </row>
    <row r="131" spans="1:26" x14ac:dyDescent="0.25">
      <c r="A131" s="2">
        <v>38991</v>
      </c>
      <c r="B131" s="3">
        <v>769030425</v>
      </c>
      <c r="C131">
        <v>7.9333999999999998</v>
      </c>
      <c r="D131">
        <v>1.1161000000000001</v>
      </c>
      <c r="E131">
        <v>0.53081373745952543</v>
      </c>
      <c r="F131">
        <v>81.67</v>
      </c>
      <c r="G131">
        <v>67.91</v>
      </c>
      <c r="H131" s="22">
        <v>32.645946550000005</v>
      </c>
      <c r="I131" s="22">
        <f t="shared" si="8"/>
        <v>9.2661227911191322</v>
      </c>
      <c r="J131" s="22">
        <f t="shared" si="9"/>
        <v>0.92930342592160686</v>
      </c>
      <c r="K131" s="22">
        <f t="shared" si="10"/>
        <v>4.8394328393807882E-2</v>
      </c>
      <c r="L131" s="22">
        <f t="shared" si="11"/>
        <v>-0.28203501076488424</v>
      </c>
      <c r="M131" s="22">
        <f t="shared" si="12"/>
        <v>1.9832472718841894</v>
      </c>
      <c r="N131" s="22">
        <f t="shared" si="13"/>
        <v>1.8665519159921042</v>
      </c>
      <c r="O131" s="22">
        <f t="shared" si="14"/>
        <v>1.6290075208060844</v>
      </c>
      <c r="P131" s="24">
        <v>0</v>
      </c>
      <c r="Q131" s="24">
        <v>0</v>
      </c>
      <c r="R131" s="24">
        <v>0</v>
      </c>
      <c r="S131" s="24">
        <v>1</v>
      </c>
      <c r="T131" s="24">
        <v>0</v>
      </c>
      <c r="U131" s="24">
        <v>0</v>
      </c>
      <c r="V131" s="24">
        <v>0</v>
      </c>
      <c r="W131" s="24">
        <v>0</v>
      </c>
      <c r="X131" s="24">
        <v>0</v>
      </c>
      <c r="Y131" s="24">
        <v>0</v>
      </c>
      <c r="Z131" s="24">
        <v>0</v>
      </c>
    </row>
    <row r="132" spans="1:26" x14ac:dyDescent="0.25">
      <c r="A132" s="2">
        <v>39022</v>
      </c>
      <c r="B132" s="3">
        <v>670855242</v>
      </c>
      <c r="C132">
        <v>7.9017999999999997</v>
      </c>
      <c r="D132">
        <v>1.1285000000000001</v>
      </c>
      <c r="E132">
        <v>0.5329070077271516</v>
      </c>
      <c r="F132">
        <v>82.582700000000003</v>
      </c>
      <c r="G132">
        <v>64.319999999999993</v>
      </c>
      <c r="H132" s="22">
        <v>35.216070318181814</v>
      </c>
      <c r="I132" s="22">
        <f t="shared" ref="I132:I195" si="15">LN(B132)-$J$1*LN(B131)</f>
        <v>9.0707113368564602</v>
      </c>
      <c r="J132" s="22">
        <f t="shared" ref="J132:J195" si="16">LN(C132)-$J$1*LN(C131)</f>
        <v>0.92799564918635924</v>
      </c>
      <c r="K132" s="22">
        <f t="shared" ref="K132:K195" si="17">LN(D132)-$J$1*LN(D131)</f>
        <v>6.0477061151710629E-2</v>
      </c>
      <c r="L132" s="22">
        <f t="shared" ref="L132:L195" si="18">LN(E132)-$J$1*LN(E131)</f>
        <v>-0.28106908668888309</v>
      </c>
      <c r="M132" s="22">
        <f t="shared" ref="M132:M195" si="19">LN(F132)-$J$1*LN(F131)</f>
        <v>1.9923225099377886</v>
      </c>
      <c r="N132" s="22">
        <f t="shared" ref="N132:N195" si="20">LN(G132)-$J$1*LN(G131)</f>
        <v>1.8438698103515758</v>
      </c>
      <c r="O132" s="22">
        <f t="shared" ref="O132:O195" si="21">LN(H132)-$J$1*LN(H131)</f>
        <v>1.6443561368415023</v>
      </c>
      <c r="P132" s="24">
        <v>0</v>
      </c>
      <c r="Q132" s="24">
        <v>0</v>
      </c>
      <c r="R132" s="24">
        <v>0</v>
      </c>
      <c r="S132" s="24">
        <v>0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4">
        <v>1</v>
      </c>
      <c r="Z132" s="24">
        <v>0</v>
      </c>
    </row>
    <row r="133" spans="1:26" x14ac:dyDescent="0.25">
      <c r="A133" s="2">
        <v>39052</v>
      </c>
      <c r="B133" s="3">
        <v>701592243</v>
      </c>
      <c r="C133">
        <v>7.8621999999999996</v>
      </c>
      <c r="D133">
        <v>1.1358999999999999</v>
      </c>
      <c r="E133">
        <v>0.52287581699346408</v>
      </c>
      <c r="F133">
        <v>81.673599999999993</v>
      </c>
      <c r="G133">
        <v>62.12</v>
      </c>
      <c r="H133" s="22">
        <v>36.591212047619052</v>
      </c>
      <c r="I133" s="22">
        <f t="shared" si="15"/>
        <v>9.1906277774881033</v>
      </c>
      <c r="J133" s="22">
        <f t="shared" si="16"/>
        <v>0.92516664560430328</v>
      </c>
      <c r="K133" s="22">
        <f t="shared" si="17"/>
        <v>6.0936163753739406E-2</v>
      </c>
      <c r="L133" s="22">
        <f t="shared" si="18"/>
        <v>-0.30223669994243751</v>
      </c>
      <c r="M133" s="22">
        <f t="shared" si="19"/>
        <v>1.9751406977119088</v>
      </c>
      <c r="N133" s="22">
        <f t="shared" si="20"/>
        <v>1.8389391546015945</v>
      </c>
      <c r="O133" s="22">
        <f t="shared" si="21"/>
        <v>1.6409817167356713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4">
        <v>0</v>
      </c>
      <c r="Z133" s="24">
        <v>1</v>
      </c>
    </row>
    <row r="134" spans="1:26" x14ac:dyDescent="0.25">
      <c r="A134" s="2">
        <v>39083</v>
      </c>
      <c r="B134" s="3">
        <v>701639385</v>
      </c>
      <c r="C134">
        <v>7.8219000000000003</v>
      </c>
      <c r="D134">
        <v>1.1532</v>
      </c>
      <c r="E134">
        <v>0.50945030312293038</v>
      </c>
      <c r="F134">
        <v>80.926400000000001</v>
      </c>
      <c r="G134">
        <v>60.59</v>
      </c>
      <c r="H134" s="22">
        <v>38.888275400000005</v>
      </c>
      <c r="I134" s="22">
        <f t="shared" si="15"/>
        <v>9.1660555148795204</v>
      </c>
      <c r="J134" s="22">
        <f t="shared" si="16"/>
        <v>0.92279093577483651</v>
      </c>
      <c r="K134" s="22">
        <f t="shared" si="17"/>
        <v>7.2456778241728734E-2</v>
      </c>
      <c r="L134" s="22">
        <f t="shared" si="18"/>
        <v>-0.31779676386646105</v>
      </c>
      <c r="M134" s="22">
        <f t="shared" si="19"/>
        <v>1.9720381507040772</v>
      </c>
      <c r="N134" s="22">
        <f t="shared" si="20"/>
        <v>1.8331424639026301</v>
      </c>
      <c r="O134" s="22">
        <f t="shared" si="21"/>
        <v>1.6807983446207078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4">
        <v>0</v>
      </c>
      <c r="Z134" s="24">
        <v>0</v>
      </c>
    </row>
    <row r="135" spans="1:26" x14ac:dyDescent="0.25">
      <c r="A135" s="2">
        <v>39114</v>
      </c>
      <c r="B135" s="3">
        <v>750687367</v>
      </c>
      <c r="C135">
        <v>7.7876000000000003</v>
      </c>
      <c r="D135">
        <v>1.1762999999999999</v>
      </c>
      <c r="E135">
        <v>0.51054270689743197</v>
      </c>
      <c r="F135">
        <v>82.3553</v>
      </c>
      <c r="G135">
        <v>59.54</v>
      </c>
      <c r="H135" s="22">
        <v>39.365165850000004</v>
      </c>
      <c r="I135" s="22">
        <f t="shared" si="15"/>
        <v>9.2335882607261617</v>
      </c>
      <c r="J135" s="22">
        <f t="shared" si="16"/>
        <v>0.92122260463399486</v>
      </c>
      <c r="K135" s="22">
        <f t="shared" si="17"/>
        <v>8.3976541254097967E-2</v>
      </c>
      <c r="L135" s="22">
        <f t="shared" si="18"/>
        <v>-0.30134835351964423</v>
      </c>
      <c r="M135" s="22">
        <f t="shared" si="19"/>
        <v>1.9945957591966024</v>
      </c>
      <c r="N135" s="22">
        <f t="shared" si="20"/>
        <v>1.8293769309613368</v>
      </c>
      <c r="O135" s="22">
        <f t="shared" si="21"/>
        <v>1.6595002688842198</v>
      </c>
      <c r="P135" s="24">
        <v>1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4">
        <v>0</v>
      </c>
      <c r="Z135" s="24">
        <v>0</v>
      </c>
    </row>
    <row r="136" spans="1:26" x14ac:dyDescent="0.25">
      <c r="A136" s="2">
        <v>39142</v>
      </c>
      <c r="B136" s="3">
        <v>817613572</v>
      </c>
      <c r="C136">
        <v>7.7502000000000004</v>
      </c>
      <c r="D136">
        <v>1.171</v>
      </c>
      <c r="E136">
        <v>0.51049058144877224</v>
      </c>
      <c r="F136">
        <v>82.147800000000004</v>
      </c>
      <c r="G136">
        <v>65.680000000000007</v>
      </c>
      <c r="H136" s="22">
        <v>44.029359736842103</v>
      </c>
      <c r="I136" s="22">
        <f t="shared" si="15"/>
        <v>9.2818254683208199</v>
      </c>
      <c r="J136" s="22">
        <f t="shared" si="16"/>
        <v>0.91882565066644761</v>
      </c>
      <c r="K136" s="22">
        <f t="shared" si="17"/>
        <v>6.8552429174238122E-2</v>
      </c>
      <c r="L136" s="22">
        <f t="shared" si="18"/>
        <v>-0.3026285478740095</v>
      </c>
      <c r="M136" s="22">
        <f t="shared" si="19"/>
        <v>1.9824465161479603</v>
      </c>
      <c r="N136" s="22">
        <f t="shared" si="20"/>
        <v>1.937137869570976</v>
      </c>
      <c r="O136" s="22">
        <f t="shared" si="21"/>
        <v>1.7647719577726226</v>
      </c>
      <c r="P136" s="24">
        <v>0</v>
      </c>
      <c r="Q136" s="24">
        <v>1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4">
        <v>0</v>
      </c>
      <c r="Z136" s="24">
        <v>0</v>
      </c>
    </row>
    <row r="137" spans="1:26" x14ac:dyDescent="0.25">
      <c r="A137" s="2">
        <v>39173</v>
      </c>
      <c r="B137" s="3">
        <v>748709576</v>
      </c>
      <c r="C137">
        <v>7.7369000000000003</v>
      </c>
      <c r="D137">
        <v>1.1681999999999999</v>
      </c>
      <c r="E137">
        <v>0.51350518640238263</v>
      </c>
      <c r="F137">
        <v>81.373099999999994</v>
      </c>
      <c r="G137">
        <v>61.53</v>
      </c>
      <c r="H137" s="22">
        <v>44.781865454545454</v>
      </c>
      <c r="I137" s="22">
        <f t="shared" si="15"/>
        <v>9.1468165098946113</v>
      </c>
      <c r="J137" s="22">
        <f t="shared" si="16"/>
        <v>0.91975583336135736</v>
      </c>
      <c r="K137" s="22">
        <f t="shared" si="17"/>
        <v>6.8642156085502684E-2</v>
      </c>
      <c r="L137" s="22">
        <f t="shared" si="18"/>
        <v>-0.2966844493985491</v>
      </c>
      <c r="M137" s="22">
        <f t="shared" si="19"/>
        <v>1.9743587164472447</v>
      </c>
      <c r="N137" s="22">
        <f t="shared" si="20"/>
        <v>1.8178879049231038</v>
      </c>
      <c r="O137" s="22">
        <f t="shared" si="21"/>
        <v>1.7201320955330734</v>
      </c>
      <c r="P137" s="24">
        <v>0</v>
      </c>
      <c r="Q137" s="24">
        <v>0</v>
      </c>
      <c r="R137" s="24">
        <v>1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4">
        <v>0</v>
      </c>
      <c r="Z137" s="24">
        <v>0</v>
      </c>
    </row>
    <row r="138" spans="1:26" x14ac:dyDescent="0.25">
      <c r="A138" s="2">
        <v>39203</v>
      </c>
      <c r="B138" s="3">
        <v>836817631</v>
      </c>
      <c r="C138">
        <v>7.7247000000000003</v>
      </c>
      <c r="D138">
        <v>1.135</v>
      </c>
      <c r="E138">
        <v>0.50304341264651142</v>
      </c>
      <c r="F138">
        <v>80.132900000000006</v>
      </c>
      <c r="G138">
        <v>65.42</v>
      </c>
      <c r="H138" s="22">
        <v>44.885184450000004</v>
      </c>
      <c r="I138" s="22">
        <f t="shared" si="15"/>
        <v>9.3064927760948297</v>
      </c>
      <c r="J138" s="22">
        <f t="shared" si="16"/>
        <v>0.91912238726063378</v>
      </c>
      <c r="K138" s="22">
        <f t="shared" si="17"/>
        <v>4.1127394490126479E-2</v>
      </c>
      <c r="L138" s="22">
        <f t="shared" si="18"/>
        <v>-0.32050647289895312</v>
      </c>
      <c r="M138" s="22">
        <f t="shared" si="19"/>
        <v>1.9642118929654044</v>
      </c>
      <c r="N138" s="22">
        <f t="shared" si="20"/>
        <v>1.9150893486964184</v>
      </c>
      <c r="O138" s="22">
        <f t="shared" si="21"/>
        <v>1.7131159749099694</v>
      </c>
      <c r="P138" s="24">
        <v>0</v>
      </c>
      <c r="Q138" s="24">
        <v>0</v>
      </c>
      <c r="R138" s="24">
        <v>0</v>
      </c>
      <c r="S138" s="24">
        <v>0</v>
      </c>
      <c r="T138" s="24">
        <v>1</v>
      </c>
      <c r="U138" s="24">
        <v>0</v>
      </c>
      <c r="V138" s="24">
        <v>0</v>
      </c>
      <c r="W138" s="24">
        <v>0</v>
      </c>
      <c r="X138" s="24">
        <v>0</v>
      </c>
      <c r="Y138" s="24">
        <v>0</v>
      </c>
      <c r="Z138" s="24">
        <v>0</v>
      </c>
    </row>
    <row r="139" spans="1:26" x14ac:dyDescent="0.25">
      <c r="A139" s="2">
        <v>39234</v>
      </c>
      <c r="B139" s="3">
        <v>815739879</v>
      </c>
      <c r="C139">
        <v>7.6772999999999998</v>
      </c>
      <c r="D139">
        <v>1.0951</v>
      </c>
      <c r="E139">
        <v>0.50398145348251189</v>
      </c>
      <c r="F139">
        <v>79.307100000000005</v>
      </c>
      <c r="G139">
        <v>73.510000000000005</v>
      </c>
      <c r="H139" s="22">
        <v>47.614473636363641</v>
      </c>
      <c r="I139" s="22">
        <f t="shared" si="15"/>
        <v>9.2197918900412983</v>
      </c>
      <c r="J139" s="22">
        <f t="shared" si="16"/>
        <v>0.91383527995395619</v>
      </c>
      <c r="K139" s="22">
        <f t="shared" si="17"/>
        <v>2.1197725286225072E-2</v>
      </c>
      <c r="L139" s="22">
        <f t="shared" si="18"/>
        <v>-0.30732246739657876</v>
      </c>
      <c r="M139" s="22">
        <f t="shared" si="19"/>
        <v>1.962300079571901</v>
      </c>
      <c r="N139" s="22">
        <f t="shared" si="20"/>
        <v>1.9979660392253651</v>
      </c>
      <c r="O139" s="22">
        <f t="shared" si="21"/>
        <v>1.7708775080839243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1</v>
      </c>
      <c r="V139" s="24">
        <v>0</v>
      </c>
      <c r="W139" s="24">
        <v>0</v>
      </c>
      <c r="X139" s="24">
        <v>0</v>
      </c>
      <c r="Y139" s="24">
        <v>0</v>
      </c>
      <c r="Z139" s="24">
        <v>0</v>
      </c>
    </row>
    <row r="140" spans="1:26" x14ac:dyDescent="0.25">
      <c r="A140" s="2">
        <v>39264</v>
      </c>
      <c r="B140" s="3">
        <v>720954071</v>
      </c>
      <c r="C140">
        <v>7.6333000000000002</v>
      </c>
      <c r="D140">
        <v>1.0650999999999999</v>
      </c>
      <c r="E140">
        <v>0.50334725927417323</v>
      </c>
      <c r="F140">
        <v>79.087599999999995</v>
      </c>
      <c r="G140">
        <v>74.06</v>
      </c>
      <c r="H140" s="22">
        <v>49.09621109523809</v>
      </c>
      <c r="I140" s="22">
        <f t="shared" si="15"/>
        <v>9.11030264391181</v>
      </c>
      <c r="J140" s="22">
        <f t="shared" si="16"/>
        <v>0.91147289750447391</v>
      </c>
      <c r="K140" s="22">
        <f t="shared" si="17"/>
        <v>1.3103565652215904E-2</v>
      </c>
      <c r="L140" s="22">
        <f t="shared" si="18"/>
        <v>-0.30960627516336503</v>
      </c>
      <c r="M140" s="22">
        <f t="shared" si="19"/>
        <v>1.9652258869668402</v>
      </c>
      <c r="N140" s="22">
        <f t="shared" si="20"/>
        <v>1.9412937772231684</v>
      </c>
      <c r="O140" s="22">
        <f t="shared" si="21"/>
        <v>1.7690566340649494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1</v>
      </c>
      <c r="W140" s="24">
        <v>0</v>
      </c>
      <c r="X140" s="24">
        <v>0</v>
      </c>
      <c r="Y140" s="24">
        <v>0</v>
      </c>
      <c r="Z140" s="24">
        <v>0</v>
      </c>
    </row>
    <row r="141" spans="1:26" x14ac:dyDescent="0.25">
      <c r="A141" s="2">
        <v>39295</v>
      </c>
      <c r="B141" s="3">
        <v>823529254</v>
      </c>
      <c r="C141">
        <v>7.5757000000000003</v>
      </c>
      <c r="D141">
        <v>1.0502</v>
      </c>
      <c r="E141">
        <v>0.49127978383689513</v>
      </c>
      <c r="F141">
        <v>77.779600000000002</v>
      </c>
      <c r="G141">
        <v>70.81</v>
      </c>
      <c r="H141" s="22">
        <v>51.61710585714286</v>
      </c>
      <c r="I141" s="22">
        <f t="shared" si="15"/>
        <v>9.3112623356545843</v>
      </c>
      <c r="J141" s="22">
        <f t="shared" si="16"/>
        <v>0.90705961607820873</v>
      </c>
      <c r="K141" s="22">
        <f t="shared" si="17"/>
        <v>1.4292841914781272E-2</v>
      </c>
      <c r="L141" s="22">
        <f t="shared" si="18"/>
        <v>-0.33318025502536192</v>
      </c>
      <c r="M141" s="22">
        <f t="shared" si="19"/>
        <v>1.9500733316121828</v>
      </c>
      <c r="N141" s="22">
        <f t="shared" si="20"/>
        <v>1.8923186671466761</v>
      </c>
      <c r="O141" s="22">
        <f t="shared" si="21"/>
        <v>1.802273100814038</v>
      </c>
      <c r="P141" s="24">
        <v>0</v>
      </c>
      <c r="Q141" s="24">
        <v>0</v>
      </c>
      <c r="R141" s="24">
        <v>0</v>
      </c>
      <c r="S141" s="24">
        <v>0</v>
      </c>
      <c r="T141" s="24">
        <v>0</v>
      </c>
      <c r="U141" s="24">
        <v>0</v>
      </c>
      <c r="V141" s="24">
        <v>0</v>
      </c>
      <c r="W141" s="24">
        <v>1</v>
      </c>
      <c r="X141" s="24">
        <v>0</v>
      </c>
      <c r="Y141" s="24">
        <v>0</v>
      </c>
      <c r="Z141" s="24">
        <v>0</v>
      </c>
    </row>
    <row r="142" spans="1:26" x14ac:dyDescent="0.25">
      <c r="A142" s="2">
        <v>39326</v>
      </c>
      <c r="B142" s="3">
        <v>807941486</v>
      </c>
      <c r="C142">
        <v>7.5734000000000004</v>
      </c>
      <c r="D142">
        <v>1.0579000000000001</v>
      </c>
      <c r="E142">
        <v>0.49726504226752855</v>
      </c>
      <c r="F142">
        <v>77.6678</v>
      </c>
      <c r="G142">
        <v>70.36</v>
      </c>
      <c r="H142" s="22">
        <v>51.107910956521742</v>
      </c>
      <c r="I142" s="22">
        <f t="shared" si="15"/>
        <v>9.2189898985325005</v>
      </c>
      <c r="J142" s="22">
        <f t="shared" si="16"/>
        <v>0.91092194196121024</v>
      </c>
      <c r="K142" s="22">
        <f t="shared" si="17"/>
        <v>2.9346468788699849E-2</v>
      </c>
      <c r="L142" s="22">
        <f t="shared" si="18"/>
        <v>-0.3077242918620221</v>
      </c>
      <c r="M142" s="22">
        <f t="shared" si="19"/>
        <v>1.9578072047635091</v>
      </c>
      <c r="N142" s="22">
        <f t="shared" si="20"/>
        <v>1.9106247913543313</v>
      </c>
      <c r="O142" s="22">
        <f t="shared" si="21"/>
        <v>1.7648200789410242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1</v>
      </c>
      <c r="Y142" s="24">
        <v>0</v>
      </c>
      <c r="Z142" s="24">
        <v>0</v>
      </c>
    </row>
    <row r="143" spans="1:26" x14ac:dyDescent="0.25">
      <c r="A143" s="2">
        <v>39356</v>
      </c>
      <c r="B143" s="3">
        <v>922993687</v>
      </c>
      <c r="C143">
        <v>7.5209999999999999</v>
      </c>
      <c r="D143">
        <v>1.0266999999999999</v>
      </c>
      <c r="E143">
        <v>0.49544193420531107</v>
      </c>
      <c r="F143">
        <v>76.323099999999997</v>
      </c>
      <c r="G143">
        <v>63.15</v>
      </c>
      <c r="H143" s="22">
        <v>58.079609842105263</v>
      </c>
      <c r="I143" s="22">
        <f t="shared" si="15"/>
        <v>9.362632845240018</v>
      </c>
      <c r="J143" s="22">
        <f t="shared" si="16"/>
        <v>0.90414594846461704</v>
      </c>
      <c r="K143" s="22">
        <f t="shared" si="17"/>
        <v>-4.6074207330435782E-3</v>
      </c>
      <c r="L143" s="22">
        <f t="shared" si="18"/>
        <v>-0.31805745740992775</v>
      </c>
      <c r="M143" s="22">
        <f t="shared" si="19"/>
        <v>1.94113322837757</v>
      </c>
      <c r="N143" s="22">
        <f t="shared" si="20"/>
        <v>1.8060191428683532</v>
      </c>
      <c r="O143" s="22">
        <f t="shared" si="21"/>
        <v>1.8981480387427965</v>
      </c>
      <c r="P143" s="24">
        <v>0</v>
      </c>
      <c r="Q143" s="24">
        <v>0</v>
      </c>
      <c r="R143" s="24">
        <v>0</v>
      </c>
      <c r="S143" s="24">
        <v>1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4">
        <v>0</v>
      </c>
      <c r="Z143" s="24">
        <v>0</v>
      </c>
    </row>
    <row r="144" spans="1:26" x14ac:dyDescent="0.25">
      <c r="A144" s="2">
        <v>39387</v>
      </c>
      <c r="B144" s="3">
        <v>895238640</v>
      </c>
      <c r="C144">
        <v>7.5019</v>
      </c>
      <c r="D144">
        <v>0.97540000000000004</v>
      </c>
      <c r="E144">
        <v>0.48902146804244701</v>
      </c>
      <c r="F144">
        <v>74.142499999999998</v>
      </c>
      <c r="G144">
        <v>56.69</v>
      </c>
      <c r="H144" s="22">
        <v>61.674214913043471</v>
      </c>
      <c r="I144" s="22">
        <f t="shared" si="15"/>
        <v>9.2588777535346072</v>
      </c>
      <c r="J144" s="22">
        <f t="shared" si="16"/>
        <v>0.90542181247778153</v>
      </c>
      <c r="K144" s="22">
        <f t="shared" si="17"/>
        <v>-3.9400012133714864E-2</v>
      </c>
      <c r="L144" s="22">
        <f t="shared" si="18"/>
        <v>-0.32908107345404086</v>
      </c>
      <c r="M144" s="22">
        <f t="shared" si="19"/>
        <v>1.9217523125232203</v>
      </c>
      <c r="N144" s="22">
        <f t="shared" si="20"/>
        <v>1.757565761498137</v>
      </c>
      <c r="O144" s="22">
        <f t="shared" si="21"/>
        <v>1.8878678738201025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4">
        <v>1</v>
      </c>
      <c r="Z144" s="24">
        <v>0</v>
      </c>
    </row>
    <row r="145" spans="1:26" x14ac:dyDescent="0.25">
      <c r="A145" s="2">
        <v>39417</v>
      </c>
      <c r="B145" s="3">
        <v>813869068</v>
      </c>
      <c r="C145">
        <v>7.4210000000000003</v>
      </c>
      <c r="D145">
        <v>0.96719999999999995</v>
      </c>
      <c r="E145">
        <v>0.4830684507994783</v>
      </c>
      <c r="F145">
        <v>72.254800000000003</v>
      </c>
      <c r="G145">
        <v>49.95</v>
      </c>
      <c r="H145" s="22">
        <v>63.300523952380956</v>
      </c>
      <c r="I145" s="22">
        <f t="shared" si="15"/>
        <v>9.1803795782430573</v>
      </c>
      <c r="J145" s="22">
        <f t="shared" si="16"/>
        <v>0.89597784200232589</v>
      </c>
      <c r="K145" s="22">
        <f t="shared" si="17"/>
        <v>-1.9650780043152558E-2</v>
      </c>
      <c r="L145" s="22">
        <f t="shared" si="18"/>
        <v>-0.33415502659017321</v>
      </c>
      <c r="M145" s="22">
        <f t="shared" si="19"/>
        <v>1.9119048563431189</v>
      </c>
      <c r="N145" s="22">
        <f t="shared" si="20"/>
        <v>1.6903436995096457</v>
      </c>
      <c r="O145" s="22">
        <f t="shared" si="21"/>
        <v>1.8808673433015568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4">
        <v>0</v>
      </c>
      <c r="Z145" s="24">
        <v>1</v>
      </c>
    </row>
    <row r="146" spans="1:26" x14ac:dyDescent="0.25">
      <c r="A146" s="2">
        <v>39448</v>
      </c>
      <c r="B146" s="3">
        <v>966155012</v>
      </c>
      <c r="C146">
        <v>7.3681999999999999</v>
      </c>
      <c r="D146">
        <v>1.0021</v>
      </c>
      <c r="E146">
        <v>0.49600714250285211</v>
      </c>
      <c r="F146">
        <v>73.799099999999996</v>
      </c>
      <c r="G146">
        <v>53.28</v>
      </c>
      <c r="H146" s="22">
        <v>72.867470999999981</v>
      </c>
      <c r="I146" s="22">
        <f t="shared" si="15"/>
        <v>9.4043143137136855</v>
      </c>
      <c r="J146" s="22">
        <f t="shared" si="16"/>
        <v>0.89480084254945691</v>
      </c>
      <c r="K146" s="22">
        <f t="shared" si="17"/>
        <v>2.0440286907000928E-2</v>
      </c>
      <c r="L146" s="22">
        <f t="shared" si="18"/>
        <v>-0.3009866487444845</v>
      </c>
      <c r="M146" s="22">
        <f t="shared" si="19"/>
        <v>1.9472372179855535</v>
      </c>
      <c r="N146" s="22">
        <f t="shared" si="20"/>
        <v>1.824498648430124</v>
      </c>
      <c r="O146" s="22">
        <f t="shared" si="21"/>
        <v>2.0073008419171843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24">
        <v>0</v>
      </c>
    </row>
    <row r="147" spans="1:26" x14ac:dyDescent="0.25">
      <c r="A147" s="2">
        <v>39479</v>
      </c>
      <c r="B147" s="3">
        <v>953670868</v>
      </c>
      <c r="C147">
        <v>7.2404999999999999</v>
      </c>
      <c r="D147">
        <v>1.0099</v>
      </c>
      <c r="E147">
        <v>0.50756268399147297</v>
      </c>
      <c r="F147">
        <v>73.210499999999996</v>
      </c>
      <c r="G147">
        <v>49.76</v>
      </c>
      <c r="H147" s="22">
        <v>71.742237285714296</v>
      </c>
      <c r="I147" s="22">
        <f t="shared" si="15"/>
        <v>9.2969700018225563</v>
      </c>
      <c r="J147" s="22">
        <f t="shared" si="16"/>
        <v>0.88124487114044991</v>
      </c>
      <c r="K147" s="22">
        <f t="shared" si="17"/>
        <v>8.6975271051938363E-3</v>
      </c>
      <c r="L147" s="22">
        <f t="shared" si="18"/>
        <v>-0.29249433675500092</v>
      </c>
      <c r="M147" s="22">
        <f t="shared" si="19"/>
        <v>1.9275982582777442</v>
      </c>
      <c r="N147" s="22">
        <f t="shared" si="20"/>
        <v>1.7206528840032504</v>
      </c>
      <c r="O147" s="22">
        <f t="shared" si="21"/>
        <v>1.914326378654911</v>
      </c>
      <c r="P147" s="24">
        <v>1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4">
        <v>0</v>
      </c>
      <c r="Z147" s="24">
        <v>0</v>
      </c>
    </row>
    <row r="148" spans="1:26" x14ac:dyDescent="0.25">
      <c r="A148" s="2">
        <v>39508</v>
      </c>
      <c r="B148" s="3">
        <v>988525439</v>
      </c>
      <c r="C148">
        <v>7.1643999999999997</v>
      </c>
      <c r="D148">
        <v>0.99860000000000004</v>
      </c>
      <c r="E148">
        <v>0.50900946757609689</v>
      </c>
      <c r="F148">
        <v>72.857500000000002</v>
      </c>
      <c r="G148">
        <v>57.86</v>
      </c>
      <c r="H148" s="22">
        <v>70.682557150000008</v>
      </c>
      <c r="I148" s="22">
        <f t="shared" si="15"/>
        <v>9.3400188929116865</v>
      </c>
      <c r="J148" s="22">
        <f t="shared" si="16"/>
        <v>0.88029467173638021</v>
      </c>
      <c r="K148" s="22">
        <f t="shared" si="17"/>
        <v>-6.8192047433339124E-3</v>
      </c>
      <c r="L148" s="22">
        <f t="shared" si="18"/>
        <v>-0.30231437901693936</v>
      </c>
      <c r="M148" s="22">
        <f t="shared" si="19"/>
        <v>1.9271691092950087</v>
      </c>
      <c r="N148" s="22">
        <f t="shared" si="20"/>
        <v>1.9090600029109805</v>
      </c>
      <c r="O148" s="22">
        <f t="shared" si="21"/>
        <v>1.9080050143499458</v>
      </c>
      <c r="P148" s="24">
        <v>0</v>
      </c>
      <c r="Q148" s="24">
        <v>1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</row>
    <row r="149" spans="1:26" x14ac:dyDescent="0.25">
      <c r="A149" s="2">
        <v>39539</v>
      </c>
      <c r="B149" s="3">
        <v>1090868980</v>
      </c>
      <c r="C149">
        <v>7.0721999999999996</v>
      </c>
      <c r="D149">
        <v>1.0028999999999999</v>
      </c>
      <c r="E149">
        <v>0.49962528103922055</v>
      </c>
      <c r="F149">
        <v>70.435500000000005</v>
      </c>
      <c r="G149">
        <v>53.24</v>
      </c>
      <c r="H149" s="22">
        <v>68.513390750000013</v>
      </c>
      <c r="I149" s="22">
        <f t="shared" si="15"/>
        <v>9.4187917305690725</v>
      </c>
      <c r="J149" s="22">
        <f t="shared" si="16"/>
        <v>0.87315323092551012</v>
      </c>
      <c r="K149" s="22">
        <f t="shared" si="17"/>
        <v>3.6663426156209235E-3</v>
      </c>
      <c r="L149" s="22">
        <f t="shared" si="18"/>
        <v>-0.3224881352082436</v>
      </c>
      <c r="M149" s="22">
        <f t="shared" si="19"/>
        <v>1.8960193841940916</v>
      </c>
      <c r="N149" s="22">
        <f t="shared" si="20"/>
        <v>1.742895528775517</v>
      </c>
      <c r="O149" s="22">
        <f t="shared" si="21"/>
        <v>1.8850198572342376</v>
      </c>
      <c r="P149" s="24">
        <v>0</v>
      </c>
      <c r="Q149" s="24">
        <v>0</v>
      </c>
      <c r="R149" s="24">
        <v>1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4">
        <v>0</v>
      </c>
    </row>
    <row r="150" spans="1:26" x14ac:dyDescent="0.25">
      <c r="A150" s="2">
        <v>39569</v>
      </c>
      <c r="B150" s="3">
        <v>1047992457</v>
      </c>
      <c r="C150">
        <v>6.9996999999999998</v>
      </c>
      <c r="D150">
        <v>1.0137</v>
      </c>
      <c r="E150">
        <v>0.50464271295922492</v>
      </c>
      <c r="F150">
        <v>70.390500000000003</v>
      </c>
      <c r="G150">
        <v>61.15</v>
      </c>
      <c r="H150" s="22">
        <v>72.377746636363639</v>
      </c>
      <c r="I150" s="22">
        <f t="shared" si="15"/>
        <v>9.3245099805905696</v>
      </c>
      <c r="J150" s="22">
        <f t="shared" si="16"/>
        <v>0.86997290798091953</v>
      </c>
      <c r="K150" s="22">
        <f t="shared" si="17"/>
        <v>1.2014311694602939E-2</v>
      </c>
      <c r="L150" s="22">
        <f t="shared" si="18"/>
        <v>-0.3022613044952423</v>
      </c>
      <c r="M150" s="22">
        <f t="shared" si="19"/>
        <v>1.9139747422897</v>
      </c>
      <c r="N150" s="22">
        <f t="shared" si="20"/>
        <v>1.92718436569338</v>
      </c>
      <c r="O150" s="22">
        <f t="shared" si="21"/>
        <v>1.9570328188830559</v>
      </c>
      <c r="P150" s="24">
        <v>0</v>
      </c>
      <c r="Q150" s="24">
        <v>0</v>
      </c>
      <c r="R150" s="24">
        <v>0</v>
      </c>
      <c r="S150" s="24">
        <v>0</v>
      </c>
      <c r="T150" s="24">
        <v>1</v>
      </c>
      <c r="U150" s="24">
        <v>0</v>
      </c>
      <c r="V150" s="24">
        <v>0</v>
      </c>
      <c r="W150" s="24">
        <v>0</v>
      </c>
      <c r="X150" s="24">
        <v>0</v>
      </c>
      <c r="Y150" s="24">
        <v>0</v>
      </c>
      <c r="Z150" s="24">
        <v>0</v>
      </c>
    </row>
    <row r="151" spans="1:26" x14ac:dyDescent="0.25">
      <c r="A151" s="2">
        <v>39600</v>
      </c>
      <c r="B151" s="3">
        <v>990480417</v>
      </c>
      <c r="C151">
        <v>6.9725000000000001</v>
      </c>
      <c r="D151">
        <v>0.99929999999999997</v>
      </c>
      <c r="E151">
        <v>0.5089058524173028</v>
      </c>
      <c r="F151">
        <v>70.720100000000002</v>
      </c>
      <c r="G151">
        <v>78.11</v>
      </c>
      <c r="H151" s="22">
        <v>69.261802904761893</v>
      </c>
      <c r="I151" s="22">
        <f t="shared" si="15"/>
        <v>9.2901224291694664</v>
      </c>
      <c r="J151" s="22">
        <f t="shared" si="16"/>
        <v>0.87174683047277246</v>
      </c>
      <c r="K151" s="22">
        <f t="shared" si="17"/>
        <v>-8.1840969878127466E-3</v>
      </c>
      <c r="L151" s="22">
        <f t="shared" si="18"/>
        <v>-0.29934471576506755</v>
      </c>
      <c r="M151" s="22">
        <f t="shared" si="19"/>
        <v>1.918997761373447</v>
      </c>
      <c r="N151" s="22">
        <f t="shared" si="20"/>
        <v>2.0957866654489559</v>
      </c>
      <c r="O151" s="22">
        <f t="shared" si="21"/>
        <v>1.8828491827182452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1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</row>
    <row r="152" spans="1:26" x14ac:dyDescent="0.25">
      <c r="A152" s="2">
        <v>39630</v>
      </c>
      <c r="B152" s="3">
        <v>1004907967</v>
      </c>
      <c r="C152">
        <v>6.8993000000000002</v>
      </c>
      <c r="D152">
        <v>1.0165999999999999</v>
      </c>
      <c r="E152">
        <v>0.50854353132628149</v>
      </c>
      <c r="F152">
        <v>71.379199999999997</v>
      </c>
      <c r="G152">
        <v>73.900000000000006</v>
      </c>
      <c r="H152" s="22">
        <v>64.59479985714286</v>
      </c>
      <c r="I152" s="22">
        <f t="shared" si="15"/>
        <v>9.3356264399432742</v>
      </c>
      <c r="J152" s="22">
        <f t="shared" si="16"/>
        <v>0.86333434489579663</v>
      </c>
      <c r="K152" s="22">
        <f t="shared" si="17"/>
        <v>1.6848860843581417E-2</v>
      </c>
      <c r="L152" s="22">
        <f t="shared" si="18"/>
        <v>-0.30468372490295986</v>
      </c>
      <c r="M152" s="22">
        <f t="shared" si="19"/>
        <v>1.9257051025824796</v>
      </c>
      <c r="N152" s="22">
        <f t="shared" si="20"/>
        <v>1.9057478786619431</v>
      </c>
      <c r="O152" s="22">
        <f t="shared" si="21"/>
        <v>1.8372924466997427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1</v>
      </c>
      <c r="W152" s="24">
        <v>0</v>
      </c>
      <c r="X152" s="24">
        <v>0</v>
      </c>
      <c r="Y152" s="24">
        <v>0</v>
      </c>
      <c r="Z152" s="24">
        <v>0</v>
      </c>
    </row>
    <row r="153" spans="1:26" x14ac:dyDescent="0.25">
      <c r="A153" s="2">
        <v>39661</v>
      </c>
      <c r="B153" s="3">
        <v>1009473111</v>
      </c>
      <c r="C153">
        <v>6.8354999999999997</v>
      </c>
      <c r="D153">
        <v>1.0129999999999999</v>
      </c>
      <c r="E153">
        <v>0.50281576830249397</v>
      </c>
      <c r="F153">
        <v>70.827200000000005</v>
      </c>
      <c r="G153">
        <v>76.08</v>
      </c>
      <c r="H153" s="22">
        <v>57.039310909090908</v>
      </c>
      <c r="I153" s="22">
        <f t="shared" si="15"/>
        <v>9.3322053698771299</v>
      </c>
      <c r="J153" s="22">
        <f t="shared" si="16"/>
        <v>0.85984864394007077</v>
      </c>
      <c r="K153" s="22">
        <f t="shared" si="17"/>
        <v>3.8611759496804624E-3</v>
      </c>
      <c r="L153" s="22">
        <f t="shared" si="18"/>
        <v>-0.31561898886801121</v>
      </c>
      <c r="M153" s="22">
        <f t="shared" si="19"/>
        <v>1.9128395270041754</v>
      </c>
      <c r="N153" s="22">
        <f t="shared" si="20"/>
        <v>1.9652933628623486</v>
      </c>
      <c r="O153" s="22">
        <f t="shared" si="21"/>
        <v>1.7512670447070988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1</v>
      </c>
      <c r="X153" s="24">
        <v>0</v>
      </c>
      <c r="Y153" s="24">
        <v>0</v>
      </c>
      <c r="Z153" s="24">
        <v>0</v>
      </c>
    </row>
    <row r="154" spans="1:26" x14ac:dyDescent="0.25">
      <c r="A154" s="2">
        <v>39692</v>
      </c>
      <c r="B154" s="3">
        <v>1065380884</v>
      </c>
      <c r="C154">
        <v>6.8461999999999996</v>
      </c>
      <c r="D154">
        <v>1.0535000000000001</v>
      </c>
      <c r="E154">
        <v>0.53008216273522391</v>
      </c>
      <c r="F154">
        <v>73.855999999999995</v>
      </c>
      <c r="G154">
        <v>84.56</v>
      </c>
      <c r="H154" s="22">
        <v>56.207672285714288</v>
      </c>
      <c r="I154" s="22">
        <f t="shared" si="15"/>
        <v>9.3836163120571996</v>
      </c>
      <c r="J154" s="22">
        <f t="shared" si="16"/>
        <v>0.86652246260646204</v>
      </c>
      <c r="K154" s="22">
        <f t="shared" si="17"/>
        <v>4.5014030365506344E-2</v>
      </c>
      <c r="L154" s="22">
        <f t="shared" si="18"/>
        <v>-0.25658096744635783</v>
      </c>
      <c r="M154" s="22">
        <f t="shared" si="19"/>
        <v>1.9589835422039301</v>
      </c>
      <c r="N154" s="22">
        <f t="shared" si="20"/>
        <v>2.0549793615315579</v>
      </c>
      <c r="O154" s="22">
        <f t="shared" si="21"/>
        <v>1.8049958827632153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1</v>
      </c>
      <c r="Y154" s="24">
        <v>0</v>
      </c>
      <c r="Z154" s="24">
        <v>0</v>
      </c>
    </row>
    <row r="155" spans="1:26" x14ac:dyDescent="0.25">
      <c r="A155" s="2">
        <v>39722</v>
      </c>
      <c r="B155" s="3">
        <v>1114704310</v>
      </c>
      <c r="C155">
        <v>6.8307000000000002</v>
      </c>
      <c r="D155">
        <v>1.0582</v>
      </c>
      <c r="E155">
        <v>0.55639014076670568</v>
      </c>
      <c r="F155">
        <v>75.6434</v>
      </c>
      <c r="G155">
        <v>71.16</v>
      </c>
      <c r="H155" s="22">
        <v>50.369190285714282</v>
      </c>
      <c r="I155" s="22">
        <f t="shared" si="15"/>
        <v>9.3992259985123656</v>
      </c>
      <c r="J155" s="22">
        <f t="shared" si="16"/>
        <v>0.86339559274858968</v>
      </c>
      <c r="K155" s="22">
        <f t="shared" si="17"/>
        <v>2.7904476643735601E-2</v>
      </c>
      <c r="L155" s="22">
        <f t="shared" si="18"/>
        <v>-0.23718774554362626</v>
      </c>
      <c r="M155" s="22">
        <f t="shared" si="19"/>
        <v>1.9598657042470076</v>
      </c>
      <c r="N155" s="22">
        <f t="shared" si="20"/>
        <v>1.8243271249385442</v>
      </c>
      <c r="O155" s="22">
        <f t="shared" si="21"/>
        <v>1.7034003884833089</v>
      </c>
      <c r="P155" s="24">
        <v>0</v>
      </c>
      <c r="Q155" s="24">
        <v>0</v>
      </c>
      <c r="R155" s="24">
        <v>0</v>
      </c>
      <c r="S155" s="24">
        <v>1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4">
        <v>0</v>
      </c>
      <c r="Z155" s="24">
        <v>0</v>
      </c>
    </row>
    <row r="156" spans="1:26" x14ac:dyDescent="0.25">
      <c r="A156" s="2">
        <v>39753</v>
      </c>
      <c r="B156" s="3">
        <v>982149690</v>
      </c>
      <c r="C156">
        <v>6.8357999999999999</v>
      </c>
      <c r="D156">
        <v>1.1847000000000001</v>
      </c>
      <c r="E156">
        <v>0.59304946032499117</v>
      </c>
      <c r="F156">
        <v>79.516800000000003</v>
      </c>
      <c r="G156">
        <v>63.67</v>
      </c>
      <c r="H156" s="22">
        <v>31.290366521739134</v>
      </c>
      <c r="I156" s="22">
        <f t="shared" si="15"/>
        <v>9.247734030885491</v>
      </c>
      <c r="J156" s="22">
        <f t="shared" si="16"/>
        <v>0.86538857140743741</v>
      </c>
      <c r="K156" s="22">
        <f t="shared" si="17"/>
        <v>0.13837643466023455</v>
      </c>
      <c r="L156" s="22">
        <f t="shared" si="18"/>
        <v>-0.20002043017971954</v>
      </c>
      <c r="M156" s="22">
        <f t="shared" si="19"/>
        <v>1.996651714191775</v>
      </c>
      <c r="N156" s="22">
        <f t="shared" si="20"/>
        <v>1.8080015194902348</v>
      </c>
      <c r="O156" s="22">
        <f t="shared" si="21"/>
        <v>1.2876514449492635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4">
        <v>1</v>
      </c>
      <c r="Z156" s="24">
        <v>0</v>
      </c>
    </row>
    <row r="157" spans="1:26" x14ac:dyDescent="0.25">
      <c r="A157" s="2">
        <v>39783</v>
      </c>
      <c r="B157" s="3">
        <v>910322105</v>
      </c>
      <c r="C157">
        <v>6.8281000000000001</v>
      </c>
      <c r="D157">
        <v>1.2171000000000001</v>
      </c>
      <c r="E157">
        <v>0.6524434005350036</v>
      </c>
      <c r="F157">
        <v>82.945499999999996</v>
      </c>
      <c r="G157">
        <v>52.6</v>
      </c>
      <c r="H157" s="22">
        <v>29.113860210526312</v>
      </c>
      <c r="I157" s="22">
        <f t="shared" si="15"/>
        <v>9.24141919770328</v>
      </c>
      <c r="J157" s="22">
        <f t="shared" si="16"/>
        <v>0.86385102102949096</v>
      </c>
      <c r="K157" s="22">
        <f t="shared" si="17"/>
        <v>0.1032517120101572</v>
      </c>
      <c r="L157" s="22">
        <f t="shared" si="18"/>
        <v>-0.13966827394418391</v>
      </c>
      <c r="M157" s="22">
        <f t="shared" si="19"/>
        <v>2.0114011895675183</v>
      </c>
      <c r="N157" s="22">
        <f t="shared" si="20"/>
        <v>1.6781736980277504</v>
      </c>
      <c r="O157" s="22">
        <f t="shared" si="21"/>
        <v>1.4773937074560719</v>
      </c>
      <c r="P157" s="24">
        <v>0</v>
      </c>
      <c r="Q157" s="24">
        <v>0</v>
      </c>
      <c r="R157" s="24">
        <v>0</v>
      </c>
      <c r="S157" s="24">
        <v>0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4">
        <v>0</v>
      </c>
      <c r="Z157" s="24">
        <v>1</v>
      </c>
    </row>
    <row r="158" spans="1:26" x14ac:dyDescent="0.25">
      <c r="A158" s="2">
        <v>39814</v>
      </c>
      <c r="B158" s="3">
        <v>761575214</v>
      </c>
      <c r="C158">
        <v>6.8539000000000003</v>
      </c>
      <c r="D158">
        <v>1.2337</v>
      </c>
      <c r="E158">
        <v>0.67321933485929708</v>
      </c>
      <c r="F158">
        <v>81.017399999999995</v>
      </c>
      <c r="G158">
        <v>53.7</v>
      </c>
      <c r="H158" s="22">
        <v>30.513594999999995</v>
      </c>
      <c r="I158" s="22">
        <f t="shared" si="15"/>
        <v>9.1047795152577713</v>
      </c>
      <c r="J158" s="22">
        <f t="shared" si="16"/>
        <v>0.86824228560446426</v>
      </c>
      <c r="K158" s="22">
        <f t="shared" si="17"/>
        <v>0.10195874515117603</v>
      </c>
      <c r="L158" s="22">
        <f t="shared" si="18"/>
        <v>-0.16081710894056042</v>
      </c>
      <c r="M158" s="22">
        <f t="shared" si="19"/>
        <v>1.9646628753285191</v>
      </c>
      <c r="N158" s="22">
        <f t="shared" si="20"/>
        <v>1.8039191356558035</v>
      </c>
      <c r="O158" s="22">
        <f t="shared" si="21"/>
        <v>1.5640044258333279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4">
        <v>0</v>
      </c>
      <c r="Z158" s="24">
        <v>0</v>
      </c>
    </row>
    <row r="159" spans="1:26" x14ac:dyDescent="0.25">
      <c r="A159" s="2">
        <v>39845</v>
      </c>
      <c r="B159" s="3">
        <v>779431246</v>
      </c>
      <c r="C159">
        <v>6.8360000000000003</v>
      </c>
      <c r="D159">
        <v>1.2248000000000001</v>
      </c>
      <c r="E159">
        <v>0.69146729359701287</v>
      </c>
      <c r="F159">
        <v>81.216200000000001</v>
      </c>
      <c r="G159">
        <v>55.99</v>
      </c>
      <c r="H159" s="22">
        <v>33.4155637</v>
      </c>
      <c r="I159" s="22">
        <f t="shared" si="15"/>
        <v>9.2260803169300427</v>
      </c>
      <c r="J159" s="22">
        <f t="shared" si="16"/>
        <v>0.86355295692428879</v>
      </c>
      <c r="K159" s="22">
        <f t="shared" si="17"/>
        <v>8.7267784108931989E-2</v>
      </c>
      <c r="L159" s="22">
        <f t="shared" si="18"/>
        <v>-0.15131317381953191</v>
      </c>
      <c r="M159" s="22">
        <f t="shared" si="19"/>
        <v>1.9800495641280218</v>
      </c>
      <c r="N159" s="22">
        <f t="shared" si="20"/>
        <v>1.8342959525276514</v>
      </c>
      <c r="O159" s="22">
        <f t="shared" si="21"/>
        <v>1.6290269933863435</v>
      </c>
      <c r="P159" s="24">
        <v>1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4">
        <v>0</v>
      </c>
    </row>
    <row r="160" spans="1:26" x14ac:dyDescent="0.25">
      <c r="A160" s="2">
        <v>39873</v>
      </c>
      <c r="B160" s="3">
        <v>822920479</v>
      </c>
      <c r="C160">
        <v>6.8362999999999996</v>
      </c>
      <c r="D160">
        <v>1.2452000000000001</v>
      </c>
      <c r="E160">
        <v>0.69338510608792125</v>
      </c>
      <c r="F160">
        <v>83.263999999999996</v>
      </c>
      <c r="G160">
        <v>57.37</v>
      </c>
      <c r="H160" s="22">
        <v>28.457067210526318</v>
      </c>
      <c r="I160" s="22">
        <f t="shared" si="15"/>
        <v>9.2676288587108342</v>
      </c>
      <c r="J160" s="22">
        <f t="shared" si="16"/>
        <v>0.86503512871412114</v>
      </c>
      <c r="K160" s="22">
        <f t="shared" si="17"/>
        <v>0.10776849863658074</v>
      </c>
      <c r="L160" s="22">
        <f t="shared" si="18"/>
        <v>-0.16325304078322911</v>
      </c>
      <c r="M160" s="22">
        <f t="shared" si="19"/>
        <v>2.0036031788282269</v>
      </c>
      <c r="N160" s="22">
        <f t="shared" si="20"/>
        <v>1.8356763117653383</v>
      </c>
      <c r="O160" s="22">
        <f t="shared" si="21"/>
        <v>1.4184345640574847</v>
      </c>
      <c r="P160" s="24">
        <v>0</v>
      </c>
      <c r="Q160" s="24">
        <v>1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4">
        <v>0</v>
      </c>
    </row>
    <row r="161" spans="1:26" x14ac:dyDescent="0.25">
      <c r="A161" s="2">
        <v>39904</v>
      </c>
      <c r="B161" s="3">
        <v>778694888</v>
      </c>
      <c r="C161">
        <v>6.8360000000000003</v>
      </c>
      <c r="D161">
        <v>1.2645</v>
      </c>
      <c r="E161">
        <v>0.7057163020465772</v>
      </c>
      <c r="F161">
        <v>84.336399999999998</v>
      </c>
      <c r="G161">
        <v>57.35</v>
      </c>
      <c r="H161" s="22">
        <v>25.432054681818183</v>
      </c>
      <c r="I161" s="22">
        <f t="shared" si="15"/>
        <v>9.182526283884151</v>
      </c>
      <c r="J161" s="22">
        <f t="shared" si="16"/>
        <v>0.86496710797144094</v>
      </c>
      <c r="K161" s="22">
        <f t="shared" si="17"/>
        <v>0.11406389935595888</v>
      </c>
      <c r="L161" s="22">
        <f t="shared" si="18"/>
        <v>-0.14714861168325633</v>
      </c>
      <c r="M161" s="22">
        <f t="shared" si="19"/>
        <v>2.0027046074451107</v>
      </c>
      <c r="N161" s="22">
        <f t="shared" si="20"/>
        <v>1.8219360083378007</v>
      </c>
      <c r="O161" s="22">
        <f t="shared" si="21"/>
        <v>1.3943922779200091</v>
      </c>
      <c r="P161" s="24">
        <v>0</v>
      </c>
      <c r="Q161" s="24">
        <v>0</v>
      </c>
      <c r="R161" s="24">
        <v>1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4">
        <v>0</v>
      </c>
      <c r="Z161" s="24">
        <v>0</v>
      </c>
    </row>
    <row r="162" spans="1:26" x14ac:dyDescent="0.25">
      <c r="A162" s="2">
        <v>39934</v>
      </c>
      <c r="B162" s="3">
        <v>705300106</v>
      </c>
      <c r="C162">
        <v>6.8305999999999996</v>
      </c>
      <c r="D162">
        <v>1.2242</v>
      </c>
      <c r="E162">
        <v>0.67971723762914626</v>
      </c>
      <c r="F162">
        <v>82.558199999999999</v>
      </c>
      <c r="G162">
        <v>57.89</v>
      </c>
      <c r="H162" s="22">
        <v>32.175680952380944</v>
      </c>
      <c r="I162" s="22">
        <f t="shared" si="15"/>
        <v>9.1139125318130407</v>
      </c>
      <c r="J162" s="22">
        <f t="shared" si="16"/>
        <v>0.86420099656557348</v>
      </c>
      <c r="K162" s="22">
        <f t="shared" si="17"/>
        <v>7.3215336514496826E-2</v>
      </c>
      <c r="L162" s="22">
        <f t="shared" si="18"/>
        <v>-0.19438031591827537</v>
      </c>
      <c r="M162" s="22">
        <f t="shared" si="19"/>
        <v>1.974356039500949</v>
      </c>
      <c r="N162" s="22">
        <f t="shared" si="20"/>
        <v>1.8314995941244545</v>
      </c>
      <c r="O162" s="22">
        <f t="shared" si="21"/>
        <v>1.6914052117307223</v>
      </c>
      <c r="P162" s="24">
        <v>0</v>
      </c>
      <c r="Q162" s="24">
        <v>0</v>
      </c>
      <c r="R162" s="24">
        <v>0</v>
      </c>
      <c r="S162" s="24">
        <v>0</v>
      </c>
      <c r="T162" s="24">
        <v>1</v>
      </c>
      <c r="U162" s="24">
        <v>0</v>
      </c>
      <c r="V162" s="24">
        <v>0</v>
      </c>
      <c r="W162" s="24">
        <v>0</v>
      </c>
      <c r="X162" s="24">
        <v>0</v>
      </c>
      <c r="Y162" s="24">
        <v>0</v>
      </c>
      <c r="Z162" s="24">
        <v>0</v>
      </c>
    </row>
    <row r="163" spans="1:26" x14ac:dyDescent="0.25">
      <c r="A163" s="2">
        <v>39965</v>
      </c>
      <c r="B163" s="3">
        <v>751743508</v>
      </c>
      <c r="C163">
        <v>6.8235000000000001</v>
      </c>
      <c r="D163">
        <v>1.1528</v>
      </c>
      <c r="E163">
        <v>0.6485925541574783</v>
      </c>
      <c r="F163">
        <v>79.355800000000002</v>
      </c>
      <c r="G163">
        <v>58.72</v>
      </c>
      <c r="H163" s="22">
        <v>36.804189800000003</v>
      </c>
      <c r="I163" s="22">
        <f t="shared" si="15"/>
        <v>9.2321320700879603</v>
      </c>
      <c r="J163" s="22">
        <f t="shared" si="16"/>
        <v>0.863595652095829</v>
      </c>
      <c r="K163" s="22">
        <f t="shared" si="17"/>
        <v>3.0935602514017516E-2</v>
      </c>
      <c r="L163" s="22">
        <f t="shared" si="18"/>
        <v>-0.22060744817363881</v>
      </c>
      <c r="M163" s="22">
        <f t="shared" si="19"/>
        <v>1.94651461364553</v>
      </c>
      <c r="N163" s="22">
        <f t="shared" si="20"/>
        <v>1.8405808223562579</v>
      </c>
      <c r="O163" s="22">
        <f t="shared" si="21"/>
        <v>1.6964456874512943</v>
      </c>
      <c r="P163" s="24">
        <v>0</v>
      </c>
      <c r="Q163" s="24">
        <v>0</v>
      </c>
      <c r="R163" s="24">
        <v>0</v>
      </c>
      <c r="S163" s="24">
        <v>0</v>
      </c>
      <c r="T163" s="24">
        <v>0</v>
      </c>
      <c r="U163" s="24">
        <v>1</v>
      </c>
      <c r="V163" s="24">
        <v>0</v>
      </c>
      <c r="W163" s="24">
        <v>0</v>
      </c>
      <c r="X163" s="24">
        <v>0</v>
      </c>
      <c r="Y163" s="24">
        <v>0</v>
      </c>
      <c r="Z163" s="24">
        <v>0</v>
      </c>
    </row>
    <row r="164" spans="1:26" x14ac:dyDescent="0.25">
      <c r="A164" s="2">
        <v>39995</v>
      </c>
      <c r="B164" s="3">
        <v>756321766</v>
      </c>
      <c r="C164">
        <v>6.8334000000000001</v>
      </c>
      <c r="D164">
        <v>1.1264000000000001</v>
      </c>
      <c r="E164">
        <v>0.61091086810434359</v>
      </c>
      <c r="F164">
        <v>77.025700000000001</v>
      </c>
      <c r="G164">
        <v>56.96</v>
      </c>
      <c r="H164" s="22">
        <v>36.582270090909098</v>
      </c>
      <c r="I164" s="22">
        <f t="shared" si="15"/>
        <v>9.2031293008266868</v>
      </c>
      <c r="J164" s="22">
        <f t="shared" si="16"/>
        <v>0.86561745834340598</v>
      </c>
      <c r="K164" s="22">
        <f t="shared" si="17"/>
        <v>4.0820135284894532E-2</v>
      </c>
      <c r="L164" s="22">
        <f t="shared" si="18"/>
        <v>-0.25468139839450826</v>
      </c>
      <c r="M164" s="22">
        <f t="shared" si="19"/>
        <v>1.938471286395925</v>
      </c>
      <c r="N164" s="22">
        <f t="shared" si="20"/>
        <v>1.8023200557352768</v>
      </c>
      <c r="O164" s="22">
        <f t="shared" si="21"/>
        <v>1.6164772687153481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1</v>
      </c>
      <c r="W164" s="24">
        <v>0</v>
      </c>
      <c r="X164" s="24">
        <v>0</v>
      </c>
      <c r="Y164" s="24">
        <v>0</v>
      </c>
      <c r="Z164" s="24">
        <v>0</v>
      </c>
    </row>
    <row r="165" spans="1:26" x14ac:dyDescent="0.25">
      <c r="A165" s="2">
        <v>40026</v>
      </c>
      <c r="B165" s="3">
        <v>713995388</v>
      </c>
      <c r="C165">
        <v>6.8316999999999997</v>
      </c>
      <c r="D165">
        <v>1.1229</v>
      </c>
      <c r="E165">
        <v>0.61057516180241789</v>
      </c>
      <c r="F165">
        <v>76.868300000000005</v>
      </c>
      <c r="G165">
        <v>57.88</v>
      </c>
      <c r="H165" s="22">
        <v>33.622585454545451</v>
      </c>
      <c r="I165" s="22">
        <f t="shared" si="15"/>
        <v>9.1421994579009169</v>
      </c>
      <c r="J165" s="22">
        <f t="shared" si="16"/>
        <v>0.86457125007570368</v>
      </c>
      <c r="K165" s="22">
        <f t="shared" si="17"/>
        <v>5.0449936064453388E-2</v>
      </c>
      <c r="L165" s="22">
        <f t="shared" si="18"/>
        <v>-0.22231156281145625</v>
      </c>
      <c r="M165" s="22">
        <f t="shared" si="19"/>
        <v>1.9528170450370248</v>
      </c>
      <c r="N165" s="22">
        <f t="shared" si="20"/>
        <v>1.8350798048562367</v>
      </c>
      <c r="O165" s="22">
        <f t="shared" si="21"/>
        <v>1.5354379926906061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1</v>
      </c>
      <c r="X165" s="24">
        <v>0</v>
      </c>
      <c r="Y165" s="24">
        <v>0</v>
      </c>
      <c r="Z165" s="24">
        <v>0</v>
      </c>
    </row>
    <row r="166" spans="1:26" x14ac:dyDescent="0.25">
      <c r="A166" s="2">
        <v>40057</v>
      </c>
      <c r="B166" s="3">
        <v>729716393</v>
      </c>
      <c r="C166">
        <v>6.8323</v>
      </c>
      <c r="D166">
        <v>1.0871999999999999</v>
      </c>
      <c r="E166">
        <v>0.60488749092668759</v>
      </c>
      <c r="F166">
        <v>75.392099999999999</v>
      </c>
      <c r="G166">
        <v>49.56</v>
      </c>
      <c r="H166" s="22">
        <v>38.38133609523809</v>
      </c>
      <c r="I166" s="22">
        <f t="shared" si="15"/>
        <v>9.1956536303856584</v>
      </c>
      <c r="J166" s="22">
        <f t="shared" si="16"/>
        <v>0.86479591704591474</v>
      </c>
      <c r="K166" s="22">
        <f t="shared" si="17"/>
        <v>1.9852540326801088E-2</v>
      </c>
      <c r="L166" s="22">
        <f t="shared" si="18"/>
        <v>-0.23136817083576738</v>
      </c>
      <c r="M166" s="22">
        <f t="shared" si="19"/>
        <v>1.9345510326675353</v>
      </c>
      <c r="N166" s="22">
        <f t="shared" si="20"/>
        <v>1.6710795107911358</v>
      </c>
      <c r="O166" s="22">
        <f t="shared" si="21"/>
        <v>1.7142123872366071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1</v>
      </c>
      <c r="Y166" s="24">
        <v>0</v>
      </c>
      <c r="Z166" s="24">
        <v>0</v>
      </c>
    </row>
    <row r="167" spans="1:26" x14ac:dyDescent="0.25">
      <c r="A167" s="2">
        <v>40087</v>
      </c>
      <c r="B167" s="3">
        <v>731364599</v>
      </c>
      <c r="C167">
        <v>6.8277000000000001</v>
      </c>
      <c r="D167">
        <v>1.0815999999999999</v>
      </c>
      <c r="E167">
        <v>0.61263248177418361</v>
      </c>
      <c r="F167">
        <v>74.240099999999998</v>
      </c>
      <c r="G167">
        <v>50.62</v>
      </c>
      <c r="H167" s="22">
        <v>37.297434190476189</v>
      </c>
      <c r="I167" s="22">
        <f t="shared" si="15"/>
        <v>9.1859310781786423</v>
      </c>
      <c r="J167" s="22">
        <f t="shared" si="16"/>
        <v>0.86407411564476155</v>
      </c>
      <c r="K167" s="22">
        <f t="shared" si="17"/>
        <v>3.2458355186424218E-2</v>
      </c>
      <c r="L167" s="22">
        <f t="shared" si="18"/>
        <v>-0.21349802116736016</v>
      </c>
      <c r="M167" s="22">
        <f t="shared" si="19"/>
        <v>1.9298180632159196</v>
      </c>
      <c r="N167" s="22">
        <f t="shared" si="20"/>
        <v>1.7775955238984595</v>
      </c>
      <c r="O167" s="22">
        <f t="shared" si="21"/>
        <v>1.6127603195861395</v>
      </c>
      <c r="P167" s="24">
        <v>0</v>
      </c>
      <c r="Q167" s="24">
        <v>0</v>
      </c>
      <c r="R167" s="24">
        <v>0</v>
      </c>
      <c r="S167" s="24">
        <v>1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4">
        <v>0</v>
      </c>
      <c r="Z167" s="24">
        <v>0</v>
      </c>
    </row>
    <row r="168" spans="1:26" x14ac:dyDescent="0.25">
      <c r="A168" s="2">
        <v>40118</v>
      </c>
      <c r="B168" s="3">
        <v>747321288</v>
      </c>
      <c r="C168">
        <v>6.8266999999999998</v>
      </c>
      <c r="D168">
        <v>1.0547</v>
      </c>
      <c r="E168">
        <v>0.61682704169750802</v>
      </c>
      <c r="F168">
        <v>72.793999999999997</v>
      </c>
      <c r="G168">
        <v>50.95</v>
      </c>
      <c r="H168" s="22">
        <v>38.396818409090912</v>
      </c>
      <c r="I168" s="22">
        <f t="shared" si="15"/>
        <v>9.2062732915993397</v>
      </c>
      <c r="J168" s="22">
        <f t="shared" si="16"/>
        <v>0.86429806732406389</v>
      </c>
      <c r="K168" s="22">
        <f t="shared" si="17"/>
        <v>1.0113581831822087E-2</v>
      </c>
      <c r="L168" s="22">
        <f t="shared" si="18"/>
        <v>-0.2136720810241976</v>
      </c>
      <c r="M168" s="22">
        <f t="shared" si="19"/>
        <v>1.9186160947208193</v>
      </c>
      <c r="N168" s="22">
        <f t="shared" si="20"/>
        <v>1.7724540443543959</v>
      </c>
      <c r="O168" s="22">
        <f t="shared" si="21"/>
        <v>1.6575661075276218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1</v>
      </c>
      <c r="Z168" s="24">
        <v>0</v>
      </c>
    </row>
    <row r="169" spans="1:26" x14ac:dyDescent="0.25">
      <c r="A169" s="2">
        <v>40148</v>
      </c>
      <c r="B169" s="3">
        <v>763740689</v>
      </c>
      <c r="C169">
        <v>6.8270999999999997</v>
      </c>
      <c r="D169">
        <v>1.0592999999999999</v>
      </c>
      <c r="E169">
        <v>0.60244593047773964</v>
      </c>
      <c r="F169">
        <v>72.554299999999998</v>
      </c>
      <c r="G169">
        <v>54.18</v>
      </c>
      <c r="H169" s="22">
        <v>42.523764799999995</v>
      </c>
      <c r="I169" s="22">
        <f t="shared" si="15"/>
        <v>9.2161357119382341</v>
      </c>
      <c r="J169" s="22">
        <f t="shared" si="16"/>
        <v>0.86443721918406857</v>
      </c>
      <c r="K169" s="22">
        <f t="shared" si="17"/>
        <v>2.8317311155075967E-2</v>
      </c>
      <c r="L169" s="22">
        <f t="shared" si="18"/>
        <v>-0.24101572091542761</v>
      </c>
      <c r="M169" s="22">
        <f t="shared" si="19"/>
        <v>1.9261368032201229</v>
      </c>
      <c r="N169" s="22">
        <f t="shared" si="20"/>
        <v>1.8303472188391452</v>
      </c>
      <c r="O169" s="22">
        <f t="shared" si="21"/>
        <v>1.7436770601896514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4">
        <v>1</v>
      </c>
    </row>
    <row r="170" spans="1:26" x14ac:dyDescent="0.25">
      <c r="A170" s="2">
        <v>40179</v>
      </c>
      <c r="B170" s="3">
        <v>721956990</v>
      </c>
      <c r="C170">
        <v>6.8274999999999997</v>
      </c>
      <c r="D170">
        <v>1.0537000000000001</v>
      </c>
      <c r="E170">
        <v>0.61629483544927888</v>
      </c>
      <c r="F170">
        <v>73.1327</v>
      </c>
      <c r="G170">
        <v>61.85</v>
      </c>
      <c r="H170" s="22">
        <v>46.664378090909096</v>
      </c>
      <c r="I170" s="22">
        <f t="shared" si="15"/>
        <v>9.1479197419780256</v>
      </c>
      <c r="J170" s="22">
        <f t="shared" si="16"/>
        <v>0.86446358203759277</v>
      </c>
      <c r="K170" s="22">
        <f t="shared" si="17"/>
        <v>2.0623207682172642E-2</v>
      </c>
      <c r="L170" s="22">
        <f t="shared" si="18"/>
        <v>-0.20531325320430749</v>
      </c>
      <c r="M170" s="22">
        <f t="shared" si="19"/>
        <v>1.9358912132800148</v>
      </c>
      <c r="N170" s="22">
        <f t="shared" si="20"/>
        <v>1.9289405886771749</v>
      </c>
      <c r="O170" s="22">
        <f t="shared" si="21"/>
        <v>1.7804463915503184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4">
        <v>0</v>
      </c>
      <c r="Z170" s="24">
        <v>0</v>
      </c>
    </row>
    <row r="171" spans="1:26" x14ac:dyDescent="0.25">
      <c r="A171" s="2">
        <v>40210</v>
      </c>
      <c r="B171" s="3">
        <v>781185069</v>
      </c>
      <c r="C171">
        <v>6.8269000000000002</v>
      </c>
      <c r="D171">
        <v>1.0438000000000001</v>
      </c>
      <c r="E171">
        <v>0.6188884762965714</v>
      </c>
      <c r="F171">
        <v>73.725300000000004</v>
      </c>
      <c r="G171">
        <v>67.34</v>
      </c>
      <c r="H171" s="22">
        <v>47.899840210526314</v>
      </c>
      <c r="I171" s="22">
        <f t="shared" si="15"/>
        <v>9.2577107754358483</v>
      </c>
      <c r="J171" s="22">
        <f t="shared" si="16"/>
        <v>0.86434347470543749</v>
      </c>
      <c r="K171" s="22">
        <f t="shared" si="17"/>
        <v>1.4098621434336149E-2</v>
      </c>
      <c r="L171" s="22">
        <f t="shared" si="18"/>
        <v>-0.21361379952511583</v>
      </c>
      <c r="M171" s="22">
        <f t="shared" si="19"/>
        <v>1.9395944443344879</v>
      </c>
      <c r="N171" s="22">
        <f t="shared" si="20"/>
        <v>1.9411627593717546</v>
      </c>
      <c r="O171" s="22">
        <f t="shared" si="21"/>
        <v>1.7554725680078938</v>
      </c>
      <c r="P171" s="24">
        <v>1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4">
        <v>0</v>
      </c>
      <c r="Z171" s="24">
        <v>0</v>
      </c>
    </row>
    <row r="172" spans="1:26" x14ac:dyDescent="0.25">
      <c r="A172" s="2">
        <v>40238</v>
      </c>
      <c r="B172" s="3">
        <v>1006921809</v>
      </c>
      <c r="C172">
        <v>6.8285</v>
      </c>
      <c r="D172">
        <v>1.0571999999999999</v>
      </c>
      <c r="E172">
        <v>0.64028684850813156</v>
      </c>
      <c r="F172">
        <v>75.421000000000006</v>
      </c>
      <c r="G172">
        <v>66.19</v>
      </c>
      <c r="H172" s="22">
        <v>46.24993805263157</v>
      </c>
      <c r="I172" s="22">
        <f t="shared" si="15"/>
        <v>9.4681863460658828</v>
      </c>
      <c r="J172" s="22">
        <f t="shared" si="16"/>
        <v>0.86462615030272016</v>
      </c>
      <c r="K172" s="22">
        <f t="shared" si="17"/>
        <v>3.2046558623050281E-2</v>
      </c>
      <c r="L172" s="22">
        <f t="shared" si="18"/>
        <v>-0.18193239771152869</v>
      </c>
      <c r="M172" s="22">
        <f t="shared" si="19"/>
        <v>1.9578954376968025</v>
      </c>
      <c r="N172" s="22">
        <f t="shared" si="20"/>
        <v>1.877164466577721</v>
      </c>
      <c r="O172" s="22">
        <f t="shared" si="21"/>
        <v>1.7060484318721931</v>
      </c>
      <c r="P172" s="24">
        <v>0</v>
      </c>
      <c r="Q172" s="24">
        <v>1</v>
      </c>
      <c r="R172" s="24">
        <v>0</v>
      </c>
      <c r="S172" s="24">
        <v>0</v>
      </c>
      <c r="T172" s="24">
        <v>0</v>
      </c>
      <c r="U172" s="24">
        <v>0</v>
      </c>
      <c r="V172" s="24">
        <v>0</v>
      </c>
      <c r="W172" s="24">
        <v>0</v>
      </c>
      <c r="X172" s="24">
        <v>0</v>
      </c>
      <c r="Y172" s="24">
        <v>0</v>
      </c>
      <c r="Z172" s="24">
        <v>0</v>
      </c>
    </row>
    <row r="173" spans="1:26" x14ac:dyDescent="0.25">
      <c r="A173" s="2">
        <v>40269</v>
      </c>
      <c r="B173" s="3">
        <v>928891976</v>
      </c>
      <c r="C173">
        <v>6.8262</v>
      </c>
      <c r="D173">
        <v>1.0228999999999999</v>
      </c>
      <c r="E173">
        <v>0.66409881790410408</v>
      </c>
      <c r="F173">
        <v>75.2483</v>
      </c>
      <c r="G173">
        <v>70.930000000000007</v>
      </c>
      <c r="H173" s="22">
        <v>51.314287304347822</v>
      </c>
      <c r="I173" s="22">
        <f t="shared" si="15"/>
        <v>9.2479129200360397</v>
      </c>
      <c r="J173" s="22">
        <f t="shared" si="16"/>
        <v>0.86416038321660049</v>
      </c>
      <c r="K173" s="22">
        <f t="shared" si="17"/>
        <v>-7.9514165805737828E-3</v>
      </c>
      <c r="L173" s="22">
        <f t="shared" si="18"/>
        <v>-0.16411286719834414</v>
      </c>
      <c r="M173" s="22">
        <f t="shared" si="19"/>
        <v>1.9430961490580398</v>
      </c>
      <c r="N173" s="22">
        <f t="shared" si="20"/>
        <v>1.955802308442038</v>
      </c>
      <c r="O173" s="22">
        <f t="shared" si="21"/>
        <v>1.8292361498542271</v>
      </c>
      <c r="P173" s="24">
        <v>0</v>
      </c>
      <c r="Q173" s="24">
        <v>0</v>
      </c>
      <c r="R173" s="24">
        <v>1</v>
      </c>
      <c r="S173" s="24">
        <v>0</v>
      </c>
      <c r="T173" s="24">
        <v>0</v>
      </c>
      <c r="U173" s="24">
        <v>0</v>
      </c>
      <c r="V173" s="24">
        <v>0</v>
      </c>
      <c r="W173" s="24">
        <v>0</v>
      </c>
      <c r="X173" s="24">
        <v>0</v>
      </c>
      <c r="Y173" s="24">
        <v>0</v>
      </c>
      <c r="Z173" s="24">
        <v>0</v>
      </c>
    </row>
    <row r="174" spans="1:26" x14ac:dyDescent="0.25">
      <c r="A174" s="2">
        <v>40299</v>
      </c>
      <c r="B174" s="3">
        <v>965179094</v>
      </c>
      <c r="C174">
        <v>6.8255999999999997</v>
      </c>
      <c r="D174">
        <v>1.0052000000000001</v>
      </c>
      <c r="E174">
        <v>0.65223062875032611</v>
      </c>
      <c r="F174">
        <v>75.335999999999999</v>
      </c>
      <c r="G174">
        <v>77.58</v>
      </c>
      <c r="H174" s="22">
        <v>52.722451619047618</v>
      </c>
      <c r="I174" s="22">
        <f t="shared" si="15"/>
        <v>9.330597576140498</v>
      </c>
      <c r="J174" s="22">
        <f t="shared" si="16"/>
        <v>0.86425776690952039</v>
      </c>
      <c r="K174" s="22">
        <f t="shared" si="17"/>
        <v>-7.2664250771533627E-3</v>
      </c>
      <c r="L174" s="22">
        <f t="shared" si="18"/>
        <v>-0.20222867938562625</v>
      </c>
      <c r="M174" s="22">
        <f t="shared" si="19"/>
        <v>1.9455217866013435</v>
      </c>
      <c r="N174" s="22">
        <f t="shared" si="20"/>
        <v>2.0073782506441233</v>
      </c>
      <c r="O174" s="22">
        <f t="shared" si="21"/>
        <v>1.7991583216528055</v>
      </c>
      <c r="P174" s="24">
        <v>0</v>
      </c>
      <c r="Q174" s="24">
        <v>0</v>
      </c>
      <c r="R174" s="24">
        <v>0</v>
      </c>
      <c r="S174" s="24">
        <v>0</v>
      </c>
      <c r="T174" s="24">
        <v>1</v>
      </c>
      <c r="U174" s="24">
        <v>0</v>
      </c>
      <c r="V174" s="24">
        <v>0</v>
      </c>
      <c r="W174" s="24">
        <v>0</v>
      </c>
      <c r="X174" s="24">
        <v>0</v>
      </c>
      <c r="Y174" s="24">
        <v>0</v>
      </c>
      <c r="Z174" s="24">
        <v>0</v>
      </c>
    </row>
    <row r="175" spans="1:26" x14ac:dyDescent="0.25">
      <c r="A175" s="2">
        <v>40330</v>
      </c>
      <c r="B175" s="3">
        <v>943767138</v>
      </c>
      <c r="C175">
        <v>6.8274999999999997</v>
      </c>
      <c r="D175">
        <v>1.0403</v>
      </c>
      <c r="E175">
        <v>0.68170972799781848</v>
      </c>
      <c r="F175">
        <v>78.144800000000004</v>
      </c>
      <c r="G175">
        <v>85.29</v>
      </c>
      <c r="H175" s="22">
        <v>50.429439100000003</v>
      </c>
      <c r="I175" s="22">
        <f t="shared" si="15"/>
        <v>9.2870866903863103</v>
      </c>
      <c r="J175" s="22">
        <f t="shared" si="16"/>
        <v>0.86458443725353096</v>
      </c>
      <c r="K175" s="22">
        <f t="shared" si="17"/>
        <v>3.6656543416697406E-2</v>
      </c>
      <c r="L175" s="22">
        <f t="shared" si="18"/>
        <v>-0.14810495052323547</v>
      </c>
      <c r="M175" s="22">
        <f t="shared" si="19"/>
        <v>1.9814865564318049</v>
      </c>
      <c r="N175" s="22">
        <f t="shared" si="20"/>
        <v>2.0528369002245168</v>
      </c>
      <c r="O175" s="22">
        <f t="shared" si="21"/>
        <v>1.7398023482161902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1</v>
      </c>
      <c r="V175" s="24">
        <v>0</v>
      </c>
      <c r="W175" s="24">
        <v>0</v>
      </c>
      <c r="X175" s="24">
        <v>0</v>
      </c>
      <c r="Y175" s="24">
        <v>0</v>
      </c>
      <c r="Z175" s="24">
        <v>0</v>
      </c>
    </row>
    <row r="176" spans="1:26" x14ac:dyDescent="0.25">
      <c r="A176" s="2">
        <v>40360</v>
      </c>
      <c r="B176" s="3">
        <v>807898261</v>
      </c>
      <c r="C176">
        <v>6.8183999999999996</v>
      </c>
      <c r="D176">
        <v>1.0376000000000001</v>
      </c>
      <c r="E176">
        <v>0.67713976164680401</v>
      </c>
      <c r="F176">
        <v>79.045900000000003</v>
      </c>
      <c r="G176">
        <v>78.72</v>
      </c>
      <c r="H176" s="22">
        <v>50.368390000000005</v>
      </c>
      <c r="I176" s="22">
        <f t="shared" si="15"/>
        <v>9.1439821841454432</v>
      </c>
      <c r="J176" s="22">
        <f t="shared" si="16"/>
        <v>0.86309762432480319</v>
      </c>
      <c r="K176" s="22">
        <f t="shared" si="17"/>
        <v>1.518033081800528E-2</v>
      </c>
      <c r="L176" s="22">
        <f t="shared" si="18"/>
        <v>-0.17914435298508144</v>
      </c>
      <c r="M176" s="22">
        <f t="shared" si="19"/>
        <v>1.9728187626324036</v>
      </c>
      <c r="N176" s="22">
        <f t="shared" si="20"/>
        <v>1.9205657848619375</v>
      </c>
      <c r="O176" s="22">
        <f t="shared" si="21"/>
        <v>1.7630474832529623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1</v>
      </c>
      <c r="W176" s="24">
        <v>0</v>
      </c>
      <c r="X176" s="24">
        <v>0</v>
      </c>
      <c r="Y176" s="24">
        <v>0</v>
      </c>
      <c r="Z176" s="24">
        <v>0</v>
      </c>
    </row>
    <row r="177" spans="1:26" x14ac:dyDescent="0.25">
      <c r="A177" s="2">
        <v>40391</v>
      </c>
      <c r="B177" s="3">
        <v>887982200</v>
      </c>
      <c r="C177">
        <v>6.7762000000000002</v>
      </c>
      <c r="D177">
        <v>1.0422</v>
      </c>
      <c r="E177">
        <v>0.65342394145321481</v>
      </c>
      <c r="F177">
        <v>76.904899999999998</v>
      </c>
      <c r="G177">
        <v>78.8</v>
      </c>
      <c r="H177" s="22">
        <v>52.625426285714283</v>
      </c>
      <c r="I177" s="22">
        <f t="shared" si="15"/>
        <v>9.3239915740360697</v>
      </c>
      <c r="J177" s="22">
        <f t="shared" si="16"/>
        <v>0.85762281072850044</v>
      </c>
      <c r="K177" s="22">
        <f t="shared" si="17"/>
        <v>2.1033168781923777E-2</v>
      </c>
      <c r="L177" s="22">
        <f t="shared" si="18"/>
        <v>-0.21109646752235831</v>
      </c>
      <c r="M177" s="22">
        <f t="shared" si="19"/>
        <v>1.9390538105758464</v>
      </c>
      <c r="N177" s="22">
        <f t="shared" si="20"/>
        <v>1.9656695078546345</v>
      </c>
      <c r="O177" s="22">
        <f t="shared" si="21"/>
        <v>1.8075493047338451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1</v>
      </c>
      <c r="X177" s="24">
        <v>0</v>
      </c>
      <c r="Y177" s="24">
        <v>0</v>
      </c>
      <c r="Z177" s="24">
        <v>0</v>
      </c>
    </row>
    <row r="178" spans="1:26" x14ac:dyDescent="0.25">
      <c r="A178" s="2">
        <v>40422</v>
      </c>
      <c r="B178" s="3">
        <v>850477570</v>
      </c>
      <c r="C178">
        <v>6.7873000000000001</v>
      </c>
      <c r="D178">
        <v>1.0404</v>
      </c>
      <c r="E178">
        <v>0.63852882957665535</v>
      </c>
      <c r="F178">
        <v>75.742800000000003</v>
      </c>
      <c r="G178">
        <v>83.15</v>
      </c>
      <c r="H178" s="22">
        <v>57.122132090909084</v>
      </c>
      <c r="I178" s="22">
        <f t="shared" si="15"/>
        <v>9.2288543560897214</v>
      </c>
      <c r="J178" s="22">
        <f t="shared" si="16"/>
        <v>0.86267415882688092</v>
      </c>
      <c r="K178" s="22">
        <f t="shared" si="17"/>
        <v>1.6871629671221949E-2</v>
      </c>
      <c r="L178" s="22">
        <f t="shared" si="18"/>
        <v>-0.21454742596110282</v>
      </c>
      <c r="M178" s="22">
        <f t="shared" si="19"/>
        <v>1.9389301138884911</v>
      </c>
      <c r="N178" s="22">
        <f t="shared" si="20"/>
        <v>2.018844057363828</v>
      </c>
      <c r="O178" s="22">
        <f t="shared" si="21"/>
        <v>1.8654319780302546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1</v>
      </c>
      <c r="Y178" s="24">
        <v>0</v>
      </c>
      <c r="Z178" s="24">
        <v>0</v>
      </c>
    </row>
    <row r="179" spans="1:26" x14ac:dyDescent="0.25">
      <c r="A179" s="2">
        <v>40452</v>
      </c>
      <c r="B179" s="3">
        <v>968073229</v>
      </c>
      <c r="C179">
        <v>6.7396000000000003</v>
      </c>
      <c r="D179">
        <v>1.0329999999999999</v>
      </c>
      <c r="E179">
        <v>0.64139567699313704</v>
      </c>
      <c r="F179">
        <v>75.319299999999998</v>
      </c>
      <c r="G179">
        <v>81.93</v>
      </c>
      <c r="H179" s="22">
        <v>61.188501095238109</v>
      </c>
      <c r="I179" s="22">
        <f t="shared" si="15"/>
        <v>9.3820985639711658</v>
      </c>
      <c r="J179" s="22">
        <f t="shared" si="16"/>
        <v>0.85472130558934456</v>
      </c>
      <c r="K179" s="22">
        <f t="shared" si="17"/>
        <v>1.068430011170373E-2</v>
      </c>
      <c r="L179" s="22">
        <f t="shared" si="18"/>
        <v>-0.19738508283073067</v>
      </c>
      <c r="M179" s="22">
        <f t="shared" si="19"/>
        <v>1.9416975453635965</v>
      </c>
      <c r="N179" s="22">
        <f t="shared" si="20"/>
        <v>1.9745098110523083</v>
      </c>
      <c r="O179" s="22">
        <f t="shared" si="21"/>
        <v>1.8891038771430195</v>
      </c>
      <c r="P179" s="24">
        <v>0</v>
      </c>
      <c r="Q179" s="24">
        <v>0</v>
      </c>
      <c r="R179" s="24">
        <v>0</v>
      </c>
      <c r="S179" s="24">
        <v>1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4">
        <v>0</v>
      </c>
      <c r="Z179" s="24">
        <v>0</v>
      </c>
    </row>
    <row r="180" spans="1:26" x14ac:dyDescent="0.25">
      <c r="A180" s="2">
        <v>40483</v>
      </c>
      <c r="B180" s="3">
        <v>988908147</v>
      </c>
      <c r="C180">
        <v>6.6677999999999997</v>
      </c>
      <c r="D180">
        <v>1.0179</v>
      </c>
      <c r="E180">
        <v>0.63023886052814015</v>
      </c>
      <c r="F180">
        <v>72.342799999999997</v>
      </c>
      <c r="G180">
        <v>71.150000000000006</v>
      </c>
      <c r="H180" s="22">
        <v>65.331417809523799</v>
      </c>
      <c r="I180" s="22">
        <f t="shared" si="15"/>
        <v>9.3321619499579267</v>
      </c>
      <c r="J180" s="22">
        <f t="shared" si="16"/>
        <v>0.84788965364736746</v>
      </c>
      <c r="K180" s="22">
        <f t="shared" si="17"/>
        <v>-1.1527309946865114E-4</v>
      </c>
      <c r="L180" s="22">
        <f t="shared" si="18"/>
        <v>-0.21739658532270401</v>
      </c>
      <c r="M180" s="22">
        <f t="shared" si="19"/>
        <v>1.9044609063489184</v>
      </c>
      <c r="N180" s="22">
        <f t="shared" si="20"/>
        <v>1.8415644512513136</v>
      </c>
      <c r="O180" s="22">
        <f t="shared" si="21"/>
        <v>1.9167954461954366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4">
        <v>1</v>
      </c>
      <c r="Z180" s="24">
        <v>0</v>
      </c>
    </row>
    <row r="181" spans="1:26" x14ac:dyDescent="0.25">
      <c r="A181" s="4">
        <v>40513</v>
      </c>
      <c r="B181" s="5">
        <v>1028521444</v>
      </c>
      <c r="C181">
        <v>6.6538000000000004</v>
      </c>
      <c r="D181">
        <v>1.0128999999999999</v>
      </c>
      <c r="E181">
        <v>0.62652715995238395</v>
      </c>
      <c r="F181">
        <v>72.478399999999993</v>
      </c>
      <c r="G181">
        <v>63.48</v>
      </c>
      <c r="H181" s="22">
        <v>67.49925433333334</v>
      </c>
      <c r="I181" s="22">
        <f t="shared" si="15"/>
        <v>9.3597265107619929</v>
      </c>
      <c r="J181" s="22">
        <f t="shared" si="16"/>
        <v>0.85167863629541962</v>
      </c>
      <c r="K181" s="22">
        <f t="shared" si="17"/>
        <v>3.0595788987279222E-3</v>
      </c>
      <c r="L181" s="22">
        <f t="shared" si="18"/>
        <v>-0.21365214043952679</v>
      </c>
      <c r="M181" s="22">
        <f t="shared" si="19"/>
        <v>1.9285098238991689</v>
      </c>
      <c r="N181" s="22">
        <f t="shared" si="20"/>
        <v>1.8050902171634839</v>
      </c>
      <c r="O181" s="22">
        <f t="shared" si="21"/>
        <v>1.9134063729140518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4">
        <v>0</v>
      </c>
      <c r="Z181" s="24">
        <v>1</v>
      </c>
    </row>
    <row r="182" spans="1:26" x14ac:dyDescent="0.25">
      <c r="A182" s="2">
        <v>40544</v>
      </c>
      <c r="B182" s="3">
        <v>906581823</v>
      </c>
      <c r="C182">
        <v>6.6497000000000002</v>
      </c>
      <c r="D182">
        <v>1.0081</v>
      </c>
      <c r="E182">
        <v>0.64123116383456236</v>
      </c>
      <c r="F182">
        <v>73.9054</v>
      </c>
      <c r="G182">
        <v>68.81</v>
      </c>
      <c r="H182" s="22">
        <v>71.55154845454544</v>
      </c>
      <c r="I182" s="22">
        <f t="shared" si="15"/>
        <v>9.2119283824923812</v>
      </c>
      <c r="J182" s="22">
        <f t="shared" si="16"/>
        <v>0.85221827484836532</v>
      </c>
      <c r="K182" s="22">
        <f t="shared" si="17"/>
        <v>1.0177440369209039E-3</v>
      </c>
      <c r="L182" s="22">
        <f t="shared" si="18"/>
        <v>-0.18720552252721429</v>
      </c>
      <c r="M182" s="22">
        <f t="shared" si="19"/>
        <v>1.9469771744633539</v>
      </c>
      <c r="N182" s="22">
        <f t="shared" si="20"/>
        <v>1.9484503906023742</v>
      </c>
      <c r="O182" s="22">
        <f t="shared" si="21"/>
        <v>1.9537540443441088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4">
        <v>0</v>
      </c>
      <c r="Z182" s="24">
        <v>0</v>
      </c>
    </row>
    <row r="183" spans="1:26" x14ac:dyDescent="0.25">
      <c r="A183" s="2">
        <v>40575</v>
      </c>
      <c r="B183" s="3">
        <v>922115752</v>
      </c>
      <c r="C183">
        <v>6.5964</v>
      </c>
      <c r="D183">
        <v>0.99390000000000001</v>
      </c>
      <c r="E183">
        <v>0.63363325307312124</v>
      </c>
      <c r="F183">
        <v>73.007999999999996</v>
      </c>
      <c r="G183">
        <v>75.040000000000006</v>
      </c>
      <c r="H183" s="22">
        <v>77.15627379999998</v>
      </c>
      <c r="I183" s="22">
        <f t="shared" si="15"/>
        <v>9.2983258024606545</v>
      </c>
      <c r="J183" s="22">
        <f t="shared" si="16"/>
        <v>0.84450958819497024</v>
      </c>
      <c r="K183" s="22">
        <f t="shared" si="17"/>
        <v>-1.0555735100944513E-2</v>
      </c>
      <c r="L183" s="22">
        <f t="shared" si="18"/>
        <v>-0.21188406571865109</v>
      </c>
      <c r="M183" s="22">
        <f t="shared" si="19"/>
        <v>1.9240367808333483</v>
      </c>
      <c r="N183" s="22">
        <f t="shared" si="20"/>
        <v>1.9907793089300547</v>
      </c>
      <c r="O183" s="22">
        <f t="shared" si="21"/>
        <v>1.997102913972685</v>
      </c>
      <c r="P183" s="24">
        <v>1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4">
        <v>0</v>
      </c>
    </row>
    <row r="184" spans="1:26" x14ac:dyDescent="0.25">
      <c r="A184" s="2">
        <v>40603</v>
      </c>
      <c r="B184" s="3">
        <v>1158752072</v>
      </c>
      <c r="C184">
        <v>6.5761000000000003</v>
      </c>
      <c r="D184">
        <v>0.98760000000000003</v>
      </c>
      <c r="E184">
        <v>0.62019350037211607</v>
      </c>
      <c r="F184">
        <v>72.075199999999995</v>
      </c>
      <c r="G184">
        <v>83.22</v>
      </c>
      <c r="H184" s="22">
        <v>81.802700947368422</v>
      </c>
      <c r="I184" s="22">
        <f t="shared" si="15"/>
        <v>9.5174097380163527</v>
      </c>
      <c r="J184" s="22">
        <f t="shared" si="16"/>
        <v>0.84585363933104563</v>
      </c>
      <c r="K184" s="22">
        <f t="shared" si="17"/>
        <v>-9.1122469566151318E-3</v>
      </c>
      <c r="L184" s="22">
        <f t="shared" si="18"/>
        <v>-0.22676702585323499</v>
      </c>
      <c r="M184" s="22">
        <f t="shared" si="19"/>
        <v>1.9178970551061099</v>
      </c>
      <c r="N184" s="22">
        <f t="shared" si="20"/>
        <v>2.0465759859709118</v>
      </c>
      <c r="O184" s="22">
        <f t="shared" si="21"/>
        <v>2.0141021697243691</v>
      </c>
      <c r="P184" s="24">
        <v>0</v>
      </c>
      <c r="Q184" s="24">
        <v>1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24">
        <v>0</v>
      </c>
    </row>
    <row r="185" spans="1:26" x14ac:dyDescent="0.25">
      <c r="A185" s="2">
        <v>40634</v>
      </c>
      <c r="B185" s="3">
        <v>1211362521</v>
      </c>
      <c r="C185">
        <v>6.5644999999999998</v>
      </c>
      <c r="D185">
        <v>0.97660000000000002</v>
      </c>
      <c r="E185">
        <v>0.61885017637230033</v>
      </c>
      <c r="F185">
        <v>70.834299999999999</v>
      </c>
      <c r="G185">
        <v>80.83</v>
      </c>
      <c r="H185" s="22">
        <v>79.993624739130425</v>
      </c>
      <c r="I185" s="22">
        <f t="shared" si="15"/>
        <v>9.4361764088119777</v>
      </c>
      <c r="J185" s="22">
        <f t="shared" si="16"/>
        <v>0.84578331794402817</v>
      </c>
      <c r="K185" s="22">
        <f t="shared" si="17"/>
        <v>-1.6815490523465225E-2</v>
      </c>
      <c r="L185" s="22">
        <f t="shared" si="18"/>
        <v>-0.21714401325258442</v>
      </c>
      <c r="M185" s="22">
        <f t="shared" si="19"/>
        <v>1.9076028365377278</v>
      </c>
      <c r="N185" s="22">
        <f t="shared" si="20"/>
        <v>1.9605299467906154</v>
      </c>
      <c r="O185" s="22">
        <f t="shared" si="21"/>
        <v>1.959576296648494</v>
      </c>
      <c r="P185" s="24">
        <v>0</v>
      </c>
      <c r="Q185" s="24">
        <v>0</v>
      </c>
      <c r="R185" s="24">
        <v>1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4">
        <v>0</v>
      </c>
    </row>
    <row r="186" spans="1:26" x14ac:dyDescent="0.25">
      <c r="A186" s="2">
        <v>40664</v>
      </c>
      <c r="B186" s="3">
        <v>1071562672</v>
      </c>
      <c r="C186">
        <v>6.5266999999999999</v>
      </c>
      <c r="D186">
        <v>0.95799999999999996</v>
      </c>
      <c r="E186">
        <v>0.61053788387569452</v>
      </c>
      <c r="F186">
        <v>69.671599999999998</v>
      </c>
      <c r="G186">
        <v>92.06</v>
      </c>
      <c r="H186" s="22">
        <v>84.262121500000006</v>
      </c>
      <c r="I186" s="22">
        <f t="shared" si="15"/>
        <v>9.2891274737377874</v>
      </c>
      <c r="J186" s="22">
        <f t="shared" si="16"/>
        <v>0.84097946680789537</v>
      </c>
      <c r="K186" s="22">
        <f t="shared" si="17"/>
        <v>-2.9884530966259121E-2</v>
      </c>
      <c r="L186" s="22">
        <f t="shared" si="18"/>
        <v>-0.22947429115836099</v>
      </c>
      <c r="M186" s="22">
        <f t="shared" si="19"/>
        <v>1.900603933522544</v>
      </c>
      <c r="N186" s="22">
        <f t="shared" si="20"/>
        <v>2.1066490373289311</v>
      </c>
      <c r="O186" s="22">
        <f t="shared" si="21"/>
        <v>2.0238616168486785</v>
      </c>
      <c r="P186" s="24">
        <v>0</v>
      </c>
      <c r="Q186" s="24">
        <v>0</v>
      </c>
      <c r="R186" s="24">
        <v>0</v>
      </c>
      <c r="S186" s="24">
        <v>0</v>
      </c>
      <c r="T186" s="24">
        <v>1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24">
        <v>0</v>
      </c>
    </row>
    <row r="187" spans="1:26" x14ac:dyDescent="0.25">
      <c r="A187" s="2">
        <v>40695</v>
      </c>
      <c r="B187" s="3">
        <v>1065206367</v>
      </c>
      <c r="C187">
        <v>6.4957000000000003</v>
      </c>
      <c r="D187">
        <v>0.96799999999999997</v>
      </c>
      <c r="E187">
        <v>0.61229488121479303</v>
      </c>
      <c r="F187">
        <v>69.415599999999998</v>
      </c>
      <c r="G187">
        <v>92.45</v>
      </c>
      <c r="H187" s="22">
        <v>78.361886952380942</v>
      </c>
      <c r="I187" s="22">
        <f t="shared" si="15"/>
        <v>9.3506232655433266</v>
      </c>
      <c r="J187" s="22">
        <f t="shared" si="16"/>
        <v>0.83939461890650224</v>
      </c>
      <c r="K187" s="22">
        <f t="shared" si="17"/>
        <v>-8.9240661493579579E-3</v>
      </c>
      <c r="L187" s="22">
        <f t="shared" si="18"/>
        <v>-0.21916306703487543</v>
      </c>
      <c r="M187" s="22">
        <f t="shared" si="19"/>
        <v>1.9060256003116494</v>
      </c>
      <c r="N187" s="22">
        <f t="shared" si="20"/>
        <v>2.0393256617191309</v>
      </c>
      <c r="O187" s="22">
        <f t="shared" si="21"/>
        <v>1.9226748345026929</v>
      </c>
      <c r="P187" s="24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1</v>
      </c>
      <c r="V187" s="24">
        <v>0</v>
      </c>
      <c r="W187" s="24">
        <v>0</v>
      </c>
      <c r="X187" s="24">
        <v>0</v>
      </c>
      <c r="Y187" s="24">
        <v>0</v>
      </c>
      <c r="Z187" s="24">
        <v>0</v>
      </c>
    </row>
    <row r="188" spans="1:26" x14ac:dyDescent="0.25">
      <c r="A188" s="2">
        <v>40725</v>
      </c>
      <c r="B188" s="3">
        <v>1156320887</v>
      </c>
      <c r="C188">
        <v>6.4745999999999997</v>
      </c>
      <c r="D188">
        <v>0.97660000000000002</v>
      </c>
      <c r="E188">
        <v>0.61656082372526055</v>
      </c>
      <c r="F188">
        <v>69.564700000000002</v>
      </c>
      <c r="G188">
        <v>94.55</v>
      </c>
      <c r="H188" s="22">
        <v>71.78593813636364</v>
      </c>
      <c r="I188" s="22">
        <f t="shared" si="15"/>
        <v>9.4359702385452486</v>
      </c>
      <c r="J188" s="22">
        <f t="shared" si="16"/>
        <v>0.83875959887579254</v>
      </c>
      <c r="K188" s="22">
        <f t="shared" si="17"/>
        <v>-5.7903719165191096E-3</v>
      </c>
      <c r="L188" s="22">
        <f t="shared" si="18"/>
        <v>-0.21380059725670064</v>
      </c>
      <c r="M188" s="22">
        <f t="shared" si="19"/>
        <v>1.9101958604081859</v>
      </c>
      <c r="N188" s="22">
        <f t="shared" si="20"/>
        <v>2.0594614182962427</v>
      </c>
      <c r="O188" s="22">
        <f t="shared" si="21"/>
        <v>1.8749528888521452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1</v>
      </c>
      <c r="W188" s="24">
        <v>0</v>
      </c>
      <c r="X188" s="24">
        <v>0</v>
      </c>
      <c r="Y188" s="24">
        <v>0</v>
      </c>
      <c r="Z188" s="24">
        <v>0</v>
      </c>
    </row>
    <row r="189" spans="1:26" x14ac:dyDescent="0.25">
      <c r="A189" s="2">
        <v>40756</v>
      </c>
      <c r="B189" s="3">
        <v>1146625606</v>
      </c>
      <c r="C189">
        <v>6.4574999999999996</v>
      </c>
      <c r="D189">
        <v>0.95530000000000004</v>
      </c>
      <c r="E189">
        <v>0.6188884762965714</v>
      </c>
      <c r="F189">
        <v>69.135300000000001</v>
      </c>
      <c r="G189">
        <v>96.92</v>
      </c>
      <c r="H189" s="22">
        <v>72.769471199999998</v>
      </c>
      <c r="I189" s="22">
        <f t="shared" si="15"/>
        <v>9.3824091763784896</v>
      </c>
      <c r="J189" s="22">
        <f t="shared" si="16"/>
        <v>0.83790448969927511</v>
      </c>
      <c r="K189" s="22">
        <f t="shared" si="17"/>
        <v>-3.27068816611569E-2</v>
      </c>
      <c r="L189" s="22">
        <f t="shared" si="18"/>
        <v>-0.21385112423214242</v>
      </c>
      <c r="M189" s="22">
        <f t="shared" si="19"/>
        <v>1.9028239640431623</v>
      </c>
      <c r="N189" s="22">
        <f t="shared" si="20"/>
        <v>2.0718650586408685</v>
      </c>
      <c r="O189" s="22">
        <f t="shared" si="21"/>
        <v>1.9367677805469885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1</v>
      </c>
      <c r="X189" s="24">
        <v>0</v>
      </c>
      <c r="Y189" s="24">
        <v>0</v>
      </c>
      <c r="Z189" s="24">
        <v>0</v>
      </c>
    </row>
    <row r="190" spans="1:26" x14ac:dyDescent="0.25">
      <c r="A190" s="2">
        <v>40787</v>
      </c>
      <c r="B190" s="3">
        <v>1137776195</v>
      </c>
      <c r="C190">
        <v>6.4036</v>
      </c>
      <c r="D190">
        <v>0.98170000000000002</v>
      </c>
      <c r="E190">
        <v>0.61139642944485206</v>
      </c>
      <c r="F190">
        <v>68.971900000000005</v>
      </c>
      <c r="G190">
        <v>103.02</v>
      </c>
      <c r="H190" s="22">
        <v>65.682888869565204</v>
      </c>
      <c r="I190" s="22">
        <f t="shared" si="15"/>
        <v>9.3792924224414591</v>
      </c>
      <c r="J190" s="22">
        <f t="shared" si="16"/>
        <v>0.83097709692847999</v>
      </c>
      <c r="K190" s="22">
        <f t="shared" si="17"/>
        <v>6.6819021547345619E-3</v>
      </c>
      <c r="L190" s="22">
        <f t="shared" si="18"/>
        <v>-0.22810310497344105</v>
      </c>
      <c r="M190" s="22">
        <f t="shared" si="19"/>
        <v>1.9038631754811344</v>
      </c>
      <c r="N190" s="22">
        <f t="shared" si="20"/>
        <v>2.1192859013658603</v>
      </c>
      <c r="O190" s="22">
        <f t="shared" si="21"/>
        <v>1.8268253646026951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24">
        <v>0</v>
      </c>
      <c r="X190" s="24">
        <v>1</v>
      </c>
      <c r="Y190" s="24">
        <v>0</v>
      </c>
      <c r="Z190" s="24">
        <v>0</v>
      </c>
    </row>
    <row r="191" spans="1:26" x14ac:dyDescent="0.25">
      <c r="A191" s="2">
        <v>40817</v>
      </c>
      <c r="B191" s="3">
        <v>1200214630</v>
      </c>
      <c r="C191">
        <v>6.3884999999999996</v>
      </c>
      <c r="D191">
        <v>1.0024999999999999</v>
      </c>
      <c r="E191">
        <v>0.6340752013188764</v>
      </c>
      <c r="F191">
        <v>70.945300000000003</v>
      </c>
      <c r="G191">
        <v>88.55</v>
      </c>
      <c r="H191" s="22">
        <v>65.596757142857157</v>
      </c>
      <c r="I191" s="22">
        <f t="shared" si="15"/>
        <v>9.436978417621436</v>
      </c>
      <c r="J191" s="22">
        <f t="shared" si="16"/>
        <v>0.83322631632724931</v>
      </c>
      <c r="K191" s="22">
        <f t="shared" si="17"/>
        <v>1.2655114154600872E-2</v>
      </c>
      <c r="L191" s="22">
        <f t="shared" si="18"/>
        <v>-0.18498237728178246</v>
      </c>
      <c r="M191" s="22">
        <f t="shared" si="19"/>
        <v>1.9333746111779293</v>
      </c>
      <c r="N191" s="22">
        <f t="shared" si="20"/>
        <v>1.9343596349532506</v>
      </c>
      <c r="O191" s="22">
        <f t="shared" si="21"/>
        <v>1.8818651144292184</v>
      </c>
      <c r="P191" s="24">
        <v>0</v>
      </c>
      <c r="Q191" s="24">
        <v>0</v>
      </c>
      <c r="R191" s="24">
        <v>0</v>
      </c>
      <c r="S191" s="24">
        <v>1</v>
      </c>
      <c r="T191" s="24">
        <v>0</v>
      </c>
      <c r="U191" s="24">
        <v>0</v>
      </c>
      <c r="V191" s="24">
        <v>0</v>
      </c>
      <c r="W191" s="24">
        <v>0</v>
      </c>
      <c r="X191" s="24">
        <v>0</v>
      </c>
      <c r="Y191" s="24">
        <v>0</v>
      </c>
      <c r="Z191" s="24">
        <v>0</v>
      </c>
    </row>
    <row r="192" spans="1:26" x14ac:dyDescent="0.25">
      <c r="A192" s="2">
        <v>40848</v>
      </c>
      <c r="B192" s="3">
        <v>1179596276</v>
      </c>
      <c r="C192">
        <v>6.3710000000000004</v>
      </c>
      <c r="D192">
        <v>1.0198</v>
      </c>
      <c r="E192">
        <v>0.63419583967529169</v>
      </c>
      <c r="F192">
        <v>71.958600000000004</v>
      </c>
      <c r="G192">
        <v>92.48</v>
      </c>
      <c r="H192" s="22">
        <v>62.905388095238081</v>
      </c>
      <c r="I192" s="22">
        <f t="shared" si="15"/>
        <v>9.3902666480537871</v>
      </c>
      <c r="J192" s="22">
        <f t="shared" si="16"/>
        <v>0.83178171865726869</v>
      </c>
      <c r="K192" s="22">
        <f t="shared" si="17"/>
        <v>1.8233245529695418E-2</v>
      </c>
      <c r="L192" s="22">
        <f t="shared" si="18"/>
        <v>-0.20482423222511714</v>
      </c>
      <c r="M192" s="22">
        <f t="shared" si="19"/>
        <v>1.9320409169721771</v>
      </c>
      <c r="N192" s="22">
        <f t="shared" si="20"/>
        <v>2.0610303545982038</v>
      </c>
      <c r="O192" s="22">
        <f t="shared" si="21"/>
        <v>1.8406923778175845</v>
      </c>
      <c r="P192" s="24">
        <v>0</v>
      </c>
      <c r="Q192" s="24">
        <v>0</v>
      </c>
      <c r="R192" s="24">
        <v>0</v>
      </c>
      <c r="S192" s="24">
        <v>0</v>
      </c>
      <c r="T192" s="24">
        <v>0</v>
      </c>
      <c r="U192" s="24">
        <v>0</v>
      </c>
      <c r="V192" s="24">
        <v>0</v>
      </c>
      <c r="W192" s="24">
        <v>0</v>
      </c>
      <c r="X192" s="24">
        <v>0</v>
      </c>
      <c r="Y192" s="24">
        <v>1</v>
      </c>
      <c r="Z192" s="24">
        <v>0</v>
      </c>
    </row>
    <row r="193" spans="1:26" x14ac:dyDescent="0.25">
      <c r="A193" s="2">
        <v>40878</v>
      </c>
      <c r="B193" s="3">
        <v>1160405911</v>
      </c>
      <c r="C193">
        <v>6.3563999999999998</v>
      </c>
      <c r="D193">
        <v>1.0247999999999999</v>
      </c>
      <c r="E193">
        <v>0.63267113754270532</v>
      </c>
      <c r="F193">
        <v>71.979500000000002</v>
      </c>
      <c r="G193">
        <v>85.7</v>
      </c>
      <c r="H193" s="22">
        <v>66.812314000000001</v>
      </c>
      <c r="I193" s="22">
        <f t="shared" si="15"/>
        <v>9.3833947612877537</v>
      </c>
      <c r="J193" s="22">
        <f t="shared" si="16"/>
        <v>0.83099613563245089</v>
      </c>
      <c r="K193" s="22">
        <f t="shared" si="17"/>
        <v>1.3713880298982278E-2</v>
      </c>
      <c r="L193" s="22">
        <f t="shared" si="18"/>
        <v>-0.20733590951773245</v>
      </c>
      <c r="M193" s="22">
        <f t="shared" si="19"/>
        <v>1.9245313317506785</v>
      </c>
      <c r="N193" s="22">
        <f t="shared" si="20"/>
        <v>1.9610070028954967</v>
      </c>
      <c r="O193" s="22">
        <f t="shared" si="21"/>
        <v>1.923989903140122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4">
        <v>0</v>
      </c>
      <c r="Z193" s="24">
        <v>1</v>
      </c>
    </row>
    <row r="194" spans="1:26" x14ac:dyDescent="0.25">
      <c r="A194" s="2">
        <v>40909</v>
      </c>
      <c r="B194" s="3">
        <v>1200434973</v>
      </c>
      <c r="C194">
        <v>6.3482000000000003</v>
      </c>
      <c r="D194">
        <v>1.0235000000000001</v>
      </c>
      <c r="E194">
        <v>0.64156027458779752</v>
      </c>
      <c r="F194">
        <v>73.220699999999994</v>
      </c>
      <c r="G194">
        <v>83.93</v>
      </c>
      <c r="H194" s="22">
        <v>68.613445714285731</v>
      </c>
      <c r="I194" s="22">
        <f t="shared" si="15"/>
        <v>9.4263301682888443</v>
      </c>
      <c r="J194" s="22">
        <f t="shared" si="16"/>
        <v>0.83096710950800756</v>
      </c>
      <c r="K194" s="22">
        <f t="shared" si="17"/>
        <v>9.7545167389941883E-3</v>
      </c>
      <c r="L194" s="22">
        <f t="shared" si="18"/>
        <v>-0.1920596535290624</v>
      </c>
      <c r="M194" s="22">
        <f t="shared" si="19"/>
        <v>1.9414684219368157</v>
      </c>
      <c r="N194" s="22">
        <f t="shared" si="20"/>
        <v>1.9820140640126827</v>
      </c>
      <c r="O194" s="22">
        <f t="shared" si="21"/>
        <v>1.9174504445128391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4">
        <v>0</v>
      </c>
      <c r="Z194" s="24">
        <v>0</v>
      </c>
    </row>
    <row r="195" spans="1:26" x14ac:dyDescent="0.25">
      <c r="A195" s="2">
        <v>40940</v>
      </c>
      <c r="B195" s="3">
        <v>1183257075</v>
      </c>
      <c r="C195">
        <v>6.3171999999999997</v>
      </c>
      <c r="D195">
        <v>1.0129999999999999</v>
      </c>
      <c r="E195">
        <v>0.64416387528987373</v>
      </c>
      <c r="F195">
        <v>73.586399999999998</v>
      </c>
      <c r="G195">
        <v>84.13</v>
      </c>
      <c r="H195" s="22">
        <v>76.173593350000004</v>
      </c>
      <c r="I195" s="22">
        <f t="shared" si="15"/>
        <v>9.3932643129683733</v>
      </c>
      <c r="J195" s="22">
        <f t="shared" si="16"/>
        <v>0.826781852529064</v>
      </c>
      <c r="K195" s="22">
        <f t="shared" si="17"/>
        <v>1.4075590098224476E-4</v>
      </c>
      <c r="L195" s="22">
        <f t="shared" si="18"/>
        <v>-0.19568344323053663</v>
      </c>
      <c r="M195" s="22">
        <f t="shared" si="19"/>
        <v>1.9370472337200146</v>
      </c>
      <c r="N195" s="22">
        <f t="shared" si="20"/>
        <v>1.9958725066106169</v>
      </c>
      <c r="O195" s="22">
        <f t="shared" si="21"/>
        <v>2.0073461742135126</v>
      </c>
      <c r="P195" s="24">
        <v>1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0</v>
      </c>
      <c r="Y195" s="24">
        <v>0</v>
      </c>
      <c r="Z195" s="24">
        <v>0</v>
      </c>
    </row>
    <row r="196" spans="1:26" x14ac:dyDescent="0.25">
      <c r="A196" s="2">
        <v>40969</v>
      </c>
      <c r="B196" s="3">
        <v>1419144216</v>
      </c>
      <c r="C196">
        <v>6.2996999999999996</v>
      </c>
      <c r="D196">
        <v>0.99670000000000003</v>
      </c>
      <c r="E196">
        <v>0.6327512022272842</v>
      </c>
      <c r="F196">
        <v>72.333699999999993</v>
      </c>
      <c r="G196">
        <v>86.41</v>
      </c>
      <c r="H196" s="22">
        <v>76.973791799999987</v>
      </c>
      <c r="I196" s="22">
        <f t="shared" ref="I196:I252" si="22">LN(B196)-$J$1*LN(B195)</f>
        <v>9.5829746737805372</v>
      </c>
      <c r="J196" s="22">
        <f t="shared" ref="J196:J252" si="23">LN(C196)-$J$1*LN(C195)</f>
        <v>0.82670017360847559</v>
      </c>
      <c r="K196" s="22">
        <f t="shared" ref="K196:K252" si="24">LN(D196)-$J$1*LN(D195)</f>
        <v>-1.0409380905326908E-2</v>
      </c>
      <c r="L196" s="22">
        <f t="shared" ref="L196:L252" si="25">LN(E196)-$J$1*LN(E195)</f>
        <v>-0.21578681327316082</v>
      </c>
      <c r="M196" s="22">
        <f t="shared" ref="M196:M252" si="26">LN(F196)-$J$1*LN(F195)</f>
        <v>1.9171370096554763</v>
      </c>
      <c r="N196" s="22">
        <f t="shared" ref="N196:N252" si="27">LN(G196)-$J$1*LN(G195)</f>
        <v>2.0213036379938099</v>
      </c>
      <c r="O196" s="22">
        <f t="shared" ref="O196:O252" si="28">LN(H196)-$J$1*LN(H195)</f>
        <v>1.9603068254141731</v>
      </c>
      <c r="P196" s="24">
        <v>0</v>
      </c>
      <c r="Q196" s="24">
        <v>1</v>
      </c>
      <c r="R196" s="24">
        <v>0</v>
      </c>
      <c r="S196" s="24">
        <v>0</v>
      </c>
      <c r="T196" s="24">
        <v>0</v>
      </c>
      <c r="U196" s="24">
        <v>0</v>
      </c>
      <c r="V196" s="24">
        <v>0</v>
      </c>
      <c r="W196" s="24">
        <v>0</v>
      </c>
      <c r="X196" s="24">
        <v>0</v>
      </c>
      <c r="Y196" s="24">
        <v>0</v>
      </c>
      <c r="Z196" s="24">
        <v>0</v>
      </c>
    </row>
    <row r="197" spans="1:26" x14ac:dyDescent="0.25">
      <c r="A197" s="2">
        <v>41000</v>
      </c>
      <c r="B197" s="3">
        <v>1292533258</v>
      </c>
      <c r="C197">
        <v>6.3125</v>
      </c>
      <c r="D197">
        <v>0.99380000000000002</v>
      </c>
      <c r="E197">
        <v>0.63195146612740138</v>
      </c>
      <c r="F197">
        <v>72.995099999999994</v>
      </c>
      <c r="G197">
        <v>84.69</v>
      </c>
      <c r="H197" s="22">
        <v>72.9828674090909</v>
      </c>
      <c r="I197" s="22">
        <f t="shared" si="22"/>
        <v>9.3895439713913671</v>
      </c>
      <c r="J197" s="22">
        <f t="shared" si="23"/>
        <v>0.83025568733265342</v>
      </c>
      <c r="K197" s="22">
        <f t="shared" si="24"/>
        <v>-4.4012984591172682E-3</v>
      </c>
      <c r="L197" s="22">
        <f t="shared" si="25"/>
        <v>-0.20721979313100636</v>
      </c>
      <c r="M197" s="22">
        <f t="shared" si="26"/>
        <v>1.9356827419166915</v>
      </c>
      <c r="N197" s="22">
        <f t="shared" si="27"/>
        <v>1.9864906555141881</v>
      </c>
      <c r="O197" s="22">
        <f t="shared" si="28"/>
        <v>1.9013189718523202</v>
      </c>
      <c r="P197" s="24">
        <v>0</v>
      </c>
      <c r="Q197" s="24">
        <v>0</v>
      </c>
      <c r="R197" s="24">
        <v>1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4">
        <v>0</v>
      </c>
      <c r="Z197" s="24">
        <v>0</v>
      </c>
    </row>
    <row r="198" spans="1:26" x14ac:dyDescent="0.25">
      <c r="A198" s="2">
        <v>41030</v>
      </c>
      <c r="B198" s="3">
        <v>1352138172</v>
      </c>
      <c r="C198">
        <v>6.3042999999999996</v>
      </c>
      <c r="D198">
        <v>0.99280000000000002</v>
      </c>
      <c r="E198">
        <v>0.625</v>
      </c>
      <c r="F198">
        <v>72.938900000000004</v>
      </c>
      <c r="G198">
        <v>79.849999999999994</v>
      </c>
      <c r="H198" s="22">
        <v>72.668828900000008</v>
      </c>
      <c r="I198" s="22">
        <f t="shared" si="22"/>
        <v>9.4860245650210349</v>
      </c>
      <c r="J198" s="22">
        <f t="shared" si="23"/>
        <v>0.82783945322493957</v>
      </c>
      <c r="K198" s="22">
        <f t="shared" si="24"/>
        <v>-3.8054301940853245E-3</v>
      </c>
      <c r="L198" s="22">
        <f t="shared" si="25"/>
        <v>-0.21758515420826469</v>
      </c>
      <c r="M198" s="22">
        <f t="shared" si="26"/>
        <v>1.9299063307940969</v>
      </c>
      <c r="N198" s="22">
        <f t="shared" si="27"/>
        <v>1.9387012326475919</v>
      </c>
      <c r="O198" s="22">
        <f t="shared" si="28"/>
        <v>1.9262889328652433</v>
      </c>
      <c r="P198" s="24">
        <v>0</v>
      </c>
      <c r="Q198" s="24">
        <v>0</v>
      </c>
      <c r="R198" s="24">
        <v>0</v>
      </c>
      <c r="S198" s="24">
        <v>0</v>
      </c>
      <c r="T198" s="24">
        <v>1</v>
      </c>
      <c r="U198" s="24">
        <v>0</v>
      </c>
      <c r="V198" s="24">
        <v>0</v>
      </c>
      <c r="W198" s="24">
        <v>0</v>
      </c>
      <c r="X198" s="24">
        <v>0</v>
      </c>
      <c r="Y198" s="24">
        <v>0</v>
      </c>
      <c r="Z198" s="24">
        <v>0</v>
      </c>
    </row>
    <row r="199" spans="1:26" x14ac:dyDescent="0.25">
      <c r="A199" s="2">
        <v>41061</v>
      </c>
      <c r="B199" s="3">
        <v>1271749235</v>
      </c>
      <c r="C199">
        <v>6.3242000000000003</v>
      </c>
      <c r="D199">
        <v>1.0097</v>
      </c>
      <c r="E199">
        <v>0.62798291886460689</v>
      </c>
      <c r="F199">
        <v>73.733900000000006</v>
      </c>
      <c r="G199">
        <v>79.150000000000006</v>
      </c>
      <c r="H199" s="22">
        <v>69.877222863636362</v>
      </c>
      <c r="I199" s="22">
        <f t="shared" si="22"/>
        <v>9.3999349859700612</v>
      </c>
      <c r="J199" s="22">
        <f t="shared" si="23"/>
        <v>0.83170597725993156</v>
      </c>
      <c r="K199" s="22">
        <f t="shared" si="24"/>
        <v>1.3627581828595116E-2</v>
      </c>
      <c r="L199" s="22">
        <f t="shared" si="25"/>
        <v>-0.2067403160588705</v>
      </c>
      <c r="M199" s="22">
        <f t="shared" si="26"/>
        <v>1.9411705088950315</v>
      </c>
      <c r="N199" s="22">
        <f t="shared" si="27"/>
        <v>1.962262355263459</v>
      </c>
      <c r="O199" s="22">
        <f t="shared" si="28"/>
        <v>1.8894878519206397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1</v>
      </c>
      <c r="V199" s="24">
        <v>0</v>
      </c>
      <c r="W199" s="24">
        <v>0</v>
      </c>
      <c r="X199" s="24">
        <v>0</v>
      </c>
      <c r="Y199" s="24">
        <v>0</v>
      </c>
      <c r="Z199" s="24">
        <v>0</v>
      </c>
    </row>
    <row r="200" spans="1:26" x14ac:dyDescent="0.25">
      <c r="A200" s="2">
        <v>41091</v>
      </c>
      <c r="B200" s="3">
        <v>1083441027</v>
      </c>
      <c r="C200">
        <v>6.3632999999999997</v>
      </c>
      <c r="D200">
        <v>1.028</v>
      </c>
      <c r="E200">
        <v>0.64283877603497042</v>
      </c>
      <c r="F200">
        <v>75.091399999999993</v>
      </c>
      <c r="G200">
        <v>91.87</v>
      </c>
      <c r="H200" s="22">
        <v>67.553916047619055</v>
      </c>
      <c r="I200" s="22">
        <f t="shared" si="22"/>
        <v>9.2733954221441017</v>
      </c>
      <c r="J200" s="22">
        <f t="shared" si="23"/>
        <v>0.83613616129081558</v>
      </c>
      <c r="K200" s="22">
        <f t="shared" si="24"/>
        <v>2.23058756674973E-2</v>
      </c>
      <c r="L200" s="22">
        <f t="shared" si="25"/>
        <v>-0.18597805162024139</v>
      </c>
      <c r="M200" s="22">
        <f t="shared" si="26"/>
        <v>1.953451571764766</v>
      </c>
      <c r="N200" s="22">
        <f t="shared" si="27"/>
        <v>2.1161349018035134</v>
      </c>
      <c r="O200" s="22">
        <f t="shared" si="28"/>
        <v>1.8772191766693216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1</v>
      </c>
      <c r="W200" s="24">
        <v>0</v>
      </c>
      <c r="X200" s="24">
        <v>0</v>
      </c>
      <c r="Y200" s="24">
        <v>0</v>
      </c>
      <c r="Z200" s="24">
        <v>0</v>
      </c>
    </row>
    <row r="201" spans="1:26" x14ac:dyDescent="0.25">
      <c r="A201" s="2">
        <v>41122</v>
      </c>
      <c r="B201" s="3">
        <v>1196997357</v>
      </c>
      <c r="C201">
        <v>6.3716999999999997</v>
      </c>
      <c r="D201">
        <v>1.0142</v>
      </c>
      <c r="E201">
        <v>0.64131340986340024</v>
      </c>
      <c r="F201">
        <v>75.284300000000002</v>
      </c>
      <c r="G201">
        <v>94.47</v>
      </c>
      <c r="H201" s="22">
        <v>70.315795714285713</v>
      </c>
      <c r="I201" s="22">
        <f t="shared" si="22"/>
        <v>9.4612076834300733</v>
      </c>
      <c r="J201" s="22">
        <f t="shared" si="23"/>
        <v>0.83406539906904453</v>
      </c>
      <c r="K201" s="22">
        <f t="shared" si="24"/>
        <v>-1.0882174893537405E-3</v>
      </c>
      <c r="L201" s="22">
        <f t="shared" si="25"/>
        <v>-0.20121327479400236</v>
      </c>
      <c r="M201" s="22">
        <f t="shared" si="26"/>
        <v>1.9459832927035232</v>
      </c>
      <c r="N201" s="22">
        <f t="shared" si="27"/>
        <v>2.0620763299251865</v>
      </c>
      <c r="O201" s="22">
        <f t="shared" si="28"/>
        <v>1.9358871442642935</v>
      </c>
      <c r="P201" s="24">
        <v>0</v>
      </c>
      <c r="Q201" s="24">
        <v>0</v>
      </c>
      <c r="R201" s="24">
        <v>0</v>
      </c>
      <c r="S201" s="24">
        <v>0</v>
      </c>
      <c r="T201" s="24">
        <v>0</v>
      </c>
      <c r="U201" s="24">
        <v>0</v>
      </c>
      <c r="V201" s="24">
        <v>0</v>
      </c>
      <c r="W201" s="24">
        <v>1</v>
      </c>
      <c r="X201" s="24">
        <v>0</v>
      </c>
      <c r="Y201" s="24">
        <v>0</v>
      </c>
      <c r="Z201" s="24">
        <v>0</v>
      </c>
    </row>
    <row r="202" spans="1:26" x14ac:dyDescent="0.25">
      <c r="A202" s="2">
        <v>41153</v>
      </c>
      <c r="B202" s="3">
        <v>1095136863</v>
      </c>
      <c r="C202">
        <v>6.3593000000000002</v>
      </c>
      <c r="D202">
        <v>0.99239999999999995</v>
      </c>
      <c r="E202">
        <v>0.63605139295255053</v>
      </c>
      <c r="F202">
        <v>74.386300000000006</v>
      </c>
      <c r="G202">
        <v>86.38</v>
      </c>
      <c r="H202" s="22">
        <v>69.883013869565232</v>
      </c>
      <c r="I202" s="22">
        <f t="shared" si="22"/>
        <v>9.3174500509206251</v>
      </c>
      <c r="J202" s="22">
        <f t="shared" si="23"/>
        <v>0.83139183792348881</v>
      </c>
      <c r="K202" s="22">
        <f t="shared" si="24"/>
        <v>-1.5384095572821058E-2</v>
      </c>
      <c r="L202" s="22">
        <f t="shared" si="25"/>
        <v>-0.20814556094273257</v>
      </c>
      <c r="M202" s="22">
        <f t="shared" si="26"/>
        <v>1.9325723975463207</v>
      </c>
      <c r="N202" s="22">
        <f t="shared" si="27"/>
        <v>1.9572008894529813</v>
      </c>
      <c r="O202" s="22">
        <f t="shared" si="28"/>
        <v>1.9076745585264505</v>
      </c>
      <c r="P202" s="24">
        <v>0</v>
      </c>
      <c r="Q202" s="24">
        <v>0</v>
      </c>
      <c r="R202" s="24">
        <v>0</v>
      </c>
      <c r="S202" s="24">
        <v>0</v>
      </c>
      <c r="T202" s="24">
        <v>0</v>
      </c>
      <c r="U202" s="24">
        <v>0</v>
      </c>
      <c r="V202" s="24">
        <v>0</v>
      </c>
      <c r="W202" s="24">
        <v>0</v>
      </c>
      <c r="X202" s="24">
        <v>1</v>
      </c>
      <c r="Y202" s="24">
        <v>0</v>
      </c>
      <c r="Z202" s="24">
        <v>0</v>
      </c>
    </row>
    <row r="203" spans="1:26" x14ac:dyDescent="0.25">
      <c r="A203" s="2">
        <v>41183</v>
      </c>
      <c r="B203" s="3">
        <v>1242303703</v>
      </c>
      <c r="C203">
        <v>6.32</v>
      </c>
      <c r="D203">
        <v>0.97829999999999995</v>
      </c>
      <c r="E203">
        <v>0.62011658191740049</v>
      </c>
      <c r="F203">
        <v>72.789900000000003</v>
      </c>
      <c r="G203">
        <v>68.77</v>
      </c>
      <c r="H203" s="22">
        <v>72.667442105263163</v>
      </c>
      <c r="I203" s="22">
        <f t="shared" si="22"/>
        <v>9.492453468145932</v>
      </c>
      <c r="J203" s="22">
        <f t="shared" si="23"/>
        <v>0.8262641385378946</v>
      </c>
      <c r="K203" s="22">
        <f t="shared" si="24"/>
        <v>-1.7742942578283825E-2</v>
      </c>
      <c r="L203" s="22">
        <f t="shared" si="25"/>
        <v>-0.22898603146114904</v>
      </c>
      <c r="M203" s="22">
        <f t="shared" si="26"/>
        <v>1.9174777275100792</v>
      </c>
      <c r="N203" s="22">
        <f t="shared" si="27"/>
        <v>1.7784517111888394</v>
      </c>
      <c r="O203" s="22">
        <f t="shared" si="28"/>
        <v>1.9501410077842731</v>
      </c>
      <c r="P203" s="24">
        <v>0</v>
      </c>
      <c r="Q203" s="24">
        <v>0</v>
      </c>
      <c r="R203" s="24">
        <v>0</v>
      </c>
      <c r="S203" s="24">
        <v>1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4">
        <v>0</v>
      </c>
      <c r="Z203" s="24">
        <v>0</v>
      </c>
    </row>
    <row r="204" spans="1:26" x14ac:dyDescent="0.25">
      <c r="A204" s="2">
        <v>41214</v>
      </c>
      <c r="B204" s="3">
        <v>1152957000</v>
      </c>
      <c r="C204">
        <v>6.2626999999999997</v>
      </c>
      <c r="D204">
        <v>0.98719999999999997</v>
      </c>
      <c r="E204">
        <v>0.62189054726368154</v>
      </c>
      <c r="F204">
        <v>72.767200000000003</v>
      </c>
      <c r="G204">
        <v>79.72</v>
      </c>
      <c r="H204" s="22">
        <v>76.416584999999984</v>
      </c>
      <c r="I204" s="22">
        <f t="shared" si="22"/>
        <v>9.348467458654758</v>
      </c>
      <c r="J204" s="22">
        <f t="shared" si="23"/>
        <v>0.82056583754145906</v>
      </c>
      <c r="K204" s="22">
        <f t="shared" si="24"/>
        <v>-8.1622669569903633E-4</v>
      </c>
      <c r="L204" s="22">
        <f t="shared" si="25"/>
        <v>-0.21217488995894318</v>
      </c>
      <c r="M204" s="22">
        <f t="shared" si="26"/>
        <v>1.9290978391014142</v>
      </c>
      <c r="N204" s="22">
        <f t="shared" si="27"/>
        <v>2.0515983135121338</v>
      </c>
      <c r="O204" s="22">
        <f t="shared" si="28"/>
        <v>1.9789583588850395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4">
        <v>1</v>
      </c>
      <c r="Z204" s="24">
        <v>0</v>
      </c>
    </row>
    <row r="205" spans="1:26" x14ac:dyDescent="0.25">
      <c r="A205" s="6">
        <v>41244</v>
      </c>
      <c r="B205" s="7">
        <v>1132145731</v>
      </c>
      <c r="C205">
        <v>6.2337999999999996</v>
      </c>
      <c r="D205">
        <v>0.997</v>
      </c>
      <c r="E205">
        <v>0.62625250501002006</v>
      </c>
      <c r="F205">
        <v>73.673299999999998</v>
      </c>
      <c r="G205">
        <v>77.900000000000006</v>
      </c>
      <c r="H205" s="22">
        <v>77.510409428571421</v>
      </c>
      <c r="I205" s="22">
        <f t="shared" si="22"/>
        <v>9.3713028651366752</v>
      </c>
      <c r="J205" s="22">
        <f t="shared" si="23"/>
        <v>0.82094982758441981</v>
      </c>
      <c r="K205" s="22">
        <f t="shared" si="24"/>
        <v>4.080935186758821E-3</v>
      </c>
      <c r="L205" s="22">
        <f t="shared" si="25"/>
        <v>-0.20675648265883634</v>
      </c>
      <c r="M205" s="22">
        <f t="shared" si="26"/>
        <v>1.9416445367213773</v>
      </c>
      <c r="N205" s="22">
        <f t="shared" si="27"/>
        <v>1.9472396804371757</v>
      </c>
      <c r="O205" s="22">
        <f t="shared" si="28"/>
        <v>1.965502377976112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4">
        <v>0</v>
      </c>
      <c r="Z205" s="24">
        <v>1</v>
      </c>
    </row>
    <row r="206" spans="1:26" x14ac:dyDescent="0.25">
      <c r="A206" s="2">
        <v>41275</v>
      </c>
      <c r="B206" s="3">
        <v>1160005902</v>
      </c>
      <c r="C206">
        <v>6.2328000000000001</v>
      </c>
      <c r="D206">
        <v>0.98980000000000001</v>
      </c>
      <c r="E206">
        <v>0.61938680706100957</v>
      </c>
      <c r="F206">
        <v>73.159499999999994</v>
      </c>
      <c r="G206">
        <v>80.22</v>
      </c>
      <c r="H206" s="22">
        <v>78.143958050000009</v>
      </c>
      <c r="I206" s="22">
        <f t="shared" si="22"/>
        <v>9.4056316296421123</v>
      </c>
      <c r="J206" s="22">
        <f t="shared" si="23"/>
        <v>0.82333331574937407</v>
      </c>
      <c r="K206" s="22">
        <f t="shared" si="24"/>
        <v>-8.5998965031870538E-3</v>
      </c>
      <c r="L206" s="22">
        <f t="shared" si="25"/>
        <v>-0.22162441659990856</v>
      </c>
      <c r="M206" s="22">
        <f t="shared" si="26"/>
        <v>1.9278397394390332</v>
      </c>
      <c r="N206" s="22">
        <f t="shared" si="27"/>
        <v>1.9892885862597205</v>
      </c>
      <c r="O206" s="22">
        <f t="shared" si="28"/>
        <v>1.9658260082576953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4">
        <v>0</v>
      </c>
      <c r="Z206" s="24">
        <v>0</v>
      </c>
    </row>
    <row r="207" spans="1:26" x14ac:dyDescent="0.25">
      <c r="A207" s="2">
        <v>41306</v>
      </c>
      <c r="B207" s="3">
        <v>1078768871</v>
      </c>
      <c r="C207">
        <v>6.2214999999999998</v>
      </c>
      <c r="D207">
        <v>0.99209999999999998</v>
      </c>
      <c r="E207">
        <v>0.62637018477920448</v>
      </c>
      <c r="F207">
        <v>73.611800000000002</v>
      </c>
      <c r="G207">
        <v>82.79</v>
      </c>
      <c r="H207" s="22">
        <v>83.400793904761912</v>
      </c>
      <c r="I207" s="22">
        <f t="shared" si="22"/>
        <v>9.3196562821135096</v>
      </c>
      <c r="J207" s="22">
        <f>LN(C207)-$J$1*LN(C206)</f>
        <v>0.82160691671456743</v>
      </c>
      <c r="K207" s="22">
        <f t="shared" si="24"/>
        <v>-2.292563270887036E-3</v>
      </c>
      <c r="L207" s="22">
        <f t="shared" si="25"/>
        <v>-0.2043498120037936</v>
      </c>
      <c r="M207" s="22">
        <f t="shared" si="26"/>
        <v>1.9378522449309488</v>
      </c>
      <c r="N207" s="22">
        <f t="shared" si="27"/>
        <v>2.0046822079626661</v>
      </c>
      <c r="O207" s="22">
        <f t="shared" si="28"/>
        <v>2.026453820648884</v>
      </c>
      <c r="P207" s="24">
        <v>1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4">
        <v>0</v>
      </c>
      <c r="Z207" s="24">
        <v>0</v>
      </c>
    </row>
    <row r="208" spans="1:26" x14ac:dyDescent="0.25">
      <c r="A208" s="2">
        <v>41334</v>
      </c>
      <c r="B208" s="3">
        <v>1249987968</v>
      </c>
      <c r="C208">
        <v>6.2323000000000004</v>
      </c>
      <c r="D208">
        <v>1.0098</v>
      </c>
      <c r="E208">
        <v>0.64624531472146818</v>
      </c>
      <c r="F208">
        <v>74.534599999999998</v>
      </c>
      <c r="G208">
        <v>83.08</v>
      </c>
      <c r="H208" s="22">
        <v>82.905319473684216</v>
      </c>
      <c r="I208" s="22">
        <f t="shared" si="22"/>
        <v>9.5069023011320724</v>
      </c>
      <c r="J208" s="22">
        <f t="shared" si="23"/>
        <v>0.82433937667064927</v>
      </c>
      <c r="K208" s="22">
        <f t="shared" si="24"/>
        <v>1.4114545122132456E-2</v>
      </c>
      <c r="L208" s="22">
        <f t="shared" si="25"/>
        <v>-0.17927854988823233</v>
      </c>
      <c r="M208" s="22">
        <f t="shared" si="26"/>
        <v>1.9469205106676872</v>
      </c>
      <c r="N208" s="22">
        <f t="shared" si="27"/>
        <v>1.9908349943750183</v>
      </c>
      <c r="O208" s="22">
        <f t="shared" si="28"/>
        <v>1.9846874217284376</v>
      </c>
      <c r="P208" s="24">
        <v>0</v>
      </c>
      <c r="Q208" s="24">
        <v>1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4">
        <v>0</v>
      </c>
      <c r="Z208" s="24">
        <v>0</v>
      </c>
    </row>
    <row r="209" spans="1:26" x14ac:dyDescent="0.25">
      <c r="A209" s="2">
        <v>41365</v>
      </c>
      <c r="B209" s="3">
        <v>1276791084</v>
      </c>
      <c r="C209">
        <v>6.2153999999999998</v>
      </c>
      <c r="D209">
        <v>1.0244</v>
      </c>
      <c r="E209">
        <v>0.66312997347480107</v>
      </c>
      <c r="F209">
        <v>76.265699999999995</v>
      </c>
      <c r="G209">
        <v>73.36</v>
      </c>
      <c r="H209" s="22">
        <v>81.981867149999999</v>
      </c>
      <c r="I209" s="22">
        <f t="shared" si="22"/>
        <v>9.4470959321148662</v>
      </c>
      <c r="J209" s="22">
        <f t="shared" si="23"/>
        <v>0.82067008798296848</v>
      </c>
      <c r="K209" s="22">
        <f t="shared" si="24"/>
        <v>1.8743315049760036E-2</v>
      </c>
      <c r="L209" s="22">
        <f t="shared" si="25"/>
        <v>-0.17066741286249482</v>
      </c>
      <c r="M209" s="22">
        <f t="shared" si="26"/>
        <v>1.9630284000260967</v>
      </c>
      <c r="N209" s="22">
        <f t="shared" si="27"/>
        <v>1.8644866284938573</v>
      </c>
      <c r="O209" s="22">
        <f t="shared" si="28"/>
        <v>1.9767635154034373</v>
      </c>
      <c r="P209" s="24">
        <v>0</v>
      </c>
      <c r="Q209" s="24">
        <v>0</v>
      </c>
      <c r="R209" s="24">
        <v>1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4">
        <v>0</v>
      </c>
      <c r="Z209" s="24">
        <v>0</v>
      </c>
    </row>
    <row r="210" spans="1:26" x14ac:dyDescent="0.25">
      <c r="A210" s="2">
        <v>41395</v>
      </c>
      <c r="B210" s="3">
        <v>1174872264</v>
      </c>
      <c r="C210">
        <v>6.1860999999999997</v>
      </c>
      <c r="D210">
        <v>1.0186999999999999</v>
      </c>
      <c r="E210">
        <v>0.65312520410162633</v>
      </c>
      <c r="F210">
        <v>76.295100000000005</v>
      </c>
      <c r="G210">
        <v>77.95</v>
      </c>
      <c r="H210" s="22">
        <v>78.724222545454566</v>
      </c>
      <c r="I210" s="22">
        <f t="shared" si="22"/>
        <v>9.3522365762896467</v>
      </c>
      <c r="J210" s="22">
        <f t="shared" si="23"/>
        <v>0.81743829384681033</v>
      </c>
      <c r="K210" s="22">
        <f t="shared" si="24"/>
        <v>5.2684131751053517E-3</v>
      </c>
      <c r="L210" s="22">
        <f t="shared" si="25"/>
        <v>-0.20005508305674197</v>
      </c>
      <c r="M210" s="22">
        <f t="shared" si="26"/>
        <v>1.9507859032821027</v>
      </c>
      <c r="N210" s="22">
        <f t="shared" si="27"/>
        <v>1.9936092401322703</v>
      </c>
      <c r="O210" s="22">
        <f t="shared" si="28"/>
        <v>1.9423769415929466</v>
      </c>
      <c r="P210" s="24">
        <v>0</v>
      </c>
      <c r="Q210" s="24">
        <v>0</v>
      </c>
      <c r="R210" s="24">
        <v>0</v>
      </c>
      <c r="S210" s="24">
        <v>0</v>
      </c>
      <c r="T210" s="24">
        <v>1</v>
      </c>
      <c r="U210" s="24">
        <v>0</v>
      </c>
      <c r="V210" s="24">
        <v>0</v>
      </c>
      <c r="W210" s="24">
        <v>0</v>
      </c>
      <c r="X210" s="24">
        <v>0</v>
      </c>
      <c r="Y210" s="24">
        <v>0</v>
      </c>
      <c r="Z210" s="24">
        <v>0</v>
      </c>
    </row>
    <row r="211" spans="1:26" x14ac:dyDescent="0.25">
      <c r="A211" s="2">
        <v>41426</v>
      </c>
      <c r="B211" s="3">
        <v>1110752296</v>
      </c>
      <c r="C211">
        <v>6.1416000000000004</v>
      </c>
      <c r="D211">
        <v>1.0196000000000001</v>
      </c>
      <c r="E211">
        <v>0.65372295221285215</v>
      </c>
      <c r="F211">
        <v>76.821899999999999</v>
      </c>
      <c r="G211">
        <v>89.17</v>
      </c>
      <c r="H211" s="22">
        <v>82.359015409090887</v>
      </c>
      <c r="I211" s="22">
        <f t="shared" si="22"/>
        <v>9.3418694699209475</v>
      </c>
      <c r="J211" s="22">
        <f t="shared" si="23"/>
        <v>0.81281763271453866</v>
      </c>
      <c r="K211" s="22">
        <f t="shared" si="24"/>
        <v>9.220375982187428E-3</v>
      </c>
      <c r="L211" s="22">
        <f t="shared" si="25"/>
        <v>-0.19077910051618099</v>
      </c>
      <c r="M211" s="22">
        <f t="shared" si="26"/>
        <v>1.9574549619297144</v>
      </c>
      <c r="N211" s="22">
        <f t="shared" si="27"/>
        <v>2.0947074826197056</v>
      </c>
      <c r="O211" s="22">
        <f t="shared" si="28"/>
        <v>2.0098149371155651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1</v>
      </c>
      <c r="V211" s="24">
        <v>0</v>
      </c>
      <c r="W211" s="24">
        <v>0</v>
      </c>
      <c r="X211" s="24">
        <v>0</v>
      </c>
      <c r="Y211" s="24">
        <v>0</v>
      </c>
      <c r="Z211" s="24">
        <v>0</v>
      </c>
    </row>
    <row r="212" spans="1:26" x14ac:dyDescent="0.25">
      <c r="A212" s="2">
        <v>41456</v>
      </c>
      <c r="B212" s="3">
        <v>1108440767</v>
      </c>
      <c r="C212">
        <v>6.1341999999999999</v>
      </c>
      <c r="D212">
        <v>1.0314000000000001</v>
      </c>
      <c r="E212">
        <v>0.64545278512876791</v>
      </c>
      <c r="F212">
        <v>76.224599999999995</v>
      </c>
      <c r="G212">
        <v>98.1</v>
      </c>
      <c r="H212" s="22">
        <v>78.052263950000011</v>
      </c>
      <c r="I212" s="22">
        <f t="shared" si="22"/>
        <v>9.3706532985525577</v>
      </c>
      <c r="J212" s="22">
        <f t="shared" si="23"/>
        <v>0.81558275831978388</v>
      </c>
      <c r="K212" s="22">
        <f t="shared" si="24"/>
        <v>2.0241386198818746E-2</v>
      </c>
      <c r="L212" s="22">
        <f t="shared" si="25"/>
        <v>-0.20401381525921342</v>
      </c>
      <c r="M212" s="22">
        <f t="shared" si="26"/>
        <v>1.9458648795735076</v>
      </c>
      <c r="N212" s="22">
        <f t="shared" si="27"/>
        <v>2.1161878034905839</v>
      </c>
      <c r="O212" s="22">
        <f t="shared" si="28"/>
        <v>1.9312802928955759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1</v>
      </c>
      <c r="W212" s="24">
        <v>0</v>
      </c>
      <c r="X212" s="24">
        <v>0</v>
      </c>
      <c r="Y212" s="24">
        <v>0</v>
      </c>
      <c r="Z212" s="24">
        <v>0</v>
      </c>
    </row>
    <row r="213" spans="1:26" x14ac:dyDescent="0.25">
      <c r="A213" s="2">
        <v>41487</v>
      </c>
      <c r="B213" s="3">
        <v>1124331812</v>
      </c>
      <c r="C213">
        <v>6.1342999999999996</v>
      </c>
      <c r="D213">
        <v>1.0402</v>
      </c>
      <c r="E213">
        <v>0.65880492786086042</v>
      </c>
      <c r="F213">
        <v>77.293199999999999</v>
      </c>
      <c r="G213">
        <v>98.45</v>
      </c>
      <c r="H213" s="22">
        <v>77.076637500000004</v>
      </c>
      <c r="I213" s="22">
        <f t="shared" si="22"/>
        <v>9.3860336685827495</v>
      </c>
      <c r="J213" s="22">
        <f t="shared" si="23"/>
        <v>0.81626215355186116</v>
      </c>
      <c r="K213" s="22">
        <f t="shared" si="24"/>
        <v>2.2408595907738169E-2</v>
      </c>
      <c r="L213" s="22">
        <f t="shared" si="25"/>
        <v>-0.17653603183961647</v>
      </c>
      <c r="M213" s="22">
        <f t="shared" si="26"/>
        <v>1.9640796478906379</v>
      </c>
      <c r="N213" s="22">
        <f t="shared" si="27"/>
        <v>2.0672557534709095</v>
      </c>
      <c r="O213" s="22">
        <f t="shared" si="28"/>
        <v>1.9482419599657868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1</v>
      </c>
      <c r="X213" s="24">
        <v>0</v>
      </c>
      <c r="Y213" s="24">
        <v>0</v>
      </c>
      <c r="Z213" s="24">
        <v>0</v>
      </c>
    </row>
    <row r="214" spans="1:26" x14ac:dyDescent="0.25">
      <c r="A214" s="2">
        <v>41518</v>
      </c>
      <c r="B214" s="3">
        <v>1097406810</v>
      </c>
      <c r="C214">
        <v>6.1212999999999997</v>
      </c>
      <c r="D214">
        <v>1.0407</v>
      </c>
      <c r="E214">
        <v>0.64495324089003547</v>
      </c>
      <c r="F214">
        <v>76.256900000000002</v>
      </c>
      <c r="G214">
        <v>96.12</v>
      </c>
      <c r="H214" s="22">
        <v>77.234444727272731</v>
      </c>
      <c r="I214" s="22">
        <f t="shared" si="22"/>
        <v>9.3539656749543898</v>
      </c>
      <c r="J214" s="22">
        <f t="shared" si="23"/>
        <v>0.81413170754437003</v>
      </c>
      <c r="K214" s="22">
        <f t="shared" si="24"/>
        <v>1.821641236541734E-2</v>
      </c>
      <c r="L214" s="22">
        <f t="shared" si="25"/>
        <v>-0.20904716920049451</v>
      </c>
      <c r="M214" s="22">
        <f t="shared" si="26"/>
        <v>1.9429246126722028</v>
      </c>
      <c r="N214" s="22">
        <f t="shared" si="27"/>
        <v>2.0413455680714447</v>
      </c>
      <c r="O214" s="22">
        <f t="shared" si="28"/>
        <v>1.9572054122502784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1</v>
      </c>
      <c r="Y214" s="24">
        <v>0</v>
      </c>
      <c r="Z214" s="24">
        <v>0</v>
      </c>
    </row>
    <row r="215" spans="1:26" x14ac:dyDescent="0.25">
      <c r="A215" s="2">
        <v>41548</v>
      </c>
      <c r="B215" s="3">
        <v>1195787161</v>
      </c>
      <c r="C215">
        <v>6.1197999999999997</v>
      </c>
      <c r="D215">
        <v>1.0342</v>
      </c>
      <c r="E215">
        <v>0.62952470884482215</v>
      </c>
      <c r="F215">
        <v>76.265299999999996</v>
      </c>
      <c r="G215">
        <v>91.73</v>
      </c>
      <c r="H215" s="22">
        <v>77.681874749999992</v>
      </c>
      <c r="I215" s="22">
        <f t="shared" si="22"/>
        <v>9.4531518341274694</v>
      </c>
      <c r="J215" s="22">
        <f t="shared" si="23"/>
        <v>0.81505344550465464</v>
      </c>
      <c r="K215" s="22">
        <f t="shared" si="24"/>
        <v>1.1686720966061916E-2</v>
      </c>
      <c r="L215" s="22">
        <f t="shared" si="25"/>
        <v>-0.2215725719703322</v>
      </c>
      <c r="M215" s="22">
        <f t="shared" si="26"/>
        <v>1.950458704338391</v>
      </c>
      <c r="N215" s="22">
        <f t="shared" si="27"/>
        <v>2.0077709035440163</v>
      </c>
      <c r="O215" s="22">
        <f t="shared" si="28"/>
        <v>1.9618569149492915</v>
      </c>
      <c r="P215" s="24">
        <v>0</v>
      </c>
      <c r="Q215" s="24">
        <v>0</v>
      </c>
      <c r="R215" s="24">
        <v>0</v>
      </c>
      <c r="S215" s="24">
        <v>1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4">
        <v>0</v>
      </c>
      <c r="Z215" s="24">
        <v>0</v>
      </c>
    </row>
    <row r="216" spans="1:26" x14ac:dyDescent="0.25">
      <c r="A216" s="2">
        <v>41579</v>
      </c>
      <c r="B216" s="3">
        <v>1170940094</v>
      </c>
      <c r="C216">
        <v>6.1032000000000002</v>
      </c>
      <c r="D216">
        <v>1.0363</v>
      </c>
      <c r="E216">
        <v>0.62119517952540693</v>
      </c>
      <c r="F216">
        <v>75.111099999999993</v>
      </c>
      <c r="G216">
        <v>87.76</v>
      </c>
      <c r="H216" s="22">
        <v>77.50279573913042</v>
      </c>
      <c r="I216" s="22">
        <f t="shared" si="22"/>
        <v>9.3849339775842573</v>
      </c>
      <c r="J216" s="22">
        <f t="shared" si="23"/>
        <v>0.81247204485545943</v>
      </c>
      <c r="K216" s="22">
        <f t="shared" si="24"/>
        <v>1.7161177669043449E-2</v>
      </c>
      <c r="L216" s="22">
        <f t="shared" si="25"/>
        <v>-0.22157535157740771</v>
      </c>
      <c r="M216" s="22">
        <f t="shared" si="26"/>
        <v>1.9351484226746329</v>
      </c>
      <c r="N216" s="22">
        <f t="shared" si="27"/>
        <v>1.9892386022301149</v>
      </c>
      <c r="O216" s="22">
        <f t="shared" si="28"/>
        <v>1.9563719328835929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4">
        <v>1</v>
      </c>
      <c r="Z216" s="24">
        <v>0</v>
      </c>
    </row>
    <row r="217" spans="1:26" x14ac:dyDescent="0.25">
      <c r="A217" s="2">
        <v>41609</v>
      </c>
      <c r="B217" s="3">
        <v>1155287860</v>
      </c>
      <c r="C217">
        <v>6.0929000000000002</v>
      </c>
      <c r="D217">
        <v>1.0486</v>
      </c>
      <c r="E217">
        <v>0.6211180124223602</v>
      </c>
      <c r="F217">
        <v>76.020399999999995</v>
      </c>
      <c r="G217">
        <v>81.5</v>
      </c>
      <c r="H217" s="22">
        <v>77.456262649999999</v>
      </c>
      <c r="I217" s="22">
        <f t="shared" si="22"/>
        <v>9.3830253600570899</v>
      </c>
      <c r="J217" s="22">
        <f t="shared" si="23"/>
        <v>0.81227688576865631</v>
      </c>
      <c r="K217" s="22">
        <f t="shared" si="24"/>
        <v>2.7844768691876253E-2</v>
      </c>
      <c r="L217" s="22">
        <f t="shared" si="25"/>
        <v>-0.2143737077737487</v>
      </c>
      <c r="M217" s="22">
        <f t="shared" si="26"/>
        <v>1.9555691323927205</v>
      </c>
      <c r="N217" s="22">
        <f t="shared" si="27"/>
        <v>1.9395698214649801</v>
      </c>
      <c r="O217" s="22">
        <f t="shared" si="28"/>
        <v>1.9570407187799668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4">
        <v>0</v>
      </c>
      <c r="Z217" s="24">
        <v>1</v>
      </c>
    </row>
    <row r="218" spans="1:26" x14ac:dyDescent="0.25">
      <c r="A218" s="2">
        <v>41640</v>
      </c>
      <c r="B218" s="3">
        <v>1204428606</v>
      </c>
      <c r="C218">
        <v>6.0738000000000003</v>
      </c>
      <c r="D218">
        <v>1.0639000000000001</v>
      </c>
      <c r="E218">
        <v>0.61038881767686015</v>
      </c>
      <c r="F218">
        <v>76.239699999999999</v>
      </c>
      <c r="G218">
        <v>78.569999999999993</v>
      </c>
      <c r="H218" s="22">
        <v>82.350717047619042</v>
      </c>
      <c r="I218" s="22">
        <f t="shared" si="22"/>
        <v>9.4320826469175323</v>
      </c>
      <c r="J218" s="22">
        <f t="shared" si="23"/>
        <v>0.81006615148021355</v>
      </c>
      <c r="K218" s="22">
        <f t="shared" si="24"/>
        <v>3.5840633904220931E-2</v>
      </c>
      <c r="L218" s="22">
        <f t="shared" si="25"/>
        <v>-0.23173032039607616</v>
      </c>
      <c r="M218" s="22">
        <f t="shared" si="26"/>
        <v>1.9518313754696548</v>
      </c>
      <c r="N218" s="22">
        <f t="shared" si="27"/>
        <v>1.9436582860519804</v>
      </c>
      <c r="O218" s="22">
        <f t="shared" si="28"/>
        <v>2.0186447806215484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0</v>
      </c>
      <c r="X218" s="24">
        <v>0</v>
      </c>
      <c r="Y218" s="24">
        <v>0</v>
      </c>
      <c r="Z218" s="24">
        <v>0</v>
      </c>
    </row>
    <row r="219" spans="1:26" x14ac:dyDescent="0.25">
      <c r="A219" s="2">
        <v>41671</v>
      </c>
      <c r="B219" s="3">
        <v>1192409089</v>
      </c>
      <c r="C219">
        <v>6.0509000000000004</v>
      </c>
      <c r="D219">
        <v>1.0940000000000001</v>
      </c>
      <c r="E219">
        <v>0.60716454159077105</v>
      </c>
      <c r="F219">
        <v>76.935500000000005</v>
      </c>
      <c r="G219">
        <v>78.849999999999994</v>
      </c>
      <c r="H219" s="22">
        <v>83.180691095238103</v>
      </c>
      <c r="I219" s="22">
        <f t="shared" si="22"/>
        <v>9.3991424341368948</v>
      </c>
      <c r="J219" s="22">
        <f t="shared" si="23"/>
        <v>0.80801557994176465</v>
      </c>
      <c r="K219" s="22">
        <f t="shared" si="24"/>
        <v>5.5772933152688685E-2</v>
      </c>
      <c r="L219" s="22">
        <f t="shared" si="25"/>
        <v>-0.22744293583125902</v>
      </c>
      <c r="M219" s="22">
        <f t="shared" si="26"/>
        <v>1.9593321300631246</v>
      </c>
      <c r="N219" s="22">
        <f t="shared" si="27"/>
        <v>1.9673528424557953</v>
      </c>
      <c r="O219" s="22">
        <f t="shared" si="28"/>
        <v>1.9949723025636845</v>
      </c>
      <c r="P219" s="24">
        <v>1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4">
        <v>0</v>
      </c>
      <c r="Z219" s="24">
        <v>0</v>
      </c>
    </row>
    <row r="220" spans="1:26" x14ac:dyDescent="0.25">
      <c r="A220" s="2">
        <v>41699</v>
      </c>
      <c r="B220" s="3">
        <v>1355161974</v>
      </c>
      <c r="C220">
        <v>6.0815999999999999</v>
      </c>
      <c r="D220">
        <v>1.1053999999999999</v>
      </c>
      <c r="E220">
        <v>0.60393767363208117</v>
      </c>
      <c r="F220">
        <v>77.063400000000001</v>
      </c>
      <c r="G220">
        <v>86.35</v>
      </c>
      <c r="H220" s="22">
        <v>80.238547631578939</v>
      </c>
      <c r="I220" s="22">
        <f t="shared" si="22"/>
        <v>9.5326039739416562</v>
      </c>
      <c r="J220" s="22">
        <f t="shared" si="23"/>
        <v>0.81515395753256281</v>
      </c>
      <c r="K220" s="22">
        <f t="shared" si="24"/>
        <v>5.0794873217141226E-2</v>
      </c>
      <c r="L220" s="22">
        <f t="shared" si="25"/>
        <v>-0.22985877756504153</v>
      </c>
      <c r="M220" s="22">
        <f t="shared" si="26"/>
        <v>1.9559963850239992</v>
      </c>
      <c r="N220" s="22">
        <f t="shared" si="27"/>
        <v>2.0562577822177119</v>
      </c>
      <c r="O220" s="22">
        <f t="shared" si="28"/>
        <v>1.9534456596946765</v>
      </c>
      <c r="P220" s="24">
        <v>0</v>
      </c>
      <c r="Q220" s="24">
        <v>1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4">
        <v>0</v>
      </c>
      <c r="Z220" s="24">
        <v>0</v>
      </c>
    </row>
    <row r="221" spans="1:26" x14ac:dyDescent="0.25">
      <c r="A221" s="2">
        <v>41730</v>
      </c>
      <c r="B221" s="3">
        <v>1383174740</v>
      </c>
      <c r="C221">
        <v>6.1729000000000003</v>
      </c>
      <c r="D221">
        <v>1.1107</v>
      </c>
      <c r="E221">
        <v>0.60153994225216556</v>
      </c>
      <c r="F221">
        <v>76.656000000000006</v>
      </c>
      <c r="G221">
        <v>113.21</v>
      </c>
      <c r="H221" s="22">
        <v>82.912490095238084</v>
      </c>
      <c r="I221" s="22">
        <f t="shared" si="22"/>
        <v>9.4826944779876978</v>
      </c>
      <c r="J221" s="22">
        <f t="shared" si="23"/>
        <v>0.8272714431126672</v>
      </c>
      <c r="K221" s="22">
        <f t="shared" si="24"/>
        <v>4.987645396157328E-2</v>
      </c>
      <c r="L221" s="22">
        <f t="shared" si="25"/>
        <v>-0.23090598971541326</v>
      </c>
      <c r="M221" s="22">
        <f t="shared" si="26"/>
        <v>1.9497822273121006</v>
      </c>
      <c r="N221" s="22">
        <f t="shared" si="27"/>
        <v>2.2771196585640392</v>
      </c>
      <c r="O221" s="22">
        <f t="shared" si="28"/>
        <v>2.0060334916392137</v>
      </c>
      <c r="P221" s="24">
        <v>0</v>
      </c>
      <c r="Q221" s="24">
        <v>0</v>
      </c>
      <c r="R221" s="24">
        <v>1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4">
        <v>0</v>
      </c>
      <c r="Z221" s="24">
        <v>0</v>
      </c>
    </row>
    <row r="222" spans="1:26" x14ac:dyDescent="0.25">
      <c r="A222" s="2">
        <v>41760</v>
      </c>
      <c r="B222" s="3">
        <v>1444800838</v>
      </c>
      <c r="C222">
        <v>6.2245999999999997</v>
      </c>
      <c r="D222">
        <v>1.0992</v>
      </c>
      <c r="E222">
        <v>0.59708621925005967</v>
      </c>
      <c r="F222">
        <v>76.442899999999995</v>
      </c>
      <c r="G222">
        <v>120.33</v>
      </c>
      <c r="H222" s="22">
        <v>87.589756238095234</v>
      </c>
      <c r="I222" s="22">
        <f t="shared" si="22"/>
        <v>9.5150313440469052</v>
      </c>
      <c r="J222" s="22">
        <f t="shared" si="23"/>
        <v>0.8274163742221341</v>
      </c>
      <c r="K222" s="22">
        <f t="shared" si="24"/>
        <v>3.6837896530932286E-2</v>
      </c>
      <c r="L222" s="22">
        <f t="shared" si="25"/>
        <v>-0.23614946741329707</v>
      </c>
      <c r="M222" s="22">
        <f t="shared" si="26"/>
        <v>1.9499137228272372</v>
      </c>
      <c r="N222" s="22">
        <f t="shared" si="27"/>
        <v>2.1891534928505614</v>
      </c>
      <c r="O222" s="22">
        <f t="shared" si="28"/>
        <v>2.0428819097180999</v>
      </c>
      <c r="P222" s="24">
        <v>0</v>
      </c>
      <c r="Q222" s="24">
        <v>0</v>
      </c>
      <c r="R222" s="24">
        <v>0</v>
      </c>
      <c r="S222" s="24">
        <v>0</v>
      </c>
      <c r="T222" s="24">
        <v>1</v>
      </c>
      <c r="U222" s="24">
        <v>0</v>
      </c>
      <c r="V222" s="24">
        <v>0</v>
      </c>
      <c r="W222" s="24">
        <v>0</v>
      </c>
      <c r="X222" s="24">
        <v>0</v>
      </c>
      <c r="Y222" s="24">
        <v>0</v>
      </c>
      <c r="Z222" s="24">
        <v>0</v>
      </c>
    </row>
    <row r="223" spans="1:26" x14ac:dyDescent="0.25">
      <c r="A223" s="2">
        <v>41791</v>
      </c>
      <c r="B223" s="3">
        <v>1398805987</v>
      </c>
      <c r="C223">
        <v>6.2380000000000004</v>
      </c>
      <c r="D223">
        <v>1.0893999999999999</v>
      </c>
      <c r="E223">
        <v>0.59375371096069351</v>
      </c>
      <c r="F223">
        <v>76.265299999999996</v>
      </c>
      <c r="G223">
        <v>110.47</v>
      </c>
      <c r="H223" s="22">
        <v>86.853404952380956</v>
      </c>
      <c r="I223" s="22">
        <f t="shared" si="22"/>
        <v>9.4587043168907137</v>
      </c>
      <c r="J223" s="22">
        <f t="shared" si="23"/>
        <v>0.82497956739366329</v>
      </c>
      <c r="K223" s="22">
        <f t="shared" si="24"/>
        <v>3.3606632600165671E-2</v>
      </c>
      <c r="L223" s="22">
        <f t="shared" si="25"/>
        <v>-0.23765910827418646</v>
      </c>
      <c r="M223" s="22">
        <f t="shared" si="26"/>
        <v>1.9491188197989939</v>
      </c>
      <c r="N223" s="22">
        <f t="shared" si="27"/>
        <v>2.0701131082366446</v>
      </c>
      <c r="O223" s="22">
        <f t="shared" si="28"/>
        <v>2.0042564676462904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1</v>
      </c>
      <c r="V223" s="24">
        <v>0</v>
      </c>
      <c r="W223" s="24">
        <v>0</v>
      </c>
      <c r="X223" s="24">
        <v>0</v>
      </c>
      <c r="Y223" s="24">
        <v>0</v>
      </c>
      <c r="Z223" s="24">
        <v>0</v>
      </c>
    </row>
    <row r="224" spans="1:26" x14ac:dyDescent="0.25">
      <c r="A224" s="2">
        <v>41821</v>
      </c>
      <c r="B224" s="3">
        <v>1220945148</v>
      </c>
      <c r="C224">
        <v>6.2305999999999999</v>
      </c>
      <c r="D224">
        <v>1.083</v>
      </c>
      <c r="E224">
        <v>0.59143600662408324</v>
      </c>
      <c r="F224">
        <v>76.578800000000001</v>
      </c>
      <c r="G224">
        <v>115.27</v>
      </c>
      <c r="H224" s="22">
        <v>86.202927190476174</v>
      </c>
      <c r="I224" s="22">
        <f t="shared" si="22"/>
        <v>9.3405044434500901</v>
      </c>
      <c r="J224" s="22">
        <f t="shared" si="23"/>
        <v>0.82260984634613532</v>
      </c>
      <c r="K224" s="22">
        <f t="shared" si="24"/>
        <v>3.2640070736763185E-2</v>
      </c>
      <c r="L224" s="22">
        <f t="shared" si="25"/>
        <v>-0.23849191922293267</v>
      </c>
      <c r="M224" s="22">
        <f t="shared" si="26"/>
        <v>1.9545003479355687</v>
      </c>
      <c r="N224" s="22">
        <f t="shared" si="27"/>
        <v>2.1596680076266201</v>
      </c>
      <c r="O224" s="22">
        <f t="shared" si="28"/>
        <v>2.0013822019258529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1</v>
      </c>
      <c r="W224" s="24">
        <v>0</v>
      </c>
      <c r="X224" s="24">
        <v>0</v>
      </c>
      <c r="Y224" s="24">
        <v>0</v>
      </c>
      <c r="Z224" s="24">
        <v>0</v>
      </c>
    </row>
    <row r="225" spans="1:26" x14ac:dyDescent="0.25">
      <c r="A225" s="2">
        <v>41852</v>
      </c>
      <c r="B225" s="3">
        <v>1221114572</v>
      </c>
      <c r="C225">
        <v>6.1984000000000004</v>
      </c>
      <c r="D225">
        <v>1.0739000000000001</v>
      </c>
      <c r="E225">
        <v>0.58596038907769843</v>
      </c>
      <c r="F225">
        <v>76.270600000000002</v>
      </c>
      <c r="G225">
        <v>128.66999999999999</v>
      </c>
      <c r="H225" s="22">
        <v>83.814819954545442</v>
      </c>
      <c r="I225" s="22">
        <f t="shared" si="22"/>
        <v>9.4154397532565017</v>
      </c>
      <c r="J225" s="22">
        <f t="shared" si="23"/>
        <v>0.81808124423901774</v>
      </c>
      <c r="K225" s="22">
        <f t="shared" si="24"/>
        <v>2.7442649471664388E-2</v>
      </c>
      <c r="L225" s="22">
        <f t="shared" si="25"/>
        <v>-0.24564210277957338</v>
      </c>
      <c r="M225" s="22">
        <f t="shared" si="26"/>
        <v>1.9482113911129715</v>
      </c>
      <c r="N225" s="22">
        <f t="shared" si="27"/>
        <v>2.2462485257597917</v>
      </c>
      <c r="O225" s="22">
        <f t="shared" si="28"/>
        <v>1.9774225665810747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1</v>
      </c>
      <c r="X225" s="24">
        <v>0</v>
      </c>
      <c r="Y225" s="24">
        <v>0</v>
      </c>
      <c r="Z225" s="24">
        <v>0</v>
      </c>
    </row>
    <row r="226" spans="1:26" x14ac:dyDescent="0.25">
      <c r="A226" s="2">
        <v>41883</v>
      </c>
      <c r="B226" s="3">
        <v>1072619907</v>
      </c>
      <c r="C226">
        <v>6.1540999999999997</v>
      </c>
      <c r="D226">
        <v>1.0926</v>
      </c>
      <c r="E226">
        <v>0.5988023952095809</v>
      </c>
      <c r="F226">
        <v>77.540199999999999</v>
      </c>
      <c r="G226">
        <v>109.2</v>
      </c>
      <c r="H226" s="22">
        <v>81.093074476190466</v>
      </c>
      <c r="I226" s="22">
        <f t="shared" si="22"/>
        <v>9.2857035796866914</v>
      </c>
      <c r="J226" s="22">
        <f t="shared" si="23"/>
        <v>0.81375836953479008</v>
      </c>
      <c r="K226" s="22">
        <f t="shared" si="24"/>
        <v>4.9346891944361627E-2</v>
      </c>
      <c r="L226" s="22">
        <f t="shared" si="25"/>
        <v>-0.21884692851247262</v>
      </c>
      <c r="M226" s="22">
        <f t="shared" si="26"/>
        <v>1.9669383629395258</v>
      </c>
      <c r="N226" s="22">
        <f t="shared" si="27"/>
        <v>2.0216930203525099</v>
      </c>
      <c r="O226" s="22">
        <f t="shared" si="28"/>
        <v>1.9598621500834197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1</v>
      </c>
      <c r="Y226" s="24">
        <v>0</v>
      </c>
      <c r="Z226" s="24">
        <v>0</v>
      </c>
    </row>
    <row r="227" spans="1:26" x14ac:dyDescent="0.25">
      <c r="A227" s="2">
        <v>41913</v>
      </c>
      <c r="B227" s="3">
        <v>1269337219</v>
      </c>
      <c r="C227">
        <v>6.1382000000000003</v>
      </c>
      <c r="D227">
        <v>1.1011</v>
      </c>
      <c r="E227">
        <v>0.61387354205033762</v>
      </c>
      <c r="F227">
        <v>79.162499999999994</v>
      </c>
      <c r="G227">
        <v>100.53</v>
      </c>
      <c r="H227" s="22">
        <v>78.96653000000002</v>
      </c>
      <c r="I227" s="22">
        <f t="shared" si="22"/>
        <v>9.5254072242360532</v>
      </c>
      <c r="J227" s="22">
        <f t="shared" si="23"/>
        <v>0.81511635007137939</v>
      </c>
      <c r="K227" s="22">
        <f t="shared" si="24"/>
        <v>4.7601582798694225E-2</v>
      </c>
      <c r="L227" s="22">
        <f t="shared" si="25"/>
        <v>-0.20591333508414306</v>
      </c>
      <c r="M227" s="22">
        <f t="shared" si="26"/>
        <v>1.9785646204882008</v>
      </c>
      <c r="N227" s="22">
        <f t="shared" si="27"/>
        <v>2.0292066055963862</v>
      </c>
      <c r="O227" s="22">
        <f t="shared" si="28"/>
        <v>1.9514454323733186</v>
      </c>
      <c r="P227" s="24">
        <v>0</v>
      </c>
      <c r="Q227" s="24">
        <v>0</v>
      </c>
      <c r="R227" s="24">
        <v>0</v>
      </c>
      <c r="S227" s="24">
        <v>1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4">
        <v>0</v>
      </c>
      <c r="Z227" s="24">
        <v>0</v>
      </c>
    </row>
    <row r="228" spans="1:26" x14ac:dyDescent="0.25">
      <c r="A228" s="2">
        <v>41944</v>
      </c>
      <c r="B228" s="3">
        <v>1179557272</v>
      </c>
      <c r="C228">
        <v>6.1250999999999998</v>
      </c>
      <c r="D228">
        <v>1.1212</v>
      </c>
      <c r="E228">
        <v>0.6221226825930074</v>
      </c>
      <c r="F228">
        <v>80.800200000000004</v>
      </c>
      <c r="G228">
        <v>101.9</v>
      </c>
      <c r="H228" s="22">
        <v>79.79239982608695</v>
      </c>
      <c r="I228" s="22">
        <f t="shared" si="22"/>
        <v>9.3594366122867179</v>
      </c>
      <c r="J228" s="22">
        <f t="shared" si="23"/>
        <v>0.81440273606448765</v>
      </c>
      <c r="K228" s="22">
        <f t="shared" si="24"/>
        <v>6.1429216232921538E-2</v>
      </c>
      <c r="L228" s="22">
        <f t="shared" si="25"/>
        <v>-0.20623648550553142</v>
      </c>
      <c r="M228" s="22">
        <f t="shared" si="26"/>
        <v>1.9876529547581088</v>
      </c>
      <c r="N228" s="22">
        <f t="shared" si="27"/>
        <v>2.0882410354991481</v>
      </c>
      <c r="O228" s="22">
        <f t="shared" si="28"/>
        <v>1.9764650091516267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4">
        <v>1</v>
      </c>
      <c r="Z228" s="24">
        <v>0</v>
      </c>
    </row>
    <row r="229" spans="1:26" x14ac:dyDescent="0.25">
      <c r="A229" s="2">
        <v>41974</v>
      </c>
      <c r="B229" s="3">
        <v>1163338398</v>
      </c>
      <c r="C229">
        <v>6.1249000000000002</v>
      </c>
      <c r="D229">
        <v>1.1325000000000001</v>
      </c>
      <c r="E229">
        <v>0.6340752013188764</v>
      </c>
      <c r="F229">
        <v>82.612799999999993</v>
      </c>
      <c r="G229">
        <v>86.16</v>
      </c>
      <c r="H229" s="22">
        <v>83.32906689473684</v>
      </c>
      <c r="I229" s="22">
        <f t="shared" si="22"/>
        <v>9.3859368815742403</v>
      </c>
      <c r="J229" s="22">
        <f t="shared" si="23"/>
        <v>0.81554513421142949</v>
      </c>
      <c r="K229" s="22">
        <f t="shared" si="24"/>
        <v>6.1507831205379199E-2</v>
      </c>
      <c r="L229" s="22">
        <f t="shared" si="25"/>
        <v>-0.19454783577331053</v>
      </c>
      <c r="M229" s="22">
        <f t="shared" si="26"/>
        <v>1.9985759397773575</v>
      </c>
      <c r="N229" s="22">
        <f t="shared" si="27"/>
        <v>1.9130104657223592</v>
      </c>
      <c r="O229" s="22">
        <f t="shared" si="28"/>
        <v>2.0141118878153184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4">
        <v>0</v>
      </c>
      <c r="Z229" s="24">
        <v>1</v>
      </c>
    </row>
    <row r="230" spans="1:26" x14ac:dyDescent="0.25">
      <c r="A230" s="2">
        <v>42005</v>
      </c>
      <c r="B230" s="3">
        <v>1060920074</v>
      </c>
      <c r="C230">
        <v>6.1886000000000001</v>
      </c>
      <c r="D230">
        <v>1.1532</v>
      </c>
      <c r="E230">
        <v>0.6392227051904884</v>
      </c>
      <c r="F230">
        <v>84.169799999999995</v>
      </c>
      <c r="G230">
        <v>82.81</v>
      </c>
      <c r="H230" s="22">
        <v>85.438765909090918</v>
      </c>
      <c r="I230" s="22">
        <f t="shared" si="22"/>
        <v>9.3013945619851128</v>
      </c>
      <c r="J230" s="22">
        <f t="shared" si="23"/>
        <v>0.82590955350019546</v>
      </c>
      <c r="K230" s="22">
        <f t="shared" si="24"/>
        <v>7.4105518675831414E-2</v>
      </c>
      <c r="L230" s="22">
        <f t="shared" si="25"/>
        <v>-0.19692911926796564</v>
      </c>
      <c r="M230" s="22">
        <f t="shared" si="26"/>
        <v>2.0050456393662133</v>
      </c>
      <c r="N230" s="22">
        <f t="shared" si="27"/>
        <v>1.9656355089791351</v>
      </c>
      <c r="O230" s="22">
        <f t="shared" si="28"/>
        <v>2.0152613443184686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4">
        <v>0</v>
      </c>
      <c r="Z230" s="24">
        <v>0</v>
      </c>
    </row>
    <row r="231" spans="1:26" x14ac:dyDescent="0.25">
      <c r="A231" s="2">
        <v>42036</v>
      </c>
      <c r="B231" s="3">
        <v>1081589497</v>
      </c>
      <c r="C231">
        <v>6.2180999999999997</v>
      </c>
      <c r="D231">
        <v>1.2121999999999999</v>
      </c>
      <c r="E231">
        <v>0.66041474045700699</v>
      </c>
      <c r="F231">
        <v>87.241799999999998</v>
      </c>
      <c r="G231">
        <v>73</v>
      </c>
      <c r="H231" s="22">
        <v>83.555662550000008</v>
      </c>
      <c r="I231" s="22">
        <f t="shared" si="22"/>
        <v>9.3713762529854989</v>
      </c>
      <c r="J231" s="22">
        <f t="shared" si="23"/>
        <v>0.82497450441923692</v>
      </c>
      <c r="K231" s="22">
        <f t="shared" si="24"/>
        <v>0.11403951280488701</v>
      </c>
      <c r="L231" s="22">
        <f t="shared" si="25"/>
        <v>-0.16876094654249713</v>
      </c>
      <c r="M231" s="22">
        <f t="shared" si="26"/>
        <v>2.0306236709654248</v>
      </c>
      <c r="N231" s="22">
        <f t="shared" si="27"/>
        <v>1.8613575862733058</v>
      </c>
      <c r="O231" s="22">
        <f t="shared" si="28"/>
        <v>1.9792230649936022</v>
      </c>
      <c r="P231" s="24">
        <v>1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4">
        <v>0</v>
      </c>
      <c r="Z231" s="24">
        <v>0</v>
      </c>
    </row>
    <row r="232" spans="1:26" x14ac:dyDescent="0.25">
      <c r="A232" s="2">
        <v>42064</v>
      </c>
      <c r="B232" s="3">
        <v>1190277870</v>
      </c>
      <c r="C232">
        <v>6.2518000000000002</v>
      </c>
      <c r="D232">
        <v>1.2499</v>
      </c>
      <c r="E232">
        <v>0.65235827516472045</v>
      </c>
      <c r="F232">
        <v>89.183800000000005</v>
      </c>
      <c r="G232">
        <v>61.84</v>
      </c>
      <c r="H232" s="22">
        <v>86.814525000000017</v>
      </c>
      <c r="I232" s="22">
        <f t="shared" si="22"/>
        <v>9.4565189670881082</v>
      </c>
      <c r="J232" s="22">
        <f t="shared" si="23"/>
        <v>0.82776400566741359</v>
      </c>
      <c r="K232" s="22">
        <f t="shared" si="24"/>
        <v>0.11722325831976292</v>
      </c>
      <c r="L232" s="22">
        <f t="shared" si="25"/>
        <v>-0.19897338051203659</v>
      </c>
      <c r="M232" s="22">
        <f t="shared" si="26"/>
        <v>2.0329234431204855</v>
      </c>
      <c r="N232" s="22">
        <f t="shared" si="27"/>
        <v>1.7647977116475517</v>
      </c>
      <c r="O232" s="22">
        <f t="shared" si="28"/>
        <v>2.0297417814541423</v>
      </c>
      <c r="P232" s="24">
        <v>0</v>
      </c>
      <c r="Q232" s="24">
        <v>1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4">
        <v>0</v>
      </c>
      <c r="Z232" s="24">
        <v>0</v>
      </c>
    </row>
    <row r="233" spans="1:26" x14ac:dyDescent="0.25">
      <c r="A233" s="2">
        <v>42095</v>
      </c>
      <c r="B233" s="3">
        <v>1177074248</v>
      </c>
      <c r="C233">
        <v>6.2385999999999999</v>
      </c>
      <c r="D233">
        <v>1.2618</v>
      </c>
      <c r="E233">
        <v>0.66853857467575883</v>
      </c>
      <c r="F233">
        <v>91.582099999999997</v>
      </c>
      <c r="G233">
        <v>61.71</v>
      </c>
      <c r="H233" s="22">
        <v>86.362859045454528</v>
      </c>
      <c r="I233" s="22">
        <f t="shared" si="22"/>
        <v>9.392698804090335</v>
      </c>
      <c r="J233" s="22">
        <f t="shared" si="23"/>
        <v>0.8226776159783884</v>
      </c>
      <c r="K233" s="22">
        <f t="shared" si="24"/>
        <v>0.10985432149185058</v>
      </c>
      <c r="L233" s="22">
        <f t="shared" si="25"/>
        <v>-0.16772242937097148</v>
      </c>
      <c r="M233" s="22">
        <f t="shared" si="26"/>
        <v>2.047351162928686</v>
      </c>
      <c r="N233" s="22">
        <f t="shared" si="27"/>
        <v>1.8539432699794336</v>
      </c>
      <c r="O233" s="22">
        <f t="shared" si="28"/>
        <v>2.0034820407223628</v>
      </c>
      <c r="P233" s="24">
        <v>0</v>
      </c>
      <c r="Q233" s="24">
        <v>0</v>
      </c>
      <c r="R233" s="24">
        <v>1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4">
        <v>0</v>
      </c>
      <c r="Z233" s="24">
        <v>0</v>
      </c>
    </row>
    <row r="234" spans="1:26" x14ac:dyDescent="0.25">
      <c r="A234" s="2">
        <v>42125</v>
      </c>
      <c r="B234" s="3">
        <v>1192036201</v>
      </c>
      <c r="C234">
        <v>6.2009999999999996</v>
      </c>
      <c r="D234">
        <v>1.2337</v>
      </c>
      <c r="E234">
        <v>0.66809192944949225</v>
      </c>
      <c r="F234">
        <v>91.108000000000004</v>
      </c>
      <c r="G234">
        <v>60.98</v>
      </c>
      <c r="H234" s="22">
        <v>85.974948476190477</v>
      </c>
      <c r="I234" s="22">
        <f t="shared" si="22"/>
        <v>9.4114650149885364</v>
      </c>
      <c r="J234" s="22">
        <f t="shared" si="23"/>
        <v>0.81779488033863501</v>
      </c>
      <c r="K234" s="22">
        <f t="shared" si="24"/>
        <v>8.2121183970267214E-2</v>
      </c>
      <c r="L234" s="22">
        <f t="shared" si="25"/>
        <v>-0.18186584655125626</v>
      </c>
      <c r="M234" s="22">
        <f t="shared" si="26"/>
        <v>2.0275659052422914</v>
      </c>
      <c r="N234" s="22">
        <f t="shared" si="27"/>
        <v>1.8432006457769723</v>
      </c>
      <c r="O234" s="22">
        <f t="shared" si="28"/>
        <v>2.0018492158537069</v>
      </c>
      <c r="P234" s="24">
        <v>0</v>
      </c>
      <c r="Q234" s="24">
        <v>0</v>
      </c>
      <c r="R234" s="24">
        <v>0</v>
      </c>
      <c r="S234" s="24">
        <v>0</v>
      </c>
      <c r="T234" s="24">
        <v>1</v>
      </c>
      <c r="U234" s="24">
        <v>0</v>
      </c>
      <c r="V234" s="24">
        <v>0</v>
      </c>
      <c r="W234" s="24">
        <v>0</v>
      </c>
      <c r="X234" s="24">
        <v>0</v>
      </c>
      <c r="Y234" s="24">
        <v>0</v>
      </c>
      <c r="Z234" s="24">
        <v>0</v>
      </c>
    </row>
    <row r="235" spans="1:26" x14ac:dyDescent="0.25">
      <c r="A235" s="2">
        <v>42156</v>
      </c>
      <c r="B235" s="3">
        <v>1146102957</v>
      </c>
      <c r="C235">
        <v>6.2035</v>
      </c>
      <c r="D235">
        <v>1.2176</v>
      </c>
      <c r="E235">
        <v>0.64699792960662528</v>
      </c>
      <c r="F235">
        <v>89.066000000000003</v>
      </c>
      <c r="G235">
        <v>77.319999999999993</v>
      </c>
      <c r="H235" s="22">
        <v>88.391709650000024</v>
      </c>
      <c r="I235" s="22">
        <f t="shared" si="22"/>
        <v>9.365222465215524</v>
      </c>
      <c r="J235" s="22">
        <f t="shared" si="23"/>
        <v>0.82152283574853158</v>
      </c>
      <c r="K235" s="22">
        <f t="shared" si="24"/>
        <v>8.1371926872879308E-2</v>
      </c>
      <c r="L235" s="22">
        <f t="shared" si="25"/>
        <v>-0.21358096168835788</v>
      </c>
      <c r="M235" s="22">
        <f t="shared" si="26"/>
        <v>2.0077525791377391</v>
      </c>
      <c r="N235" s="22">
        <f t="shared" si="27"/>
        <v>2.0871523864820696</v>
      </c>
      <c r="O235" s="22">
        <f t="shared" si="28"/>
        <v>2.0320474066395193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1</v>
      </c>
      <c r="V235" s="24">
        <v>0</v>
      </c>
      <c r="W235" s="24">
        <v>0</v>
      </c>
      <c r="X235" s="24">
        <v>0</v>
      </c>
      <c r="Y235" s="24">
        <v>0</v>
      </c>
      <c r="Z235" s="24">
        <v>0</v>
      </c>
    </row>
    <row r="236" spans="1:26" x14ac:dyDescent="0.25">
      <c r="A236" s="2">
        <v>42186</v>
      </c>
      <c r="B236" s="3">
        <v>1170636699</v>
      </c>
      <c r="C236">
        <v>6.2051999999999996</v>
      </c>
      <c r="D236">
        <v>1.2364999999999999</v>
      </c>
      <c r="E236">
        <v>0.6420133538777606</v>
      </c>
      <c r="F236">
        <v>89.859099999999998</v>
      </c>
      <c r="G236">
        <v>77.349999999999994</v>
      </c>
      <c r="H236" s="22">
        <v>90.545709227272724</v>
      </c>
      <c r="I236" s="22">
        <f t="shared" si="22"/>
        <v>9.4080153145846825</v>
      </c>
      <c r="J236" s="22">
        <f t="shared" si="23"/>
        <v>0.82157514331260506</v>
      </c>
      <c r="K236" s="22">
        <f t="shared" si="24"/>
        <v>0.10399986851042739</v>
      </c>
      <c r="L236" s="22">
        <f t="shared" si="25"/>
        <v>-0.20366947361398891</v>
      </c>
      <c r="M236" s="22">
        <f t="shared" si="26"/>
        <v>2.029085170647031</v>
      </c>
      <c r="N236" s="22">
        <f t="shared" si="27"/>
        <v>1.9569666171320028</v>
      </c>
      <c r="O236" s="22">
        <f t="shared" si="28"/>
        <v>2.0408767968800032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1</v>
      </c>
      <c r="W236" s="24">
        <v>0</v>
      </c>
      <c r="X236" s="24">
        <v>0</v>
      </c>
      <c r="Y236" s="24">
        <v>0</v>
      </c>
      <c r="Z236" s="24">
        <v>0</v>
      </c>
    </row>
    <row r="237" spans="1:26" x14ac:dyDescent="0.25">
      <c r="A237" s="2">
        <v>42217</v>
      </c>
      <c r="B237" s="3">
        <v>1133726352</v>
      </c>
      <c r="C237">
        <v>6.2084999999999999</v>
      </c>
      <c r="D237">
        <v>1.2863</v>
      </c>
      <c r="E237">
        <v>0.64267352185089976</v>
      </c>
      <c r="F237">
        <v>91.342399999999998</v>
      </c>
      <c r="G237">
        <v>75.95</v>
      </c>
      <c r="H237" s="22">
        <v>92.832248227272714</v>
      </c>
      <c r="I237" s="22">
        <f t="shared" si="22"/>
        <v>9.3643282072565128</v>
      </c>
      <c r="J237" s="22">
        <f t="shared" si="23"/>
        <v>0.82195611326033813</v>
      </c>
      <c r="K237" s="22">
        <f t="shared" si="24"/>
        <v>0.13501323571389912</v>
      </c>
      <c r="L237" s="22">
        <f t="shared" si="25"/>
        <v>-0.19838802946448064</v>
      </c>
      <c r="M237" s="22">
        <f t="shared" si="26"/>
        <v>2.0405814944593685</v>
      </c>
      <c r="N237" s="22">
        <f t="shared" si="27"/>
        <v>1.9384879116812908</v>
      </c>
      <c r="O237" s="22">
        <f t="shared" si="28"/>
        <v>2.0525739432329204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1</v>
      </c>
      <c r="X237" s="24">
        <v>0</v>
      </c>
      <c r="Y237" s="24">
        <v>0</v>
      </c>
      <c r="Z237" s="24">
        <v>0</v>
      </c>
    </row>
    <row r="238" spans="1:26" x14ac:dyDescent="0.25">
      <c r="A238" s="2">
        <v>42248</v>
      </c>
      <c r="B238" s="3">
        <v>1073289709</v>
      </c>
      <c r="C238">
        <v>6.3383000000000003</v>
      </c>
      <c r="D238">
        <v>1.3147</v>
      </c>
      <c r="E238">
        <v>0.64193092823212217</v>
      </c>
      <c r="F238">
        <v>91.996399999999994</v>
      </c>
      <c r="G238">
        <v>75.58</v>
      </c>
      <c r="H238" s="22">
        <v>87.923545809523816</v>
      </c>
      <c r="I238" s="22">
        <f t="shared" si="22"/>
        <v>9.3271676276906117</v>
      </c>
      <c r="J238" s="22">
        <f t="shared" si="23"/>
        <v>0.8423549672111188</v>
      </c>
      <c r="K238" s="22">
        <f t="shared" si="24"/>
        <v>0.13513506866402852</v>
      </c>
      <c r="L238" s="22">
        <f t="shared" si="25"/>
        <v>-0.20010943533780129</v>
      </c>
      <c r="M238" s="22">
        <f t="shared" si="26"/>
        <v>2.0387111502723387</v>
      </c>
      <c r="N238" s="22">
        <f t="shared" si="27"/>
        <v>1.943650321948363</v>
      </c>
      <c r="O238" s="22">
        <f t="shared" si="28"/>
        <v>1.9845308942038504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1</v>
      </c>
      <c r="Y238" s="24">
        <v>0</v>
      </c>
      <c r="Z238" s="24">
        <v>0</v>
      </c>
    </row>
    <row r="239" spans="1:26" x14ac:dyDescent="0.25">
      <c r="A239" s="2">
        <v>42278</v>
      </c>
      <c r="B239" s="3">
        <v>1012093811</v>
      </c>
      <c r="C239">
        <v>6.3676000000000004</v>
      </c>
      <c r="D239">
        <v>1.3266</v>
      </c>
      <c r="E239">
        <v>0.6519754857217368</v>
      </c>
      <c r="F239">
        <v>91.752399999999994</v>
      </c>
      <c r="G239">
        <v>69.84</v>
      </c>
      <c r="H239" s="22">
        <v>76.900933904761885</v>
      </c>
      <c r="I239" s="22">
        <f t="shared" si="22"/>
        <v>9.2985902573611323</v>
      </c>
      <c r="J239" s="22">
        <f t="shared" si="23"/>
        <v>0.83558680596811352</v>
      </c>
      <c r="K239" s="22">
        <f t="shared" si="24"/>
        <v>0.13213460161308674</v>
      </c>
      <c r="L239" s="22">
        <f t="shared" si="25"/>
        <v>-0.18394730312158075</v>
      </c>
      <c r="M239" s="22">
        <f t="shared" si="26"/>
        <v>2.0321314494139577</v>
      </c>
      <c r="N239" s="22">
        <f t="shared" si="27"/>
        <v>1.8673514776746081</v>
      </c>
      <c r="O239" s="22">
        <f t="shared" si="28"/>
        <v>1.8804608192634067</v>
      </c>
      <c r="P239" s="24">
        <v>0</v>
      </c>
      <c r="Q239" s="24">
        <v>0</v>
      </c>
      <c r="R239" s="24">
        <v>0</v>
      </c>
      <c r="S239" s="24">
        <v>1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4">
        <v>0</v>
      </c>
      <c r="Z239" s="24">
        <v>0</v>
      </c>
    </row>
    <row r="240" spans="1:26" x14ac:dyDescent="0.25">
      <c r="A240" s="2">
        <v>42309</v>
      </c>
      <c r="B240" s="3">
        <v>931303884</v>
      </c>
      <c r="C240">
        <v>6.3505000000000003</v>
      </c>
      <c r="D240">
        <v>1.3071999999999999</v>
      </c>
      <c r="E240">
        <v>0.65176301896630384</v>
      </c>
      <c r="F240">
        <v>91.113900000000001</v>
      </c>
      <c r="G240">
        <v>71.239999999999995</v>
      </c>
      <c r="H240" s="22">
        <v>76.287326090909076</v>
      </c>
      <c r="I240" s="22">
        <f t="shared" si="22"/>
        <v>9.2476882818249049</v>
      </c>
      <c r="J240" s="22">
        <f t="shared" si="23"/>
        <v>0.83036110208787295</v>
      </c>
      <c r="K240" s="22">
        <f t="shared" si="24"/>
        <v>0.11244684216347606</v>
      </c>
      <c r="L240" s="22">
        <f t="shared" si="25"/>
        <v>-0.19281267697728088</v>
      </c>
      <c r="M240" s="22">
        <f t="shared" si="26"/>
        <v>2.0266088676628167</v>
      </c>
      <c r="N240" s="22">
        <f t="shared" si="27"/>
        <v>1.9306406570792203</v>
      </c>
      <c r="O240" s="22">
        <f t="shared" si="28"/>
        <v>1.946121906750498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4">
        <v>1</v>
      </c>
      <c r="Z240" s="24">
        <v>0</v>
      </c>
    </row>
    <row r="241" spans="1:26" x14ac:dyDescent="0.25">
      <c r="A241" s="4">
        <v>42339</v>
      </c>
      <c r="B241" s="5">
        <v>1048155228</v>
      </c>
      <c r="C241">
        <v>6.3639999999999999</v>
      </c>
      <c r="D241">
        <v>1.3279000000000001</v>
      </c>
      <c r="E241">
        <v>0.65815453468474394</v>
      </c>
      <c r="F241">
        <v>93.688500000000005</v>
      </c>
      <c r="G241">
        <v>57.03</v>
      </c>
      <c r="H241" s="22">
        <v>75.439210949999989</v>
      </c>
      <c r="I241" s="22">
        <f t="shared" si="22"/>
        <v>9.411644626798795</v>
      </c>
      <c r="J241" s="22">
        <f t="shared" si="23"/>
        <v>0.83396365799631011</v>
      </c>
      <c r="K241" s="22">
        <f t="shared" si="24"/>
        <v>0.13626065219616412</v>
      </c>
      <c r="L241" s="22">
        <f t="shared" si="25"/>
        <v>-0.1828746820540216</v>
      </c>
      <c r="M241" s="22">
        <f t="shared" si="26"/>
        <v>2.0583147448730341</v>
      </c>
      <c r="N241" s="22">
        <f t="shared" si="27"/>
        <v>1.6972474930366439</v>
      </c>
      <c r="O241" s="22">
        <f t="shared" si="28"/>
        <v>1.9393484289472886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4">
        <v>0</v>
      </c>
      <c r="Z241" s="24">
        <v>1</v>
      </c>
    </row>
    <row r="242" spans="1:26" x14ac:dyDescent="0.25">
      <c r="A242" s="4">
        <v>42370</v>
      </c>
      <c r="B242" s="5">
        <v>887641094</v>
      </c>
      <c r="C242">
        <v>6.4490999999999996</v>
      </c>
      <c r="D242">
        <v>1.3713</v>
      </c>
      <c r="E242">
        <v>0.66751218209732333</v>
      </c>
      <c r="F242">
        <v>94.201700000000002</v>
      </c>
      <c r="G242">
        <v>53.11</v>
      </c>
      <c r="H242" s="22">
        <v>76.946055863636374</v>
      </c>
      <c r="I242" s="22">
        <f t="shared" si="22"/>
        <v>9.1804144042243383</v>
      </c>
      <c r="J242" s="22">
        <f t="shared" si="23"/>
        <v>0.84607917542651512</v>
      </c>
      <c r="K242" s="22">
        <f t="shared" si="24"/>
        <v>0.15977988416589162</v>
      </c>
      <c r="L242" s="22">
        <f t="shared" si="25"/>
        <v>-0.17412410249335775</v>
      </c>
      <c r="M242" s="22">
        <f t="shared" si="26"/>
        <v>2.0484517308550019</v>
      </c>
      <c r="N242" s="22">
        <f t="shared" si="27"/>
        <v>1.7483976395916612</v>
      </c>
      <c r="O242" s="22">
        <f t="shared" si="28"/>
        <v>1.965274654707275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0</v>
      </c>
      <c r="Y242" s="24">
        <v>0</v>
      </c>
      <c r="Z242" s="24">
        <v>0</v>
      </c>
    </row>
    <row r="243" spans="1:26" x14ac:dyDescent="0.25">
      <c r="A243" s="4">
        <v>42401</v>
      </c>
      <c r="B243" s="5">
        <v>920136308</v>
      </c>
      <c r="C243">
        <v>6.5726000000000004</v>
      </c>
      <c r="D243">
        <v>1.4208000000000001</v>
      </c>
      <c r="E243">
        <v>0.69483046136742632</v>
      </c>
      <c r="F243">
        <v>95.260300000000001</v>
      </c>
      <c r="G243">
        <v>54.25</v>
      </c>
      <c r="H243" s="22">
        <v>73.577816999999982</v>
      </c>
      <c r="I243" s="22">
        <f t="shared" si="22"/>
        <v>9.3077894526940756</v>
      </c>
      <c r="J243" s="22">
        <f t="shared" si="23"/>
        <v>0.85774217001333186</v>
      </c>
      <c r="K243" s="22">
        <f t="shared" si="24"/>
        <v>0.17755253599274937</v>
      </c>
      <c r="L243" s="22">
        <f t="shared" si="25"/>
        <v>-0.14177870245652682</v>
      </c>
      <c r="M243" s="22">
        <f t="shared" si="26"/>
        <v>2.0566221191726877</v>
      </c>
      <c r="N243" s="22">
        <f t="shared" si="27"/>
        <v>1.8088021134816996</v>
      </c>
      <c r="O243" s="22">
        <f t="shared" si="28"/>
        <v>1.9096360491224211</v>
      </c>
      <c r="P243" s="24">
        <v>1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4">
        <v>0</v>
      </c>
      <c r="Z243" s="24">
        <v>0</v>
      </c>
    </row>
    <row r="244" spans="1:26" x14ac:dyDescent="0.25">
      <c r="A244" s="4">
        <v>42430</v>
      </c>
      <c r="B244" s="5">
        <v>1019500178</v>
      </c>
      <c r="C244">
        <v>6.5500999999999996</v>
      </c>
      <c r="D244">
        <v>1.3796999999999999</v>
      </c>
      <c r="E244">
        <v>0.69979006298110569</v>
      </c>
      <c r="F244">
        <v>93.335599999999999</v>
      </c>
      <c r="G244">
        <v>62.94</v>
      </c>
      <c r="H244" s="22">
        <v>77.590429</v>
      </c>
      <c r="I244" s="22">
        <f t="shared" si="22"/>
        <v>9.3905605147279534</v>
      </c>
      <c r="J244" s="22">
        <f t="shared" si="23"/>
        <v>0.84388009587696944</v>
      </c>
      <c r="K244" s="22">
        <f t="shared" si="24"/>
        <v>0.12869503294117796</v>
      </c>
      <c r="L244" s="22">
        <f t="shared" si="25"/>
        <v>-0.1567268269379278</v>
      </c>
      <c r="M244" s="22">
        <f t="shared" si="26"/>
        <v>2.0300643703666497</v>
      </c>
      <c r="N244" s="22">
        <f t="shared" si="27"/>
        <v>1.9457002458049475</v>
      </c>
      <c r="O244" s="22">
        <f t="shared" si="28"/>
        <v>1.9873551124869961</v>
      </c>
      <c r="P244" s="24">
        <v>0</v>
      </c>
      <c r="Q244" s="24">
        <v>1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4">
        <v>0</v>
      </c>
      <c r="Z244" s="24">
        <v>0</v>
      </c>
    </row>
    <row r="245" spans="1:26" x14ac:dyDescent="0.25">
      <c r="A245" s="4">
        <v>42461</v>
      </c>
      <c r="B245" s="5">
        <v>1082853770</v>
      </c>
      <c r="C245">
        <v>6.5026999999999999</v>
      </c>
      <c r="D245">
        <v>1.3226</v>
      </c>
      <c r="E245">
        <v>0.70180363534283108</v>
      </c>
      <c r="F245">
        <v>91.765500000000003</v>
      </c>
      <c r="G245" s="8">
        <v>63.43</v>
      </c>
      <c r="H245" s="23">
        <v>81.412096772727281</v>
      </c>
      <c r="I245" s="22">
        <f t="shared" si="22"/>
        <v>9.3944476953490135</v>
      </c>
      <c r="J245" s="22">
        <f t="shared" si="23"/>
        <v>0.83850330108026494</v>
      </c>
      <c r="K245" s="22">
        <f t="shared" si="24"/>
        <v>0.10257314993090705</v>
      </c>
      <c r="L245" s="22">
        <f t="shared" si="25"/>
        <v>-0.15776544139835438</v>
      </c>
      <c r="M245" s="22">
        <f t="shared" si="26"/>
        <v>2.0243255300397838</v>
      </c>
      <c r="N245" s="22">
        <f t="shared" si="27"/>
        <v>1.8717368952458622</v>
      </c>
      <c r="O245" s="22">
        <f t="shared" si="28"/>
        <v>2.0062296258943557</v>
      </c>
      <c r="P245" s="24">
        <v>0</v>
      </c>
      <c r="Q245" s="24">
        <v>0</v>
      </c>
      <c r="R245" s="24">
        <v>1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0</v>
      </c>
      <c r="Y245" s="24">
        <v>0</v>
      </c>
      <c r="Z245" s="24">
        <v>0</v>
      </c>
    </row>
    <row r="246" spans="1:26" x14ac:dyDescent="0.25">
      <c r="A246" s="4">
        <v>42491</v>
      </c>
      <c r="B246" s="5">
        <v>1069089249</v>
      </c>
      <c r="C246">
        <v>6.4753999999999996</v>
      </c>
      <c r="D246">
        <v>1.2818000000000001</v>
      </c>
      <c r="E246">
        <v>0.69837279139604724</v>
      </c>
      <c r="F246">
        <v>89.501000000000005</v>
      </c>
      <c r="G246" s="8">
        <v>64.81</v>
      </c>
      <c r="H246" s="23">
        <v>79.63476</v>
      </c>
      <c r="I246" s="22">
        <f t="shared" si="22"/>
        <v>9.3484967787905529</v>
      </c>
      <c r="J246" s="22">
        <f t="shared" si="23"/>
        <v>0.83829077034154653</v>
      </c>
      <c r="K246" s="22">
        <f t="shared" si="24"/>
        <v>9.448561714585571E-2</v>
      </c>
      <c r="L246" s="22">
        <f t="shared" si="25"/>
        <v>-0.16424633399704011</v>
      </c>
      <c r="M246" s="22">
        <f t="shared" si="26"/>
        <v>2.0086697729049052</v>
      </c>
      <c r="N246" s="22">
        <f t="shared" si="27"/>
        <v>1.8889945978344316</v>
      </c>
      <c r="O246" s="22">
        <f t="shared" si="28"/>
        <v>1.9577125519161087</v>
      </c>
      <c r="P246" s="24">
        <v>0</v>
      </c>
      <c r="Q246" s="24">
        <v>0</v>
      </c>
      <c r="R246" s="24">
        <v>0</v>
      </c>
      <c r="S246" s="24">
        <v>0</v>
      </c>
      <c r="T246" s="24">
        <v>1</v>
      </c>
      <c r="U246" s="24">
        <v>0</v>
      </c>
      <c r="V246" s="24">
        <v>0</v>
      </c>
      <c r="W246" s="24">
        <v>0</v>
      </c>
      <c r="X246" s="24">
        <v>0</v>
      </c>
      <c r="Y246" s="24">
        <v>0</v>
      </c>
      <c r="Z246" s="24">
        <v>0</v>
      </c>
    </row>
    <row r="247" spans="1:26" x14ac:dyDescent="0.25">
      <c r="A247" s="4">
        <v>42522</v>
      </c>
      <c r="B247" s="5">
        <v>1087903959</v>
      </c>
      <c r="C247">
        <v>6.5259</v>
      </c>
      <c r="D247">
        <v>1.2945</v>
      </c>
      <c r="E247">
        <v>0.68851556045166629</v>
      </c>
      <c r="F247">
        <v>89.479500000000002</v>
      </c>
      <c r="G247" s="8">
        <v>73.989999999999995</v>
      </c>
      <c r="H247" s="22">
        <v>81.80571352380953</v>
      </c>
      <c r="I247" s="22">
        <f t="shared" si="22"/>
        <v>9.3729785839097737</v>
      </c>
      <c r="J247" s="22">
        <f t="shared" si="23"/>
        <v>0.84837316477500591</v>
      </c>
      <c r="K247" s="22">
        <f t="shared" si="24"/>
        <v>0.12157858316106104</v>
      </c>
      <c r="L247" s="22">
        <f t="shared" si="25"/>
        <v>-0.17576613202424063</v>
      </c>
      <c r="M247" s="22">
        <f t="shared" si="26"/>
        <v>2.0221721596439468</v>
      </c>
      <c r="N247" s="22">
        <f t="shared" si="27"/>
        <v>2.0096269970956655</v>
      </c>
      <c r="O247" s="22">
        <f t="shared" si="28"/>
        <v>1.9967492141268814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1</v>
      </c>
      <c r="V247" s="24">
        <v>0</v>
      </c>
      <c r="W247" s="24">
        <v>0</v>
      </c>
      <c r="X247" s="24">
        <v>0</v>
      </c>
      <c r="Y247" s="24">
        <v>0</v>
      </c>
      <c r="Z247" s="24">
        <v>0</v>
      </c>
    </row>
    <row r="248" spans="1:26" x14ac:dyDescent="0.25">
      <c r="A248" s="4">
        <v>42552</v>
      </c>
      <c r="B248" s="5">
        <v>1038876850</v>
      </c>
      <c r="C248">
        <v>6.5891999999999999</v>
      </c>
      <c r="D248">
        <v>1.2894000000000001</v>
      </c>
      <c r="E248">
        <v>0.70437416355568083</v>
      </c>
      <c r="F248">
        <v>89.693600000000004</v>
      </c>
      <c r="G248" s="8">
        <v>79.05</v>
      </c>
      <c r="H248" s="23">
        <v>83.88975899999997</v>
      </c>
      <c r="I248" s="22">
        <f t="shared" si="22"/>
        <v>9.3172707249300846</v>
      </c>
      <c r="J248" s="22">
        <f t="shared" si="23"/>
        <v>0.85375356398829405</v>
      </c>
      <c r="K248" s="22">
        <f t="shared" si="24"/>
        <v>0.1122085077791824</v>
      </c>
      <c r="L248" s="22">
        <f t="shared" si="25"/>
        <v>-0.14517603338046717</v>
      </c>
      <c r="M248" s="22">
        <f t="shared" si="26"/>
        <v>2.0246941657573769</v>
      </c>
      <c r="N248" s="22">
        <f t="shared" si="27"/>
        <v>2.0029190917398783</v>
      </c>
      <c r="O248" s="22">
        <f t="shared" si="28"/>
        <v>2.0071126452875965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1</v>
      </c>
      <c r="W248" s="24">
        <v>0</v>
      </c>
      <c r="X248" s="24">
        <v>0</v>
      </c>
      <c r="Y248" s="24">
        <v>0</v>
      </c>
      <c r="Z248" s="24">
        <v>0</v>
      </c>
    </row>
    <row r="249" spans="1:26" x14ac:dyDescent="0.25">
      <c r="A249" s="4">
        <v>42583</v>
      </c>
      <c r="B249" s="5">
        <v>995030042</v>
      </c>
      <c r="C249">
        <v>6.6771000000000003</v>
      </c>
      <c r="D249">
        <v>1.3051999999999999</v>
      </c>
      <c r="E249">
        <v>0.76138267093040968</v>
      </c>
      <c r="F249">
        <v>90.877099999999999</v>
      </c>
      <c r="G249" s="8">
        <v>76.010000000000005</v>
      </c>
      <c r="H249" s="23">
        <v>80.838499850000005</v>
      </c>
      <c r="I249" s="22">
        <f t="shared" si="22"/>
        <v>9.2995101795973021</v>
      </c>
      <c r="J249" s="22">
        <f t="shared" si="23"/>
        <v>0.86169619174968304</v>
      </c>
      <c r="K249" s="22">
        <f t="shared" si="24"/>
        <v>0.12655893909511789</v>
      </c>
      <c r="L249" s="22">
        <f t="shared" si="25"/>
        <v>-7.9874124846669975E-2</v>
      </c>
      <c r="M249" s="22">
        <f t="shared" si="26"/>
        <v>2.0364883645843235</v>
      </c>
      <c r="N249" s="22">
        <f t="shared" si="27"/>
        <v>1.9273206005674344</v>
      </c>
      <c r="O249" s="22">
        <f t="shared" si="28"/>
        <v>1.9562263861125673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1</v>
      </c>
      <c r="X249" s="24">
        <v>0</v>
      </c>
      <c r="Y249" s="24">
        <v>0</v>
      </c>
      <c r="Z249" s="24">
        <v>0</v>
      </c>
    </row>
    <row r="250" spans="1:26" x14ac:dyDescent="0.25">
      <c r="A250" s="4">
        <v>42614</v>
      </c>
      <c r="B250" s="5">
        <v>1050644633</v>
      </c>
      <c r="C250">
        <v>6.6466000000000003</v>
      </c>
      <c r="D250">
        <v>1.2998000000000001</v>
      </c>
      <c r="E250">
        <v>0.76330051141134259</v>
      </c>
      <c r="F250">
        <v>89.904799999999994</v>
      </c>
      <c r="G250" s="8">
        <v>65.16</v>
      </c>
      <c r="H250" s="22">
        <v>81.458695086956538</v>
      </c>
      <c r="I250" s="22">
        <f t="shared" si="22"/>
        <v>9.3776138307270536</v>
      </c>
      <c r="J250" s="22">
        <f t="shared" si="23"/>
        <v>0.84982937687275073</v>
      </c>
      <c r="K250" s="22">
        <f t="shared" si="24"/>
        <v>0.11571444932274583</v>
      </c>
      <c r="L250" s="22">
        <f t="shared" si="25"/>
        <v>-0.12016291305138366</v>
      </c>
      <c r="M250" s="22">
        <f t="shared" si="26"/>
        <v>2.0185219083719086</v>
      </c>
      <c r="N250" s="22">
        <f t="shared" si="27"/>
        <v>1.7948700829159718</v>
      </c>
      <c r="O250" s="22">
        <f t="shared" si="28"/>
        <v>1.9842467485914983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1</v>
      </c>
      <c r="Y250" s="24">
        <v>0</v>
      </c>
      <c r="Z250" s="24">
        <v>0</v>
      </c>
    </row>
    <row r="251" spans="1:26" x14ac:dyDescent="0.25">
      <c r="A251" s="4">
        <v>42644</v>
      </c>
      <c r="B251" s="5">
        <v>997115275</v>
      </c>
      <c r="C251">
        <v>6.6702000000000004</v>
      </c>
      <c r="D251">
        <v>1.3108</v>
      </c>
      <c r="E251">
        <v>0.76103500761035003</v>
      </c>
      <c r="F251">
        <v>90.097099999999998</v>
      </c>
      <c r="G251" s="8">
        <v>58.71</v>
      </c>
      <c r="H251" s="22">
        <v>82.594817999999989</v>
      </c>
      <c r="I251" s="22">
        <f t="shared" si="22"/>
        <v>9.2954085811994904</v>
      </c>
      <c r="J251" s="22">
        <f t="shared" si="23"/>
        <v>0.85589184933673157</v>
      </c>
      <c r="K251" s="22">
        <f t="shared" si="24"/>
        <v>0.12642191427956109</v>
      </c>
      <c r="L251" s="22">
        <f t="shared" si="25"/>
        <v>-0.12451901146480041</v>
      </c>
      <c r="M251" s="22">
        <f t="shared" si="26"/>
        <v>2.026574744645897</v>
      </c>
      <c r="N251" s="22">
        <f t="shared" si="27"/>
        <v>1.7753448890224797</v>
      </c>
      <c r="O251" s="22">
        <f t="shared" si="28"/>
        <v>1.9938940968166894</v>
      </c>
      <c r="P251" s="24">
        <v>0</v>
      </c>
      <c r="Q251" s="24">
        <v>0</v>
      </c>
      <c r="R251" s="24">
        <v>0</v>
      </c>
      <c r="S251" s="24">
        <v>1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4">
        <v>0</v>
      </c>
      <c r="Z251" s="24">
        <v>0</v>
      </c>
    </row>
    <row r="252" spans="1:26" x14ac:dyDescent="0.25">
      <c r="A252" s="4">
        <v>42675</v>
      </c>
      <c r="B252" s="5">
        <v>974116358</v>
      </c>
      <c r="C252">
        <v>6.7302999999999997</v>
      </c>
      <c r="D252">
        <v>1.3250999999999999</v>
      </c>
      <c r="E252">
        <v>0.81103000811030002</v>
      </c>
      <c r="F252">
        <v>91.582599999999999</v>
      </c>
      <c r="G252" s="8">
        <v>50.23</v>
      </c>
      <c r="H252" s="22">
        <v>86.470952380952383</v>
      </c>
      <c r="I252" s="22">
        <f t="shared" si="22"/>
        <v>9.3008339998278444</v>
      </c>
      <c r="J252" s="22">
        <f t="shared" si="23"/>
        <v>0.86291230471914604</v>
      </c>
      <c r="K252" s="22">
        <f t="shared" si="24"/>
        <v>0.13263722747506601</v>
      </c>
      <c r="L252" s="22">
        <f t="shared" si="25"/>
        <v>-5.9258468147876969E-2</v>
      </c>
      <c r="M252" s="22">
        <f t="shared" si="26"/>
        <v>2.0417529096039737</v>
      </c>
      <c r="N252" s="22">
        <f t="shared" si="27"/>
        <v>1.6766769192201014</v>
      </c>
      <c r="O252" s="22">
        <f t="shared" si="28"/>
        <v>2.0321377285511879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4">
        <v>1</v>
      </c>
      <c r="Z252" s="24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workbookViewId="0">
      <selection activeCell="I22" sqref="I22"/>
    </sheetView>
  </sheetViews>
  <sheetFormatPr defaultRowHeight="15" x14ac:dyDescent="0.25"/>
  <cols>
    <col min="1" max="1" width="17.42578125" bestFit="1" customWidth="1"/>
    <col min="2" max="2" width="11.85546875" bestFit="1" customWidth="1"/>
    <col min="3" max="3" width="14.7109375" bestFit="1" customWidth="1"/>
    <col min="4" max="4" width="13.7109375" customWidth="1"/>
    <col min="5" max="5" width="25" customWidth="1"/>
    <col min="6" max="6" width="17.7109375" bestFit="1" customWidth="1"/>
    <col min="7" max="7" width="11.5703125" bestFit="1" customWidth="1"/>
  </cols>
  <sheetData>
    <row r="1" spans="1:7" x14ac:dyDescent="0.25">
      <c r="A1" t="s">
        <v>20</v>
      </c>
    </row>
    <row r="2" spans="1:7" ht="15.75" thickBot="1" x14ac:dyDescent="0.3"/>
    <row r="3" spans="1:7" x14ac:dyDescent="0.25">
      <c r="A3" s="15" t="s">
        <v>21</v>
      </c>
      <c r="B3" s="15"/>
    </row>
    <row r="4" spans="1:7" x14ac:dyDescent="0.25">
      <c r="A4" s="12" t="s">
        <v>22</v>
      </c>
      <c r="B4" s="25">
        <v>0.9613045280516912</v>
      </c>
    </row>
    <row r="5" spans="1:7" x14ac:dyDescent="0.25">
      <c r="A5" s="12" t="s">
        <v>23</v>
      </c>
      <c r="B5" s="25">
        <v>0.92410639565268482</v>
      </c>
    </row>
    <row r="6" spans="1:7" x14ac:dyDescent="0.25">
      <c r="A6" s="12" t="s">
        <v>24</v>
      </c>
      <c r="B6" s="25">
        <v>0.91889481767175329</v>
      </c>
    </row>
    <row r="7" spans="1:7" x14ac:dyDescent="0.25">
      <c r="A7" s="12" t="s">
        <v>25</v>
      </c>
      <c r="B7" s="25">
        <v>6.2118034060802206E-2</v>
      </c>
    </row>
    <row r="8" spans="1:7" ht="15.75" thickBot="1" x14ac:dyDescent="0.3">
      <c r="A8" s="13" t="s">
        <v>26</v>
      </c>
      <c r="B8" s="13">
        <v>250</v>
      </c>
    </row>
    <row r="10" spans="1:7" ht="15.75" thickBot="1" x14ac:dyDescent="0.3">
      <c r="A10" t="s">
        <v>27</v>
      </c>
    </row>
    <row r="11" spans="1:7" x14ac:dyDescent="0.25">
      <c r="A11" s="14"/>
      <c r="B11" s="14" t="s">
        <v>32</v>
      </c>
      <c r="C11" s="14" t="s">
        <v>33</v>
      </c>
      <c r="D11" s="14" t="s">
        <v>34</v>
      </c>
      <c r="E11" s="14" t="s">
        <v>35</v>
      </c>
      <c r="F11" s="14" t="s">
        <v>36</v>
      </c>
    </row>
    <row r="12" spans="1:7" x14ac:dyDescent="0.25">
      <c r="A12" s="12" t="s">
        <v>28</v>
      </c>
      <c r="B12" s="12">
        <v>16</v>
      </c>
      <c r="C12" s="25">
        <v>10.947327816346066</v>
      </c>
      <c r="D12" s="25">
        <v>0.68420798852162912</v>
      </c>
      <c r="E12" s="25">
        <v>177.31796377869998</v>
      </c>
      <c r="F12" s="25">
        <v>1.4796044089394372E-120</v>
      </c>
    </row>
    <row r="13" spans="1:7" x14ac:dyDescent="0.25">
      <c r="A13" s="12" t="s">
        <v>29</v>
      </c>
      <c r="B13" s="12">
        <v>233</v>
      </c>
      <c r="C13" s="25">
        <v>0.89906548624990301</v>
      </c>
      <c r="D13" s="25">
        <v>3.8586501555789828E-3</v>
      </c>
      <c r="E13" s="12"/>
      <c r="F13" s="12"/>
    </row>
    <row r="14" spans="1:7" ht="15.75" thickBot="1" x14ac:dyDescent="0.3">
      <c r="A14" s="13" t="s">
        <v>30</v>
      </c>
      <c r="B14" s="13">
        <v>249</v>
      </c>
      <c r="C14" s="26">
        <v>11.846393302595969</v>
      </c>
      <c r="D14" s="13"/>
      <c r="E14" s="13"/>
      <c r="F14" s="13"/>
    </row>
    <row r="15" spans="1:7" ht="15.75" thickBot="1" x14ac:dyDescent="0.3"/>
    <row r="16" spans="1:7" x14ac:dyDescent="0.25">
      <c r="A16" s="14"/>
      <c r="B16" s="14" t="s">
        <v>37</v>
      </c>
      <c r="C16" s="14" t="s">
        <v>25</v>
      </c>
      <c r="D16" s="14" t="s">
        <v>38</v>
      </c>
      <c r="E16" s="14" t="s">
        <v>39</v>
      </c>
      <c r="F16" s="14" t="s">
        <v>40</v>
      </c>
      <c r="G16" s="14" t="s">
        <v>41</v>
      </c>
    </row>
    <row r="17" spans="1:7" x14ac:dyDescent="0.25">
      <c r="A17" s="12" t="s">
        <v>31</v>
      </c>
      <c r="B17" s="25">
        <v>9.1633253120951004</v>
      </c>
      <c r="C17" s="25">
        <v>0.49175944878706174</v>
      </c>
      <c r="D17" s="25">
        <v>18.633755456446632</v>
      </c>
      <c r="E17" s="25">
        <v>4.6424860290574227E-48</v>
      </c>
      <c r="F17" s="25">
        <v>8.1944620268227784</v>
      </c>
      <c r="G17" s="25">
        <v>10.132188597367422</v>
      </c>
    </row>
    <row r="18" spans="1:7" x14ac:dyDescent="0.25">
      <c r="A18" s="12" t="s">
        <v>105</v>
      </c>
      <c r="B18" s="25">
        <v>-1.5607463201741576</v>
      </c>
      <c r="C18" s="25">
        <v>0.2342768469016111</v>
      </c>
      <c r="D18" s="25">
        <v>-6.6619742446406658</v>
      </c>
      <c r="E18" s="25">
        <v>1.9269917829737068E-10</v>
      </c>
      <c r="F18" s="25">
        <v>-2.0223180014345661</v>
      </c>
      <c r="G18" s="25">
        <v>-1.0991746389137489</v>
      </c>
    </row>
    <row r="19" spans="1:7" x14ac:dyDescent="0.25">
      <c r="A19" s="12" t="s">
        <v>106</v>
      </c>
      <c r="B19" s="25">
        <v>-0.62940198078182741</v>
      </c>
      <c r="C19" s="25">
        <v>0.22201456530762673</v>
      </c>
      <c r="D19" s="25">
        <v>-2.8349580574126683</v>
      </c>
      <c r="E19" s="25">
        <v>4.9857706693361842E-3</v>
      </c>
      <c r="F19" s="25">
        <v>-1.0668145442878429</v>
      </c>
      <c r="G19" s="25">
        <v>-0.19198941727581181</v>
      </c>
    </row>
    <row r="20" spans="1:7" x14ac:dyDescent="0.25">
      <c r="A20" s="12" t="s">
        <v>107</v>
      </c>
      <c r="B20" s="25">
        <v>-0.4448543175883698</v>
      </c>
      <c r="C20" s="25">
        <v>0.14167654103957686</v>
      </c>
      <c r="D20" s="25">
        <v>-3.1399292665120986</v>
      </c>
      <c r="E20" s="25">
        <v>1.9083753587036682E-3</v>
      </c>
      <c r="F20" s="25">
        <v>-0.72398509857527693</v>
      </c>
      <c r="G20" s="25">
        <v>-0.16572353660146272</v>
      </c>
    </row>
    <row r="21" spans="1:7" x14ac:dyDescent="0.25">
      <c r="A21" s="12" t="s">
        <v>101</v>
      </c>
      <c r="B21" s="25">
        <v>0.36296894768129073</v>
      </c>
      <c r="C21" s="25">
        <v>0.25976175837368765</v>
      </c>
      <c r="D21" s="25">
        <v>1.3973147931926586</v>
      </c>
      <c r="E21" s="25">
        <v>0.16364809117493948</v>
      </c>
      <c r="F21" s="25">
        <v>-0.14881304497143055</v>
      </c>
      <c r="G21" s="25">
        <v>0.87475094033401202</v>
      </c>
    </row>
    <row r="22" spans="1:7" x14ac:dyDescent="0.25">
      <c r="A22" s="12" t="s">
        <v>102</v>
      </c>
      <c r="B22" s="25">
        <v>5.2158605935350766E-2</v>
      </c>
      <c r="C22" s="25">
        <v>3.4810024834247638E-2</v>
      </c>
      <c r="D22" s="25">
        <v>1.4983788774558653</v>
      </c>
      <c r="E22" s="25">
        <v>0.13538840696429882</v>
      </c>
      <c r="F22" s="25">
        <v>-1.642402141325798E-2</v>
      </c>
      <c r="G22" s="25">
        <v>0.12074123328395951</v>
      </c>
    </row>
    <row r="23" spans="1:7" x14ac:dyDescent="0.25">
      <c r="A23" s="12" t="s">
        <v>103</v>
      </c>
      <c r="B23" s="25">
        <v>0.30998748774556012</v>
      </c>
      <c r="C23" s="25">
        <v>3.7152939178591193E-2</v>
      </c>
      <c r="D23" s="25">
        <v>8.3435522087626808</v>
      </c>
      <c r="E23" s="25">
        <v>6.3702896129473126E-15</v>
      </c>
      <c r="F23" s="25">
        <v>0.23678885618112738</v>
      </c>
      <c r="G23" s="25">
        <v>0.38318611930999286</v>
      </c>
    </row>
    <row r="24" spans="1:7" x14ac:dyDescent="0.25">
      <c r="A24" s="12" t="s">
        <v>6</v>
      </c>
      <c r="B24" s="25">
        <v>3.5577358308693012E-2</v>
      </c>
      <c r="C24" s="25">
        <v>1.6902786972376991E-2</v>
      </c>
      <c r="D24" s="25">
        <v>2.1048220253165666</v>
      </c>
      <c r="E24" s="25">
        <v>3.6378136447300348E-2</v>
      </c>
      <c r="F24" s="25">
        <v>2.275527999771744E-3</v>
      </c>
      <c r="G24" s="25">
        <v>6.8879188617614273E-2</v>
      </c>
    </row>
    <row r="25" spans="1:7" x14ac:dyDescent="0.25">
      <c r="A25" s="12" t="s">
        <v>7</v>
      </c>
      <c r="B25" s="25">
        <v>0.15452857090673572</v>
      </c>
      <c r="C25" s="25">
        <v>1.7072169705647292E-2</v>
      </c>
      <c r="D25" s="25">
        <v>9.0514898557749994</v>
      </c>
      <c r="E25" s="25">
        <v>5.7569328691475126E-17</v>
      </c>
      <c r="F25" s="25">
        <v>0.1208930231434179</v>
      </c>
      <c r="G25" s="25">
        <v>0.18816411867005353</v>
      </c>
    </row>
    <row r="26" spans="1:7" x14ac:dyDescent="0.25">
      <c r="A26" s="12" t="s">
        <v>8</v>
      </c>
      <c r="B26" s="25">
        <v>4.6998504417339076E-2</v>
      </c>
      <c r="C26" s="25">
        <v>1.7020560517063622E-2</v>
      </c>
      <c r="D26" s="25">
        <v>2.7612783004544221</v>
      </c>
      <c r="E26" s="25">
        <v>6.2162542874460757E-3</v>
      </c>
      <c r="F26" s="25">
        <v>1.3464636953453728E-2</v>
      </c>
      <c r="G26" s="25">
        <v>8.0532371881224418E-2</v>
      </c>
    </row>
    <row r="27" spans="1:7" x14ac:dyDescent="0.25">
      <c r="A27" s="12" t="s">
        <v>9</v>
      </c>
      <c r="B27" s="25">
        <v>3.2070914523171686E-2</v>
      </c>
      <c r="C27" s="25">
        <v>1.7230137507326115E-2</v>
      </c>
      <c r="D27" s="25">
        <v>1.8613266730770659</v>
      </c>
      <c r="E27" s="25">
        <v>6.3957433437845296E-2</v>
      </c>
      <c r="F27" s="25">
        <v>-1.8758610237287199E-3</v>
      </c>
      <c r="G27" s="25">
        <v>6.6017690070072091E-2</v>
      </c>
    </row>
    <row r="28" spans="1:7" x14ac:dyDescent="0.25">
      <c r="A28" s="12" t="s">
        <v>10</v>
      </c>
      <c r="B28" s="25">
        <v>1.1448708678353851E-2</v>
      </c>
      <c r="C28" s="25">
        <v>1.8061574126950409E-2</v>
      </c>
      <c r="D28" s="25">
        <v>0.63387103459995586</v>
      </c>
      <c r="E28" s="25">
        <v>0.5267867609862954</v>
      </c>
      <c r="F28" s="25">
        <v>-2.4136161300228168E-2</v>
      </c>
      <c r="G28" s="25">
        <v>4.7033578656935873E-2</v>
      </c>
    </row>
    <row r="29" spans="1:7" x14ac:dyDescent="0.25">
      <c r="A29" s="12" t="s">
        <v>11</v>
      </c>
      <c r="B29" s="25">
        <v>-1.7395922166024497E-2</v>
      </c>
      <c r="C29" s="25">
        <v>1.7627713545454816E-2</v>
      </c>
      <c r="D29" s="25">
        <v>-0.98685074052101984</v>
      </c>
      <c r="E29" s="25">
        <v>0.32473948252295293</v>
      </c>
      <c r="F29" s="25">
        <v>-5.2126001068655073E-2</v>
      </c>
      <c r="G29" s="25">
        <v>1.7334156736606082E-2</v>
      </c>
    </row>
    <row r="30" spans="1:7" x14ac:dyDescent="0.25">
      <c r="A30" s="12" t="s">
        <v>12</v>
      </c>
      <c r="B30" s="25">
        <v>2.2317924290561265E-2</v>
      </c>
      <c r="C30" s="25">
        <v>1.7545275192299391E-2</v>
      </c>
      <c r="D30" s="25">
        <v>1.2720190504824107</v>
      </c>
      <c r="E30" s="25">
        <v>0.20463442666342635</v>
      </c>
      <c r="F30" s="25">
        <v>-1.2249734766619245E-2</v>
      </c>
      <c r="G30" s="25">
        <v>5.6885583347741776E-2</v>
      </c>
    </row>
    <row r="31" spans="1:7" x14ac:dyDescent="0.25">
      <c r="A31" s="12" t="s">
        <v>13</v>
      </c>
      <c r="B31" s="25">
        <v>1.0850707788724245E-2</v>
      </c>
      <c r="C31" s="25">
        <v>1.7196394060502974E-2</v>
      </c>
      <c r="D31" s="25">
        <v>0.63098738901583851</v>
      </c>
      <c r="E31" s="25">
        <v>0.52866723021820938</v>
      </c>
      <c r="F31" s="25">
        <v>-2.3029586500264147E-2</v>
      </c>
      <c r="G31" s="25">
        <v>4.4731002077712641E-2</v>
      </c>
    </row>
    <row r="32" spans="1:7" x14ac:dyDescent="0.25">
      <c r="A32" s="12" t="s">
        <v>14</v>
      </c>
      <c r="B32" s="25">
        <v>8.5759318535207588E-2</v>
      </c>
      <c r="C32" s="25">
        <v>1.6867932632303007E-2</v>
      </c>
      <c r="D32" s="25">
        <v>5.084162973888918</v>
      </c>
      <c r="E32" s="25">
        <v>7.583900642362544E-7</v>
      </c>
      <c r="F32" s="25">
        <v>5.2526158163413855E-2</v>
      </c>
      <c r="G32" s="25">
        <v>0.11899247890700132</v>
      </c>
    </row>
    <row r="33" spans="1:9" ht="15.75" thickBot="1" x14ac:dyDescent="0.3">
      <c r="A33" s="13" t="s">
        <v>15</v>
      </c>
      <c r="B33" s="26">
        <v>-3.7997579704705789E-3</v>
      </c>
      <c r="C33" s="26">
        <v>1.687980538246173E-2</v>
      </c>
      <c r="D33" s="26">
        <v>-0.22510674053259888</v>
      </c>
      <c r="E33" s="26">
        <v>0.82209354035711424</v>
      </c>
      <c r="F33" s="26">
        <v>-3.7056310006120224E-2</v>
      </c>
      <c r="G33" s="26">
        <v>2.9456794065179065E-2</v>
      </c>
    </row>
    <row r="37" spans="1:9" x14ac:dyDescent="0.25">
      <c r="A37" t="s">
        <v>42</v>
      </c>
      <c r="C37" t="s">
        <v>90</v>
      </c>
      <c r="E37" s="34" t="s">
        <v>128</v>
      </c>
      <c r="F37" s="17">
        <v>0.55000000000000004</v>
      </c>
    </row>
    <row r="38" spans="1:9" ht="15.75" thickBot="1" x14ac:dyDescent="0.3">
      <c r="C38">
        <f>CORREL(C40:C288,C41:C289)</f>
        <v>5.0615287228705473E-3</v>
      </c>
      <c r="D38" s="1" t="s">
        <v>1</v>
      </c>
      <c r="E38" t="s">
        <v>70</v>
      </c>
      <c r="F38" t="s">
        <v>127</v>
      </c>
    </row>
    <row r="39" spans="1:9" x14ac:dyDescent="0.25">
      <c r="A39" s="14" t="s">
        <v>43</v>
      </c>
      <c r="B39" s="14" t="s">
        <v>108</v>
      </c>
      <c r="C39" s="14" t="s">
        <v>45</v>
      </c>
      <c r="D39" s="3">
        <v>340402255</v>
      </c>
      <c r="E39" s="37">
        <f>LN(D39)</f>
        <v>19.645638579200892</v>
      </c>
      <c r="F39" s="37"/>
      <c r="H39" s="16" t="s">
        <v>46</v>
      </c>
      <c r="I39" t="s">
        <v>48</v>
      </c>
    </row>
    <row r="40" spans="1:9" x14ac:dyDescent="0.25">
      <c r="A40" s="12">
        <v>1</v>
      </c>
      <c r="B40" s="12">
        <v>8.8859381529377064</v>
      </c>
      <c r="C40" s="12">
        <v>-3.3144878296814895E-2</v>
      </c>
      <c r="D40" s="3">
        <v>344599866</v>
      </c>
      <c r="E40" s="37">
        <f t="shared" ref="E40:E103" si="0">LN(D40)</f>
        <v>19.657894493201383</v>
      </c>
      <c r="F40" s="38">
        <f>EXP(B40+F$37*E39)</f>
        <v>356212981.11856514</v>
      </c>
      <c r="H40" s="17" t="s">
        <v>109</v>
      </c>
      <c r="I40" s="18">
        <v>1</v>
      </c>
    </row>
    <row r="41" spans="1:9" x14ac:dyDescent="0.25">
      <c r="A41" s="12">
        <v>2</v>
      </c>
      <c r="B41" s="12">
        <v>9.0234285423176921</v>
      </c>
      <c r="C41" s="12">
        <v>-2.6362966874838634E-2</v>
      </c>
      <c r="D41" s="3">
        <v>400773724</v>
      </c>
      <c r="E41" s="37">
        <f t="shared" si="0"/>
        <v>19.808907546703615</v>
      </c>
      <c r="F41" s="38">
        <f t="shared" ref="F41:F104" si="1">EXP(B41+F$37*E40)</f>
        <v>411479810.45233738</v>
      </c>
      <c r="H41" s="17" t="s">
        <v>110</v>
      </c>
      <c r="I41" s="18">
        <v>4</v>
      </c>
    </row>
    <row r="42" spans="1:9" x14ac:dyDescent="0.25">
      <c r="A42" s="12">
        <v>3</v>
      </c>
      <c r="B42" s="12">
        <v>8.933721890460264</v>
      </c>
      <c r="C42" s="12">
        <v>-3.2275176835350194E-2</v>
      </c>
      <c r="D42" s="3">
        <v>395770820</v>
      </c>
      <c r="E42" s="37">
        <f t="shared" si="0"/>
        <v>19.796345864311903</v>
      </c>
      <c r="F42" s="38">
        <f t="shared" si="1"/>
        <v>408752763.5564484</v>
      </c>
      <c r="H42" s="17" t="s">
        <v>111</v>
      </c>
      <c r="I42" s="18">
        <v>6</v>
      </c>
    </row>
    <row r="43" spans="1:9" x14ac:dyDescent="0.25">
      <c r="A43" s="12">
        <v>4</v>
      </c>
      <c r="B43" s="12">
        <v>8.9098932727394295</v>
      </c>
      <c r="C43" s="12">
        <v>-2.860620000252112E-2</v>
      </c>
      <c r="D43" s="3">
        <v>385201564</v>
      </c>
      <c r="E43" s="37">
        <f t="shared" si="0"/>
        <v>19.769277298108456</v>
      </c>
      <c r="F43" s="38">
        <f t="shared" si="1"/>
        <v>396379838.69339055</v>
      </c>
      <c r="H43" s="17" t="s">
        <v>112</v>
      </c>
      <c r="I43" s="18">
        <v>6</v>
      </c>
    </row>
    <row r="44" spans="1:9" x14ac:dyDescent="0.25">
      <c r="A44" s="12">
        <v>5</v>
      </c>
      <c r="B44" s="12">
        <v>8.8788344369778738</v>
      </c>
      <c r="C44" s="12">
        <v>-5.2911791761248494E-2</v>
      </c>
      <c r="D44" s="3">
        <v>359069011</v>
      </c>
      <c r="E44" s="37">
        <f t="shared" si="0"/>
        <v>19.699025159176276</v>
      </c>
      <c r="F44" s="38">
        <f t="shared" si="1"/>
        <v>378579614.52821517</v>
      </c>
      <c r="H44" s="17" t="s">
        <v>113</v>
      </c>
      <c r="I44" s="18">
        <v>11</v>
      </c>
    </row>
    <row r="45" spans="1:9" x14ac:dyDescent="0.25">
      <c r="A45" s="12">
        <v>6</v>
      </c>
      <c r="B45" s="12">
        <v>8.860679344732187</v>
      </c>
      <c r="C45" s="12">
        <v>-3.4437246151526324E-3</v>
      </c>
      <c r="D45" s="3">
        <v>356448190</v>
      </c>
      <c r="E45" s="37">
        <f t="shared" si="0"/>
        <v>19.691699457663987</v>
      </c>
      <c r="F45" s="38">
        <f t="shared" si="1"/>
        <v>357677815.43641877</v>
      </c>
      <c r="H45" s="17" t="s">
        <v>114</v>
      </c>
      <c r="I45" s="18">
        <v>18</v>
      </c>
    </row>
    <row r="46" spans="1:9" x14ac:dyDescent="0.25">
      <c r="A46" s="12">
        <v>7</v>
      </c>
      <c r="B46" s="12">
        <v>8.8760819294527433</v>
      </c>
      <c r="C46" s="12">
        <v>-2.2592849843736218E-2</v>
      </c>
      <c r="D46" s="3">
        <v>353687312</v>
      </c>
      <c r="E46" s="37">
        <f t="shared" si="0"/>
        <v>19.6839237813242</v>
      </c>
      <c r="F46" s="38">
        <f t="shared" si="1"/>
        <v>361769067.51010376</v>
      </c>
      <c r="H46" s="17" t="s">
        <v>115</v>
      </c>
      <c r="I46" s="18">
        <v>31</v>
      </c>
    </row>
    <row r="47" spans="1:9" x14ac:dyDescent="0.25">
      <c r="A47" s="12">
        <v>8</v>
      </c>
      <c r="B47" s="12">
        <v>8.886944962129677</v>
      </c>
      <c r="C47" s="12">
        <v>-0.11411504817466778</v>
      </c>
      <c r="D47" s="3">
        <v>324887002</v>
      </c>
      <c r="E47" s="37">
        <f t="shared" si="0"/>
        <v>19.59898799368332</v>
      </c>
      <c r="F47" s="38">
        <f t="shared" si="1"/>
        <v>364159691.33658606</v>
      </c>
      <c r="H47" s="17" t="s">
        <v>116</v>
      </c>
      <c r="I47" s="18">
        <v>33</v>
      </c>
    </row>
    <row r="48" spans="1:9" x14ac:dyDescent="0.25">
      <c r="A48" s="12">
        <v>9</v>
      </c>
      <c r="B48" s="12">
        <v>8.9631838550229741</v>
      </c>
      <c r="C48" s="12">
        <v>-1.0774492548961234E-2</v>
      </c>
      <c r="D48" s="3">
        <v>371051995</v>
      </c>
      <c r="E48" s="37">
        <f t="shared" si="0"/>
        <v>19.731852758999839</v>
      </c>
      <c r="F48" s="38">
        <f t="shared" si="1"/>
        <v>375071507.17212754</v>
      </c>
      <c r="H48" s="17" t="s">
        <v>117</v>
      </c>
      <c r="I48" s="18">
        <v>31</v>
      </c>
    </row>
    <row r="49" spans="1:9" x14ac:dyDescent="0.25">
      <c r="A49" s="12">
        <v>10</v>
      </c>
      <c r="B49" s="12">
        <v>8.892950664927719</v>
      </c>
      <c r="C49" s="12">
        <v>-5.8405717105678434E-3</v>
      </c>
      <c r="D49" s="3">
        <v>373948674</v>
      </c>
      <c r="E49" s="37">
        <f t="shared" si="0"/>
        <v>19.739629110667064</v>
      </c>
      <c r="F49" s="38">
        <f t="shared" si="1"/>
        <v>376139138.60255623</v>
      </c>
      <c r="H49" s="17" t="s">
        <v>118</v>
      </c>
      <c r="I49" s="18">
        <v>28</v>
      </c>
    </row>
    <row r="50" spans="1:9" x14ac:dyDescent="0.25">
      <c r="A50" s="12">
        <v>11</v>
      </c>
      <c r="B50" s="12">
        <v>8.9055799911195503</v>
      </c>
      <c r="C50" s="12">
        <v>3.0825470620751361E-2</v>
      </c>
      <c r="D50" s="3">
        <v>394528316</v>
      </c>
      <c r="E50" s="37">
        <f t="shared" si="0"/>
        <v>19.793201472607187</v>
      </c>
      <c r="F50" s="38">
        <f t="shared" si="1"/>
        <v>382552326.0427838</v>
      </c>
      <c r="H50" s="17" t="s">
        <v>119</v>
      </c>
      <c r="I50" s="18">
        <v>30</v>
      </c>
    </row>
    <row r="51" spans="1:9" x14ac:dyDescent="0.25">
      <c r="A51" s="12">
        <v>12</v>
      </c>
      <c r="B51" s="12">
        <v>8.8854729758775211</v>
      </c>
      <c r="C51" s="12">
        <v>-5.5653100627651497E-2</v>
      </c>
      <c r="D51" s="3">
        <v>365245645</v>
      </c>
      <c r="E51" s="37">
        <f t="shared" si="0"/>
        <v>19.716080685183822</v>
      </c>
      <c r="F51" s="38">
        <f t="shared" si="1"/>
        <v>386148970.07442206</v>
      </c>
      <c r="H51" s="17" t="s">
        <v>120</v>
      </c>
      <c r="I51" s="18">
        <v>22</v>
      </c>
    </row>
    <row r="52" spans="1:9" x14ac:dyDescent="0.25">
      <c r="A52" s="12">
        <v>13</v>
      </c>
      <c r="B52" s="12">
        <v>8.9379389825238587</v>
      </c>
      <c r="C52" s="12">
        <v>6.7060469005781442E-2</v>
      </c>
      <c r="D52" s="3">
        <v>417103032</v>
      </c>
      <c r="E52" s="37">
        <f t="shared" si="0"/>
        <v>19.848843828380744</v>
      </c>
      <c r="F52" s="38">
        <f t="shared" si="1"/>
        <v>390049167.39094037</v>
      </c>
      <c r="H52" s="17" t="s">
        <v>121</v>
      </c>
      <c r="I52" s="18">
        <v>16</v>
      </c>
    </row>
    <row r="53" spans="1:9" x14ac:dyDescent="0.25">
      <c r="A53" s="12">
        <v>14</v>
      </c>
      <c r="B53" s="12">
        <v>9.0494279426110715</v>
      </c>
      <c r="C53" s="12">
        <v>-5.6434300040244523E-3</v>
      </c>
      <c r="D53" s="3">
        <v>466444042</v>
      </c>
      <c r="E53" s="37">
        <f t="shared" si="0"/>
        <v>19.960648618216457</v>
      </c>
      <c r="F53" s="38">
        <f t="shared" si="1"/>
        <v>469083828.0195806</v>
      </c>
      <c r="H53" s="17" t="s">
        <v>122</v>
      </c>
      <c r="I53" s="18">
        <v>5</v>
      </c>
    </row>
    <row r="54" spans="1:9" x14ac:dyDescent="0.25">
      <c r="A54" s="12">
        <v>15</v>
      </c>
      <c r="B54" s="12">
        <v>8.9427108345657391</v>
      </c>
      <c r="C54" s="12">
        <v>-3.3653656452942826E-2</v>
      </c>
      <c r="D54" s="3">
        <v>433505013</v>
      </c>
      <c r="E54" s="37">
        <f t="shared" si="0"/>
        <v>19.887413918131848</v>
      </c>
      <c r="F54" s="38">
        <f t="shared" si="1"/>
        <v>448342306.03140682</v>
      </c>
      <c r="H54" s="17" t="s">
        <v>123</v>
      </c>
      <c r="I54" s="18">
        <v>4</v>
      </c>
    </row>
    <row r="55" spans="1:9" x14ac:dyDescent="0.25">
      <c r="A55" s="12">
        <v>16</v>
      </c>
      <c r="B55" s="12">
        <v>8.9370257452269843</v>
      </c>
      <c r="C55" s="12">
        <v>8.0419865571853322E-2</v>
      </c>
      <c r="D55" s="3">
        <v>464059468</v>
      </c>
      <c r="E55" s="37">
        <f t="shared" si="0"/>
        <v>19.955523265771355</v>
      </c>
      <c r="F55" s="38">
        <f t="shared" si="1"/>
        <v>428201055.97660518</v>
      </c>
      <c r="H55" s="17" t="s">
        <v>124</v>
      </c>
      <c r="I55" s="18">
        <v>2</v>
      </c>
    </row>
    <row r="56" spans="1:9" x14ac:dyDescent="0.25">
      <c r="A56" s="12">
        <v>17</v>
      </c>
      <c r="B56" s="12">
        <v>8.9546223650047114</v>
      </c>
      <c r="C56" s="12">
        <v>-6.8088589953866574E-2</v>
      </c>
      <c r="D56" s="3">
        <v>422657016</v>
      </c>
      <c r="E56" s="37">
        <f t="shared" si="0"/>
        <v>19.862071571225091</v>
      </c>
      <c r="F56" s="38">
        <f t="shared" si="1"/>
        <v>452437486.9523012</v>
      </c>
      <c r="H56" s="17" t="s">
        <v>125</v>
      </c>
      <c r="I56" s="18">
        <v>1</v>
      </c>
    </row>
    <row r="57" spans="1:9" x14ac:dyDescent="0.25">
      <c r="A57" s="12">
        <v>18</v>
      </c>
      <c r="B57" s="12">
        <v>8.9274296139986333</v>
      </c>
      <c r="C57" s="12">
        <v>-6.9376898465161929E-2</v>
      </c>
      <c r="D57" s="3">
        <v>390208621</v>
      </c>
      <c r="E57" s="37">
        <f t="shared" si="0"/>
        <v>19.782192079707272</v>
      </c>
      <c r="F57" s="38">
        <f t="shared" si="1"/>
        <v>418241250.44423717</v>
      </c>
      <c r="H57" s="17" t="s">
        <v>126</v>
      </c>
      <c r="I57" s="18">
        <v>1</v>
      </c>
    </row>
    <row r="58" spans="1:9" x14ac:dyDescent="0.25">
      <c r="A58" s="12">
        <v>19</v>
      </c>
      <c r="B58" s="12">
        <v>8.9823313353621117</v>
      </c>
      <c r="C58" s="12">
        <v>-3.3598846883984734E-2</v>
      </c>
      <c r="D58" s="3">
        <v>408882396</v>
      </c>
      <c r="E58" s="37">
        <f t="shared" si="0"/>
        <v>19.828938132317127</v>
      </c>
      <c r="F58" s="38">
        <f t="shared" si="1"/>
        <v>422853769.72819203</v>
      </c>
      <c r="H58" s="17" t="s">
        <v>47</v>
      </c>
      <c r="I58" s="18">
        <v>250</v>
      </c>
    </row>
    <row r="59" spans="1:9" x14ac:dyDescent="0.25">
      <c r="A59" s="12">
        <v>20</v>
      </c>
      <c r="B59" s="12">
        <v>8.9328977086730603</v>
      </c>
      <c r="C59" s="12">
        <v>2.0469376447307397E-2</v>
      </c>
      <c r="D59" s="3">
        <v>421480073</v>
      </c>
      <c r="E59" s="37">
        <f t="shared" si="0"/>
        <v>19.859283057894789</v>
      </c>
      <c r="F59" s="38">
        <f t="shared" si="1"/>
        <v>412940338.41540164</v>
      </c>
    </row>
    <row r="60" spans="1:9" x14ac:dyDescent="0.25">
      <c r="A60" s="12">
        <v>21</v>
      </c>
      <c r="B60" s="12">
        <v>9.0056683391366459</v>
      </c>
      <c r="C60" s="12">
        <v>2.0127334218097204E-2</v>
      </c>
      <c r="D60" s="3">
        <v>460766219</v>
      </c>
      <c r="E60" s="37">
        <f t="shared" si="0"/>
        <v>19.948401355196879</v>
      </c>
      <c r="F60" s="38">
        <f t="shared" si="1"/>
        <v>451584930.69316059</v>
      </c>
    </row>
    <row r="61" spans="1:9" x14ac:dyDescent="0.25">
      <c r="A61" s="12">
        <v>22</v>
      </c>
      <c r="B61" s="12">
        <v>8.9301521364965009</v>
      </c>
      <c r="C61" s="12">
        <v>-7.002758183589286E-2</v>
      </c>
      <c r="D61" s="3">
        <v>410031810</v>
      </c>
      <c r="E61" s="37">
        <f t="shared" si="0"/>
        <v>19.831745300018891</v>
      </c>
      <c r="F61" s="38">
        <f t="shared" si="1"/>
        <v>439774600.42305243</v>
      </c>
    </row>
    <row r="62" spans="1:9" x14ac:dyDescent="0.25">
      <c r="A62" s="12">
        <v>23</v>
      </c>
      <c r="B62" s="12">
        <v>8.9234218869949462</v>
      </c>
      <c r="C62" s="12">
        <v>0.11154748906389145</v>
      </c>
      <c r="D62" s="3">
        <v>458022694</v>
      </c>
      <c r="E62" s="37">
        <f t="shared" si="0"/>
        <v>19.942429291069228</v>
      </c>
      <c r="F62" s="38">
        <f t="shared" si="1"/>
        <v>409677901.16834724</v>
      </c>
    </row>
    <row r="63" spans="1:9" x14ac:dyDescent="0.25">
      <c r="A63" s="12">
        <v>24</v>
      </c>
      <c r="B63" s="12">
        <v>8.9355298344308682</v>
      </c>
      <c r="C63" s="12">
        <v>-5.9207401044986341E-2</v>
      </c>
      <c r="D63" s="3">
        <v>415360985</v>
      </c>
      <c r="E63" s="37">
        <f t="shared" si="0"/>
        <v>19.844658543473958</v>
      </c>
      <c r="F63" s="38">
        <f t="shared" si="1"/>
        <v>440696040.19904554</v>
      </c>
    </row>
    <row r="64" spans="1:9" x14ac:dyDescent="0.25">
      <c r="A64" s="12">
        <v>25</v>
      </c>
      <c r="B64" s="12">
        <v>8.9314433584605499</v>
      </c>
      <c r="C64" s="12">
        <v>2.7520870699397904E-2</v>
      </c>
      <c r="D64" s="3">
        <v>427526327</v>
      </c>
      <c r="E64" s="37">
        <f t="shared" si="0"/>
        <v>19.873526428070626</v>
      </c>
      <c r="F64" s="38">
        <f t="shared" si="1"/>
        <v>415920859.01356196</v>
      </c>
    </row>
    <row r="65" spans="1:6" x14ac:dyDescent="0.25">
      <c r="A65" s="12">
        <v>26</v>
      </c>
      <c r="B65" s="12">
        <v>9.088029999241316</v>
      </c>
      <c r="C65" s="12">
        <v>-2.6603125361685187E-2</v>
      </c>
      <c r="D65" s="3">
        <v>481235065</v>
      </c>
      <c r="E65" s="37">
        <f t="shared" si="0"/>
        <v>19.991866409318476</v>
      </c>
      <c r="F65" s="38">
        <f t="shared" si="1"/>
        <v>494209233.30460608</v>
      </c>
    </row>
    <row r="66" spans="1:6" x14ac:dyDescent="0.25">
      <c r="A66" s="12">
        <v>27</v>
      </c>
      <c r="B66" s="12">
        <v>9.0045764487703703</v>
      </c>
      <c r="C66" s="12">
        <v>-5.0387440457718924E-2</v>
      </c>
      <c r="D66" s="3">
        <v>461372146</v>
      </c>
      <c r="E66" s="37">
        <f t="shared" si="0"/>
        <v>19.949715533437814</v>
      </c>
      <c r="F66" s="38">
        <f t="shared" si="1"/>
        <v>485215157.33228147</v>
      </c>
    </row>
    <row r="67" spans="1:6" x14ac:dyDescent="0.25">
      <c r="A67" s="12">
        <v>28</v>
      </c>
      <c r="B67" s="12">
        <v>8.9761672775947048</v>
      </c>
      <c r="C67" s="12">
        <v>-7.6653823265672827E-2</v>
      </c>
      <c r="D67" s="3">
        <v>426813197</v>
      </c>
      <c r="E67" s="37">
        <f t="shared" si="0"/>
        <v>19.871856997719831</v>
      </c>
      <c r="F67" s="38">
        <f t="shared" si="1"/>
        <v>460816659.89826018</v>
      </c>
    </row>
    <row r="68" spans="1:6" x14ac:dyDescent="0.25">
      <c r="A68" s="12">
        <v>29</v>
      </c>
      <c r="B68" s="12">
        <v>8.9193099267139075</v>
      </c>
      <c r="C68" s="12">
        <v>6.6379659838570859E-2</v>
      </c>
      <c r="D68" s="3">
        <v>445724201</v>
      </c>
      <c r="E68" s="37">
        <f t="shared" si="0"/>
        <v>19.915210935298386</v>
      </c>
      <c r="F68" s="38">
        <f t="shared" si="1"/>
        <v>417097796.1714831</v>
      </c>
    </row>
    <row r="69" spans="1:6" x14ac:dyDescent="0.25">
      <c r="A69" s="12">
        <v>30</v>
      </c>
      <c r="B69" s="12">
        <v>8.8809645057585236</v>
      </c>
      <c r="C69" s="12">
        <v>-2.2467413369133382E-2</v>
      </c>
      <c r="D69" s="3">
        <v>401959987</v>
      </c>
      <c r="E69" s="37">
        <f t="shared" si="0"/>
        <v>19.811863106803504</v>
      </c>
      <c r="F69" s="38">
        <f t="shared" si="1"/>
        <v>411093203.87616748</v>
      </c>
    </row>
    <row r="70" spans="1:6" x14ac:dyDescent="0.25">
      <c r="A70" s="12">
        <v>31</v>
      </c>
      <c r="B70" s="12">
        <v>8.9011216349350057</v>
      </c>
      <c r="C70" s="12">
        <v>-7.0442451677877216E-2</v>
      </c>
      <c r="D70" s="3">
        <v>369331027</v>
      </c>
      <c r="E70" s="37">
        <f t="shared" si="0"/>
        <v>19.727203891999057</v>
      </c>
      <c r="F70" s="38">
        <f t="shared" si="1"/>
        <v>396285846.6028403</v>
      </c>
    </row>
    <row r="71" spans="1:6" x14ac:dyDescent="0.25">
      <c r="A71" s="12">
        <v>32</v>
      </c>
      <c r="B71" s="12">
        <v>8.8298689634377503</v>
      </c>
      <c r="C71" s="12">
        <v>0.14577729296422071</v>
      </c>
      <c r="D71" s="3">
        <v>407523190</v>
      </c>
      <c r="E71" s="37">
        <f t="shared" si="0"/>
        <v>19.825608397001453</v>
      </c>
      <c r="F71" s="38">
        <f t="shared" si="1"/>
        <v>352242742.06714553</v>
      </c>
    </row>
    <row r="72" spans="1:6" x14ac:dyDescent="0.25">
      <c r="A72" s="12">
        <v>33</v>
      </c>
      <c r="B72" s="12">
        <v>8.8852922119716062</v>
      </c>
      <c r="C72" s="12">
        <v>-4.5702514027878394E-2</v>
      </c>
      <c r="D72" s="3">
        <v>375464437</v>
      </c>
      <c r="E72" s="37">
        <f t="shared" si="0"/>
        <v>19.743674316294527</v>
      </c>
      <c r="F72" s="38">
        <f t="shared" si="1"/>
        <v>393022268.2029829</v>
      </c>
    </row>
    <row r="73" spans="1:6" x14ac:dyDescent="0.25">
      <c r="A73" s="12">
        <v>34</v>
      </c>
      <c r="B73" s="12">
        <v>8.8179025285911177</v>
      </c>
      <c r="C73" s="12">
        <v>-5.5439077087804378E-3</v>
      </c>
      <c r="D73" s="3">
        <v>349278269</v>
      </c>
      <c r="E73" s="37">
        <f t="shared" si="0"/>
        <v>19.671379494844327</v>
      </c>
      <c r="F73" s="38">
        <f t="shared" si="1"/>
        <v>351220012.93934017</v>
      </c>
    </row>
    <row r="74" spans="1:6" x14ac:dyDescent="0.25">
      <c r="A74" s="12">
        <v>35</v>
      </c>
      <c r="B74" s="12">
        <v>8.8451685485358187</v>
      </c>
      <c r="C74" s="12">
        <v>-2.0776139675378502E-2</v>
      </c>
      <c r="D74" s="3">
        <v>339726395</v>
      </c>
      <c r="E74" s="37">
        <f t="shared" si="0"/>
        <v>19.643651131024821</v>
      </c>
      <c r="F74" s="38">
        <f t="shared" si="1"/>
        <v>346858429.56489754</v>
      </c>
    </row>
    <row r="75" spans="1:6" x14ac:dyDescent="0.25">
      <c r="A75" s="12">
        <v>36</v>
      </c>
      <c r="B75" s="12">
        <v>8.7701397179502898</v>
      </c>
      <c r="C75" s="12">
        <v>-0.11539178805050199</v>
      </c>
      <c r="D75" s="3">
        <v>282377688</v>
      </c>
      <c r="E75" s="37">
        <f t="shared" si="0"/>
        <v>19.458756051963441</v>
      </c>
      <c r="F75" s="38">
        <f t="shared" si="1"/>
        <v>316916167.17768395</v>
      </c>
    </row>
    <row r="76" spans="1:6" x14ac:dyDescent="0.25">
      <c r="A76" s="12">
        <v>37</v>
      </c>
      <c r="B76" s="12">
        <v>8.8962152342325123</v>
      </c>
      <c r="C76" s="12">
        <v>-3.0883097229796874E-2</v>
      </c>
      <c r="D76" s="3">
        <v>314862932</v>
      </c>
      <c r="E76" s="37">
        <f t="shared" si="0"/>
        <v>19.567647965582609</v>
      </c>
      <c r="F76" s="38">
        <f t="shared" si="1"/>
        <v>324738585.00996155</v>
      </c>
    </row>
    <row r="77" spans="1:6" x14ac:dyDescent="0.25">
      <c r="A77" s="12">
        <v>38</v>
      </c>
      <c r="B77" s="12">
        <v>8.9905594376191722</v>
      </c>
      <c r="C77" s="12">
        <v>-4.7847585557647676E-4</v>
      </c>
      <c r="D77" s="3">
        <v>378712289</v>
      </c>
      <c r="E77" s="37">
        <f t="shared" si="0"/>
        <v>19.75228734283403</v>
      </c>
      <c r="F77" s="38">
        <f t="shared" si="1"/>
        <v>378893537.0444451</v>
      </c>
    </row>
    <row r="78" spans="1:6" x14ac:dyDescent="0.25">
      <c r="A78" s="12">
        <v>39</v>
      </c>
      <c r="B78" s="12">
        <v>8.8964853682828906</v>
      </c>
      <c r="C78" s="12">
        <v>-1.1504926964429174E-2</v>
      </c>
      <c r="D78" s="3">
        <v>377370673</v>
      </c>
      <c r="E78" s="37">
        <f t="shared" si="0"/>
        <v>19.748738479877179</v>
      </c>
      <c r="F78" s="38">
        <f t="shared" si="1"/>
        <v>381737366.10829026</v>
      </c>
    </row>
    <row r="79" spans="1:6" x14ac:dyDescent="0.25">
      <c r="A79" s="12">
        <v>40</v>
      </c>
      <c r="B79" s="12">
        <v>8.9386958556040099</v>
      </c>
      <c r="C79" s="12">
        <v>-0.16849303988998443</v>
      </c>
      <c r="D79" s="3">
        <v>335794183</v>
      </c>
      <c r="E79" s="37">
        <f t="shared" si="0"/>
        <v>19.632008979646475</v>
      </c>
      <c r="F79" s="38">
        <f t="shared" si="1"/>
        <v>397419127.90032905</v>
      </c>
    </row>
    <row r="80" spans="1:6" x14ac:dyDescent="0.25">
      <c r="A80" s="12">
        <v>41</v>
      </c>
      <c r="B80" s="12">
        <v>8.9023806502978768</v>
      </c>
      <c r="C80" s="12">
        <v>-0.10023658652174383</v>
      </c>
      <c r="D80" s="3">
        <v>325134338</v>
      </c>
      <c r="E80" s="37">
        <f t="shared" si="0"/>
        <v>19.599749002581696</v>
      </c>
      <c r="F80" s="38">
        <f t="shared" si="1"/>
        <v>359414037.28434515</v>
      </c>
    </row>
    <row r="81" spans="1:6" x14ac:dyDescent="0.25">
      <c r="A81" s="12">
        <v>42</v>
      </c>
      <c r="B81" s="12">
        <v>8.8388514971076102</v>
      </c>
      <c r="C81" s="12">
        <v>8.6557047132494347E-2</v>
      </c>
      <c r="D81" s="3">
        <v>361318535</v>
      </c>
      <c r="E81" s="37">
        <f t="shared" si="0"/>
        <v>19.705270495660038</v>
      </c>
      <c r="F81" s="38">
        <f t="shared" si="1"/>
        <v>331359169.25368565</v>
      </c>
    </row>
    <row r="82" spans="1:6" x14ac:dyDescent="0.25">
      <c r="A82" s="12">
        <v>43</v>
      </c>
      <c r="B82" s="12">
        <v>8.8652150650721424</v>
      </c>
      <c r="C82" s="12">
        <v>-0.14871912116919539</v>
      </c>
      <c r="D82" s="3">
        <v>310717506</v>
      </c>
      <c r="E82" s="37">
        <f t="shared" si="0"/>
        <v>19.554394716515969</v>
      </c>
      <c r="F82" s="38">
        <f t="shared" si="1"/>
        <v>360540134.17390436</v>
      </c>
    </row>
    <row r="83" spans="1:6" x14ac:dyDescent="0.25">
      <c r="A83" s="12">
        <v>44</v>
      </c>
      <c r="B83" s="12">
        <v>8.9007617566900077</v>
      </c>
      <c r="C83" s="12">
        <v>-8.7646456893910596E-3</v>
      </c>
      <c r="D83" s="3">
        <v>340836758</v>
      </c>
      <c r="E83" s="37">
        <f t="shared" si="0"/>
        <v>19.6469142050844</v>
      </c>
      <c r="F83" s="38">
        <f t="shared" si="1"/>
        <v>343837201.12467337</v>
      </c>
    </row>
    <row r="84" spans="1:6" x14ac:dyDescent="0.25">
      <c r="A84" s="12">
        <v>45</v>
      </c>
      <c r="B84" s="12">
        <v>8.9526897755822183</v>
      </c>
      <c r="C84" s="12">
        <v>-2.9055063309106899E-2</v>
      </c>
      <c r="D84" s="3">
        <v>370156899</v>
      </c>
      <c r="E84" s="37">
        <f t="shared" si="0"/>
        <v>19.729437525069532</v>
      </c>
      <c r="F84" s="38">
        <f t="shared" si="1"/>
        <v>381069598.02062887</v>
      </c>
    </row>
    <row r="85" spans="1:6" x14ac:dyDescent="0.25">
      <c r="A85" s="12">
        <v>46</v>
      </c>
      <c r="B85" s="12">
        <v>8.8525062761090254</v>
      </c>
      <c r="C85" s="12">
        <v>-5.5189418780315691E-2</v>
      </c>
      <c r="D85" s="3">
        <v>341380243</v>
      </c>
      <c r="E85" s="37">
        <f t="shared" si="0"/>
        <v>19.648507496116952</v>
      </c>
      <c r="F85" s="38">
        <f t="shared" si="1"/>
        <v>360750418.21014661</v>
      </c>
    </row>
    <row r="86" spans="1:6" x14ac:dyDescent="0.25">
      <c r="A86" s="12">
        <v>47</v>
      </c>
      <c r="B86" s="12">
        <v>8.8794056464319802</v>
      </c>
      <c r="C86" s="12">
        <v>1.8573655266926892E-3</v>
      </c>
      <c r="D86" s="3">
        <v>355111412</v>
      </c>
      <c r="E86" s="37">
        <f t="shared" si="0"/>
        <v>19.687942134822997</v>
      </c>
      <c r="F86" s="38">
        <f t="shared" si="1"/>
        <v>354452452.45902348</v>
      </c>
    </row>
    <row r="87" spans="1:6" x14ac:dyDescent="0.25">
      <c r="A87" s="12">
        <v>48</v>
      </c>
      <c r="B87" s="12">
        <v>8.8895881434590596</v>
      </c>
      <c r="C87" s="12">
        <v>-0.13990283731526176</v>
      </c>
      <c r="D87" s="3">
        <v>318156348</v>
      </c>
      <c r="E87" s="37">
        <f t="shared" si="0"/>
        <v>19.578053480296447</v>
      </c>
      <c r="F87" s="38">
        <f t="shared" si="1"/>
        <v>365931354.44431448</v>
      </c>
    </row>
    <row r="88" spans="1:6" x14ac:dyDescent="0.25">
      <c r="A88" s="12">
        <v>49</v>
      </c>
      <c r="B88" s="12">
        <v>8.9575316367321811</v>
      </c>
      <c r="C88" s="12">
        <v>1.7388298506737954E-2</v>
      </c>
      <c r="D88" s="3">
        <v>375154819</v>
      </c>
      <c r="E88" s="37">
        <f t="shared" si="0"/>
        <v>19.742849349401965</v>
      </c>
      <c r="F88" s="38">
        <f t="shared" si="1"/>
        <v>368687902.30009568</v>
      </c>
    </row>
    <row r="89" spans="1:6" x14ac:dyDescent="0.25">
      <c r="A89" s="12">
        <v>50</v>
      </c>
      <c r="B89" s="12">
        <v>9.0071294911086852</v>
      </c>
      <c r="C89" s="12">
        <v>3.432691169944313E-2</v>
      </c>
      <c r="D89" s="3">
        <v>439005959</v>
      </c>
      <c r="E89" s="37">
        <f t="shared" si="0"/>
        <v>19.900023544979209</v>
      </c>
      <c r="F89" s="38">
        <f t="shared" si="1"/>
        <v>424191954.35333997</v>
      </c>
    </row>
    <row r="90" spans="1:6" x14ac:dyDescent="0.25">
      <c r="A90" s="12">
        <v>51</v>
      </c>
      <c r="B90" s="12">
        <v>8.8994827049540177</v>
      </c>
      <c r="C90" s="12">
        <v>-7.4842050419679396E-2</v>
      </c>
      <c r="D90" s="3">
        <v>385346545</v>
      </c>
      <c r="E90" s="37">
        <f t="shared" si="0"/>
        <v>19.769653604272904</v>
      </c>
      <c r="F90" s="38">
        <f t="shared" si="1"/>
        <v>415293332.86535883</v>
      </c>
    </row>
    <row r="91" spans="1:6" x14ac:dyDescent="0.25">
      <c r="A91" s="12">
        <v>52</v>
      </c>
      <c r="B91" s="12">
        <v>8.9327446077269226</v>
      </c>
      <c r="C91" s="12">
        <v>-4.1547720074953887E-2</v>
      </c>
      <c r="D91" s="3">
        <v>383368172</v>
      </c>
      <c r="E91" s="37">
        <f t="shared" si="0"/>
        <v>19.764506370002067</v>
      </c>
      <c r="F91" s="38">
        <f t="shared" si="1"/>
        <v>399631763.60355699</v>
      </c>
    </row>
    <row r="92" spans="1:6" x14ac:dyDescent="0.25">
      <c r="A92" s="12">
        <v>53</v>
      </c>
      <c r="B92" s="12">
        <v>8.9028567508697307</v>
      </c>
      <c r="C92" s="12">
        <v>-1.9091021242642725E-2</v>
      </c>
      <c r="D92" s="3">
        <v>379454113</v>
      </c>
      <c r="E92" s="37">
        <f t="shared" si="0"/>
        <v>19.754244233128226</v>
      </c>
      <c r="F92" s="38">
        <f t="shared" si="1"/>
        <v>386767870.95211345</v>
      </c>
    </row>
    <row r="93" spans="1:6" x14ac:dyDescent="0.25">
      <c r="A93" s="12">
        <v>54</v>
      </c>
      <c r="B93" s="12">
        <v>8.8434539030323069</v>
      </c>
      <c r="C93" s="12">
        <v>-4.7224771544005506E-3</v>
      </c>
      <c r="D93" s="3">
        <v>360703105</v>
      </c>
      <c r="E93" s="37">
        <f t="shared" si="0"/>
        <v>19.703565754098431</v>
      </c>
      <c r="F93" s="38">
        <f t="shared" si="1"/>
        <v>362410545.67442483</v>
      </c>
    </row>
    <row r="94" spans="1:6" x14ac:dyDescent="0.25">
      <c r="A94" s="12">
        <v>55</v>
      </c>
      <c r="B94" s="12">
        <v>8.8870479677829728</v>
      </c>
      <c r="C94" s="12">
        <v>2.7427223682368052E-2</v>
      </c>
      <c r="D94" s="3">
        <v>378390147</v>
      </c>
      <c r="E94" s="37">
        <f t="shared" si="0"/>
        <v>19.751436356219479</v>
      </c>
      <c r="F94" s="38">
        <f t="shared" si="1"/>
        <v>368152985.98770845</v>
      </c>
    </row>
    <row r="95" spans="1:6" x14ac:dyDescent="0.25">
      <c r="A95" s="12">
        <v>56</v>
      </c>
      <c r="B95" s="12">
        <v>8.8394082359354176</v>
      </c>
      <c r="C95" s="12">
        <v>5.2538829532942088E-3</v>
      </c>
      <c r="D95" s="3">
        <v>362288754</v>
      </c>
      <c r="E95" s="37">
        <f t="shared" si="0"/>
        <v>19.707952114809427</v>
      </c>
      <c r="F95" s="38">
        <f t="shared" si="1"/>
        <v>360390322.7259531</v>
      </c>
    </row>
    <row r="96" spans="1:6" x14ac:dyDescent="0.25">
      <c r="A96" s="12">
        <v>57</v>
      </c>
      <c r="B96" s="12">
        <v>8.904875947118871</v>
      </c>
      <c r="C96" s="12">
        <v>1.0020248822815603E-2</v>
      </c>
      <c r="D96" s="3">
        <v>379463837</v>
      </c>
      <c r="E96" s="37">
        <f t="shared" si="0"/>
        <v>19.754269859086872</v>
      </c>
      <c r="F96" s="38">
        <f t="shared" si="1"/>
        <v>375680501.57074231</v>
      </c>
    </row>
    <row r="97" spans="1:6" x14ac:dyDescent="0.25">
      <c r="A97" s="12">
        <v>58</v>
      </c>
      <c r="B97" s="12">
        <v>8.8399521775765262</v>
      </c>
      <c r="C97" s="12">
        <v>-7.6922066612574724E-3</v>
      </c>
      <c r="D97" s="3">
        <v>358381419</v>
      </c>
      <c r="E97" s="37">
        <f t="shared" si="0"/>
        <v>19.69710839341305</v>
      </c>
      <c r="F97" s="38">
        <f t="shared" si="1"/>
        <v>361148792.89901626</v>
      </c>
    </row>
    <row r="98" spans="1:6" x14ac:dyDescent="0.25">
      <c r="A98" s="12">
        <v>59</v>
      </c>
      <c r="B98" s="12">
        <v>8.8512943616384447</v>
      </c>
      <c r="C98" s="12">
        <v>-2.3412754563814531E-2</v>
      </c>
      <c r="D98" s="3">
        <v>345772369</v>
      </c>
      <c r="E98" s="37">
        <f t="shared" si="0"/>
        <v>19.661291223451808</v>
      </c>
      <c r="F98" s="38">
        <f t="shared" si="1"/>
        <v>353963365.34457076</v>
      </c>
    </row>
    <row r="99" spans="1:6" x14ac:dyDescent="0.25">
      <c r="A99" s="12">
        <v>60</v>
      </c>
      <c r="B99" s="12">
        <v>8.9085618602978247</v>
      </c>
      <c r="C99" s="12">
        <v>4.4272597056005836E-2</v>
      </c>
      <c r="D99" s="3">
        <v>384150373</v>
      </c>
      <c r="E99" s="37">
        <f t="shared" si="0"/>
        <v>19.766544630252326</v>
      </c>
      <c r="F99" s="38">
        <f t="shared" si="1"/>
        <v>367514022.81036842</v>
      </c>
    </row>
    <row r="100" spans="1:6" x14ac:dyDescent="0.25">
      <c r="A100" s="12">
        <v>61</v>
      </c>
      <c r="B100" s="12">
        <v>8.9086025175633186</v>
      </c>
      <c r="C100" s="12">
        <v>-4.2528099555353194E-2</v>
      </c>
      <c r="D100" s="3">
        <v>373218264</v>
      </c>
      <c r="E100" s="37">
        <f t="shared" si="0"/>
        <v>19.737673964646746</v>
      </c>
      <c r="F100" s="38">
        <f t="shared" si="1"/>
        <v>389432871.9263081</v>
      </c>
    </row>
    <row r="101" spans="1:6" x14ac:dyDescent="0.25">
      <c r="A101" s="12">
        <v>62</v>
      </c>
      <c r="B101" s="12">
        <v>9.0128446914764648</v>
      </c>
      <c r="C101" s="12">
        <v>7.5602741571938026E-2</v>
      </c>
      <c r="D101" s="3">
        <v>458819807</v>
      </c>
      <c r="E101" s="37">
        <f t="shared" si="0"/>
        <v>19.944168113604114</v>
      </c>
      <c r="F101" s="38">
        <f t="shared" si="1"/>
        <v>425410597.39976782</v>
      </c>
    </row>
    <row r="102" spans="1:6" x14ac:dyDescent="0.25">
      <c r="A102" s="12">
        <v>63</v>
      </c>
      <c r="B102" s="12">
        <v>8.9052414601144445</v>
      </c>
      <c r="C102" s="12">
        <v>-2.8249608287065797E-2</v>
      </c>
      <c r="D102" s="3">
        <v>416036816</v>
      </c>
      <c r="E102" s="37">
        <f t="shared" si="0"/>
        <v>19.846284314309642</v>
      </c>
      <c r="F102" s="38">
        <f t="shared" si="1"/>
        <v>427957274.48637241</v>
      </c>
    </row>
    <row r="103" spans="1:6" x14ac:dyDescent="0.25">
      <c r="A103" s="12">
        <v>64</v>
      </c>
      <c r="B103" s="12">
        <v>8.8823445098578873</v>
      </c>
      <c r="C103" s="12">
        <v>9.5002091347657469E-2</v>
      </c>
      <c r="D103" s="3">
        <v>435847502</v>
      </c>
      <c r="E103" s="37">
        <f t="shared" si="0"/>
        <v>19.892802974075849</v>
      </c>
      <c r="F103" s="38">
        <f t="shared" si="1"/>
        <v>396347092.97395641</v>
      </c>
    </row>
    <row r="104" spans="1:6" x14ac:dyDescent="0.25">
      <c r="A104" s="12">
        <v>65</v>
      </c>
      <c r="B104" s="12">
        <v>8.8848164203048192</v>
      </c>
      <c r="C104" s="12">
        <v>-6.5520006001928977E-3</v>
      </c>
      <c r="D104" s="3">
        <v>404962916</v>
      </c>
      <c r="E104" s="37">
        <f t="shared" ref="E104:E167" si="2">LN(D104)</f>
        <v>19.819306055446344</v>
      </c>
      <c r="F104" s="38">
        <f t="shared" si="1"/>
        <v>407624944.55190718</v>
      </c>
    </row>
    <row r="105" spans="1:6" x14ac:dyDescent="0.25">
      <c r="A105" s="12">
        <v>66</v>
      </c>
      <c r="B105" s="12">
        <v>8.8430525858038767</v>
      </c>
      <c r="C105" s="12">
        <v>-1.6539585147610225E-2</v>
      </c>
      <c r="D105" s="3">
        <v>369304229</v>
      </c>
      <c r="E105" s="37">
        <f t="shared" si="2"/>
        <v>19.727131331151757</v>
      </c>
      <c r="F105" s="38">
        <f t="shared" ref="F105:F168" si="3">EXP(B105+F$37*E104)</f>
        <v>375463160.42490131</v>
      </c>
    </row>
    <row r="106" spans="1:6" x14ac:dyDescent="0.25">
      <c r="A106" s="12">
        <v>67</v>
      </c>
      <c r="B106" s="12">
        <v>8.9030978589373504</v>
      </c>
      <c r="C106" s="12">
        <v>-3.1291887863135415E-2</v>
      </c>
      <c r="D106" s="3">
        <v>367314212</v>
      </c>
      <c r="E106" s="37">
        <f t="shared" si="2"/>
        <v>19.721728203207682</v>
      </c>
      <c r="F106" s="38">
        <f t="shared" si="3"/>
        <v>378989891.45594782</v>
      </c>
    </row>
    <row r="107" spans="1:6" x14ac:dyDescent="0.25">
      <c r="A107" s="12">
        <v>68</v>
      </c>
      <c r="B107" s="12">
        <v>8.8978253781890047</v>
      </c>
      <c r="C107" s="12">
        <v>-4.9527396194116946E-2</v>
      </c>
      <c r="D107" s="3">
        <v>357715485</v>
      </c>
      <c r="E107" s="37">
        <f t="shared" si="2"/>
        <v>19.695248493759113</v>
      </c>
      <c r="F107" s="38">
        <f t="shared" si="3"/>
        <v>375878266.62363899</v>
      </c>
    </row>
    <row r="108" spans="1:6" x14ac:dyDescent="0.25">
      <c r="A108" s="12">
        <v>69</v>
      </c>
      <c r="B108" s="12">
        <v>8.9252946780333478</v>
      </c>
      <c r="C108" s="12">
        <v>1.5648439068099762E-2</v>
      </c>
      <c r="D108" s="3">
        <v>386765757</v>
      </c>
      <c r="E108" s="37">
        <f t="shared" si="2"/>
        <v>19.77332978866896</v>
      </c>
      <c r="F108" s="38">
        <f t="shared" si="3"/>
        <v>380760584.94432425</v>
      </c>
    </row>
    <row r="109" spans="1:6" x14ac:dyDescent="0.25">
      <c r="A109" s="12">
        <v>70</v>
      </c>
      <c r="B109" s="12">
        <v>8.8478190932051124</v>
      </c>
      <c r="C109" s="12">
        <v>-1.6015403509564763E-2</v>
      </c>
      <c r="D109" s="3">
        <v>361992870</v>
      </c>
      <c r="E109" s="37">
        <f t="shared" si="2"/>
        <v>19.707135073463476</v>
      </c>
      <c r="F109" s="38">
        <f t="shared" si="3"/>
        <v>367837005.05666631</v>
      </c>
    </row>
    <row r="110" spans="1:6" x14ac:dyDescent="0.25">
      <c r="A110" s="12">
        <v>71</v>
      </c>
      <c r="B110" s="12">
        <v>8.8475451196731836</v>
      </c>
      <c r="C110" s="12">
        <v>-3.1901585853312042E-2</v>
      </c>
      <c r="D110" s="3">
        <v>343455401</v>
      </c>
      <c r="E110" s="37">
        <f t="shared" si="2"/>
        <v>19.654567824224785</v>
      </c>
      <c r="F110" s="38">
        <f t="shared" si="3"/>
        <v>354588815.55116755</v>
      </c>
    </row>
    <row r="111" spans="1:6" x14ac:dyDescent="0.25">
      <c r="A111" s="12">
        <v>72</v>
      </c>
      <c r="B111" s="12">
        <v>8.8793727481913063</v>
      </c>
      <c r="C111" s="12">
        <v>3.3392813168307001E-2</v>
      </c>
      <c r="D111" s="3">
        <v>367699970</v>
      </c>
      <c r="E111" s="37">
        <f t="shared" si="2"/>
        <v>19.722777864683245</v>
      </c>
      <c r="F111" s="38">
        <f t="shared" si="3"/>
        <v>355624178.03424358</v>
      </c>
    </row>
    <row r="112" spans="1:6" x14ac:dyDescent="0.25">
      <c r="A112" s="12">
        <v>73</v>
      </c>
      <c r="B112" s="12">
        <v>8.9081378482195532</v>
      </c>
      <c r="C112" s="12">
        <v>1.4244759794493689E-2</v>
      </c>
      <c r="D112" s="3">
        <v>385445526</v>
      </c>
      <c r="E112" s="37">
        <f t="shared" si="2"/>
        <v>19.769910433589832</v>
      </c>
      <c r="F112" s="38">
        <f t="shared" si="3"/>
        <v>379993868.03151602</v>
      </c>
    </row>
    <row r="113" spans="1:6" x14ac:dyDescent="0.25">
      <c r="A113" s="12">
        <v>74</v>
      </c>
      <c r="B113" s="12">
        <v>9.0392694329574024</v>
      </c>
      <c r="C113" s="12">
        <v>-3.2489915969243555E-2</v>
      </c>
      <c r="D113" s="3">
        <v>430402018</v>
      </c>
      <c r="E113" s="37">
        <f t="shared" si="2"/>
        <v>19.880230255462568</v>
      </c>
      <c r="F113" s="38">
        <f t="shared" si="3"/>
        <v>444615388.73370159</v>
      </c>
    </row>
    <row r="114" spans="1:6" x14ac:dyDescent="0.25">
      <c r="A114" s="12">
        <v>75</v>
      </c>
      <c r="B114" s="12">
        <v>8.9305006489026884</v>
      </c>
      <c r="C114" s="12">
        <v>-1.4054649991338763E-2</v>
      </c>
      <c r="D114" s="3">
        <v>417824748</v>
      </c>
      <c r="E114" s="37">
        <f t="shared" si="2"/>
        <v>19.850572639415763</v>
      </c>
      <c r="F114" s="38">
        <f t="shared" si="3"/>
        <v>423738589.73066092</v>
      </c>
    </row>
    <row r="115" spans="1:6" x14ac:dyDescent="0.25">
      <c r="A115" s="12">
        <v>76</v>
      </c>
      <c r="B115" s="12">
        <v>8.895922313499927</v>
      </c>
      <c r="C115" s="12">
        <v>7.9549774830715236E-2</v>
      </c>
      <c r="D115" s="3">
        <v>436058532</v>
      </c>
      <c r="E115" s="37">
        <f t="shared" si="2"/>
        <v>19.893287040009312</v>
      </c>
      <c r="F115" s="38">
        <f t="shared" si="3"/>
        <v>402714030.05342633</v>
      </c>
    </row>
    <row r="116" spans="1:6" x14ac:dyDescent="0.25">
      <c r="A116" s="12">
        <v>77</v>
      </c>
      <c r="B116" s="12">
        <v>8.9027401956248244</v>
      </c>
      <c r="C116" s="12">
        <v>-4.3198082866206633E-2</v>
      </c>
      <c r="D116" s="3">
        <v>397557440</v>
      </c>
      <c r="E116" s="37">
        <f t="shared" si="2"/>
        <v>19.80084998476374</v>
      </c>
      <c r="F116" s="38">
        <f t="shared" si="3"/>
        <v>415107494.53488874</v>
      </c>
    </row>
    <row r="117" spans="1:6" x14ac:dyDescent="0.25">
      <c r="A117" s="12">
        <v>78</v>
      </c>
      <c r="B117" s="12">
        <v>8.871420580804136</v>
      </c>
      <c r="C117" s="12">
        <v>-6.364849696746866E-2</v>
      </c>
      <c r="D117" s="3">
        <v>358787043</v>
      </c>
      <c r="E117" s="37">
        <f t="shared" si="2"/>
        <v>19.698239575456725</v>
      </c>
      <c r="F117" s="38">
        <f t="shared" si="3"/>
        <v>382365712.98451865</v>
      </c>
    </row>
    <row r="118" spans="1:6" x14ac:dyDescent="0.25">
      <c r="A118" s="12">
        <v>79</v>
      </c>
      <c r="B118" s="12">
        <v>8.9018301648072136</v>
      </c>
      <c r="C118" s="12">
        <v>8.2555907755974545E-2</v>
      </c>
      <c r="D118" s="3">
        <v>404603381</v>
      </c>
      <c r="E118" s="37">
        <f t="shared" si="2"/>
        <v>19.818417839064388</v>
      </c>
      <c r="F118" s="38">
        <f t="shared" si="3"/>
        <v>372542592.41775239</v>
      </c>
    </row>
    <row r="119" spans="1:6" x14ac:dyDescent="0.25">
      <c r="A119" s="12">
        <v>80</v>
      </c>
      <c r="B119" s="12">
        <v>8.8836420372591327</v>
      </c>
      <c r="C119" s="12">
        <v>4.1243620966476158E-2</v>
      </c>
      <c r="D119" s="3">
        <v>407281630</v>
      </c>
      <c r="E119" s="37">
        <f t="shared" si="2"/>
        <v>19.825015469711023</v>
      </c>
      <c r="F119" s="38">
        <f t="shared" si="3"/>
        <v>390825547.67005503</v>
      </c>
    </row>
    <row r="120" spans="1:6" x14ac:dyDescent="0.25">
      <c r="A120" s="12">
        <v>81</v>
      </c>
      <c r="B120" s="12">
        <v>8.9647210159432014</v>
      </c>
      <c r="C120" s="12">
        <v>-7.397969538339666E-2</v>
      </c>
      <c r="D120" s="3">
        <v>395040887</v>
      </c>
      <c r="E120" s="37">
        <f t="shared" si="2"/>
        <v>19.794499828900868</v>
      </c>
      <c r="F120" s="38">
        <f t="shared" si="3"/>
        <v>425374078.42560172</v>
      </c>
    </row>
    <row r="121" spans="1:6" x14ac:dyDescent="0.25">
      <c r="A121" s="12">
        <v>82</v>
      </c>
      <c r="B121" s="12">
        <v>8.8841230889854046</v>
      </c>
      <c r="C121" s="12">
        <v>-2.1854057640833702E-2</v>
      </c>
      <c r="D121" s="3">
        <v>377561466</v>
      </c>
      <c r="E121" s="37">
        <f t="shared" si="2"/>
        <v>19.749243937240049</v>
      </c>
      <c r="F121" s="38">
        <f t="shared" si="3"/>
        <v>385903538.09137368</v>
      </c>
    </row>
    <row r="122" spans="1:6" x14ac:dyDescent="0.25">
      <c r="A122" s="12">
        <v>83</v>
      </c>
      <c r="B122" s="12">
        <v>8.9008296292102997</v>
      </c>
      <c r="C122" s="12">
        <v>-1.8418089536933024E-2</v>
      </c>
      <c r="D122" s="3">
        <v>375772966</v>
      </c>
      <c r="E122" s="37">
        <f t="shared" si="2"/>
        <v>19.744495705155394</v>
      </c>
      <c r="F122" s="38">
        <f t="shared" si="3"/>
        <v>382758115.224352</v>
      </c>
    </row>
    <row r="123" spans="1:6" x14ac:dyDescent="0.25">
      <c r="A123" s="12">
        <v>84</v>
      </c>
      <c r="B123" s="12">
        <v>8.8914576714969265</v>
      </c>
      <c r="C123" s="12">
        <v>1.0562628734666291E-2</v>
      </c>
      <c r="D123" s="3">
        <v>382214657</v>
      </c>
      <c r="E123" s="37">
        <f t="shared" si="2"/>
        <v>19.761492938067061</v>
      </c>
      <c r="F123" s="38">
        <f t="shared" si="3"/>
        <v>378198712.28556424</v>
      </c>
    </row>
    <row r="124" spans="1:6" x14ac:dyDescent="0.25">
      <c r="A124" s="12">
        <v>85</v>
      </c>
      <c r="B124" s="12">
        <v>8.9160601645349633</v>
      </c>
      <c r="C124" s="12">
        <v>3.1680760225608395E-2</v>
      </c>
      <c r="D124" s="3">
        <v>403853215</v>
      </c>
      <c r="E124" s="37">
        <f t="shared" si="2"/>
        <v>19.816562040697455</v>
      </c>
      <c r="F124" s="38">
        <f t="shared" si="3"/>
        <v>391259382.54306769</v>
      </c>
    </row>
    <row r="125" spans="1:6" x14ac:dyDescent="0.25">
      <c r="A125" s="12">
        <v>86</v>
      </c>
      <c r="B125" s="12">
        <v>9.0301563600852415</v>
      </c>
      <c r="C125" s="12">
        <v>2.083755887707639E-2</v>
      </c>
      <c r="D125" s="3">
        <v>461550966</v>
      </c>
      <c r="E125" s="37">
        <f t="shared" si="2"/>
        <v>19.950103041345919</v>
      </c>
      <c r="F125" s="38">
        <f t="shared" si="3"/>
        <v>452032881.78786945</v>
      </c>
    </row>
    <row r="126" spans="1:6" x14ac:dyDescent="0.25">
      <c r="A126" s="12">
        <v>87</v>
      </c>
      <c r="B126" s="12">
        <v>8.9226846751675009</v>
      </c>
      <c r="C126" s="12">
        <v>4.7575525689033782E-2</v>
      </c>
      <c r="D126" s="3">
        <v>458200250</v>
      </c>
      <c r="E126" s="37">
        <f t="shared" si="2"/>
        <v>19.94281687359679</v>
      </c>
      <c r="F126" s="38">
        <f t="shared" si="3"/>
        <v>436911557.89939922</v>
      </c>
    </row>
    <row r="127" spans="1:6" x14ac:dyDescent="0.25">
      <c r="A127" s="12">
        <v>88</v>
      </c>
      <c r="B127" s="12">
        <v>8.9293064874656132</v>
      </c>
      <c r="C127" s="12">
        <v>5.4219266040398395E-3</v>
      </c>
      <c r="D127" s="3">
        <v>440436877</v>
      </c>
      <c r="E127" s="37">
        <f t="shared" si="2"/>
        <v>19.903277694547889</v>
      </c>
      <c r="F127" s="38">
        <f t="shared" si="3"/>
        <v>438055322.71971554</v>
      </c>
    </row>
    <row r="128" spans="1:6" x14ac:dyDescent="0.25">
      <c r="A128" s="12">
        <v>89</v>
      </c>
      <c r="B128" s="12">
        <v>8.9523809152194609</v>
      </c>
      <c r="C128" s="12">
        <v>5.2277619163023203E-2</v>
      </c>
      <c r="D128" s="3">
        <v>462178282</v>
      </c>
      <c r="E128" s="37">
        <f t="shared" si="2"/>
        <v>19.951461266383824</v>
      </c>
      <c r="F128" s="38">
        <f t="shared" si="3"/>
        <v>438637393.67936796</v>
      </c>
    </row>
    <row r="129" spans="1:6" x14ac:dyDescent="0.25">
      <c r="A129" s="12">
        <v>90</v>
      </c>
      <c r="B129" s="12">
        <v>8.9341075577958371</v>
      </c>
      <c r="C129" s="12">
        <v>-4.9981967929065618E-2</v>
      </c>
      <c r="D129" s="3">
        <v>420699469</v>
      </c>
      <c r="E129" s="37">
        <f t="shared" si="2"/>
        <v>19.857429286377876</v>
      </c>
      <c r="F129" s="38">
        <f t="shared" si="3"/>
        <v>442261217.06290227</v>
      </c>
    </row>
    <row r="130" spans="1:6" x14ac:dyDescent="0.25">
      <c r="A130" s="12">
        <v>91</v>
      </c>
      <c r="B130" s="12">
        <v>8.9390795889684096</v>
      </c>
      <c r="C130" s="12">
        <v>-3.8504833804644534E-3</v>
      </c>
      <c r="D130" s="3">
        <v>420441208</v>
      </c>
      <c r="E130" s="37">
        <f t="shared" si="2"/>
        <v>19.856815213095778</v>
      </c>
      <c r="F130" s="38">
        <f t="shared" si="3"/>
        <v>422063230.66548622</v>
      </c>
    </row>
    <row r="131" spans="1:6" x14ac:dyDescent="0.25">
      <c r="A131" s="12">
        <v>92</v>
      </c>
      <c r="B131" s="12">
        <v>8.9644592081743326</v>
      </c>
      <c r="C131" s="12">
        <v>-2.0935539110407575E-2</v>
      </c>
      <c r="D131" s="3">
        <v>423799929</v>
      </c>
      <c r="E131" s="37">
        <f t="shared" si="2"/>
        <v>19.864772036266604</v>
      </c>
      <c r="F131" s="38">
        <f t="shared" si="3"/>
        <v>432765935.60088974</v>
      </c>
    </row>
    <row r="132" spans="1:6" x14ac:dyDescent="0.25">
      <c r="A132" s="12">
        <v>93</v>
      </c>
      <c r="B132" s="12">
        <v>9.043873300985771</v>
      </c>
      <c r="C132" s="12">
        <v>9.5030382799947688E-3</v>
      </c>
      <c r="D132" s="3">
        <v>475083416</v>
      </c>
      <c r="E132" s="37">
        <f t="shared" si="2"/>
        <v>19.979000959212399</v>
      </c>
      <c r="F132" s="38">
        <f t="shared" si="3"/>
        <v>470590064.17408258</v>
      </c>
    </row>
    <row r="133" spans="1:6" x14ac:dyDescent="0.25">
      <c r="A133" s="12">
        <v>94</v>
      </c>
      <c r="B133" s="12">
        <v>8.9755989934883775</v>
      </c>
      <c r="C133" s="12">
        <v>-9.9563566339121223E-2</v>
      </c>
      <c r="D133" s="3">
        <v>423678705</v>
      </c>
      <c r="E133" s="37">
        <f t="shared" si="2"/>
        <v>19.864485954716077</v>
      </c>
      <c r="F133" s="38">
        <f t="shared" si="3"/>
        <v>468033073.40568209</v>
      </c>
    </row>
    <row r="134" spans="1:6" x14ac:dyDescent="0.25">
      <c r="A134" s="12">
        <v>95</v>
      </c>
      <c r="B134" s="12">
        <v>8.9811414416258337</v>
      </c>
      <c r="C134" s="12">
        <v>5.3598548612722396E-2</v>
      </c>
      <c r="D134" s="3">
        <v>466238221</v>
      </c>
      <c r="E134" s="37">
        <f t="shared" si="2"/>
        <v>19.9602072653324</v>
      </c>
      <c r="F134" s="38">
        <f t="shared" si="3"/>
        <v>441906428.1975618</v>
      </c>
    </row>
    <row r="135" spans="1:6" x14ac:dyDescent="0.25">
      <c r="A135" s="12">
        <v>96</v>
      </c>
      <c r="B135" s="12">
        <v>8.990290932017313</v>
      </c>
      <c r="C135" s="12">
        <v>-3.4869908069895317E-2</v>
      </c>
      <c r="D135" s="3">
        <v>453966979</v>
      </c>
      <c r="E135" s="37">
        <f t="shared" si="2"/>
        <v>19.933535019880239</v>
      </c>
      <c r="F135" s="38">
        <f t="shared" si="3"/>
        <v>470075993.52539617</v>
      </c>
    </row>
    <row r="136" spans="1:6" x14ac:dyDescent="0.25">
      <c r="A136" s="12">
        <v>97</v>
      </c>
      <c r="B136" s="12">
        <v>9.0433998218136225</v>
      </c>
      <c r="C136" s="12">
        <v>1.3038743814590248E-2</v>
      </c>
      <c r="D136" s="3">
        <v>494908189</v>
      </c>
      <c r="E136" s="37">
        <f t="shared" si="2"/>
        <v>20.019882826562345</v>
      </c>
      <c r="F136" s="38">
        <f t="shared" si="3"/>
        <v>488497095.04600155</v>
      </c>
    </row>
    <row r="137" spans="1:6" x14ac:dyDescent="0.25">
      <c r="A137" s="12">
        <v>98</v>
      </c>
      <c r="B137" s="12">
        <v>9.1465626270745908</v>
      </c>
      <c r="C137" s="12">
        <v>1.7623822101413111E-2</v>
      </c>
      <c r="D137" s="3">
        <v>578021720</v>
      </c>
      <c r="E137" s="37">
        <f t="shared" si="2"/>
        <v>20.175122003785294</v>
      </c>
      <c r="F137" s="38">
        <f t="shared" si="3"/>
        <v>567924009.52280903</v>
      </c>
    </row>
    <row r="138" spans="1:6" x14ac:dyDescent="0.25">
      <c r="A138" s="12">
        <v>99</v>
      </c>
      <c r="B138" s="12">
        <v>9.0501048324185422</v>
      </c>
      <c r="C138" s="12">
        <v>1.9426310456546858E-2</v>
      </c>
      <c r="D138" s="3">
        <v>572686065</v>
      </c>
      <c r="E138" s="37">
        <f t="shared" si="2"/>
        <v>20.165848244957001</v>
      </c>
      <c r="F138" s="38">
        <f t="shared" si="3"/>
        <v>561668251.92691588</v>
      </c>
    </row>
    <row r="139" spans="1:6" x14ac:dyDescent="0.25">
      <c r="A139" s="12">
        <v>100</v>
      </c>
      <c r="B139" s="12">
        <v>9.047374396436842</v>
      </c>
      <c r="C139" s="12">
        <v>6.2253284915350093E-3</v>
      </c>
      <c r="D139" s="3">
        <v>560767119</v>
      </c>
      <c r="E139" s="37">
        <f t="shared" si="2"/>
        <v>20.144816259654728</v>
      </c>
      <c r="F139" s="38">
        <f t="shared" si="3"/>
        <v>557287003.14838958</v>
      </c>
    </row>
    <row r="140" spans="1:6" x14ac:dyDescent="0.25">
      <c r="A140" s="12">
        <v>101</v>
      </c>
      <c r="B140" s="12">
        <v>8.9862261223554558</v>
      </c>
      <c r="C140" s="12">
        <v>2.3483580523087966E-2</v>
      </c>
      <c r="D140" s="3">
        <v>530514923</v>
      </c>
      <c r="E140" s="37">
        <f t="shared" si="2"/>
        <v>20.089358645688645</v>
      </c>
      <c r="F140" s="38">
        <f t="shared" si="3"/>
        <v>518201678.49048841</v>
      </c>
    </row>
    <row r="141" spans="1:6" x14ac:dyDescent="0.25">
      <c r="A141" s="12">
        <v>102</v>
      </c>
      <c r="B141" s="12">
        <v>8.9989990488577192</v>
      </c>
      <c r="C141" s="12">
        <v>5.4866732162562215E-2</v>
      </c>
      <c r="D141" s="3">
        <v>537808462</v>
      </c>
      <c r="E141" s="37">
        <f t="shared" si="2"/>
        <v>20.103013036149036</v>
      </c>
      <c r="F141" s="38">
        <f t="shared" si="3"/>
        <v>509095563.27082431</v>
      </c>
    </row>
    <row r="142" spans="1:6" x14ac:dyDescent="0.25">
      <c r="A142" s="12">
        <v>103</v>
      </c>
      <c r="B142" s="12">
        <v>9.0238574725806924</v>
      </c>
      <c r="C142" s="12">
        <v>-4.9438596519870259E-2</v>
      </c>
      <c r="D142" s="3">
        <v>500478924</v>
      </c>
      <c r="E142" s="37">
        <f t="shared" si="2"/>
        <v>20.031076045942793</v>
      </c>
      <c r="F142" s="38">
        <f t="shared" si="3"/>
        <v>525843733.76282305</v>
      </c>
    </row>
    <row r="143" spans="1:6" x14ac:dyDescent="0.25">
      <c r="A143" s="12">
        <v>104</v>
      </c>
      <c r="B143" s="12">
        <v>8.9958995318462112</v>
      </c>
      <c r="C143" s="12">
        <v>1.4603701676223935E-2</v>
      </c>
      <c r="D143" s="3">
        <v>498739792</v>
      </c>
      <c r="E143" s="37">
        <f t="shared" si="2"/>
        <v>20.027595058790972</v>
      </c>
      <c r="F143" s="38">
        <f t="shared" si="3"/>
        <v>491509269.56274921</v>
      </c>
    </row>
    <row r="144" spans="1:6" x14ac:dyDescent="0.25">
      <c r="A144" s="12">
        <v>105</v>
      </c>
      <c r="B144" s="12">
        <v>9.0962466930081565</v>
      </c>
      <c r="C144" s="12">
        <v>5.4862160635524404E-2</v>
      </c>
      <c r="D144" s="3">
        <v>572936894</v>
      </c>
      <c r="E144" s="37">
        <f t="shared" si="2"/>
        <v>20.166286135978716</v>
      </c>
      <c r="F144" s="38">
        <f t="shared" si="3"/>
        <v>542351013.05254793</v>
      </c>
    </row>
    <row r="145" spans="1:6" x14ac:dyDescent="0.25">
      <c r="A145" s="12">
        <v>106</v>
      </c>
      <c r="B145" s="12">
        <v>8.9996653409119549</v>
      </c>
      <c r="C145" s="12">
        <v>5.8512722313883714E-2</v>
      </c>
      <c r="D145" s="3">
        <v>563476078</v>
      </c>
      <c r="E145" s="37">
        <f t="shared" si="2"/>
        <v>20.149635438014133</v>
      </c>
      <c r="F145" s="38">
        <f t="shared" si="3"/>
        <v>531451614.41808379</v>
      </c>
    </row>
    <row r="146" spans="1:6" x14ac:dyDescent="0.25">
      <c r="A146" s="12">
        <v>107</v>
      </c>
      <c r="B146" s="12">
        <v>9.0635400053285906</v>
      </c>
      <c r="C146" s="12">
        <v>-1.9762035902248343E-2</v>
      </c>
      <c r="D146" s="3">
        <v>550356859</v>
      </c>
      <c r="E146" s="37">
        <f t="shared" si="2"/>
        <v>20.126077460334116</v>
      </c>
      <c r="F146" s="38">
        <f t="shared" si="3"/>
        <v>561341210.09535301</v>
      </c>
    </row>
    <row r="147" spans="1:6" x14ac:dyDescent="0.25">
      <c r="A147" s="12">
        <v>108</v>
      </c>
      <c r="B147" s="12">
        <v>9.0451667911420568</v>
      </c>
      <c r="C147" s="12">
        <v>-1.565509579970481E-2</v>
      </c>
      <c r="D147" s="3">
        <v>535576502</v>
      </c>
      <c r="E147" s="37">
        <f t="shared" si="2"/>
        <v>20.098854298526117</v>
      </c>
      <c r="F147" s="38">
        <f t="shared" si="3"/>
        <v>544026977.35994053</v>
      </c>
    </row>
    <row r="148" spans="1:6" x14ac:dyDescent="0.25">
      <c r="A148" s="12">
        <v>109</v>
      </c>
      <c r="B148" s="12">
        <v>9.0506056454534427</v>
      </c>
      <c r="C148" s="12">
        <v>4.7206787080716239E-2</v>
      </c>
      <c r="D148" s="3">
        <v>564913001</v>
      </c>
      <c r="E148" s="37">
        <f t="shared" si="2"/>
        <v>20.152182296723524</v>
      </c>
      <c r="F148" s="38">
        <f t="shared" si="3"/>
        <v>538864933.16065979</v>
      </c>
    </row>
    <row r="149" spans="1:6" x14ac:dyDescent="0.25">
      <c r="A149" s="12">
        <v>110</v>
      </c>
      <c r="B149" s="12">
        <v>9.1724095087618736</v>
      </c>
      <c r="C149" s="12">
        <v>5.0465476267271825E-2</v>
      </c>
      <c r="D149" s="3">
        <v>659224860</v>
      </c>
      <c r="E149" s="37">
        <f t="shared" si="2"/>
        <v>20.306575248227084</v>
      </c>
      <c r="F149" s="38">
        <f t="shared" si="3"/>
        <v>626782264.01330507</v>
      </c>
    </row>
    <row r="150" spans="1:6" x14ac:dyDescent="0.25">
      <c r="A150" s="12">
        <v>111</v>
      </c>
      <c r="B150" s="12">
        <v>9.0843125707287875</v>
      </c>
      <c r="C150" s="12">
        <v>4.5348551730485909E-2</v>
      </c>
      <c r="D150" s="3">
        <v>653777416</v>
      </c>
      <c r="E150" s="37">
        <f t="shared" si="2"/>
        <v>20.298277508984171</v>
      </c>
      <c r="F150" s="38">
        <f t="shared" si="3"/>
        <v>624791753.1717335</v>
      </c>
    </row>
    <row r="151" spans="1:6" x14ac:dyDescent="0.25">
      <c r="A151" s="12">
        <v>112</v>
      </c>
      <c r="B151" s="12">
        <v>9.0360503231784257</v>
      </c>
      <c r="C151" s="12">
        <v>6.2000904539871726E-2</v>
      </c>
      <c r="D151" s="3">
        <v>630550533</v>
      </c>
      <c r="E151" s="37">
        <f t="shared" si="2"/>
        <v>20.262103857659593</v>
      </c>
      <c r="F151" s="38">
        <f t="shared" si="3"/>
        <v>592643119.15412724</v>
      </c>
    </row>
    <row r="152" spans="1:6" x14ac:dyDescent="0.25">
      <c r="A152" s="12">
        <v>113</v>
      </c>
      <c r="B152" s="12">
        <v>9.0116990251793183</v>
      </c>
      <c r="C152" s="12">
        <v>0.13708851964860358</v>
      </c>
      <c r="D152" s="3">
        <v>650300204</v>
      </c>
      <c r="E152" s="37">
        <f t="shared" si="2"/>
        <v>20.292944666540699</v>
      </c>
      <c r="F152" s="38">
        <f t="shared" si="3"/>
        <v>566992223.76176393</v>
      </c>
    </row>
    <row r="153" spans="1:6" x14ac:dyDescent="0.25">
      <c r="A153" s="12">
        <v>114</v>
      </c>
      <c r="B153" s="12">
        <v>9.0080061724175486</v>
      </c>
      <c r="C153" s="12">
        <v>4.8906189677232703E-2</v>
      </c>
      <c r="D153" s="3">
        <v>603364427</v>
      </c>
      <c r="E153" s="37">
        <f t="shared" si="2"/>
        <v>20.218031928692167</v>
      </c>
      <c r="F153" s="38">
        <f t="shared" si="3"/>
        <v>574566119.42574561</v>
      </c>
    </row>
    <row r="154" spans="1:6" x14ac:dyDescent="0.25">
      <c r="A154" s="12">
        <v>115</v>
      </c>
      <c r="B154" s="12">
        <v>9.0628721665508714</v>
      </c>
      <c r="C154" s="12">
        <v>4.1413931092186829E-2</v>
      </c>
      <c r="D154" s="3">
        <v>607099744</v>
      </c>
      <c r="E154" s="37">
        <f t="shared" si="2"/>
        <v>20.22420365842375</v>
      </c>
      <c r="F154" s="38">
        <f t="shared" si="3"/>
        <v>582470866.36631119</v>
      </c>
    </row>
    <row r="155" spans="1:6" x14ac:dyDescent="0.25">
      <c r="A155" s="12">
        <v>116</v>
      </c>
      <c r="B155" s="12">
        <v>9.0696979470351309</v>
      </c>
      <c r="C155" s="12">
        <v>1.3495610466613073E-2</v>
      </c>
      <c r="D155" s="3">
        <v>596449759</v>
      </c>
      <c r="E155" s="37">
        <f t="shared" si="2"/>
        <v>20.206505569634807</v>
      </c>
      <c r="F155" s="38">
        <f t="shared" si="3"/>
        <v>588454378.01381814</v>
      </c>
    </row>
    <row r="156" spans="1:6" x14ac:dyDescent="0.25">
      <c r="A156" s="12">
        <v>117</v>
      </c>
      <c r="B156" s="12">
        <v>9.117199708933807</v>
      </c>
      <c r="C156" s="12">
        <v>4.6561792290489734E-2</v>
      </c>
      <c r="D156" s="3">
        <v>640230973</v>
      </c>
      <c r="E156" s="37">
        <f t="shared" si="2"/>
        <v>20.277339564523441</v>
      </c>
      <c r="F156" s="38">
        <f t="shared" si="3"/>
        <v>611104034.72028637</v>
      </c>
    </row>
    <row r="157" spans="1:6" x14ac:dyDescent="0.25">
      <c r="A157" s="12">
        <v>118</v>
      </c>
      <c r="B157" s="12">
        <v>9.0116133466611164</v>
      </c>
      <c r="C157" s="12">
        <v>6.3716938190989225E-2</v>
      </c>
      <c r="D157" s="3">
        <v>609327864</v>
      </c>
      <c r="E157" s="37">
        <f t="shared" si="2"/>
        <v>20.227867045339998</v>
      </c>
      <c r="F157" s="38">
        <f t="shared" si="3"/>
        <v>571714390.39310539</v>
      </c>
    </row>
    <row r="158" spans="1:6" x14ac:dyDescent="0.25">
      <c r="A158" s="12">
        <v>119</v>
      </c>
      <c r="B158" s="12">
        <v>9.0452324381712064</v>
      </c>
      <c r="C158" s="12">
        <v>7.7874277964202321E-2</v>
      </c>
      <c r="D158" s="3">
        <v>621989389</v>
      </c>
      <c r="E158" s="37">
        <f t="shared" si="2"/>
        <v>20.248433591072409</v>
      </c>
      <c r="F158" s="38">
        <f t="shared" si="3"/>
        <v>575390393.21703708</v>
      </c>
    </row>
    <row r="159" spans="1:6" x14ac:dyDescent="0.25">
      <c r="A159" s="12">
        <v>120</v>
      </c>
      <c r="B159" s="12">
        <v>9.0708602997649255</v>
      </c>
      <c r="C159" s="12">
        <v>8.3597036715477913E-2</v>
      </c>
      <c r="D159" s="3">
        <v>649099004</v>
      </c>
      <c r="E159" s="37">
        <f t="shared" si="2"/>
        <v>20.29109581157023</v>
      </c>
      <c r="F159" s="38">
        <f t="shared" si="3"/>
        <v>597042450.2973963</v>
      </c>
    </row>
    <row r="160" spans="1:6" x14ac:dyDescent="0.25">
      <c r="A160" s="12">
        <v>121</v>
      </c>
      <c r="B160" s="12">
        <v>9.0921226626874727</v>
      </c>
      <c r="C160" s="12">
        <v>7.5581658975606203E-2</v>
      </c>
      <c r="D160" s="3">
        <v>673371013</v>
      </c>
      <c r="E160" s="37">
        <f t="shared" si="2"/>
        <v>20.327807018026707</v>
      </c>
      <c r="F160" s="38">
        <f t="shared" si="3"/>
        <v>624352305.43266129</v>
      </c>
    </row>
    <row r="161" spans="1:6" x14ac:dyDescent="0.25">
      <c r="A161" s="12">
        <v>122</v>
      </c>
      <c r="B161" s="12">
        <v>9.2385067886779932</v>
      </c>
      <c r="C161" s="12">
        <v>4.6915985050759446E-2</v>
      </c>
      <c r="D161" s="3">
        <v>772943594</v>
      </c>
      <c r="E161" s="37">
        <f t="shared" si="2"/>
        <v>20.465716633643442</v>
      </c>
      <c r="F161" s="38">
        <f t="shared" si="3"/>
        <v>737517701.99308932</v>
      </c>
    </row>
    <row r="162" spans="1:6" x14ac:dyDescent="0.25">
      <c r="A162" s="12">
        <v>123</v>
      </c>
      <c r="B162" s="12">
        <v>9.1203034457109187</v>
      </c>
      <c r="C162" s="12">
        <v>-9.7669952308372388E-3</v>
      </c>
      <c r="D162" s="3">
        <v>700062797</v>
      </c>
      <c r="E162" s="37">
        <f t="shared" si="2"/>
        <v>20.366680598983976</v>
      </c>
      <c r="F162" s="38">
        <f t="shared" si="3"/>
        <v>706933806.93911898</v>
      </c>
    </row>
    <row r="163" spans="1:6" x14ac:dyDescent="0.25">
      <c r="A163" s="12">
        <v>124</v>
      </c>
      <c r="B163" s="12">
        <v>9.140425766788999</v>
      </c>
      <c r="C163" s="12">
        <v>5.8330396962791298E-2</v>
      </c>
      <c r="D163" s="3">
        <v>724093071</v>
      </c>
      <c r="E163" s="37">
        <f t="shared" si="2"/>
        <v>20.400430493192978</v>
      </c>
      <c r="F163" s="38">
        <f t="shared" si="3"/>
        <v>683064668.61009026</v>
      </c>
    </row>
    <row r="164" spans="1:6" x14ac:dyDescent="0.25">
      <c r="A164" s="12">
        <v>125</v>
      </c>
      <c r="B164" s="12">
        <v>9.1489035454923027</v>
      </c>
      <c r="C164" s="12">
        <v>4.7660102470992172E-3</v>
      </c>
      <c r="D164" s="3">
        <v>705139580</v>
      </c>
      <c r="E164" s="37">
        <f t="shared" si="2"/>
        <v>20.373906326995542</v>
      </c>
      <c r="F164" s="38">
        <f t="shared" si="3"/>
        <v>701786873.39944327</v>
      </c>
    </row>
    <row r="165" spans="1:6" x14ac:dyDescent="0.25">
      <c r="A165" s="12">
        <v>126</v>
      </c>
      <c r="B165" s="12">
        <v>9.0701039428851224</v>
      </c>
      <c r="C165" s="12">
        <v>3.5022469113483723E-2</v>
      </c>
      <c r="D165" s="3">
        <v>661999191</v>
      </c>
      <c r="E165" s="37">
        <f t="shared" si="2"/>
        <v>20.310774891846155</v>
      </c>
      <c r="F165" s="38">
        <f t="shared" si="3"/>
        <v>639215641.61757731</v>
      </c>
    </row>
    <row r="166" spans="1:6" x14ac:dyDescent="0.25">
      <c r="A166" s="12">
        <v>127</v>
      </c>
      <c r="B166" s="12">
        <v>9.098012105588797</v>
      </c>
      <c r="C166" s="12">
        <v>0.1104335076988523</v>
      </c>
      <c r="D166" s="3">
        <v>709004055</v>
      </c>
      <c r="E166" s="37">
        <f t="shared" si="2"/>
        <v>20.379371803803036</v>
      </c>
      <c r="F166" s="38">
        <f t="shared" si="3"/>
        <v>634874751.77566767</v>
      </c>
    </row>
    <row r="167" spans="1:6" x14ac:dyDescent="0.25">
      <c r="A167" s="12">
        <v>128</v>
      </c>
      <c r="B167" s="12">
        <v>9.1050407652246967</v>
      </c>
      <c r="C167" s="12">
        <v>3.9974378933537835E-2</v>
      </c>
      <c r="D167" s="3">
        <v>691013305</v>
      </c>
      <c r="E167" s="37">
        <f t="shared" si="2"/>
        <v>20.353669636249904</v>
      </c>
      <c r="F167" s="38">
        <f t="shared" si="3"/>
        <v>663935296.27018297</v>
      </c>
    </row>
    <row r="168" spans="1:6" x14ac:dyDescent="0.25">
      <c r="A168" s="12">
        <v>129</v>
      </c>
      <c r="B168" s="12">
        <v>9.2158686044030969</v>
      </c>
      <c r="C168" s="12">
        <v>5.0254186716035321E-2</v>
      </c>
      <c r="D168" s="3">
        <v>769030425</v>
      </c>
      <c r="E168" s="37">
        <f t="shared" ref="E168:E231" si="4">LN(D168)</f>
        <v>20.46064109105658</v>
      </c>
      <c r="F168" s="38">
        <f t="shared" si="3"/>
        <v>731338448.44955301</v>
      </c>
    </row>
    <row r="169" spans="1:6" x14ac:dyDescent="0.25">
      <c r="A169" s="12">
        <v>130</v>
      </c>
      <c r="B169" s="12">
        <v>9.1271848857193856</v>
      </c>
      <c r="C169" s="12">
        <v>-5.6473548862925327E-2</v>
      </c>
      <c r="D169" s="3">
        <v>670855242</v>
      </c>
      <c r="E169" s="37">
        <f t="shared" si="4"/>
        <v>20.324063936937581</v>
      </c>
      <c r="F169" s="38">
        <f t="shared" ref="F169:F232" si="5">EXP(B169+F$37*E168)</f>
        <v>709831010.15277362</v>
      </c>
    </row>
    <row r="170" spans="1:6" x14ac:dyDescent="0.25">
      <c r="A170" s="12">
        <v>131</v>
      </c>
      <c r="B170" s="12">
        <v>9.1369878762377397</v>
      </c>
      <c r="C170" s="12">
        <v>5.3639901250363664E-2</v>
      </c>
      <c r="D170" s="3">
        <v>701592243</v>
      </c>
      <c r="E170" s="37">
        <f t="shared" si="4"/>
        <v>20.368862942803773</v>
      </c>
      <c r="F170" s="38">
        <f t="shared" si="5"/>
        <v>664950421.39887238</v>
      </c>
    </row>
    <row r="171" spans="1:6" x14ac:dyDescent="0.25">
      <c r="A171" s="12">
        <v>132</v>
      </c>
      <c r="B171" s="12">
        <v>9.1512808015719926</v>
      </c>
      <c r="C171" s="12">
        <v>1.4774713307527776E-2</v>
      </c>
      <c r="D171" s="3">
        <v>701639385</v>
      </c>
      <c r="E171" s="37">
        <f t="shared" si="4"/>
        <v>20.368930133421596</v>
      </c>
      <c r="F171" s="38">
        <f t="shared" si="5"/>
        <v>691349069.66141689</v>
      </c>
    </row>
    <row r="172" spans="1:6" x14ac:dyDescent="0.25">
      <c r="A172" s="12">
        <v>133</v>
      </c>
      <c r="B172" s="12">
        <v>9.1761273883957486</v>
      </c>
      <c r="C172" s="12">
        <v>5.7460872330413082E-2</v>
      </c>
      <c r="D172" s="3">
        <v>750687367</v>
      </c>
      <c r="E172" s="37">
        <f t="shared" si="4"/>
        <v>20.436499834108041</v>
      </c>
      <c r="F172" s="38">
        <f t="shared" si="5"/>
        <v>708768107.92304051</v>
      </c>
    </row>
    <row r="173" spans="1:6" x14ac:dyDescent="0.25">
      <c r="A173" s="12">
        <v>134</v>
      </c>
      <c r="B173" s="12">
        <v>9.3429408734959445</v>
      </c>
      <c r="C173" s="12">
        <v>-6.1115405175124593E-2</v>
      </c>
      <c r="D173" s="3">
        <v>817613572</v>
      </c>
      <c r="E173" s="37">
        <f t="shared" si="4"/>
        <v>20.521900377080243</v>
      </c>
      <c r="F173" s="38">
        <f t="shared" si="5"/>
        <v>869140875.47091293</v>
      </c>
    </row>
    <row r="174" spans="1:6" x14ac:dyDescent="0.25">
      <c r="A174" s="12">
        <v>135</v>
      </c>
      <c r="B174" s="12">
        <v>9.2082649648124768</v>
      </c>
      <c r="C174" s="12">
        <v>-6.1448454917865547E-2</v>
      </c>
      <c r="D174" s="3">
        <v>748709576</v>
      </c>
      <c r="E174" s="37">
        <f t="shared" si="4"/>
        <v>20.433861717288746</v>
      </c>
      <c r="F174" s="38">
        <f t="shared" si="5"/>
        <v>796159556.99411392</v>
      </c>
    </row>
    <row r="175" spans="1:6" x14ac:dyDescent="0.25">
      <c r="A175" s="12">
        <v>136</v>
      </c>
      <c r="B175" s="12">
        <v>9.2214531994006883</v>
      </c>
      <c r="C175" s="12">
        <v>8.5039576694141417E-2</v>
      </c>
      <c r="D175" s="3">
        <v>836817631</v>
      </c>
      <c r="E175" s="37">
        <f t="shared" si="4"/>
        <v>20.545116720603641</v>
      </c>
      <c r="F175" s="38">
        <f t="shared" si="5"/>
        <v>768596854.75264752</v>
      </c>
    </row>
    <row r="176" spans="1:6" x14ac:dyDescent="0.25">
      <c r="A176" s="12">
        <v>137</v>
      </c>
      <c r="B176" s="12">
        <v>9.2372957946354042</v>
      </c>
      <c r="C176" s="12">
        <v>-1.750390459410589E-2</v>
      </c>
      <c r="D176" s="3">
        <v>815739879</v>
      </c>
      <c r="E176" s="37">
        <f t="shared" si="4"/>
        <v>20.519606086373301</v>
      </c>
      <c r="F176" s="38">
        <f t="shared" si="5"/>
        <v>830144210.26298881</v>
      </c>
    </row>
    <row r="177" spans="1:6" x14ac:dyDescent="0.25">
      <c r="A177" s="12">
        <v>138</v>
      </c>
      <c r="B177" s="12">
        <v>9.2157902682452857</v>
      </c>
      <c r="C177" s="12">
        <v>-0.10548762433347569</v>
      </c>
      <c r="D177" s="3">
        <v>720954071</v>
      </c>
      <c r="E177" s="37">
        <f t="shared" si="4"/>
        <v>20.396085991417127</v>
      </c>
      <c r="F177" s="38">
        <f t="shared" si="5"/>
        <v>801161907.04611576</v>
      </c>
    </row>
    <row r="178" spans="1:6" x14ac:dyDescent="0.25">
      <c r="A178" s="12">
        <v>139</v>
      </c>
      <c r="B178" s="12">
        <v>9.2743728898772559</v>
      </c>
      <c r="C178" s="12">
        <v>3.6889445777328334E-2</v>
      </c>
      <c r="D178" s="3">
        <v>823529254</v>
      </c>
      <c r="E178" s="37">
        <f t="shared" si="4"/>
        <v>20.529109630934006</v>
      </c>
      <c r="F178" s="38">
        <f t="shared" si="5"/>
        <v>793703231.23513246</v>
      </c>
    </row>
    <row r="179" spans="1:6" x14ac:dyDescent="0.25">
      <c r="A179" s="12">
        <v>140</v>
      </c>
      <c r="B179" s="12">
        <v>9.2282305943313254</v>
      </c>
      <c r="C179" s="12">
        <v>-9.2406957988249161E-3</v>
      </c>
      <c r="D179" s="3">
        <v>807941486</v>
      </c>
      <c r="E179" s="37">
        <f t="shared" si="4"/>
        <v>20.510000195546205</v>
      </c>
      <c r="F179" s="38">
        <f t="shared" si="5"/>
        <v>815442029.24176013</v>
      </c>
    </row>
    <row r="180" spans="1:6" x14ac:dyDescent="0.25">
      <c r="A180" s="12">
        <v>141</v>
      </c>
      <c r="B180" s="12">
        <v>9.3695039894664482</v>
      </c>
      <c r="C180" s="12">
        <v>-6.8711442264302036E-3</v>
      </c>
      <c r="D180" s="3">
        <v>922993687</v>
      </c>
      <c r="E180" s="37">
        <f t="shared" si="4"/>
        <v>20.643132952790431</v>
      </c>
      <c r="F180" s="38">
        <f t="shared" si="5"/>
        <v>929357548.2097038</v>
      </c>
    </row>
    <row r="181" spans="1:6" x14ac:dyDescent="0.25">
      <c r="A181" s="12">
        <v>142</v>
      </c>
      <c r="B181" s="12">
        <v>9.2920073880780798</v>
      </c>
      <c r="C181" s="12">
        <v>-3.3129634543472619E-2</v>
      </c>
      <c r="D181" s="3">
        <v>895238640</v>
      </c>
      <c r="E181" s="37">
        <f t="shared" si="4"/>
        <v>20.612600877569346</v>
      </c>
      <c r="F181" s="38">
        <f t="shared" si="5"/>
        <v>925394334.41838682</v>
      </c>
    </row>
    <row r="182" spans="1:6" x14ac:dyDescent="0.25">
      <c r="A182" s="12">
        <v>143</v>
      </c>
      <c r="B182" s="12">
        <v>9.2911231456623042</v>
      </c>
      <c r="C182" s="12">
        <v>-0.11074356741924696</v>
      </c>
      <c r="D182" s="3">
        <v>813869068</v>
      </c>
      <c r="E182" s="37">
        <f t="shared" si="4"/>
        <v>20.517310060906198</v>
      </c>
      <c r="F182" s="38">
        <f t="shared" si="5"/>
        <v>909179978.16608465</v>
      </c>
    </row>
    <row r="183" spans="1:6" x14ac:dyDescent="0.25">
      <c r="A183" s="12">
        <v>144</v>
      </c>
      <c r="B183" s="12">
        <v>9.3119863380272854</v>
      </c>
      <c r="C183" s="12">
        <v>9.2327975686400166E-2</v>
      </c>
      <c r="D183" s="3">
        <v>966155012</v>
      </c>
      <c r="E183" s="37">
        <f t="shared" si="4"/>
        <v>20.688834847212096</v>
      </c>
      <c r="F183" s="38">
        <f t="shared" si="5"/>
        <v>880945985.4537369</v>
      </c>
    </row>
    <row r="184" spans="1:6" x14ac:dyDescent="0.25">
      <c r="A184" s="12">
        <v>145</v>
      </c>
      <c r="B184" s="12">
        <v>9.3309685003185852</v>
      </c>
      <c r="C184" s="12">
        <v>-3.3998498496028873E-2</v>
      </c>
      <c r="D184" s="3">
        <v>953670868</v>
      </c>
      <c r="E184" s="37">
        <f t="shared" si="4"/>
        <v>20.67582916778921</v>
      </c>
      <c r="F184" s="38">
        <f t="shared" si="5"/>
        <v>986651718.45525789</v>
      </c>
    </row>
    <row r="185" spans="1:6" x14ac:dyDescent="0.25">
      <c r="A185" s="12">
        <v>146</v>
      </c>
      <c r="B185" s="12">
        <v>9.4732492241756514</v>
      </c>
      <c r="C185" s="12">
        <v>-0.13323033126396489</v>
      </c>
      <c r="D185" s="3">
        <v>988525439</v>
      </c>
      <c r="E185" s="37">
        <f t="shared" si="4"/>
        <v>20.711724935195754</v>
      </c>
      <c r="F185" s="38">
        <f t="shared" si="5"/>
        <v>1129403287.9781146</v>
      </c>
    </row>
    <row r="186" spans="1:6" x14ac:dyDescent="0.25">
      <c r="A186" s="12">
        <v>147</v>
      </c>
      <c r="B186" s="12">
        <v>9.3521414920418646</v>
      </c>
      <c r="C186" s="12">
        <v>6.6650238527207861E-2</v>
      </c>
      <c r="D186" s="3">
        <v>1090868980</v>
      </c>
      <c r="E186" s="37">
        <f t="shared" si="4"/>
        <v>20.810240444926738</v>
      </c>
      <c r="F186" s="38">
        <f t="shared" si="5"/>
        <v>1020532315.8538148</v>
      </c>
    </row>
    <row r="187" spans="1:6" x14ac:dyDescent="0.25">
      <c r="A187" s="12">
        <v>148</v>
      </c>
      <c r="B187" s="12">
        <v>9.366377961555731</v>
      </c>
      <c r="C187" s="12">
        <v>-4.1867980965161422E-2</v>
      </c>
      <c r="D187" s="3">
        <v>1047992457</v>
      </c>
      <c r="E187" s="37">
        <f t="shared" si="4"/>
        <v>20.770142225300276</v>
      </c>
      <c r="F187" s="38">
        <f t="shared" si="5"/>
        <v>1092801267.0855467</v>
      </c>
    </row>
    <row r="188" spans="1:6" x14ac:dyDescent="0.25">
      <c r="A188" s="12">
        <v>149</v>
      </c>
      <c r="B188" s="12">
        <v>9.3420238359107799</v>
      </c>
      <c r="C188" s="12">
        <v>-5.1901406741313494E-2</v>
      </c>
      <c r="D188" s="3">
        <v>990480417</v>
      </c>
      <c r="E188" s="37">
        <f t="shared" si="4"/>
        <v>20.713700653084619</v>
      </c>
      <c r="F188" s="38">
        <f t="shared" si="5"/>
        <v>1043245182.6894838</v>
      </c>
    </row>
    <row r="189" spans="1:6" x14ac:dyDescent="0.25">
      <c r="A189" s="12">
        <v>150</v>
      </c>
      <c r="B189" s="12">
        <v>9.2913286292365758</v>
      </c>
      <c r="C189" s="12">
        <v>4.4297810706698471E-2</v>
      </c>
      <c r="D189" s="3">
        <v>1004907967</v>
      </c>
      <c r="E189" s="37">
        <f t="shared" si="4"/>
        <v>20.728161799139816</v>
      </c>
      <c r="F189" s="38">
        <f t="shared" si="5"/>
        <v>961364308.69615984</v>
      </c>
    </row>
    <row r="190" spans="1:6" x14ac:dyDescent="0.25">
      <c r="A190" s="12">
        <v>151</v>
      </c>
      <c r="B190" s="12">
        <v>9.3212910513905154</v>
      </c>
      <c r="C190" s="12">
        <v>1.0914318486614505E-2</v>
      </c>
      <c r="D190" s="3">
        <v>1009473111</v>
      </c>
      <c r="E190" s="37">
        <f t="shared" si="4"/>
        <v>20.732694359404029</v>
      </c>
      <c r="F190" s="38">
        <f t="shared" si="5"/>
        <v>998515307.21945632</v>
      </c>
    </row>
    <row r="191" spans="1:6" x14ac:dyDescent="0.25">
      <c r="A191" s="12">
        <v>152</v>
      </c>
      <c r="B191" s="12">
        <v>9.2853246989780107</v>
      </c>
      <c r="C191" s="12">
        <v>9.8291613079188878E-2</v>
      </c>
      <c r="D191" s="3">
        <v>1065380884</v>
      </c>
      <c r="E191" s="37">
        <f t="shared" si="4"/>
        <v>20.786598209729416</v>
      </c>
      <c r="F191" s="38">
        <f t="shared" si="5"/>
        <v>965644774.85045457</v>
      </c>
    </row>
    <row r="192" spans="1:6" x14ac:dyDescent="0.25">
      <c r="A192" s="12">
        <v>153</v>
      </c>
      <c r="B192" s="12">
        <v>9.3240515551300316</v>
      </c>
      <c r="C192" s="12">
        <v>7.5174443382334033E-2</v>
      </c>
      <c r="D192" s="3">
        <v>1114704310</v>
      </c>
      <c r="E192" s="37">
        <f t="shared" si="4"/>
        <v>20.831855013863546</v>
      </c>
      <c r="F192" s="38">
        <f t="shared" si="5"/>
        <v>1033979276.209494</v>
      </c>
    </row>
    <row r="193" spans="1:6" x14ac:dyDescent="0.25">
      <c r="A193" s="12">
        <v>154</v>
      </c>
      <c r="B193" s="12">
        <v>9.0289403225659566</v>
      </c>
      <c r="C193" s="12">
        <v>0.21879370831953437</v>
      </c>
      <c r="D193" s="3">
        <v>982149690</v>
      </c>
      <c r="E193" s="37">
        <f t="shared" si="4"/>
        <v>20.705254288510442</v>
      </c>
      <c r="F193" s="38">
        <f t="shared" si="5"/>
        <v>789144953.70310938</v>
      </c>
    </row>
    <row r="194" spans="1:6" x14ac:dyDescent="0.25">
      <c r="A194" s="12">
        <v>155</v>
      </c>
      <c r="B194" s="12">
        <v>9.0877991500146376</v>
      </c>
      <c r="C194" s="12">
        <v>0.15362004768864246</v>
      </c>
      <c r="D194" s="3">
        <v>910322105</v>
      </c>
      <c r="E194" s="37">
        <f t="shared" si="4"/>
        <v>20.629309056384024</v>
      </c>
      <c r="F194" s="38">
        <f t="shared" si="5"/>
        <v>780690239.44113243</v>
      </c>
    </row>
    <row r="195" spans="1:6" x14ac:dyDescent="0.25">
      <c r="A195" s="12">
        <v>156</v>
      </c>
      <c r="B195" s="12">
        <v>9.1076098354458512</v>
      </c>
      <c r="C195" s="12">
        <v>-2.8303201880799378E-3</v>
      </c>
      <c r="D195" s="3">
        <v>761575214</v>
      </c>
      <c r="E195" s="37">
        <f t="shared" si="4"/>
        <v>20.450899496268985</v>
      </c>
      <c r="F195" s="38">
        <f t="shared" si="5"/>
        <v>763733768.96280539</v>
      </c>
    </row>
    <row r="196" spans="1:6" x14ac:dyDescent="0.25">
      <c r="A196" s="12">
        <v>157</v>
      </c>
      <c r="B196" s="12">
        <v>9.1828501846682915</v>
      </c>
      <c r="C196" s="12">
        <v>4.3230132261751208E-2</v>
      </c>
      <c r="D196" s="3">
        <v>779431246</v>
      </c>
      <c r="E196" s="37">
        <f t="shared" si="4"/>
        <v>20.474075039877984</v>
      </c>
      <c r="F196" s="38">
        <f t="shared" si="5"/>
        <v>746454265.34121549</v>
      </c>
    </row>
    <row r="197" spans="1:6" x14ac:dyDescent="0.25">
      <c r="A197" s="12">
        <v>158</v>
      </c>
      <c r="B197" s="12">
        <v>9.2352366243880404</v>
      </c>
      <c r="C197" s="12">
        <v>3.2392234322793811E-2</v>
      </c>
      <c r="D197" s="3">
        <v>822920479</v>
      </c>
      <c r="E197" s="37">
        <f t="shared" si="4"/>
        <v>20.528370130643726</v>
      </c>
      <c r="F197" s="38">
        <f t="shared" si="5"/>
        <v>796691349.45473051</v>
      </c>
    </row>
    <row r="198" spans="1:6" x14ac:dyDescent="0.25">
      <c r="A198" s="12">
        <v>159</v>
      </c>
      <c r="B198" s="12">
        <v>9.1081906220617945</v>
      </c>
      <c r="C198" s="12">
        <v>7.4335661822356514E-2</v>
      </c>
      <c r="D198" s="3">
        <v>778694888</v>
      </c>
      <c r="E198" s="37">
        <f t="shared" si="4"/>
        <v>20.4731298557382</v>
      </c>
      <c r="F198" s="38">
        <f t="shared" si="5"/>
        <v>722909206.87349963</v>
      </c>
    </row>
    <row r="199" spans="1:6" x14ac:dyDescent="0.25">
      <c r="A199" s="12">
        <v>160</v>
      </c>
      <c r="B199" s="12">
        <v>9.2234595982530223</v>
      </c>
      <c r="C199" s="12">
        <v>-0.10954706643998158</v>
      </c>
      <c r="D199" s="3">
        <v>705300106</v>
      </c>
      <c r="E199" s="37">
        <f t="shared" si="4"/>
        <v>20.374133952469052</v>
      </c>
      <c r="F199" s="38">
        <f t="shared" si="5"/>
        <v>786954522.57305312</v>
      </c>
    </row>
    <row r="200" spans="1:6" x14ac:dyDescent="0.25">
      <c r="A200" s="12">
        <v>161</v>
      </c>
      <c r="B200" s="12">
        <v>9.2339909584761113</v>
      </c>
      <c r="C200" s="12">
        <v>-1.8588883881509588E-3</v>
      </c>
      <c r="D200" s="3">
        <v>751743508</v>
      </c>
      <c r="E200" s="37">
        <f t="shared" si="4"/>
        <v>20.43790574394594</v>
      </c>
      <c r="F200" s="38">
        <f t="shared" si="5"/>
        <v>753142214.89512599</v>
      </c>
    </row>
    <row r="201" spans="1:6" x14ac:dyDescent="0.25">
      <c r="A201" s="12">
        <v>162</v>
      </c>
      <c r="B201" s="12">
        <v>9.1812230848391252</v>
      </c>
      <c r="C201" s="12">
        <v>2.1906215987561595E-2</v>
      </c>
      <c r="D201" s="3">
        <v>756321766</v>
      </c>
      <c r="E201" s="37">
        <f t="shared" si="4"/>
        <v>20.443977459996955</v>
      </c>
      <c r="F201" s="38">
        <f t="shared" si="5"/>
        <v>739933772.85042405</v>
      </c>
    </row>
    <row r="202" spans="1:6" x14ac:dyDescent="0.25">
      <c r="A202" s="12">
        <v>163</v>
      </c>
      <c r="B202" s="12">
        <v>9.1839035263746887</v>
      </c>
      <c r="C202" s="12">
        <v>-4.1704068473771727E-2</v>
      </c>
      <c r="D202" s="3">
        <v>713995388</v>
      </c>
      <c r="E202" s="37">
        <f t="shared" si="4"/>
        <v>20.386387060899242</v>
      </c>
      <c r="F202" s="38">
        <f t="shared" si="5"/>
        <v>744401523.52085578</v>
      </c>
    </row>
    <row r="203" spans="1:6" x14ac:dyDescent="0.25">
      <c r="A203" s="12">
        <v>164</v>
      </c>
      <c r="B203" s="12">
        <v>9.2356063978312317</v>
      </c>
      <c r="C203" s="12">
        <v>-3.9952767445573301E-2</v>
      </c>
      <c r="D203" s="3">
        <v>729716393</v>
      </c>
      <c r="E203" s="37">
        <f t="shared" si="4"/>
        <v>20.408166513880243</v>
      </c>
      <c r="F203" s="38">
        <f t="shared" si="5"/>
        <v>759460811.81791794</v>
      </c>
    </row>
    <row r="204" spans="1:6" x14ac:dyDescent="0.25">
      <c r="A204" s="12">
        <v>165</v>
      </c>
      <c r="B204" s="12">
        <v>9.2681467536151523</v>
      </c>
      <c r="C204" s="12">
        <v>-8.2215675436509983E-2</v>
      </c>
      <c r="D204" s="3">
        <v>731364599</v>
      </c>
      <c r="E204" s="37">
        <f t="shared" si="4"/>
        <v>20.410422660812777</v>
      </c>
      <c r="F204" s="38">
        <f t="shared" si="5"/>
        <v>794035188.50779283</v>
      </c>
    </row>
    <row r="205" spans="1:6" x14ac:dyDescent="0.25">
      <c r="A205" s="12">
        <v>166</v>
      </c>
      <c r="B205" s="12">
        <v>9.2019345157567969</v>
      </c>
      <c r="C205" s="12">
        <v>4.3387758425428302E-3</v>
      </c>
      <c r="D205" s="3">
        <v>747321288</v>
      </c>
      <c r="E205" s="37">
        <f t="shared" si="4"/>
        <v>20.432005755046369</v>
      </c>
      <c r="F205" s="38">
        <f t="shared" si="5"/>
        <v>744085852.4394145</v>
      </c>
    </row>
    <row r="206" spans="1:6" x14ac:dyDescent="0.25">
      <c r="A206" s="12">
        <v>167</v>
      </c>
      <c r="B206" s="12">
        <v>9.2386662947515266</v>
      </c>
      <c r="C206" s="12">
        <v>-2.2530582813292455E-2</v>
      </c>
      <c r="D206" s="3">
        <v>763740689</v>
      </c>
      <c r="E206" s="37">
        <f t="shared" si="4"/>
        <v>20.453738877213738</v>
      </c>
      <c r="F206" s="38">
        <f t="shared" si="5"/>
        <v>781143523.67221081</v>
      </c>
    </row>
    <row r="207" spans="1:6" x14ac:dyDescent="0.25">
      <c r="A207" s="12">
        <v>168</v>
      </c>
      <c r="B207" s="12">
        <v>9.2476665094157227</v>
      </c>
      <c r="C207" s="12">
        <v>-9.9746767437697059E-2</v>
      </c>
      <c r="D207" s="3">
        <v>721956990</v>
      </c>
      <c r="E207" s="37">
        <f t="shared" si="4"/>
        <v>20.397476124445582</v>
      </c>
      <c r="F207" s="38">
        <f t="shared" si="5"/>
        <v>797683844.34703326</v>
      </c>
    </row>
    <row r="208" spans="1:6" x14ac:dyDescent="0.25">
      <c r="A208" s="12">
        <v>169</v>
      </c>
      <c r="B208" s="12">
        <v>9.2854705226229068</v>
      </c>
      <c r="C208" s="12">
        <v>-2.7759747187058537E-2</v>
      </c>
      <c r="D208" s="3">
        <v>781185069</v>
      </c>
      <c r="E208" s="37">
        <f t="shared" si="4"/>
        <v>20.47632264388092</v>
      </c>
      <c r="F208" s="38">
        <f t="shared" si="5"/>
        <v>803174365.61139715</v>
      </c>
    </row>
    <row r="209" spans="1:6" x14ac:dyDescent="0.25">
      <c r="A209" s="12">
        <v>170</v>
      </c>
      <c r="B209" s="12">
        <v>9.3665742414943001</v>
      </c>
      <c r="C209" s="12">
        <v>0.10161210457158276</v>
      </c>
      <c r="D209" s="3">
        <v>1006921809</v>
      </c>
      <c r="E209" s="37">
        <f t="shared" si="4"/>
        <v>20.730163800200391</v>
      </c>
      <c r="F209" s="38">
        <f t="shared" si="5"/>
        <v>909632923.77541566</v>
      </c>
    </row>
    <row r="210" spans="1:6" x14ac:dyDescent="0.25">
      <c r="A210" s="12">
        <v>171</v>
      </c>
      <c r="B210" s="12">
        <v>9.3139354382049788</v>
      </c>
      <c r="C210" s="12">
        <v>-6.6022518168939115E-2</v>
      </c>
      <c r="D210" s="3">
        <v>928891976</v>
      </c>
      <c r="E210" s="37">
        <f t="shared" si="4"/>
        <v>20.649503010146255</v>
      </c>
      <c r="F210" s="38">
        <f t="shared" si="5"/>
        <v>992289570.4169178</v>
      </c>
    </row>
    <row r="211" spans="1:6" x14ac:dyDescent="0.25">
      <c r="A211" s="12">
        <v>172</v>
      </c>
      <c r="B211" s="12">
        <v>9.3096275156318828</v>
      </c>
      <c r="C211" s="12">
        <v>2.0970060508615163E-2</v>
      </c>
      <c r="D211" s="3">
        <v>965179094</v>
      </c>
      <c r="E211" s="37">
        <f t="shared" si="4"/>
        <v>20.687824231720938</v>
      </c>
      <c r="F211" s="38">
        <f t="shared" si="5"/>
        <v>945149969.93654943</v>
      </c>
    </row>
    <row r="212" spans="1:6" x14ac:dyDescent="0.25">
      <c r="A212" s="12">
        <v>173</v>
      </c>
      <c r="B212" s="12">
        <v>9.2337986277699464</v>
      </c>
      <c r="C212" s="12">
        <v>5.3288062616363874E-2</v>
      </c>
      <c r="D212" s="3">
        <v>943767138</v>
      </c>
      <c r="E212" s="37">
        <f t="shared" si="4"/>
        <v>20.665390017832827</v>
      </c>
      <c r="F212" s="38">
        <f t="shared" si="5"/>
        <v>894792096.8357867</v>
      </c>
    </row>
    <row r="213" spans="1:6" x14ac:dyDescent="0.25">
      <c r="A213" s="12">
        <v>174</v>
      </c>
      <c r="B213" s="12">
        <v>9.2317602017181351</v>
      </c>
      <c r="C213" s="12">
        <v>-8.777801757269188E-2</v>
      </c>
      <c r="D213" s="3">
        <v>807898261</v>
      </c>
      <c r="E213" s="37">
        <f t="shared" si="4"/>
        <v>20.509946693953498</v>
      </c>
      <c r="F213" s="38">
        <f t="shared" si="5"/>
        <v>882019490.25896287</v>
      </c>
    </row>
    <row r="214" spans="1:6" x14ac:dyDescent="0.25">
      <c r="A214" s="12">
        <v>175</v>
      </c>
      <c r="B214" s="12">
        <v>9.2944410176873653</v>
      </c>
      <c r="C214" s="12">
        <v>2.9550556348704404E-2</v>
      </c>
      <c r="D214" s="3">
        <v>887982200</v>
      </c>
      <c r="E214" s="37">
        <f t="shared" si="4"/>
        <v>20.604462255710494</v>
      </c>
      <c r="F214" s="38">
        <f t="shared" si="5"/>
        <v>862125749.74393749</v>
      </c>
    </row>
    <row r="215" spans="1:6" x14ac:dyDescent="0.25">
      <c r="A215" s="12">
        <v>176</v>
      </c>
      <c r="B215" s="12">
        <v>9.2999158997460825</v>
      </c>
      <c r="C215" s="12">
        <v>-7.1061543656361081E-2</v>
      </c>
      <c r="D215" s="3">
        <v>850477570</v>
      </c>
      <c r="E215" s="37">
        <f t="shared" si="4"/>
        <v>20.561308596730495</v>
      </c>
      <c r="F215" s="38">
        <f t="shared" si="5"/>
        <v>913112946.75432515</v>
      </c>
    </row>
    <row r="216" spans="1:6" x14ac:dyDescent="0.25">
      <c r="A216" s="12">
        <v>177</v>
      </c>
      <c r="B216" s="12">
        <v>9.3895265437005939</v>
      </c>
      <c r="C216" s="12">
        <v>-7.4279797294281025E-3</v>
      </c>
      <c r="D216" s="3">
        <v>968073229</v>
      </c>
      <c r="E216" s="37">
        <f t="shared" si="4"/>
        <v>20.690818292172938</v>
      </c>
      <c r="F216" s="38">
        <f t="shared" si="5"/>
        <v>975290830.2336154</v>
      </c>
    </row>
    <row r="217" spans="1:6" x14ac:dyDescent="0.25">
      <c r="A217" s="12">
        <v>178</v>
      </c>
      <c r="B217" s="12">
        <v>9.3144634704909137</v>
      </c>
      <c r="C217" s="12">
        <v>1.7698479467012973E-2</v>
      </c>
      <c r="D217" s="3">
        <v>988908147</v>
      </c>
      <c r="E217" s="37">
        <f t="shared" si="4"/>
        <v>20.712112010653044</v>
      </c>
      <c r="F217" s="38">
        <f t="shared" si="5"/>
        <v>971559947.67823792</v>
      </c>
    </row>
    <row r="218" spans="1:6" x14ac:dyDescent="0.25">
      <c r="A218" s="12">
        <v>179</v>
      </c>
      <c r="B218" s="12">
        <v>9.3144615919078522</v>
      </c>
      <c r="C218" s="12">
        <v>4.5264918854140745E-2</v>
      </c>
      <c r="D218" s="5">
        <v>1028521444</v>
      </c>
      <c r="E218" s="37">
        <f t="shared" si="4"/>
        <v>20.751388116621168</v>
      </c>
      <c r="F218" s="38">
        <f t="shared" si="5"/>
        <v>983003459.8275305</v>
      </c>
    </row>
    <row r="219" spans="1:6" x14ac:dyDescent="0.25">
      <c r="A219" s="12">
        <v>180</v>
      </c>
      <c r="B219" s="12">
        <v>9.3298274106616201</v>
      </c>
      <c r="C219" s="12">
        <v>-0.11789902816923892</v>
      </c>
      <c r="D219" s="3">
        <v>906581823</v>
      </c>
      <c r="E219" s="37">
        <f t="shared" si="4"/>
        <v>20.625191846634024</v>
      </c>
      <c r="F219" s="38">
        <f t="shared" si="5"/>
        <v>1020022859.0280285</v>
      </c>
    </row>
    <row r="220" spans="1:6" x14ac:dyDescent="0.25">
      <c r="A220" s="12">
        <v>181</v>
      </c>
      <c r="B220" s="12">
        <v>9.4030175745106028</v>
      </c>
      <c r="C220" s="12">
        <v>-0.10469177204994828</v>
      </c>
      <c r="D220" s="3">
        <v>922115752</v>
      </c>
      <c r="E220" s="37">
        <f t="shared" si="4"/>
        <v>20.642181318109369</v>
      </c>
      <c r="F220" s="38">
        <f t="shared" si="5"/>
        <v>1023888110.1472899</v>
      </c>
    </row>
    <row r="221" spans="1:6" x14ac:dyDescent="0.25">
      <c r="A221" s="12">
        <v>182</v>
      </c>
      <c r="B221" s="12">
        <v>9.5315345827089981</v>
      </c>
      <c r="C221" s="12">
        <v>-1.4124844692645411E-2</v>
      </c>
      <c r="D221" s="3">
        <v>1158752072</v>
      </c>
      <c r="E221" s="37">
        <f t="shared" si="4"/>
        <v>20.870609462976507</v>
      </c>
      <c r="F221" s="38">
        <f t="shared" si="5"/>
        <v>1175235403.2513475</v>
      </c>
    </row>
    <row r="222" spans="1:6" x14ac:dyDescent="0.25">
      <c r="A222" s="12">
        <v>183</v>
      </c>
      <c r="B222" s="12">
        <v>9.3995550065786375</v>
      </c>
      <c r="C222" s="12">
        <v>3.6621402233340206E-2</v>
      </c>
      <c r="D222" s="3">
        <v>1211362521</v>
      </c>
      <c r="E222" s="37">
        <f t="shared" si="4"/>
        <v>20.915011613449057</v>
      </c>
      <c r="F222" s="38">
        <f t="shared" si="5"/>
        <v>1167803196.7424369</v>
      </c>
    </row>
    <row r="223" spans="1:6" x14ac:dyDescent="0.25">
      <c r="A223" s="12">
        <v>184</v>
      </c>
      <c r="B223" s="12">
        <v>9.4308444954813648</v>
      </c>
      <c r="C223" s="12">
        <v>-0.14171702174357748</v>
      </c>
      <c r="D223" s="3">
        <v>1071562672</v>
      </c>
      <c r="E223" s="37">
        <f t="shared" si="4"/>
        <v>20.79238386113477</v>
      </c>
      <c r="F223" s="38">
        <f t="shared" si="5"/>
        <v>1234708668.0446875</v>
      </c>
    </row>
    <row r="224" spans="1:6" x14ac:dyDescent="0.25">
      <c r="A224" s="12">
        <v>185</v>
      </c>
      <c r="B224" s="12">
        <v>9.362006051339824</v>
      </c>
      <c r="C224" s="12">
        <v>-1.138278579649743E-2</v>
      </c>
      <c r="D224" s="3">
        <v>1065206367</v>
      </c>
      <c r="E224" s="37">
        <f t="shared" si="4"/>
        <v>20.78643438916745</v>
      </c>
      <c r="F224" s="38">
        <f t="shared" si="5"/>
        <v>1077400653.7161372</v>
      </c>
    </row>
    <row r="225" spans="1:6" x14ac:dyDescent="0.25">
      <c r="A225" s="12">
        <v>186</v>
      </c>
      <c r="B225" s="12">
        <v>9.3175653763493127</v>
      </c>
      <c r="C225" s="12">
        <v>0.11840486219593593</v>
      </c>
      <c r="D225" s="3">
        <v>1156320887</v>
      </c>
      <c r="E225" s="37">
        <f t="shared" si="4"/>
        <v>20.868509152587347</v>
      </c>
      <c r="F225" s="38">
        <f t="shared" si="5"/>
        <v>1027201848.439272</v>
      </c>
    </row>
    <row r="226" spans="1:6" x14ac:dyDescent="0.25">
      <c r="A226" s="12">
        <v>187</v>
      </c>
      <c r="B226" s="12">
        <v>9.3927106431033032</v>
      </c>
      <c r="C226" s="12">
        <v>-1.0301466724813579E-2</v>
      </c>
      <c r="D226" s="3">
        <v>1146625606</v>
      </c>
      <c r="E226" s="37">
        <f t="shared" si="4"/>
        <v>20.860089210301531</v>
      </c>
      <c r="F226" s="38">
        <f t="shared" si="5"/>
        <v>1158498581.0580645</v>
      </c>
    </row>
    <row r="227" spans="1:6" x14ac:dyDescent="0.25">
      <c r="A227" s="12">
        <v>188</v>
      </c>
      <c r="B227" s="12">
        <v>9.3423738392051554</v>
      </c>
      <c r="C227" s="12">
        <v>3.6918583236303704E-2</v>
      </c>
      <c r="D227" s="3">
        <v>1137776195</v>
      </c>
      <c r="E227" s="37">
        <f t="shared" si="4"/>
        <v>20.852341488107303</v>
      </c>
      <c r="F227" s="38">
        <f t="shared" si="5"/>
        <v>1096537039.3525634</v>
      </c>
    </row>
    <row r="228" spans="1:6" x14ac:dyDescent="0.25">
      <c r="A228" s="12">
        <v>189</v>
      </c>
      <c r="B228" s="12">
        <v>9.4089578679735997</v>
      </c>
      <c r="C228" s="12">
        <v>2.802054964783629E-2</v>
      </c>
      <c r="D228" s="3">
        <v>1200214630</v>
      </c>
      <c r="E228" s="37">
        <f t="shared" si="4"/>
        <v>20.905766236080453</v>
      </c>
      <c r="F228" s="38">
        <f t="shared" si="5"/>
        <v>1167050761.1480968</v>
      </c>
    </row>
    <row r="229" spans="1:6" x14ac:dyDescent="0.25">
      <c r="A229" s="12">
        <v>190</v>
      </c>
      <c r="B229" s="12">
        <v>9.3203291352507023</v>
      </c>
      <c r="C229" s="12">
        <v>6.99375128030848E-2</v>
      </c>
      <c r="D229" s="3">
        <v>1179596276</v>
      </c>
      <c r="E229" s="37">
        <f t="shared" si="4"/>
        <v>20.888438077898037</v>
      </c>
      <c r="F229" s="38">
        <f t="shared" si="5"/>
        <v>1099917006.3096812</v>
      </c>
    </row>
    <row r="230" spans="1:6" x14ac:dyDescent="0.25">
      <c r="A230" s="12">
        <v>191</v>
      </c>
      <c r="B230" s="12">
        <v>9.3471951827314328</v>
      </c>
      <c r="C230" s="12">
        <v>3.6199578556320944E-2</v>
      </c>
      <c r="D230" s="3">
        <v>1160405911</v>
      </c>
      <c r="E230" s="37">
        <f t="shared" si="4"/>
        <v>20.872035704131676</v>
      </c>
      <c r="F230" s="38">
        <f t="shared" si="5"/>
        <v>1119150917.7318563</v>
      </c>
    </row>
    <row r="231" spans="1:6" x14ac:dyDescent="0.25">
      <c r="A231" s="12">
        <v>192</v>
      </c>
      <c r="B231" s="12">
        <v>9.3481529944557238</v>
      </c>
      <c r="C231" s="12">
        <v>7.8177173833120506E-2</v>
      </c>
      <c r="D231" s="3">
        <v>1200434973</v>
      </c>
      <c r="E231" s="37">
        <f t="shared" si="4"/>
        <v>20.905949805561267</v>
      </c>
      <c r="F231" s="38">
        <f t="shared" si="5"/>
        <v>1110162937.155436</v>
      </c>
    </row>
    <row r="232" spans="1:6" x14ac:dyDescent="0.25">
      <c r="A232" s="12">
        <v>193</v>
      </c>
      <c r="B232" s="12">
        <v>9.4249100902229817</v>
      </c>
      <c r="C232" s="12">
        <v>-3.1645777254608376E-2</v>
      </c>
      <c r="D232" s="3">
        <v>1183257075</v>
      </c>
      <c r="E232" s="37">
        <f t="shared" ref="E232:E289" si="6">LN(D232)</f>
        <v>20.891536706027072</v>
      </c>
      <c r="F232" s="38">
        <f t="shared" si="5"/>
        <v>1221300954.0070961</v>
      </c>
    </row>
    <row r="233" spans="1:6" x14ac:dyDescent="0.25">
      <c r="A233" s="12">
        <v>194</v>
      </c>
      <c r="B233" s="12">
        <v>9.5390901805847257</v>
      </c>
      <c r="C233" s="12">
        <v>4.3884493195811558E-2</v>
      </c>
      <c r="D233" s="3">
        <v>1419144216</v>
      </c>
      <c r="E233" s="37">
        <f t="shared" si="6"/>
        <v>21.073319862095428</v>
      </c>
      <c r="F233" s="38">
        <f t="shared" ref="F233:F289" si="7">EXP(B233+F$37*E232)</f>
        <v>1358212547.4567833</v>
      </c>
    </row>
    <row r="234" spans="1:6" x14ac:dyDescent="0.25">
      <c r="A234" s="12">
        <v>195</v>
      </c>
      <c r="B234" s="12">
        <v>9.4050485159976418</v>
      </c>
      <c r="C234" s="12">
        <v>-1.5504544606274706E-2</v>
      </c>
      <c r="D234" s="3">
        <v>1292533258</v>
      </c>
      <c r="E234" s="37">
        <f t="shared" si="6"/>
        <v>20.979869895543853</v>
      </c>
      <c r="F234" s="38">
        <f t="shared" si="7"/>
        <v>1312729560.205646</v>
      </c>
    </row>
    <row r="235" spans="1:6" x14ac:dyDescent="0.25">
      <c r="A235" s="12">
        <v>196</v>
      </c>
      <c r="B235" s="12">
        <v>9.4012791774998323</v>
      </c>
      <c r="C235" s="12">
        <v>8.4745387521202531E-2</v>
      </c>
      <c r="D235" s="3">
        <v>1352138172</v>
      </c>
      <c r="E235" s="37">
        <f t="shared" si="6"/>
        <v>21.024953007570154</v>
      </c>
      <c r="F235" s="38">
        <f t="shared" si="7"/>
        <v>1242271778.8238006</v>
      </c>
    </row>
    <row r="236" spans="1:6" x14ac:dyDescent="0.25">
      <c r="A236" s="12">
        <v>197</v>
      </c>
      <c r="B236" s="12">
        <v>9.3527351506765317</v>
      </c>
      <c r="C236" s="12">
        <v>4.7199835293529446E-2</v>
      </c>
      <c r="D236" s="3">
        <v>1271749235</v>
      </c>
      <c r="E236" s="37">
        <f t="shared" si="6"/>
        <v>20.963659140133647</v>
      </c>
      <c r="F236" s="38">
        <f t="shared" si="7"/>
        <v>1213117470.098954</v>
      </c>
    </row>
    <row r="237" spans="1:6" x14ac:dyDescent="0.25">
      <c r="A237" s="12">
        <v>198</v>
      </c>
      <c r="B237" s="12">
        <v>9.3109580942641745</v>
      </c>
      <c r="C237" s="12">
        <v>-3.7562672120072804E-2</v>
      </c>
      <c r="D237" s="3">
        <v>1083441027</v>
      </c>
      <c r="E237" s="37">
        <f t="shared" si="6"/>
        <v>20.803407949217608</v>
      </c>
      <c r="F237" s="38">
        <f t="shared" si="7"/>
        <v>1124911970.7709928</v>
      </c>
    </row>
    <row r="238" spans="1:6" x14ac:dyDescent="0.25">
      <c r="A238" s="12">
        <v>199</v>
      </c>
      <c r="B238" s="12">
        <v>9.3880615813641555</v>
      </c>
      <c r="C238" s="12">
        <v>7.3146102065917873E-2</v>
      </c>
      <c r="D238" s="3">
        <v>1196997357</v>
      </c>
      <c r="E238" s="37">
        <f t="shared" si="6"/>
        <v>20.903082055499759</v>
      </c>
      <c r="F238" s="38">
        <f t="shared" si="7"/>
        <v>1112567176.3680336</v>
      </c>
    </row>
    <row r="239" spans="1:6" x14ac:dyDescent="0.25">
      <c r="A239" s="12">
        <v>200</v>
      </c>
      <c r="B239" s="12">
        <v>9.3737653831385366</v>
      </c>
      <c r="C239" s="12">
        <v>-5.6315332217911518E-2</v>
      </c>
      <c r="D239" s="3">
        <v>1095136863</v>
      </c>
      <c r="E239" s="37">
        <f t="shared" si="6"/>
        <v>20.814145181445493</v>
      </c>
      <c r="F239" s="38">
        <f t="shared" si="7"/>
        <v>1158579489.5281591</v>
      </c>
    </row>
    <row r="240" spans="1:6" x14ac:dyDescent="0.25">
      <c r="A240" s="12">
        <v>201</v>
      </c>
      <c r="B240" s="12">
        <v>9.4657945315702428</v>
      </c>
      <c r="C240" s="12">
        <v>2.6658936575689296E-2</v>
      </c>
      <c r="D240" s="3">
        <v>1242303703</v>
      </c>
      <c r="E240" s="37">
        <f t="shared" si="6"/>
        <v>20.940233317940955</v>
      </c>
      <c r="F240" s="38">
        <f t="shared" si="7"/>
        <v>1209622762.4376049</v>
      </c>
    </row>
    <row r="241" spans="1:6" x14ac:dyDescent="0.25">
      <c r="A241" s="12">
        <v>202</v>
      </c>
      <c r="B241" s="12">
        <v>9.3943945439311367</v>
      </c>
      <c r="C241" s="12">
        <v>-4.5927085276378676E-2</v>
      </c>
      <c r="D241" s="5">
        <v>1152957000</v>
      </c>
      <c r="E241" s="37">
        <f t="shared" si="6"/>
        <v>20.865595783522284</v>
      </c>
      <c r="F241" s="38">
        <f t="shared" si="7"/>
        <v>1207143749.8717842</v>
      </c>
    </row>
    <row r="242" spans="1:6" x14ac:dyDescent="0.25">
      <c r="A242" s="12">
        <v>203</v>
      </c>
      <c r="B242" s="12">
        <v>9.3870419806805145</v>
      </c>
      <c r="C242" s="12">
        <v>-1.5739115543839333E-2</v>
      </c>
      <c r="D242" s="5">
        <v>1132145731</v>
      </c>
      <c r="E242" s="37">
        <f t="shared" si="6"/>
        <v>20.847380546073932</v>
      </c>
      <c r="F242" s="38">
        <f t="shared" si="7"/>
        <v>1150105669.4951375</v>
      </c>
    </row>
    <row r="243" spans="1:6" x14ac:dyDescent="0.25">
      <c r="A243" s="12">
        <v>204</v>
      </c>
      <c r="B243" s="12">
        <v>9.3952001863930317</v>
      </c>
      <c r="C243" s="12">
        <v>1.043144324908063E-2</v>
      </c>
      <c r="D243" s="3">
        <v>1160005902</v>
      </c>
      <c r="E243" s="37">
        <f t="shared" si="6"/>
        <v>20.871690929982776</v>
      </c>
      <c r="F243" s="38">
        <f t="shared" si="7"/>
        <v>1147968260.4083862</v>
      </c>
    </row>
    <row r="244" spans="1:6" x14ac:dyDescent="0.25">
      <c r="A244" s="12">
        <v>205</v>
      </c>
      <c r="B244" s="12">
        <v>9.4450484868544056</v>
      </c>
      <c r="C244" s="12">
        <v>-0.12539220474089596</v>
      </c>
      <c r="D244" s="3">
        <v>1078768871</v>
      </c>
      <c r="E244" s="37">
        <f t="shared" si="6"/>
        <v>20.799086293604038</v>
      </c>
      <c r="F244" s="38">
        <f t="shared" si="7"/>
        <v>1222884804.5656528</v>
      </c>
    </row>
    <row r="245" spans="1:6" x14ac:dyDescent="0.25">
      <c r="A245" s="12">
        <v>206</v>
      </c>
      <c r="B245" s="12">
        <v>9.5278774833514159</v>
      </c>
      <c r="C245" s="12">
        <v>-2.097518221934358E-2</v>
      </c>
      <c r="D245" s="3">
        <v>1249987968</v>
      </c>
      <c r="E245" s="37">
        <f t="shared" si="6"/>
        <v>20.946399762614295</v>
      </c>
      <c r="F245" s="38">
        <f t="shared" si="7"/>
        <v>1276483597.3201432</v>
      </c>
    </row>
    <row r="246" spans="1:6" x14ac:dyDescent="0.25">
      <c r="A246" s="12">
        <v>207</v>
      </c>
      <c r="B246" s="12">
        <v>9.4161303844410948</v>
      </c>
      <c r="C246" s="12">
        <v>3.0965547673771354E-2</v>
      </c>
      <c r="D246" s="3">
        <v>1276791084</v>
      </c>
      <c r="E246" s="37">
        <f t="shared" si="6"/>
        <v>20.967615801552729</v>
      </c>
      <c r="F246" s="38">
        <f t="shared" si="7"/>
        <v>1237860414.2954412</v>
      </c>
    </row>
    <row r="247" spans="1:6" x14ac:dyDescent="0.25">
      <c r="A247" s="12">
        <v>208</v>
      </c>
      <c r="B247" s="12">
        <v>9.4194329688829601</v>
      </c>
      <c r="C247" s="12">
        <v>-6.7196392593313448E-2</v>
      </c>
      <c r="D247" s="3">
        <v>1174872264</v>
      </c>
      <c r="E247" s="37">
        <f t="shared" si="6"/>
        <v>20.884425267143648</v>
      </c>
      <c r="F247" s="38">
        <f t="shared" si="7"/>
        <v>1256532348.7438333</v>
      </c>
    </row>
    <row r="248" spans="1:6" x14ac:dyDescent="0.25">
      <c r="A248" s="12">
        <v>209</v>
      </c>
      <c r="B248" s="12">
        <v>9.428007348195969</v>
      </c>
      <c r="C248" s="12">
        <v>-8.6137878275021507E-2</v>
      </c>
      <c r="D248" s="3">
        <v>1110752296</v>
      </c>
      <c r="E248" s="37">
        <f t="shared" si="6"/>
        <v>20.828303366849955</v>
      </c>
      <c r="F248" s="38">
        <f t="shared" si="7"/>
        <v>1210671795.1918309</v>
      </c>
    </row>
    <row r="249" spans="1:6" x14ac:dyDescent="0.25">
      <c r="A249" s="12">
        <v>210</v>
      </c>
      <c r="B249" s="12">
        <v>9.3663667186058621</v>
      </c>
      <c r="C249" s="12">
        <v>4.2865799466955679E-3</v>
      </c>
      <c r="D249" s="3">
        <v>1108440767</v>
      </c>
      <c r="E249" s="37">
        <f t="shared" si="6"/>
        <v>20.826220150320033</v>
      </c>
      <c r="F249" s="38">
        <f t="shared" si="7"/>
        <v>1103699516.1713874</v>
      </c>
    </row>
    <row r="250" spans="1:6" x14ac:dyDescent="0.25">
      <c r="A250" s="12">
        <v>211</v>
      </c>
      <c r="B250" s="12">
        <v>9.4007496171153253</v>
      </c>
      <c r="C250" s="12">
        <v>-1.4715948532575851E-2</v>
      </c>
      <c r="D250" s="3">
        <v>1124331812</v>
      </c>
      <c r="E250" s="37">
        <f t="shared" si="6"/>
        <v>20.840454751258768</v>
      </c>
      <c r="F250" s="38">
        <f t="shared" si="7"/>
        <v>1140999762.6320834</v>
      </c>
    </row>
    <row r="251" spans="1:6" x14ac:dyDescent="0.25">
      <c r="A251" s="12">
        <v>212</v>
      </c>
      <c r="B251" s="12">
        <v>9.4034572728638786</v>
      </c>
      <c r="C251" s="12">
        <v>-4.949159790948876E-2</v>
      </c>
      <c r="D251" s="3">
        <v>1097406810</v>
      </c>
      <c r="E251" s="37">
        <f t="shared" si="6"/>
        <v>20.816215788146714</v>
      </c>
      <c r="F251" s="38">
        <f t="shared" si="7"/>
        <v>1153085680.1030779</v>
      </c>
    </row>
    <row r="252" spans="1:6" x14ac:dyDescent="0.25">
      <c r="A252" s="12">
        <v>213</v>
      </c>
      <c r="B252" s="12">
        <v>9.4890344059462475</v>
      </c>
      <c r="C252" s="12">
        <v>-3.5882571818778075E-2</v>
      </c>
      <c r="D252" s="3">
        <v>1195787161</v>
      </c>
      <c r="E252" s="37">
        <f t="shared" si="6"/>
        <v>20.902070517608163</v>
      </c>
      <c r="F252" s="38">
        <f t="shared" si="7"/>
        <v>1239474193.8630519</v>
      </c>
    </row>
    <row r="253" spans="1:6" x14ac:dyDescent="0.25">
      <c r="A253" s="12">
        <v>214</v>
      </c>
      <c r="B253" s="12">
        <v>9.3918357919959643</v>
      </c>
      <c r="C253" s="12">
        <v>-6.9018144117070079E-3</v>
      </c>
      <c r="D253" s="3">
        <v>1170940094</v>
      </c>
      <c r="E253" s="37">
        <f t="shared" si="6"/>
        <v>20.881072762268747</v>
      </c>
      <c r="F253" s="38">
        <f t="shared" si="7"/>
        <v>1179049658.378571</v>
      </c>
    </row>
    <row r="254" spans="1:6" x14ac:dyDescent="0.25">
      <c r="A254" s="12">
        <v>215</v>
      </c>
      <c r="B254" s="12">
        <v>9.3910409325155033</v>
      </c>
      <c r="C254" s="12">
        <v>-8.0155724584134447E-3</v>
      </c>
      <c r="D254" s="3">
        <v>1155287860</v>
      </c>
      <c r="E254" s="37">
        <f t="shared" si="6"/>
        <v>20.867615379304901</v>
      </c>
      <c r="F254" s="38">
        <f t="shared" si="7"/>
        <v>1164585366.1895454</v>
      </c>
    </row>
    <row r="255" spans="1:6" x14ac:dyDescent="0.25">
      <c r="A255" s="12">
        <v>216</v>
      </c>
      <c r="B255" s="12">
        <v>9.4151329258635261</v>
      </c>
      <c r="C255" s="12">
        <v>1.6949721054006162E-2</v>
      </c>
      <c r="D255" s="3">
        <v>1204428606</v>
      </c>
      <c r="E255" s="37">
        <f t="shared" si="6"/>
        <v>20.909271105535229</v>
      </c>
      <c r="F255" s="38">
        <f t="shared" si="7"/>
        <v>1184185915.7054574</v>
      </c>
    </row>
    <row r="256" spans="1:6" x14ac:dyDescent="0.25">
      <c r="A256" s="12">
        <v>217</v>
      </c>
      <c r="B256" s="12">
        <v>9.4360782600217803</v>
      </c>
      <c r="C256" s="12">
        <v>-3.6935825884885531E-2</v>
      </c>
      <c r="D256" s="3">
        <v>1192409089</v>
      </c>
      <c r="E256" s="37">
        <f t="shared" si="6"/>
        <v>20.899241542181272</v>
      </c>
      <c r="F256" s="38">
        <f t="shared" si="7"/>
        <v>1237275186.0512655</v>
      </c>
    </row>
    <row r="257" spans="1:6" x14ac:dyDescent="0.25">
      <c r="A257" s="12">
        <v>218</v>
      </c>
      <c r="B257" s="12">
        <v>9.5386498206274339</v>
      </c>
      <c r="C257" s="12">
        <v>-6.0458466857777893E-3</v>
      </c>
      <c r="D257" s="3">
        <v>1355161974</v>
      </c>
      <c r="E257" s="37">
        <f t="shared" si="6"/>
        <v>21.027186822141356</v>
      </c>
      <c r="F257" s="38">
        <f t="shared" si="7"/>
        <v>1363379892.6353245</v>
      </c>
    </row>
    <row r="258" spans="1:6" x14ac:dyDescent="0.25">
      <c r="A258" s="12">
        <v>219</v>
      </c>
      <c r="B258" s="12">
        <v>9.4388172160538417</v>
      </c>
      <c r="C258" s="12">
        <v>4.3877261933856104E-2</v>
      </c>
      <c r="D258" s="3">
        <v>1383174740</v>
      </c>
      <c r="E258" s="37">
        <f t="shared" si="6"/>
        <v>21.047647230165445</v>
      </c>
      <c r="F258" s="38">
        <f t="shared" si="7"/>
        <v>1323797011.6340744</v>
      </c>
    </row>
    <row r="259" spans="1:6" x14ac:dyDescent="0.25">
      <c r="A259" s="12">
        <v>220</v>
      </c>
      <c r="B259" s="12">
        <v>9.4410845877936929</v>
      </c>
      <c r="C259" s="12">
        <v>7.3946756253212342E-2</v>
      </c>
      <c r="D259" s="3">
        <v>1444800838</v>
      </c>
      <c r="E259" s="37">
        <f t="shared" si="6"/>
        <v>21.091237320637902</v>
      </c>
      <c r="F259" s="38">
        <f t="shared" si="7"/>
        <v>1341817082.9558473</v>
      </c>
    </row>
    <row r="260" spans="1:6" x14ac:dyDescent="0.25">
      <c r="A260" s="12">
        <v>221</v>
      </c>
      <c r="B260" s="12">
        <v>9.4085000440347706</v>
      </c>
      <c r="C260" s="12">
        <v>5.0204272855943088E-2</v>
      </c>
      <c r="D260" s="3">
        <v>1398805987</v>
      </c>
      <c r="E260" s="37">
        <f t="shared" si="6"/>
        <v>21.058884843241561</v>
      </c>
      <c r="F260" s="38">
        <f t="shared" si="7"/>
        <v>1330313639.2786126</v>
      </c>
    </row>
    <row r="261" spans="1:6" x14ac:dyDescent="0.25">
      <c r="A261" s="12">
        <v>222</v>
      </c>
      <c r="B261" s="12">
        <v>9.3900661819945412</v>
      </c>
      <c r="C261" s="12">
        <v>-4.9561738544451117E-2</v>
      </c>
      <c r="D261" s="3">
        <v>1220945148</v>
      </c>
      <c r="E261" s="37">
        <f t="shared" si="6"/>
        <v>20.92289110723295</v>
      </c>
      <c r="F261" s="38">
        <f t="shared" si="7"/>
        <v>1282981939.5894966</v>
      </c>
    </row>
    <row r="262" spans="1:6" x14ac:dyDescent="0.25">
      <c r="A262" s="12">
        <v>223</v>
      </c>
      <c r="B262" s="12">
        <v>9.4381061207105237</v>
      </c>
      <c r="C262" s="12">
        <v>-2.2666367454021952E-2</v>
      </c>
      <c r="D262" s="3">
        <v>1221114572</v>
      </c>
      <c r="E262" s="37">
        <f t="shared" si="6"/>
        <v>20.923029862234625</v>
      </c>
      <c r="F262" s="38">
        <f t="shared" si="7"/>
        <v>1249108869.5814493</v>
      </c>
    </row>
    <row r="263" spans="1:6" x14ac:dyDescent="0.25">
      <c r="A263" s="12">
        <v>224</v>
      </c>
      <c r="B263" s="12">
        <v>9.3973205901789054</v>
      </c>
      <c r="C263" s="12">
        <v>-0.11161701049221406</v>
      </c>
      <c r="D263" s="3">
        <v>1072619907</v>
      </c>
      <c r="E263" s="37">
        <f t="shared" si="6"/>
        <v>20.793370003915737</v>
      </c>
      <c r="F263" s="38">
        <f t="shared" si="7"/>
        <v>1199279761.0310318</v>
      </c>
    </row>
    <row r="264" spans="1:6" x14ac:dyDescent="0.25">
      <c r="A264" s="12">
        <v>225</v>
      </c>
      <c r="B264" s="12">
        <v>9.4674574653766665</v>
      </c>
      <c r="C264" s="12">
        <v>5.7949758859386691E-2</v>
      </c>
      <c r="D264" s="3">
        <v>1269337219</v>
      </c>
      <c r="E264" s="37">
        <f t="shared" si="6"/>
        <v>20.961760726389709</v>
      </c>
      <c r="F264" s="38">
        <f t="shared" si="7"/>
        <v>1197870180.8413236</v>
      </c>
    </row>
    <row r="265" spans="1:6" x14ac:dyDescent="0.25">
      <c r="A265" s="12">
        <v>226</v>
      </c>
      <c r="B265" s="12">
        <v>9.3845864667354313</v>
      </c>
      <c r="C265" s="12">
        <v>-2.5149854448713427E-2</v>
      </c>
      <c r="D265" s="3">
        <v>1179557272</v>
      </c>
      <c r="E265" s="37">
        <f t="shared" si="6"/>
        <v>20.888405011801058</v>
      </c>
      <c r="F265" s="38">
        <f t="shared" si="7"/>
        <v>1209599156.7400272</v>
      </c>
    </row>
    <row r="266" spans="1:6" x14ac:dyDescent="0.25">
      <c r="A266" s="12">
        <v>227</v>
      </c>
      <c r="B266" s="12">
        <v>9.3878489877619273</v>
      </c>
      <c r="C266" s="12">
        <v>-1.9121061876870016E-3</v>
      </c>
      <c r="D266" s="3">
        <v>1163338398</v>
      </c>
      <c r="E266" s="37">
        <f t="shared" si="6"/>
        <v>20.874559638064824</v>
      </c>
      <c r="F266" s="38">
        <f t="shared" si="7"/>
        <v>1165564952.5751989</v>
      </c>
    </row>
    <row r="267" spans="1:6" x14ac:dyDescent="0.25">
      <c r="A267" s="12">
        <v>228</v>
      </c>
      <c r="B267" s="12">
        <v>9.3702525393718989</v>
      </c>
      <c r="C267" s="12">
        <v>-6.8857977386786118E-2</v>
      </c>
      <c r="D267" s="3">
        <v>1060920074</v>
      </c>
      <c r="E267" s="37">
        <f t="shared" si="6"/>
        <v>20.782402362920767</v>
      </c>
      <c r="F267" s="38">
        <f t="shared" si="7"/>
        <v>1136546755.4928324</v>
      </c>
    </row>
    <row r="268" spans="1:6" x14ac:dyDescent="0.25">
      <c r="A268" s="12">
        <v>229</v>
      </c>
      <c r="B268" s="12">
        <v>9.362297628296588</v>
      </c>
      <c r="C268" s="12">
        <v>9.0786246889109634E-3</v>
      </c>
      <c r="D268" s="3">
        <v>1081589497</v>
      </c>
      <c r="E268" s="37">
        <f t="shared" si="6"/>
        <v>20.801697552591921</v>
      </c>
      <c r="F268" s="38">
        <f t="shared" si="7"/>
        <v>1071814590.3819343</v>
      </c>
    </row>
    <row r="269" spans="1:6" x14ac:dyDescent="0.25">
      <c r="A269" s="12">
        <v>230</v>
      </c>
      <c r="B269" s="12">
        <v>9.4997899004782429</v>
      </c>
      <c r="C269" s="12">
        <v>-4.3270933390134658E-2</v>
      </c>
      <c r="D269" s="3">
        <v>1190277870</v>
      </c>
      <c r="E269" s="37">
        <f t="shared" si="6"/>
        <v>20.897452621013667</v>
      </c>
      <c r="F269" s="38">
        <f t="shared" si="7"/>
        <v>1242912874.8800769</v>
      </c>
    </row>
    <row r="270" spans="1:6" x14ac:dyDescent="0.25">
      <c r="A270" s="12">
        <v>231</v>
      </c>
      <c r="B270" s="12">
        <v>9.3926806321367113</v>
      </c>
      <c r="C270" s="12">
        <v>1.8171953623635773E-5</v>
      </c>
      <c r="D270" s="3">
        <v>1177074248</v>
      </c>
      <c r="E270" s="37">
        <f t="shared" si="6"/>
        <v>20.886297745647852</v>
      </c>
      <c r="F270" s="38">
        <f t="shared" si="7"/>
        <v>1177052858.4556975</v>
      </c>
    </row>
    <row r="271" spans="1:6" x14ac:dyDescent="0.25">
      <c r="A271" s="12">
        <v>232</v>
      </c>
      <c r="B271" s="12">
        <v>9.4008728960686714</v>
      </c>
      <c r="C271" s="12">
        <v>1.0592118919865001E-2</v>
      </c>
      <c r="D271" s="3">
        <v>1192036201</v>
      </c>
      <c r="E271" s="37">
        <f t="shared" si="6"/>
        <v>20.898928775094856</v>
      </c>
      <c r="F271" s="38">
        <f t="shared" si="7"/>
        <v>1179476645.379864</v>
      </c>
    </row>
    <row r="272" spans="1:6" x14ac:dyDescent="0.25">
      <c r="A272" s="12">
        <v>233</v>
      </c>
      <c r="B272" s="12">
        <v>9.4039061092194434</v>
      </c>
      <c r="C272" s="12">
        <v>-3.8683644003919326E-2</v>
      </c>
      <c r="D272" s="3">
        <v>1146102957</v>
      </c>
      <c r="E272" s="37">
        <f t="shared" si="6"/>
        <v>20.859633291517696</v>
      </c>
      <c r="F272" s="38">
        <f t="shared" si="7"/>
        <v>1191307089.151979</v>
      </c>
    </row>
    <row r="273" spans="1:6" x14ac:dyDescent="0.25">
      <c r="A273" s="12">
        <v>234</v>
      </c>
      <c r="B273" s="12">
        <v>9.3600183605341201</v>
      </c>
      <c r="C273" s="12">
        <v>4.7996954050562479E-2</v>
      </c>
      <c r="D273" s="3">
        <v>1170636699</v>
      </c>
      <c r="E273" s="37">
        <f t="shared" si="6"/>
        <v>20.880813624919416</v>
      </c>
      <c r="F273" s="38">
        <f t="shared" si="7"/>
        <v>1115776788.8042824</v>
      </c>
    </row>
    <row r="274" spans="1:6" x14ac:dyDescent="0.25">
      <c r="A274" s="12">
        <v>235</v>
      </c>
      <c r="B274" s="12">
        <v>9.3841032156173956</v>
      </c>
      <c r="C274" s="12">
        <v>-1.9775008360882751E-2</v>
      </c>
      <c r="D274" s="3">
        <v>1133726352</v>
      </c>
      <c r="E274" s="37">
        <f t="shared" si="6"/>
        <v>20.848775700962193</v>
      </c>
      <c r="F274" s="38">
        <f t="shared" si="7"/>
        <v>1156368940.9199929</v>
      </c>
    </row>
    <row r="275" spans="1:6" x14ac:dyDescent="0.25">
      <c r="A275" s="12">
        <v>236</v>
      </c>
      <c r="B275" s="12">
        <v>9.3199855492454002</v>
      </c>
      <c r="C275" s="12">
        <v>7.1820784452114594E-3</v>
      </c>
      <c r="D275" s="3">
        <v>1073289709</v>
      </c>
      <c r="E275" s="37">
        <f t="shared" si="6"/>
        <v>20.793994263219819</v>
      </c>
      <c r="F275" s="38">
        <f t="shared" si="7"/>
        <v>1065608873.3139409</v>
      </c>
    </row>
    <row r="276" spans="1:6" x14ac:dyDescent="0.25">
      <c r="A276" s="12">
        <v>237</v>
      </c>
      <c r="B276" s="12">
        <v>9.3615279588248601</v>
      </c>
      <c r="C276" s="12">
        <v>-6.2937701463727791E-2</v>
      </c>
      <c r="D276" s="3">
        <v>1012093811</v>
      </c>
      <c r="E276" s="37">
        <f t="shared" si="6"/>
        <v>20.735287102132034</v>
      </c>
      <c r="F276" s="38">
        <f t="shared" si="7"/>
        <v>1077839922.5937326</v>
      </c>
    </row>
    <row r="277" spans="1:6" x14ac:dyDescent="0.25">
      <c r="A277" s="12">
        <v>238</v>
      </c>
      <c r="B277" s="12">
        <v>9.3181108602866765</v>
      </c>
      <c r="C277" s="12">
        <v>-7.0422578461771579E-2</v>
      </c>
      <c r="D277" s="3">
        <v>931303884</v>
      </c>
      <c r="E277" s="37">
        <f t="shared" si="6"/>
        <v>20.652096187997525</v>
      </c>
      <c r="F277" s="38">
        <f t="shared" si="7"/>
        <v>999253208.50056148</v>
      </c>
    </row>
    <row r="278" spans="1:6" x14ac:dyDescent="0.25">
      <c r="A278" s="12">
        <v>239</v>
      </c>
      <c r="B278" s="12">
        <v>9.2941136166730018</v>
      </c>
      <c r="C278" s="12">
        <v>0.11753101012579314</v>
      </c>
      <c r="D278" s="5">
        <v>1048155228</v>
      </c>
      <c r="E278" s="37">
        <f t="shared" si="6"/>
        <v>20.770297530197436</v>
      </c>
      <c r="F278" s="38">
        <f t="shared" si="7"/>
        <v>931928376.14937198</v>
      </c>
    </row>
    <row r="279" spans="1:6" x14ac:dyDescent="0.25">
      <c r="A279" s="12">
        <v>240</v>
      </c>
      <c r="B279" s="12">
        <v>9.2636333412482958</v>
      </c>
      <c r="C279" s="12">
        <v>-8.3218937023957551E-2</v>
      </c>
      <c r="D279" s="5">
        <v>887641094</v>
      </c>
      <c r="E279" s="37">
        <f t="shared" si="6"/>
        <v>20.604078045832928</v>
      </c>
      <c r="F279" s="38">
        <f t="shared" si="7"/>
        <v>964670338.55123198</v>
      </c>
    </row>
    <row r="280" spans="1:6" x14ac:dyDescent="0.25">
      <c r="A280" s="12">
        <v>241</v>
      </c>
      <c r="B280" s="12">
        <v>9.244301529382593</v>
      </c>
      <c r="C280" s="12">
        <v>6.3487923311482675E-2</v>
      </c>
      <c r="D280" s="5">
        <v>920136308</v>
      </c>
      <c r="E280" s="37">
        <f t="shared" si="6"/>
        <v>20.640032377902187</v>
      </c>
      <c r="F280" s="38">
        <f t="shared" si="7"/>
        <v>863534539.86155319</v>
      </c>
    </row>
    <row r="281" spans="1:6" x14ac:dyDescent="0.25">
      <c r="A281" s="12">
        <v>242</v>
      </c>
      <c r="B281" s="12">
        <v>9.4438813848936025</v>
      </c>
      <c r="C281" s="12">
        <v>-5.3320870165649126E-2</v>
      </c>
      <c r="D281" s="5">
        <v>1019500178</v>
      </c>
      <c r="E281" s="37">
        <f t="shared" si="6"/>
        <v>20.742578322574158</v>
      </c>
      <c r="F281" s="38">
        <f t="shared" si="7"/>
        <v>1075336198.8407788</v>
      </c>
    </row>
    <row r="282" spans="1:6" x14ac:dyDescent="0.25">
      <c r="A282" s="12">
        <v>243</v>
      </c>
      <c r="B282" s="12">
        <v>9.3615563450366839</v>
      </c>
      <c r="C282" s="12">
        <v>3.2891350312329592E-2</v>
      </c>
      <c r="D282" s="5">
        <v>1082853770</v>
      </c>
      <c r="E282" s="37">
        <f t="shared" si="6"/>
        <v>20.8028657727648</v>
      </c>
      <c r="F282" s="38">
        <f t="shared" si="7"/>
        <v>1047816615.6349912</v>
      </c>
    </row>
    <row r="283" spans="1:6" x14ac:dyDescent="0.25">
      <c r="A283" s="12">
        <v>244</v>
      </c>
      <c r="B283" s="12">
        <v>9.3351117220607787</v>
      </c>
      <c r="C283" s="12">
        <v>1.3385056729774192E-2</v>
      </c>
      <c r="D283" s="5">
        <v>1069089249</v>
      </c>
      <c r="E283" s="37">
        <f t="shared" si="6"/>
        <v>20.790072953811194</v>
      </c>
      <c r="F283" s="38">
        <f t="shared" si="7"/>
        <v>1054874771.7662306</v>
      </c>
    </row>
    <row r="284" spans="1:6" x14ac:dyDescent="0.25">
      <c r="A284" s="12">
        <v>245</v>
      </c>
      <c r="B284" s="12">
        <v>9.3101195633509644</v>
      </c>
      <c r="C284" s="12">
        <v>6.285902055880932E-2</v>
      </c>
      <c r="D284" s="5">
        <v>1087903959</v>
      </c>
      <c r="E284" s="37">
        <f t="shared" si="6"/>
        <v>20.807518708505931</v>
      </c>
      <c r="F284" s="38">
        <f t="shared" si="7"/>
        <v>1021624340.1801845</v>
      </c>
    </row>
    <row r="285" spans="1:6" x14ac:dyDescent="0.25">
      <c r="A285" s="12">
        <v>246</v>
      </c>
      <c r="B285" s="12">
        <v>9.2689449696845418</v>
      </c>
      <c r="C285" s="12">
        <v>4.8325755245542723E-2</v>
      </c>
      <c r="D285" s="5">
        <v>1038876850</v>
      </c>
      <c r="E285" s="37">
        <f t="shared" si="6"/>
        <v>20.761406014608347</v>
      </c>
      <c r="F285" s="38">
        <f t="shared" si="7"/>
        <v>989866119.74049914</v>
      </c>
    </row>
    <row r="286" spans="1:6" x14ac:dyDescent="0.25">
      <c r="A286" s="12">
        <v>247</v>
      </c>
      <c r="B286" s="12">
        <v>9.2427440756208359</v>
      </c>
      <c r="C286" s="12">
        <v>5.6766103976466198E-2</v>
      </c>
      <c r="D286" s="5">
        <v>995030042</v>
      </c>
      <c r="E286" s="37">
        <f t="shared" si="6"/>
        <v>20.718283487631894</v>
      </c>
      <c r="F286" s="38">
        <f t="shared" si="7"/>
        <v>940119340.97651279</v>
      </c>
    </row>
    <row r="287" spans="1:6" x14ac:dyDescent="0.25">
      <c r="A287" s="12">
        <v>248</v>
      </c>
      <c r="B287" s="12">
        <v>9.269802393206394</v>
      </c>
      <c r="C287" s="12">
        <v>0.10781143752065958</v>
      </c>
      <c r="D287" s="5">
        <v>1050644633</v>
      </c>
      <c r="E287" s="37">
        <f t="shared" si="6"/>
        <v>20.772669748924596</v>
      </c>
      <c r="F287" s="38">
        <f t="shared" si="7"/>
        <v>943265464.3287276</v>
      </c>
    </row>
    <row r="288" spans="1:6" x14ac:dyDescent="0.25">
      <c r="A288" s="12">
        <v>249</v>
      </c>
      <c r="B288" s="12">
        <v>9.3353426317514874</v>
      </c>
      <c r="C288" s="12">
        <v>-3.9934050551996947E-2</v>
      </c>
      <c r="D288" s="5">
        <v>997115275</v>
      </c>
      <c r="E288" s="37">
        <f t="shared" si="6"/>
        <v>20.720376943108018</v>
      </c>
      <c r="F288" s="38">
        <f t="shared" si="7"/>
        <v>1037739880.7027169</v>
      </c>
    </row>
    <row r="289" spans="1:6" ht="15.75" thickBot="1" x14ac:dyDescent="0.3">
      <c r="A289" s="13">
        <v>250</v>
      </c>
      <c r="B289" s="13">
        <v>9.2141009065734796</v>
      </c>
      <c r="C289" s="13">
        <v>8.6733093254364846E-2</v>
      </c>
      <c r="D289" s="5">
        <v>974116358</v>
      </c>
      <c r="E289" s="37">
        <f t="shared" si="6"/>
        <v>20.697041318537256</v>
      </c>
      <c r="F289" s="38">
        <f t="shared" si="7"/>
        <v>893188520.08913016</v>
      </c>
    </row>
  </sheetData>
  <conditionalFormatting sqref="E17:E33">
    <cfRule type="cellIs" dxfId="2" priority="1" operator="lessThan">
      <formula>0.05</formula>
    </cfRule>
  </conditionalFormatting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workbookViewId="0">
      <selection activeCell="J23" sqref="J23"/>
    </sheetView>
  </sheetViews>
  <sheetFormatPr defaultRowHeight="15" x14ac:dyDescent="0.25"/>
  <cols>
    <col min="1" max="1" width="22.5703125" customWidth="1"/>
    <col min="2" max="2" width="11.7109375" bestFit="1" customWidth="1"/>
    <col min="3" max="3" width="14.5703125" bestFit="1" customWidth="1"/>
    <col min="5" max="5" width="9.5703125" bestFit="1" customWidth="1"/>
    <col min="6" max="6" width="13.42578125" bestFit="1" customWidth="1"/>
    <col min="7" max="7" width="11" bestFit="1" customWidth="1"/>
  </cols>
  <sheetData>
    <row r="1" spans="1:7" x14ac:dyDescent="0.25">
      <c r="A1" t="s">
        <v>20</v>
      </c>
    </row>
    <row r="2" spans="1:7" ht="15.75" thickBot="1" x14ac:dyDescent="0.3"/>
    <row r="3" spans="1:7" x14ac:dyDescent="0.25">
      <c r="A3" s="15" t="s">
        <v>21</v>
      </c>
      <c r="B3" s="15"/>
    </row>
    <row r="4" spans="1:7" x14ac:dyDescent="0.25">
      <c r="A4" s="12" t="s">
        <v>22</v>
      </c>
      <c r="B4" s="29">
        <v>0.96041093579379488</v>
      </c>
    </row>
    <row r="5" spans="1:7" x14ac:dyDescent="0.25">
      <c r="A5" s="12" t="s">
        <v>23</v>
      </c>
      <c r="B5" s="29">
        <v>0.92238916559231277</v>
      </c>
    </row>
    <row r="6" spans="1:7" x14ac:dyDescent="0.25">
      <c r="A6" s="12" t="s">
        <v>24</v>
      </c>
      <c r="B6" s="29">
        <v>0.91880211022052893</v>
      </c>
    </row>
    <row r="7" spans="1:7" x14ac:dyDescent="0.25">
      <c r="A7" s="12" t="s">
        <v>25</v>
      </c>
      <c r="B7" s="29">
        <v>6.2153525996915093E-2</v>
      </c>
    </row>
    <row r="8" spans="1:7" ht="15.75" thickBot="1" x14ac:dyDescent="0.3">
      <c r="A8" s="13" t="s">
        <v>26</v>
      </c>
      <c r="B8" s="13">
        <v>250</v>
      </c>
    </row>
    <row r="10" spans="1:7" ht="15.75" thickBot="1" x14ac:dyDescent="0.3">
      <c r="A10" t="s">
        <v>27</v>
      </c>
    </row>
    <row r="11" spans="1:7" x14ac:dyDescent="0.25">
      <c r="A11" s="14"/>
      <c r="B11" s="14" t="s">
        <v>32</v>
      </c>
      <c r="C11" s="14" t="s">
        <v>33</v>
      </c>
      <c r="D11" s="14" t="s">
        <v>34</v>
      </c>
      <c r="E11" s="14" t="s">
        <v>35</v>
      </c>
      <c r="F11" s="14" t="s">
        <v>36</v>
      </c>
    </row>
    <row r="12" spans="1:7" x14ac:dyDescent="0.25">
      <c r="A12" s="12" t="s">
        <v>28</v>
      </c>
      <c r="B12" s="12">
        <v>11</v>
      </c>
      <c r="C12" s="29">
        <v>10.926984833659859</v>
      </c>
      <c r="D12" s="29">
        <v>0.99336225760544172</v>
      </c>
      <c r="E12" s="29">
        <v>257.14383247270712</v>
      </c>
      <c r="F12" s="29">
        <v>2.5697635818875994E-125</v>
      </c>
    </row>
    <row r="13" spans="1:7" x14ac:dyDescent="0.25">
      <c r="A13" s="12" t="s">
        <v>29</v>
      </c>
      <c r="B13" s="12">
        <v>238</v>
      </c>
      <c r="C13" s="29">
        <v>0.91940846893610961</v>
      </c>
      <c r="D13" s="29">
        <v>3.8630607938492001E-3</v>
      </c>
      <c r="E13" s="12"/>
      <c r="F13" s="12"/>
    </row>
    <row r="14" spans="1:7" ht="15.75" thickBot="1" x14ac:dyDescent="0.3">
      <c r="A14" s="13" t="s">
        <v>30</v>
      </c>
      <c r="B14" s="13">
        <v>249</v>
      </c>
      <c r="C14" s="30">
        <v>11.846393302595969</v>
      </c>
      <c r="D14" s="30"/>
      <c r="E14" s="13"/>
      <c r="F14" s="13"/>
    </row>
    <row r="15" spans="1:7" ht="15.75" thickBot="1" x14ac:dyDescent="0.3"/>
    <row r="16" spans="1:7" x14ac:dyDescent="0.25">
      <c r="A16" s="14"/>
      <c r="B16" s="14" t="s">
        <v>37</v>
      </c>
      <c r="C16" s="14" t="s">
        <v>25</v>
      </c>
      <c r="D16" s="14" t="s">
        <v>38</v>
      </c>
      <c r="E16" s="14" t="s">
        <v>39</v>
      </c>
      <c r="F16" s="14" t="s">
        <v>40</v>
      </c>
      <c r="G16" s="14" t="s">
        <v>41</v>
      </c>
    </row>
    <row r="17" spans="1:7" x14ac:dyDescent="0.25">
      <c r="A17" s="12" t="s">
        <v>31</v>
      </c>
      <c r="B17" s="29">
        <v>9.1450092395570923</v>
      </c>
      <c r="C17" s="29">
        <v>0.48293043025028853</v>
      </c>
      <c r="D17" s="29">
        <v>18.936494092570445</v>
      </c>
      <c r="E17" s="29">
        <v>2.1364300053285253E-49</v>
      </c>
      <c r="F17" s="29">
        <v>8.1936452119160776</v>
      </c>
      <c r="G17" s="29">
        <v>10.096373267198107</v>
      </c>
    </row>
    <row r="18" spans="1:7" x14ac:dyDescent="0.25">
      <c r="A18" s="12" t="s">
        <v>105</v>
      </c>
      <c r="B18" s="29">
        <v>-1.556509463581419</v>
      </c>
      <c r="C18" s="29">
        <v>0.23370420785261498</v>
      </c>
      <c r="D18" s="29">
        <v>-6.6601687572652866</v>
      </c>
      <c r="E18" s="29">
        <v>1.8765573524944267E-10</v>
      </c>
      <c r="F18" s="29">
        <v>-2.0169024364244956</v>
      </c>
      <c r="G18" s="29">
        <v>-1.0961164907383423</v>
      </c>
    </row>
    <row r="19" spans="1:7" x14ac:dyDescent="0.25">
      <c r="A19" s="12" t="s">
        <v>106</v>
      </c>
      <c r="B19" s="29">
        <v>-0.62054730054189677</v>
      </c>
      <c r="C19" s="29">
        <v>0.22084966109471679</v>
      </c>
      <c r="D19" s="29">
        <v>-2.8098177623001188</v>
      </c>
      <c r="E19" s="29">
        <v>5.369184458426028E-3</v>
      </c>
      <c r="F19" s="29">
        <v>-1.0556170537014351</v>
      </c>
      <c r="G19" s="29">
        <v>-0.18547754738235833</v>
      </c>
    </row>
    <row r="20" spans="1:7" x14ac:dyDescent="0.25">
      <c r="A20" s="12" t="s">
        <v>107</v>
      </c>
      <c r="B20" s="29">
        <v>-0.44474661910639041</v>
      </c>
      <c r="C20" s="29">
        <v>0.14145749018912604</v>
      </c>
      <c r="D20" s="29">
        <v>-3.1440301854060357</v>
      </c>
      <c r="E20" s="29">
        <v>1.8782147819427133E-3</v>
      </c>
      <c r="F20" s="29">
        <v>-0.72341526199263106</v>
      </c>
      <c r="G20" s="29">
        <v>-0.1660779762201498</v>
      </c>
    </row>
    <row r="21" spans="1:7" x14ac:dyDescent="0.25">
      <c r="A21" s="12" t="s">
        <v>101</v>
      </c>
      <c r="B21" s="29">
        <v>0.36247136657253182</v>
      </c>
      <c r="C21" s="29">
        <v>0.25700787893819199</v>
      </c>
      <c r="D21" s="29">
        <v>1.4103511848354766</v>
      </c>
      <c r="E21" s="29">
        <v>0.15974161059522116</v>
      </c>
      <c r="F21" s="29">
        <v>-0.14382940787937254</v>
      </c>
      <c r="G21" s="29">
        <v>0.86877214102443623</v>
      </c>
    </row>
    <row r="22" spans="1:7" x14ac:dyDescent="0.25">
      <c r="A22" s="12" t="s">
        <v>102</v>
      </c>
      <c r="B22" s="29">
        <v>6.1296832444800546E-2</v>
      </c>
      <c r="C22" s="29">
        <v>3.1480161491478469E-2</v>
      </c>
      <c r="D22" s="29">
        <v>1.947157496679085</v>
      </c>
      <c r="E22" s="29">
        <v>5.2692132641773491E-2</v>
      </c>
      <c r="F22" s="29">
        <v>-7.1850424003163521E-4</v>
      </c>
      <c r="G22" s="29">
        <v>0.12331216912963272</v>
      </c>
    </row>
    <row r="23" spans="1:7" x14ac:dyDescent="0.25">
      <c r="A23" s="12" t="s">
        <v>103</v>
      </c>
      <c r="B23" s="29">
        <v>0.31046642037926431</v>
      </c>
      <c r="C23" s="29">
        <v>3.6951008440524478E-2</v>
      </c>
      <c r="D23" s="29">
        <v>8.4021095359003297</v>
      </c>
      <c r="E23" s="29">
        <v>4.0078017449635553E-15</v>
      </c>
      <c r="F23" s="29">
        <v>0.23767361625392627</v>
      </c>
      <c r="G23" s="29">
        <v>0.38325922450460237</v>
      </c>
    </row>
    <row r="24" spans="1:7" x14ac:dyDescent="0.25">
      <c r="A24" s="12" t="s">
        <v>6</v>
      </c>
      <c r="B24" s="29">
        <v>3.2405257746593343E-2</v>
      </c>
      <c r="C24" s="29">
        <v>1.4587092529744093E-2</v>
      </c>
      <c r="D24" s="29">
        <v>2.2215021725896902</v>
      </c>
      <c r="E24" s="29">
        <v>2.7258402900624687E-2</v>
      </c>
      <c r="F24" s="29">
        <v>3.6689548934533515E-3</v>
      </c>
      <c r="G24" s="29">
        <v>6.114156059973333E-2</v>
      </c>
    </row>
    <row r="25" spans="1:7" x14ac:dyDescent="0.25">
      <c r="A25" s="12" t="s">
        <v>7</v>
      </c>
      <c r="B25" s="29">
        <v>0.15113055923376259</v>
      </c>
      <c r="C25" s="29">
        <v>1.4519757888233824E-2</v>
      </c>
      <c r="D25" s="29">
        <v>10.408614275602499</v>
      </c>
      <c r="E25" s="29">
        <v>3.7464364381565365E-21</v>
      </c>
      <c r="F25" s="29">
        <v>0.12252690438069536</v>
      </c>
      <c r="G25" s="29">
        <v>0.17973421408682982</v>
      </c>
    </row>
    <row r="26" spans="1:7" x14ac:dyDescent="0.25">
      <c r="A26" s="12" t="s">
        <v>8</v>
      </c>
      <c r="B26" s="29">
        <v>4.3725572111019878E-2</v>
      </c>
      <c r="C26" s="29">
        <v>1.4567606273153878E-2</v>
      </c>
      <c r="D26" s="29">
        <v>3.001561910112863</v>
      </c>
      <c r="E26" s="29">
        <v>2.9720708139799397E-3</v>
      </c>
      <c r="F26" s="29">
        <v>1.5027656823442294E-2</v>
      </c>
      <c r="G26" s="29">
        <v>7.2423487398597469E-2</v>
      </c>
    </row>
    <row r="27" spans="1:7" x14ac:dyDescent="0.25">
      <c r="A27" s="12" t="s">
        <v>14</v>
      </c>
      <c r="B27" s="29">
        <v>8.3090916302114931E-2</v>
      </c>
      <c r="C27" s="29">
        <v>1.4761295069044835E-2</v>
      </c>
      <c r="D27" s="29">
        <v>5.6289719779642295</v>
      </c>
      <c r="E27" s="29">
        <v>5.0834764295806043E-8</v>
      </c>
      <c r="F27" s="29">
        <v>5.4011437664155268E-2</v>
      </c>
      <c r="G27" s="29">
        <v>0.11217039494007459</v>
      </c>
    </row>
    <row r="28" spans="1:7" ht="15.75" thickBot="1" x14ac:dyDescent="0.3">
      <c r="A28" s="13" t="s">
        <v>9</v>
      </c>
      <c r="B28" s="30">
        <v>2.8539294478519779E-2</v>
      </c>
      <c r="C28" s="30">
        <v>1.45667137075896E-2</v>
      </c>
      <c r="D28" s="30">
        <v>1.9592129735926735</v>
      </c>
      <c r="E28" s="30">
        <v>5.1255354983268199E-2</v>
      </c>
      <c r="F28" s="30">
        <v>-1.5686247138228457E-4</v>
      </c>
      <c r="G28" s="30">
        <v>5.7235451428421846E-2</v>
      </c>
    </row>
    <row r="32" spans="1:7" x14ac:dyDescent="0.25">
      <c r="A32" t="s">
        <v>42</v>
      </c>
    </row>
    <row r="33" spans="1:3" ht="15.75" thickBot="1" x14ac:dyDescent="0.3"/>
    <row r="34" spans="1:3" x14ac:dyDescent="0.25">
      <c r="A34" s="14" t="s">
        <v>43</v>
      </c>
      <c r="B34" s="14" t="s">
        <v>108</v>
      </c>
      <c r="C34" s="14" t="s">
        <v>45</v>
      </c>
    </row>
    <row r="35" spans="1:3" x14ac:dyDescent="0.25">
      <c r="A35" s="12">
        <v>1</v>
      </c>
      <c r="B35" s="12">
        <v>8.8869854788003</v>
      </c>
      <c r="C35" s="12">
        <v>-3.419220415940849E-2</v>
      </c>
    </row>
    <row r="36" spans="1:3" x14ac:dyDescent="0.25">
      <c r="A36" s="12">
        <v>2</v>
      </c>
      <c r="B36" s="12">
        <v>9.0249130523356804</v>
      </c>
      <c r="C36" s="12">
        <v>-2.7847476892826961E-2</v>
      </c>
    </row>
    <row r="37" spans="1:3" x14ac:dyDescent="0.25">
      <c r="A37" s="12">
        <v>3</v>
      </c>
      <c r="B37" s="12">
        <v>8.9361217615796811</v>
      </c>
      <c r="C37" s="12">
        <v>-3.467504795476728E-2</v>
      </c>
    </row>
    <row r="38" spans="1:3" x14ac:dyDescent="0.25">
      <c r="A38" s="12">
        <v>4</v>
      </c>
      <c r="B38" s="12">
        <v>8.9122788821016883</v>
      </c>
      <c r="C38" s="12">
        <v>-3.0991809364779854E-2</v>
      </c>
    </row>
    <row r="39" spans="1:3" x14ac:dyDescent="0.25">
      <c r="A39" s="12">
        <v>5</v>
      </c>
      <c r="B39" s="12">
        <v>8.8739407911010879</v>
      </c>
      <c r="C39" s="12">
        <v>-4.8018145884462626E-2</v>
      </c>
    </row>
    <row r="40" spans="1:3" x14ac:dyDescent="0.25">
      <c r="A40" s="12">
        <v>6</v>
      </c>
      <c r="B40" s="12">
        <v>8.8831406796051802</v>
      </c>
      <c r="C40" s="12">
        <v>-2.590505948814581E-2</v>
      </c>
    </row>
    <row r="41" spans="1:3" x14ac:dyDescent="0.25">
      <c r="A41" s="12">
        <v>7</v>
      </c>
      <c r="B41" s="12">
        <v>8.8610935471092951</v>
      </c>
      <c r="C41" s="12">
        <v>-7.6044675002879814E-3</v>
      </c>
    </row>
    <row r="42" spans="1:3" x14ac:dyDescent="0.25">
      <c r="A42" s="12">
        <v>8</v>
      </c>
      <c r="B42" s="12">
        <v>8.8824812180764479</v>
      </c>
      <c r="C42" s="12">
        <v>-0.10965130412143864</v>
      </c>
    </row>
    <row r="43" spans="1:3" x14ac:dyDescent="0.25">
      <c r="A43" s="12">
        <v>9</v>
      </c>
      <c r="B43" s="12">
        <v>8.9624024672287934</v>
      </c>
      <c r="C43" s="12">
        <v>-9.9931047547805463E-3</v>
      </c>
    </row>
    <row r="44" spans="1:3" x14ac:dyDescent="0.25">
      <c r="A44" s="12">
        <v>10</v>
      </c>
      <c r="B44" s="12">
        <v>8.9010133814227306</v>
      </c>
      <c r="C44" s="12">
        <v>-1.39032882055794E-2</v>
      </c>
    </row>
    <row r="45" spans="1:3" x14ac:dyDescent="0.25">
      <c r="A45" s="12">
        <v>11</v>
      </c>
      <c r="B45" s="12">
        <v>8.90970393277982</v>
      </c>
      <c r="C45" s="12">
        <v>2.6701528960481724E-2</v>
      </c>
    </row>
    <row r="46" spans="1:3" x14ac:dyDescent="0.25">
      <c r="A46" s="12">
        <v>12</v>
      </c>
      <c r="B46" s="12">
        <v>8.8899356994017822</v>
      </c>
      <c r="C46" s="12">
        <v>-6.0115824151912634E-2</v>
      </c>
    </row>
    <row r="47" spans="1:3" x14ac:dyDescent="0.25">
      <c r="A47" s="12">
        <v>13</v>
      </c>
      <c r="B47" s="12">
        <v>8.9387815855612871</v>
      </c>
      <c r="C47" s="12">
        <v>6.6217865968352996E-2</v>
      </c>
    </row>
    <row r="48" spans="1:3" x14ac:dyDescent="0.25">
      <c r="A48" s="12">
        <v>14</v>
      </c>
      <c r="B48" s="12">
        <v>9.0499814271752737</v>
      </c>
      <c r="C48" s="12">
        <v>-6.1969145682265747E-3</v>
      </c>
    </row>
    <row r="49" spans="1:3" x14ac:dyDescent="0.25">
      <c r="A49" s="12">
        <v>15</v>
      </c>
      <c r="B49" s="12">
        <v>8.9431927149167407</v>
      </c>
      <c r="C49" s="12">
        <v>-3.4135536803944433E-2</v>
      </c>
    </row>
    <row r="50" spans="1:3" x14ac:dyDescent="0.25">
      <c r="A50" s="12">
        <v>16</v>
      </c>
      <c r="B50" s="12">
        <v>8.9385593499123015</v>
      </c>
      <c r="C50" s="12">
        <v>7.8886260886536164E-2</v>
      </c>
    </row>
    <row r="51" spans="1:3" x14ac:dyDescent="0.25">
      <c r="A51" s="12">
        <v>17</v>
      </c>
      <c r="B51" s="12">
        <v>8.9481324799370228</v>
      </c>
      <c r="C51" s="12">
        <v>-6.1598704886177913E-2</v>
      </c>
    </row>
    <row r="52" spans="1:3" x14ac:dyDescent="0.25">
      <c r="A52" s="12">
        <v>18</v>
      </c>
      <c r="B52" s="12">
        <v>8.9497491619590761</v>
      </c>
      <c r="C52" s="12">
        <v>-9.1696446425604705E-2</v>
      </c>
    </row>
    <row r="53" spans="1:3" x14ac:dyDescent="0.25">
      <c r="A53" s="12">
        <v>19</v>
      </c>
      <c r="B53" s="12">
        <v>8.964768530254112</v>
      </c>
      <c r="C53" s="12">
        <v>-1.6036041775985055E-2</v>
      </c>
    </row>
    <row r="54" spans="1:3" x14ac:dyDescent="0.25">
      <c r="A54" s="12">
        <v>20</v>
      </c>
      <c r="B54" s="12">
        <v>8.9262402152119549</v>
      </c>
      <c r="C54" s="12">
        <v>2.7126869908412843E-2</v>
      </c>
    </row>
    <row r="55" spans="1:3" x14ac:dyDescent="0.25">
      <c r="A55" s="12">
        <v>21</v>
      </c>
      <c r="B55" s="12">
        <v>9.006643694724529</v>
      </c>
      <c r="C55" s="12">
        <v>1.9151978630214117E-2</v>
      </c>
    </row>
    <row r="56" spans="1:3" x14ac:dyDescent="0.25">
      <c r="A56" s="12">
        <v>22</v>
      </c>
      <c r="B56" s="12">
        <v>8.9374451662114573</v>
      </c>
      <c r="C56" s="12">
        <v>-7.732061155084935E-2</v>
      </c>
    </row>
    <row r="57" spans="1:3" x14ac:dyDescent="0.25">
      <c r="A57" s="12">
        <v>23</v>
      </c>
      <c r="B57" s="12">
        <v>8.9269887286559477</v>
      </c>
      <c r="C57" s="12">
        <v>0.10798064740288993</v>
      </c>
    </row>
    <row r="58" spans="1:3" x14ac:dyDescent="0.25">
      <c r="A58" s="12">
        <v>24</v>
      </c>
      <c r="B58" s="12">
        <v>8.9383568878164326</v>
      </c>
      <c r="C58" s="12">
        <v>-6.2034454430550667E-2</v>
      </c>
    </row>
    <row r="59" spans="1:3" x14ac:dyDescent="0.25">
      <c r="A59" s="12">
        <v>25</v>
      </c>
      <c r="B59" s="12">
        <v>8.9306157333776639</v>
      </c>
      <c r="C59" s="12">
        <v>2.8348495782283933E-2</v>
      </c>
    </row>
    <row r="60" spans="1:3" x14ac:dyDescent="0.25">
      <c r="A60" s="12">
        <v>26</v>
      </c>
      <c r="B60" s="12">
        <v>9.0874603859943957</v>
      </c>
      <c r="C60" s="12">
        <v>-2.603351211476479E-2</v>
      </c>
    </row>
    <row r="61" spans="1:3" x14ac:dyDescent="0.25">
      <c r="A61" s="12">
        <v>27</v>
      </c>
      <c r="B61" s="12">
        <v>9.0040616932400042</v>
      </c>
      <c r="C61" s="12">
        <v>-4.9872684927352751E-2</v>
      </c>
    </row>
    <row r="62" spans="1:3" x14ac:dyDescent="0.25">
      <c r="A62" s="12">
        <v>28</v>
      </c>
      <c r="B62" s="12">
        <v>8.9756240103411056</v>
      </c>
      <c r="C62" s="12">
        <v>-7.6110556012073616E-2</v>
      </c>
    </row>
    <row r="63" spans="1:3" x14ac:dyDescent="0.25">
      <c r="A63" s="12">
        <v>29</v>
      </c>
      <c r="B63" s="12">
        <v>8.9125373185973285</v>
      </c>
      <c r="C63" s="12">
        <v>7.3152267955149952E-2</v>
      </c>
    </row>
    <row r="64" spans="1:3" x14ac:dyDescent="0.25">
      <c r="A64" s="12">
        <v>30</v>
      </c>
      <c r="B64" s="12">
        <v>8.9019955914882978</v>
      </c>
      <c r="C64" s="12">
        <v>-4.3498499098907573E-2</v>
      </c>
    </row>
    <row r="65" spans="1:3" x14ac:dyDescent="0.25">
      <c r="A65" s="12">
        <v>31</v>
      </c>
      <c r="B65" s="12">
        <v>8.8812512692475174</v>
      </c>
      <c r="C65" s="12">
        <v>-5.0572085990388871E-2</v>
      </c>
    </row>
    <row r="66" spans="1:3" x14ac:dyDescent="0.25">
      <c r="A66" s="12">
        <v>32</v>
      </c>
      <c r="B66" s="12">
        <v>8.8217277823841531</v>
      </c>
      <c r="C66" s="12">
        <v>0.15391847401781789</v>
      </c>
    </row>
    <row r="67" spans="1:3" x14ac:dyDescent="0.25">
      <c r="A67" s="12">
        <v>33</v>
      </c>
      <c r="B67" s="12">
        <v>8.8837468712631882</v>
      </c>
      <c r="C67" s="12">
        <v>-4.4157173319460341E-2</v>
      </c>
    </row>
    <row r="68" spans="1:3" x14ac:dyDescent="0.25">
      <c r="A68" s="12">
        <v>34</v>
      </c>
      <c r="B68" s="12">
        <v>8.8234328887778304</v>
      </c>
      <c r="C68" s="12">
        <v>-1.1074267895493151E-2</v>
      </c>
    </row>
    <row r="69" spans="1:3" x14ac:dyDescent="0.25">
      <c r="A69" s="12">
        <v>35</v>
      </c>
      <c r="B69" s="12">
        <v>8.8426932232363509</v>
      </c>
      <c r="C69" s="12">
        <v>-1.830081437591069E-2</v>
      </c>
    </row>
    <row r="70" spans="1:3" x14ac:dyDescent="0.25">
      <c r="A70" s="12">
        <v>36</v>
      </c>
      <c r="B70" s="12">
        <v>8.7680645175217293</v>
      </c>
      <c r="C70" s="12">
        <v>-0.11331658762194152</v>
      </c>
    </row>
    <row r="71" spans="1:3" x14ac:dyDescent="0.25">
      <c r="A71" s="12">
        <v>37</v>
      </c>
      <c r="B71" s="12">
        <v>8.8974880606331421</v>
      </c>
      <c r="C71" s="12">
        <v>-3.2155923630426742E-2</v>
      </c>
    </row>
    <row r="72" spans="1:3" x14ac:dyDescent="0.25">
      <c r="A72" s="12">
        <v>38</v>
      </c>
      <c r="B72" s="12">
        <v>8.9891184738182481</v>
      </c>
      <c r="C72" s="12">
        <v>9.6248794534758986E-4</v>
      </c>
    </row>
    <row r="73" spans="1:3" x14ac:dyDescent="0.25">
      <c r="A73" s="12">
        <v>39</v>
      </c>
      <c r="B73" s="12">
        <v>8.8944739436710396</v>
      </c>
      <c r="C73" s="12">
        <v>-9.4935023525781759E-3</v>
      </c>
    </row>
    <row r="74" spans="1:3" x14ac:dyDescent="0.25">
      <c r="A74" s="12">
        <v>40</v>
      </c>
      <c r="B74" s="12">
        <v>8.9376384937938713</v>
      </c>
      <c r="C74" s="12">
        <v>-0.16743567807984583</v>
      </c>
    </row>
    <row r="75" spans="1:3" x14ac:dyDescent="0.25">
      <c r="A75" s="12">
        <v>41</v>
      </c>
      <c r="B75" s="12">
        <v>8.8946358729296051</v>
      </c>
      <c r="C75" s="12">
        <v>-9.2491809153472104E-2</v>
      </c>
    </row>
    <row r="76" spans="1:3" x14ac:dyDescent="0.25">
      <c r="A76" s="12">
        <v>42</v>
      </c>
      <c r="B76" s="12">
        <v>8.8584571963027692</v>
      </c>
      <c r="C76" s="12">
        <v>6.695134793733537E-2</v>
      </c>
    </row>
    <row r="77" spans="1:3" x14ac:dyDescent="0.25">
      <c r="A77" s="12">
        <v>43</v>
      </c>
      <c r="B77" s="12">
        <v>8.8451686858163328</v>
      </c>
      <c r="C77" s="12">
        <v>-0.12867274191338574</v>
      </c>
    </row>
    <row r="78" spans="1:3" x14ac:dyDescent="0.25">
      <c r="A78" s="12">
        <v>44</v>
      </c>
      <c r="B78" s="12">
        <v>8.8940536628726043</v>
      </c>
      <c r="C78" s="12">
        <v>-2.0565518719877218E-3</v>
      </c>
    </row>
    <row r="79" spans="1:3" x14ac:dyDescent="0.25">
      <c r="A79" s="12">
        <v>45</v>
      </c>
      <c r="B79" s="12">
        <v>8.9522822211224273</v>
      </c>
      <c r="C79" s="12">
        <v>-2.8647508849315884E-2</v>
      </c>
    </row>
    <row r="80" spans="1:3" x14ac:dyDescent="0.25">
      <c r="A80" s="12">
        <v>46</v>
      </c>
      <c r="B80" s="12">
        <v>8.8586538957623056</v>
      </c>
      <c r="C80" s="12">
        <v>-6.1337038433595836E-2</v>
      </c>
    </row>
    <row r="81" spans="1:3" x14ac:dyDescent="0.25">
      <c r="A81" s="12">
        <v>47</v>
      </c>
      <c r="B81" s="12">
        <v>8.8821545179512214</v>
      </c>
      <c r="C81" s="12">
        <v>-8.9150599254850249E-4</v>
      </c>
    </row>
    <row r="82" spans="1:3" x14ac:dyDescent="0.25">
      <c r="A82" s="12">
        <v>48</v>
      </c>
      <c r="B82" s="12">
        <v>8.8929057212053806</v>
      </c>
      <c r="C82" s="12">
        <v>-0.14322041506158278</v>
      </c>
    </row>
    <row r="83" spans="1:3" x14ac:dyDescent="0.25">
      <c r="A83" s="12">
        <v>49</v>
      </c>
      <c r="B83" s="12">
        <v>8.9573293087661892</v>
      </c>
      <c r="C83" s="12">
        <v>1.7590626472729909E-2</v>
      </c>
    </row>
    <row r="84" spans="1:3" x14ac:dyDescent="0.25">
      <c r="A84" s="12">
        <v>50</v>
      </c>
      <c r="B84" s="12">
        <v>9.0071951584270167</v>
      </c>
      <c r="C84" s="12">
        <v>3.4261244381111666E-2</v>
      </c>
    </row>
    <row r="85" spans="1:3" x14ac:dyDescent="0.25">
      <c r="A85" s="12">
        <v>51</v>
      </c>
      <c r="B85" s="12">
        <v>8.8998837689360322</v>
      </c>
      <c r="C85" s="12">
        <v>-7.5243114401693845E-2</v>
      </c>
    </row>
    <row r="86" spans="1:3" x14ac:dyDescent="0.25">
      <c r="A86" s="12">
        <v>52</v>
      </c>
      <c r="B86" s="12">
        <v>8.9340599974141011</v>
      </c>
      <c r="C86" s="12">
        <v>-4.2863109762132368E-2</v>
      </c>
    </row>
    <row r="87" spans="1:3" x14ac:dyDescent="0.25">
      <c r="A87" s="12">
        <v>53</v>
      </c>
      <c r="B87" s="12">
        <v>8.8959508672351131</v>
      </c>
      <c r="C87" s="12">
        <v>-1.2185137608025087E-2</v>
      </c>
    </row>
    <row r="88" spans="1:3" x14ac:dyDescent="0.25">
      <c r="A88" s="12">
        <v>54</v>
      </c>
      <c r="B88" s="12">
        <v>8.8650309233321725</v>
      </c>
      <c r="C88" s="12">
        <v>-2.6299497454266074E-2</v>
      </c>
    </row>
    <row r="89" spans="1:3" x14ac:dyDescent="0.25">
      <c r="A89" s="12">
        <v>55</v>
      </c>
      <c r="B89" s="12">
        <v>8.8685603946064582</v>
      </c>
      <c r="C89" s="12">
        <v>4.5914796858882667E-2</v>
      </c>
    </row>
    <row r="90" spans="1:3" x14ac:dyDescent="0.25">
      <c r="A90" s="12">
        <v>56</v>
      </c>
      <c r="B90" s="12">
        <v>8.831548802812673</v>
      </c>
      <c r="C90" s="12">
        <v>1.3113316076038828E-2</v>
      </c>
    </row>
    <row r="91" spans="1:3" x14ac:dyDescent="0.25">
      <c r="A91" s="12">
        <v>57</v>
      </c>
      <c r="B91" s="12">
        <v>8.9054053736610648</v>
      </c>
      <c r="C91" s="12">
        <v>9.4908222806218134E-3</v>
      </c>
    </row>
    <row r="92" spans="1:3" x14ac:dyDescent="0.25">
      <c r="A92" s="12">
        <v>58</v>
      </c>
      <c r="B92" s="12">
        <v>8.846949024472222</v>
      </c>
      <c r="C92" s="12">
        <v>-1.4689053556953269E-2</v>
      </c>
    </row>
    <row r="93" spans="1:3" x14ac:dyDescent="0.25">
      <c r="A93" s="12">
        <v>59</v>
      </c>
      <c r="B93" s="12">
        <v>8.8537284539611019</v>
      </c>
      <c r="C93" s="12">
        <v>-2.5846846886471653E-2</v>
      </c>
    </row>
    <row r="94" spans="1:3" x14ac:dyDescent="0.25">
      <c r="A94" s="12">
        <v>60</v>
      </c>
      <c r="B94" s="12">
        <v>8.9125074078587065</v>
      </c>
      <c r="C94" s="12">
        <v>4.0327049495124001E-2</v>
      </c>
    </row>
    <row r="95" spans="1:3" x14ac:dyDescent="0.25">
      <c r="A95" s="12">
        <v>61</v>
      </c>
      <c r="B95" s="12">
        <v>8.9079388506336858</v>
      </c>
      <c r="C95" s="12">
        <v>-4.1864432625720482E-2</v>
      </c>
    </row>
    <row r="96" spans="1:3" x14ac:dyDescent="0.25">
      <c r="A96" s="12">
        <v>62</v>
      </c>
      <c r="B96" s="12">
        <v>9.0131244026223172</v>
      </c>
      <c r="C96" s="12">
        <v>7.532303042608568E-2</v>
      </c>
    </row>
    <row r="97" spans="1:3" x14ac:dyDescent="0.25">
      <c r="A97" s="12">
        <v>63</v>
      </c>
      <c r="B97" s="12">
        <v>8.9069186157239937</v>
      </c>
      <c r="C97" s="12">
        <v>-2.9926763896614972E-2</v>
      </c>
    </row>
    <row r="98" spans="1:3" x14ac:dyDescent="0.25">
      <c r="A98" s="12">
        <v>64</v>
      </c>
      <c r="B98" s="12">
        <v>8.8830344855380918</v>
      </c>
      <c r="C98" s="12">
        <v>9.43121156674529E-2</v>
      </c>
    </row>
    <row r="99" spans="1:3" x14ac:dyDescent="0.25">
      <c r="A99" s="12">
        <v>65</v>
      </c>
      <c r="B99" s="12">
        <v>8.87821741381204</v>
      </c>
      <c r="C99" s="12">
        <v>4.7005892586327036E-5</v>
      </c>
    </row>
    <row r="100" spans="1:3" x14ac:dyDescent="0.25">
      <c r="A100" s="12">
        <v>66</v>
      </c>
      <c r="B100" s="12">
        <v>8.8650808464482971</v>
      </c>
      <c r="C100" s="12">
        <v>-3.8567845792030653E-2</v>
      </c>
    </row>
    <row r="101" spans="1:3" x14ac:dyDescent="0.25">
      <c r="A101" s="12">
        <v>67</v>
      </c>
      <c r="B101" s="12">
        <v>8.8853759832141517</v>
      </c>
      <c r="C101" s="12">
        <v>-1.3570012139936694E-2</v>
      </c>
    </row>
    <row r="102" spans="1:3" x14ac:dyDescent="0.25">
      <c r="A102" s="12">
        <v>68</v>
      </c>
      <c r="B102" s="12">
        <v>8.8914496525786291</v>
      </c>
      <c r="C102" s="12">
        <v>-4.3151670583741364E-2</v>
      </c>
    </row>
    <row r="103" spans="1:3" x14ac:dyDescent="0.25">
      <c r="A103" s="12">
        <v>69</v>
      </c>
      <c r="B103" s="12">
        <v>8.926240516896371</v>
      </c>
      <c r="C103" s="12">
        <v>1.4702600205076521E-2</v>
      </c>
    </row>
    <row r="104" spans="1:3" x14ac:dyDescent="0.25">
      <c r="A104" s="12">
        <v>70</v>
      </c>
      <c r="B104" s="12">
        <v>8.8547477425762597</v>
      </c>
      <c r="C104" s="12">
        <v>-2.2944052880712107E-2</v>
      </c>
    </row>
    <row r="105" spans="1:3" x14ac:dyDescent="0.25">
      <c r="A105" s="12">
        <v>71</v>
      </c>
      <c r="B105" s="12">
        <v>8.8498325317386239</v>
      </c>
      <c r="C105" s="12">
        <v>-3.4188997918752406E-2</v>
      </c>
    </row>
    <row r="106" spans="1:3" x14ac:dyDescent="0.25">
      <c r="A106" s="12">
        <v>72</v>
      </c>
      <c r="B106" s="12">
        <v>8.8821485531432796</v>
      </c>
      <c r="C106" s="12">
        <v>3.061700821633373E-2</v>
      </c>
    </row>
    <row r="107" spans="1:3" x14ac:dyDescent="0.25">
      <c r="A107" s="12">
        <v>73</v>
      </c>
      <c r="B107" s="12">
        <v>8.909243896281561</v>
      </c>
      <c r="C107" s="12">
        <v>1.313871173248593E-2</v>
      </c>
    </row>
    <row r="108" spans="1:3" x14ac:dyDescent="0.25">
      <c r="A108" s="12">
        <v>74</v>
      </c>
      <c r="B108" s="12">
        <v>9.0395530423671122</v>
      </c>
      <c r="C108" s="12">
        <v>-3.2773525378953394E-2</v>
      </c>
    </row>
    <row r="109" spans="1:3" x14ac:dyDescent="0.25">
      <c r="A109" s="12">
        <v>75</v>
      </c>
      <c r="B109" s="12">
        <v>8.930054001682814</v>
      </c>
      <c r="C109" s="12">
        <v>-1.3608002771464456E-2</v>
      </c>
    </row>
    <row r="110" spans="1:3" x14ac:dyDescent="0.25">
      <c r="A110" s="12">
        <v>76</v>
      </c>
      <c r="B110" s="12">
        <v>8.8944306738061698</v>
      </c>
      <c r="C110" s="12">
        <v>8.1041414524472444E-2</v>
      </c>
    </row>
    <row r="111" spans="1:3" x14ac:dyDescent="0.25">
      <c r="A111" s="12">
        <v>77</v>
      </c>
      <c r="B111" s="12">
        <v>8.8942862318016651</v>
      </c>
      <c r="C111" s="12">
        <v>-3.4744119043047306E-2</v>
      </c>
    </row>
    <row r="112" spans="1:3" x14ac:dyDescent="0.25">
      <c r="A112" s="12">
        <v>78</v>
      </c>
      <c r="B112" s="12">
        <v>8.8922009882255573</v>
      </c>
      <c r="C112" s="12">
        <v>-8.4428904388889947E-2</v>
      </c>
    </row>
    <row r="113" spans="1:3" x14ac:dyDescent="0.25">
      <c r="A113" s="12">
        <v>79</v>
      </c>
      <c r="B113" s="12">
        <v>8.8834355066816322</v>
      </c>
      <c r="C113" s="12">
        <v>0.10095056588155593</v>
      </c>
    </row>
    <row r="114" spans="1:3" x14ac:dyDescent="0.25">
      <c r="A114" s="12">
        <v>80</v>
      </c>
      <c r="B114" s="12">
        <v>8.874807190853689</v>
      </c>
      <c r="C114" s="12">
        <v>5.0078467371919899E-2</v>
      </c>
    </row>
    <row r="115" spans="1:3" x14ac:dyDescent="0.25">
      <c r="A115" s="12">
        <v>81</v>
      </c>
      <c r="B115" s="12">
        <v>8.9628197730355446</v>
      </c>
      <c r="C115" s="12">
        <v>-7.2078452475739851E-2</v>
      </c>
    </row>
    <row r="116" spans="1:3" x14ac:dyDescent="0.25">
      <c r="A116" s="12">
        <v>82</v>
      </c>
      <c r="B116" s="12">
        <v>8.8912379863742501</v>
      </c>
      <c r="C116" s="12">
        <v>-2.8968955029679222E-2</v>
      </c>
    </row>
    <row r="117" spans="1:3" x14ac:dyDescent="0.25">
      <c r="A117" s="12">
        <v>83</v>
      </c>
      <c r="B117" s="12">
        <v>8.9028775035664669</v>
      </c>
      <c r="C117" s="12">
        <v>-2.0465963893100181E-2</v>
      </c>
    </row>
    <row r="118" spans="1:3" x14ac:dyDescent="0.25">
      <c r="A118" s="12">
        <v>84</v>
      </c>
      <c r="B118" s="12">
        <v>8.8943545397871269</v>
      </c>
      <c r="C118" s="12">
        <v>7.6657604444658745E-3</v>
      </c>
    </row>
    <row r="119" spans="1:3" x14ac:dyDescent="0.25">
      <c r="A119" s="12">
        <v>85</v>
      </c>
      <c r="B119" s="12">
        <v>8.915932509850677</v>
      </c>
      <c r="C119" s="12">
        <v>3.1808414909894722E-2</v>
      </c>
    </row>
    <row r="120" spans="1:3" x14ac:dyDescent="0.25">
      <c r="A120" s="12">
        <v>86</v>
      </c>
      <c r="B120" s="12">
        <v>9.0296616465690729</v>
      </c>
      <c r="C120" s="12">
        <v>2.1332272393244978E-2</v>
      </c>
    </row>
    <row r="121" spans="1:3" x14ac:dyDescent="0.25">
      <c r="A121" s="12">
        <v>87</v>
      </c>
      <c r="B121" s="12">
        <v>8.9221527090332664</v>
      </c>
      <c r="C121" s="12">
        <v>4.8107491823268234E-2</v>
      </c>
    </row>
    <row r="122" spans="1:3" x14ac:dyDescent="0.25">
      <c r="A122" s="12">
        <v>88</v>
      </c>
      <c r="B122" s="12">
        <v>8.9285636493905329</v>
      </c>
      <c r="C122" s="12">
        <v>6.1647646791200827E-3</v>
      </c>
    </row>
    <row r="123" spans="1:3" x14ac:dyDescent="0.25">
      <c r="A123" s="12">
        <v>89</v>
      </c>
      <c r="B123" s="12">
        <v>8.944953358380479</v>
      </c>
      <c r="C123" s="12">
        <v>5.9705176002005089E-2</v>
      </c>
    </row>
    <row r="124" spans="1:3" x14ac:dyDescent="0.25">
      <c r="A124" s="12">
        <v>90</v>
      </c>
      <c r="B124" s="12">
        <v>8.9555325824044534</v>
      </c>
      <c r="C124" s="12">
        <v>-7.1406992537681901E-2</v>
      </c>
    </row>
    <row r="125" spans="1:3" x14ac:dyDescent="0.25">
      <c r="A125" s="12">
        <v>91</v>
      </c>
      <c r="B125" s="12">
        <v>8.9200425739948201</v>
      </c>
      <c r="C125" s="12">
        <v>1.5186531593124997E-2</v>
      </c>
    </row>
    <row r="126" spans="1:3" x14ac:dyDescent="0.25">
      <c r="A126" s="12">
        <v>92</v>
      </c>
      <c r="B126" s="12">
        <v>8.9565907887140987</v>
      </c>
      <c r="C126" s="12">
        <v>-1.3067119650173709E-2</v>
      </c>
    </row>
    <row r="127" spans="1:3" x14ac:dyDescent="0.25">
      <c r="A127" s="12">
        <v>93</v>
      </c>
      <c r="B127" s="12">
        <v>9.0442567376130309</v>
      </c>
      <c r="C127" s="12">
        <v>9.1196016527348434E-3</v>
      </c>
    </row>
    <row r="128" spans="1:3" x14ac:dyDescent="0.25">
      <c r="A128" s="12">
        <v>94</v>
      </c>
      <c r="B128" s="12">
        <v>8.9816456044221056</v>
      </c>
      <c r="C128" s="12">
        <v>-0.10561017727284927</v>
      </c>
    </row>
    <row r="129" spans="1:3" x14ac:dyDescent="0.25">
      <c r="A129" s="12">
        <v>95</v>
      </c>
      <c r="B129" s="12">
        <v>8.9831677661233478</v>
      </c>
      <c r="C129" s="12">
        <v>5.1572224115208343E-2</v>
      </c>
    </row>
    <row r="130" spans="1:3" x14ac:dyDescent="0.25">
      <c r="A130" s="12">
        <v>96</v>
      </c>
      <c r="B130" s="12">
        <v>8.9927440155434866</v>
      </c>
      <c r="C130" s="12">
        <v>-3.7322991596068888E-2</v>
      </c>
    </row>
    <row r="131" spans="1:3" x14ac:dyDescent="0.25">
      <c r="A131" s="12">
        <v>97</v>
      </c>
      <c r="B131" s="12">
        <v>9.0433334091903799</v>
      </c>
      <c r="C131" s="12">
        <v>1.3105156437832832E-2</v>
      </c>
    </row>
    <row r="132" spans="1:3" x14ac:dyDescent="0.25">
      <c r="A132" s="12">
        <v>98</v>
      </c>
      <c r="B132" s="12">
        <v>9.1474208716972605</v>
      </c>
      <c r="C132" s="12">
        <v>1.676557747874341E-2</v>
      </c>
    </row>
    <row r="133" spans="1:3" x14ac:dyDescent="0.25">
      <c r="A133" s="12">
        <v>99</v>
      </c>
      <c r="B133" s="12">
        <v>9.0508784151147701</v>
      </c>
      <c r="C133" s="12">
        <v>1.865272776031901E-2</v>
      </c>
    </row>
    <row r="134" spans="1:3" x14ac:dyDescent="0.25">
      <c r="A134" s="12">
        <v>100</v>
      </c>
      <c r="B134" s="12">
        <v>9.0476617410566007</v>
      </c>
      <c r="C134" s="12">
        <v>5.9379838717763533E-3</v>
      </c>
    </row>
    <row r="135" spans="1:3" x14ac:dyDescent="0.25">
      <c r="A135" s="12">
        <v>101</v>
      </c>
      <c r="B135" s="12">
        <v>8.9804510704249729</v>
      </c>
      <c r="C135" s="12">
        <v>2.9258632453570854E-2</v>
      </c>
    </row>
    <row r="136" spans="1:3" x14ac:dyDescent="0.25">
      <c r="A136" s="12">
        <v>102</v>
      </c>
      <c r="B136" s="12">
        <v>9.020841581577395</v>
      </c>
      <c r="C136" s="12">
        <v>3.3024199442886371E-2</v>
      </c>
    </row>
    <row r="137" spans="1:3" x14ac:dyDescent="0.25">
      <c r="A137" s="12">
        <v>103</v>
      </c>
      <c r="B137" s="12">
        <v>9.0058628631560769</v>
      </c>
      <c r="C137" s="12">
        <v>-3.1443987095254755E-2</v>
      </c>
    </row>
    <row r="138" spans="1:3" x14ac:dyDescent="0.25">
      <c r="A138" s="12">
        <v>104</v>
      </c>
      <c r="B138" s="12">
        <v>8.9890897185966523</v>
      </c>
      <c r="C138" s="12">
        <v>2.1413514925782806E-2</v>
      </c>
    </row>
    <row r="139" spans="1:3" x14ac:dyDescent="0.25">
      <c r="A139" s="12">
        <v>105</v>
      </c>
      <c r="B139" s="12">
        <v>9.0975567719166577</v>
      </c>
      <c r="C139" s="12">
        <v>5.3552081727023193E-2</v>
      </c>
    </row>
    <row r="140" spans="1:3" x14ac:dyDescent="0.25">
      <c r="A140" s="12">
        <v>106</v>
      </c>
      <c r="B140" s="12">
        <v>9.0070321912591353</v>
      </c>
      <c r="C140" s="12">
        <v>5.1145871966703282E-2</v>
      </c>
    </row>
    <row r="141" spans="1:3" x14ac:dyDescent="0.25">
      <c r="A141" s="12">
        <v>107</v>
      </c>
      <c r="B141" s="12">
        <v>9.0675069209376122</v>
      </c>
      <c r="C141" s="12">
        <v>-2.3728951511269969E-2</v>
      </c>
    </row>
    <row r="142" spans="1:3" x14ac:dyDescent="0.25">
      <c r="A142" s="12">
        <v>108</v>
      </c>
      <c r="B142" s="12">
        <v>9.048832759924446</v>
      </c>
      <c r="C142" s="12">
        <v>-1.9321064582094039E-2</v>
      </c>
    </row>
    <row r="143" spans="1:3" x14ac:dyDescent="0.25">
      <c r="A143" s="12">
        <v>109</v>
      </c>
      <c r="B143" s="12">
        <v>9.0512506357951157</v>
      </c>
      <c r="C143" s="12">
        <v>4.656179673904326E-2</v>
      </c>
    </row>
    <row r="144" spans="1:3" x14ac:dyDescent="0.25">
      <c r="A144" s="12">
        <v>110</v>
      </c>
      <c r="B144" s="12">
        <v>9.1725475333044848</v>
      </c>
      <c r="C144" s="12">
        <v>5.0327451724660577E-2</v>
      </c>
    </row>
    <row r="145" spans="1:3" x14ac:dyDescent="0.25">
      <c r="A145" s="12">
        <v>111</v>
      </c>
      <c r="B145" s="12">
        <v>9.0845902996279992</v>
      </c>
      <c r="C145" s="12">
        <v>4.5070822831274171E-2</v>
      </c>
    </row>
    <row r="146" spans="1:3" x14ac:dyDescent="0.25">
      <c r="A146" s="12">
        <v>112</v>
      </c>
      <c r="B146" s="12">
        <v>9.0361921894534127</v>
      </c>
      <c r="C146" s="12">
        <v>6.1859038264884703E-2</v>
      </c>
    </row>
    <row r="147" spans="1:3" x14ac:dyDescent="0.25">
      <c r="A147" s="12">
        <v>113</v>
      </c>
      <c r="B147" s="12">
        <v>9.0047756472103515</v>
      </c>
      <c r="C147" s="12">
        <v>0.14401189761757038</v>
      </c>
    </row>
    <row r="148" spans="1:3" x14ac:dyDescent="0.25">
      <c r="A148" s="12">
        <v>114</v>
      </c>
      <c r="B148" s="12">
        <v>9.028394122888395</v>
      </c>
      <c r="C148" s="12">
        <v>2.8518239206386298E-2</v>
      </c>
    </row>
    <row r="149" spans="1:3" x14ac:dyDescent="0.25">
      <c r="A149" s="12">
        <v>115</v>
      </c>
      <c r="B149" s="12">
        <v>9.0440078749938131</v>
      </c>
      <c r="C149" s="12">
        <v>6.0278222649245095E-2</v>
      </c>
    </row>
    <row r="150" spans="1:3" x14ac:dyDescent="0.25">
      <c r="A150" s="12">
        <v>116</v>
      </c>
      <c r="B150" s="12">
        <v>9.0624414337386447</v>
      </c>
      <c r="C150" s="12">
        <v>2.0752123763099206E-2</v>
      </c>
    </row>
    <row r="151" spans="1:3" x14ac:dyDescent="0.25">
      <c r="A151" s="12">
        <v>117</v>
      </c>
      <c r="B151" s="12">
        <v>9.1175506634986476</v>
      </c>
      <c r="C151" s="12">
        <v>4.6210837725649156E-2</v>
      </c>
    </row>
    <row r="152" spans="1:3" x14ac:dyDescent="0.25">
      <c r="A152" s="12">
        <v>118</v>
      </c>
      <c r="B152" s="12">
        <v>9.0183373024583862</v>
      </c>
      <c r="C152" s="12">
        <v>5.6992982393719416E-2</v>
      </c>
    </row>
    <row r="153" spans="1:3" x14ac:dyDescent="0.25">
      <c r="A153" s="12">
        <v>119</v>
      </c>
      <c r="B153" s="12">
        <v>9.0476984427721643</v>
      </c>
      <c r="C153" s="12">
        <v>7.5408273363244405E-2</v>
      </c>
    </row>
    <row r="154" spans="1:3" x14ac:dyDescent="0.25">
      <c r="A154" s="12">
        <v>120</v>
      </c>
      <c r="B154" s="12">
        <v>9.0737014936938891</v>
      </c>
      <c r="C154" s="12">
        <v>8.0755842786514265E-2</v>
      </c>
    </row>
    <row r="155" spans="1:3" x14ac:dyDescent="0.25">
      <c r="A155" s="12">
        <v>121</v>
      </c>
      <c r="B155" s="12">
        <v>9.0909994855452787</v>
      </c>
      <c r="C155" s="12">
        <v>7.6704836117800212E-2</v>
      </c>
    </row>
    <row r="156" spans="1:3" x14ac:dyDescent="0.25">
      <c r="A156" s="12">
        <v>122</v>
      </c>
      <c r="B156" s="12">
        <v>9.2379713216469952</v>
      </c>
      <c r="C156" s="12">
        <v>4.7451452081757495E-2</v>
      </c>
    </row>
    <row r="157" spans="1:3" x14ac:dyDescent="0.25">
      <c r="A157" s="12">
        <v>123</v>
      </c>
      <c r="B157" s="12">
        <v>9.1197909274261928</v>
      </c>
      <c r="C157" s="12">
        <v>-9.2544769461113674E-3</v>
      </c>
    </row>
    <row r="158" spans="1:3" x14ac:dyDescent="0.25">
      <c r="A158" s="12">
        <v>124</v>
      </c>
      <c r="B158" s="12">
        <v>9.1390947677618222</v>
      </c>
      <c r="C158" s="12">
        <v>5.9661395989968113E-2</v>
      </c>
    </row>
    <row r="159" spans="1:3" x14ac:dyDescent="0.25">
      <c r="A159" s="12">
        <v>125</v>
      </c>
      <c r="B159" s="12">
        <v>9.1412369562218529</v>
      </c>
      <c r="C159" s="12">
        <v>1.2432599517548937E-2</v>
      </c>
    </row>
    <row r="160" spans="1:3" x14ac:dyDescent="0.25">
      <c r="A160" s="12">
        <v>126</v>
      </c>
      <c r="B160" s="12">
        <v>9.0916064900454607</v>
      </c>
      <c r="C160" s="12">
        <v>1.3519921953145442E-2</v>
      </c>
    </row>
    <row r="161" spans="1:3" x14ac:dyDescent="0.25">
      <c r="A161" s="12">
        <v>127</v>
      </c>
      <c r="B161" s="12">
        <v>9.0787725605120446</v>
      </c>
      <c r="C161" s="12">
        <v>0.1296730527756047</v>
      </c>
    </row>
    <row r="162" spans="1:3" x14ac:dyDescent="0.25">
      <c r="A162" s="12">
        <v>128</v>
      </c>
      <c r="B162" s="12">
        <v>9.0976357327182065</v>
      </c>
      <c r="C162" s="12">
        <v>4.7379411440028107E-2</v>
      </c>
    </row>
    <row r="163" spans="1:3" x14ac:dyDescent="0.25">
      <c r="A163" s="12">
        <v>129</v>
      </c>
      <c r="B163" s="12">
        <v>9.2160699292253554</v>
      </c>
      <c r="C163" s="12">
        <v>5.0052861893776779E-2</v>
      </c>
    </row>
    <row r="164" spans="1:3" x14ac:dyDescent="0.25">
      <c r="A164" s="12">
        <v>130</v>
      </c>
      <c r="B164" s="12">
        <v>9.1337514837133131</v>
      </c>
      <c r="C164" s="12">
        <v>-6.3040146856852886E-2</v>
      </c>
    </row>
    <row r="165" spans="1:3" x14ac:dyDescent="0.25">
      <c r="A165" s="12">
        <v>131</v>
      </c>
      <c r="B165" s="12">
        <v>9.1397063914418268</v>
      </c>
      <c r="C165" s="12">
        <v>5.0921386046276496E-2</v>
      </c>
    </row>
    <row r="166" spans="1:3" x14ac:dyDescent="0.25">
      <c r="A166" s="12">
        <v>132</v>
      </c>
      <c r="B166" s="12">
        <v>9.1540572285750468</v>
      </c>
      <c r="C166" s="12">
        <v>1.1998286304473638E-2</v>
      </c>
    </row>
    <row r="167" spans="1:3" x14ac:dyDescent="0.25">
      <c r="A167" s="12">
        <v>133</v>
      </c>
      <c r="B167" s="12">
        <v>9.175773010453014</v>
      </c>
      <c r="C167" s="12">
        <v>5.7815250273147711E-2</v>
      </c>
    </row>
    <row r="168" spans="1:3" x14ac:dyDescent="0.25">
      <c r="A168" s="12">
        <v>134</v>
      </c>
      <c r="B168" s="12">
        <v>9.3432549225835988</v>
      </c>
      <c r="C168" s="12">
        <v>-6.1429454262778904E-2</v>
      </c>
    </row>
    <row r="169" spans="1:3" x14ac:dyDescent="0.25">
      <c r="A169" s="12">
        <v>135</v>
      </c>
      <c r="B169" s="12">
        <v>9.2076023806523164</v>
      </c>
      <c r="C169" s="12">
        <v>-6.078587075770514E-2</v>
      </c>
    </row>
    <row r="170" spans="1:3" x14ac:dyDescent="0.25">
      <c r="A170" s="12">
        <v>136</v>
      </c>
      <c r="B170" s="12">
        <v>9.2211729810991319</v>
      </c>
      <c r="C170" s="12">
        <v>8.5319794995697862E-2</v>
      </c>
    </row>
    <row r="171" spans="1:3" x14ac:dyDescent="0.25">
      <c r="A171" s="12">
        <v>137</v>
      </c>
      <c r="B171" s="12">
        <v>9.2296869971698321</v>
      </c>
      <c r="C171" s="12">
        <v>-9.8951071285338088E-3</v>
      </c>
    </row>
    <row r="172" spans="1:3" x14ac:dyDescent="0.25">
      <c r="A172" s="12">
        <v>138</v>
      </c>
      <c r="B172" s="12">
        <v>9.2364239635209806</v>
      </c>
      <c r="C172" s="12">
        <v>-0.12612131960917061</v>
      </c>
    </row>
    <row r="173" spans="1:3" x14ac:dyDescent="0.25">
      <c r="A173" s="12">
        <v>139</v>
      </c>
      <c r="B173" s="12">
        <v>9.2548579344610236</v>
      </c>
      <c r="C173" s="12">
        <v>5.6404401193560716E-2</v>
      </c>
    </row>
    <row r="174" spans="1:3" x14ac:dyDescent="0.25">
      <c r="A174" s="12">
        <v>140</v>
      </c>
      <c r="B174" s="12">
        <v>9.2204807559647595</v>
      </c>
      <c r="C174" s="12">
        <v>-1.4908574322589629E-3</v>
      </c>
    </row>
    <row r="175" spans="1:3" x14ac:dyDescent="0.25">
      <c r="A175" s="12">
        <v>141</v>
      </c>
      <c r="B175" s="12">
        <v>9.3687222256984946</v>
      </c>
      <c r="C175" s="12">
        <v>-6.0893804584765121E-3</v>
      </c>
    </row>
    <row r="176" spans="1:3" x14ac:dyDescent="0.25">
      <c r="A176" s="12">
        <v>142</v>
      </c>
      <c r="B176" s="12">
        <v>9.2969518677652889</v>
      </c>
      <c r="C176" s="12">
        <v>-3.8074114230681744E-2</v>
      </c>
    </row>
    <row r="177" spans="1:3" x14ac:dyDescent="0.25">
      <c r="A177" s="12">
        <v>143</v>
      </c>
      <c r="B177" s="12">
        <v>9.2917894380053312</v>
      </c>
      <c r="C177" s="12">
        <v>-0.11140985976227391</v>
      </c>
    </row>
    <row r="178" spans="1:3" x14ac:dyDescent="0.25">
      <c r="A178" s="12">
        <v>144</v>
      </c>
      <c r="B178" s="12">
        <v>9.3142751200780829</v>
      </c>
      <c r="C178" s="12">
        <v>9.0039193635602643E-2</v>
      </c>
    </row>
    <row r="179" spans="1:3" x14ac:dyDescent="0.25">
      <c r="A179" s="12">
        <v>145</v>
      </c>
      <c r="B179" s="12">
        <v>9.3289409606797893</v>
      </c>
      <c r="C179" s="12">
        <v>-3.1970958857233001E-2</v>
      </c>
    </row>
    <row r="180" spans="1:3" x14ac:dyDescent="0.25">
      <c r="A180" s="12">
        <v>146</v>
      </c>
      <c r="B180" s="12">
        <v>9.4725721872221804</v>
      </c>
      <c r="C180" s="12">
        <v>-0.1325532943104939</v>
      </c>
    </row>
    <row r="181" spans="1:3" x14ac:dyDescent="0.25">
      <c r="A181" s="12">
        <v>147</v>
      </c>
      <c r="B181" s="12">
        <v>9.3501359932510013</v>
      </c>
      <c r="C181" s="12">
        <v>6.8655737318071175E-2</v>
      </c>
    </row>
    <row r="182" spans="1:3" x14ac:dyDescent="0.25">
      <c r="A182" s="12">
        <v>148</v>
      </c>
      <c r="B182" s="12">
        <v>9.3658860256954224</v>
      </c>
      <c r="C182" s="12">
        <v>-4.1376045104852821E-2</v>
      </c>
    </row>
    <row r="183" spans="1:3" x14ac:dyDescent="0.25">
      <c r="A183" s="12">
        <v>149</v>
      </c>
      <c r="B183" s="12">
        <v>9.3349464886154436</v>
      </c>
      <c r="C183" s="12">
        <v>-4.4824059445977227E-2</v>
      </c>
    </row>
    <row r="184" spans="1:3" x14ac:dyDescent="0.25">
      <c r="A184" s="12">
        <v>150</v>
      </c>
      <c r="B184" s="12">
        <v>9.3115195805914368</v>
      </c>
      <c r="C184" s="12">
        <v>2.4106859351837429E-2</v>
      </c>
    </row>
    <row r="185" spans="1:3" x14ac:dyDescent="0.25">
      <c r="A185" s="12">
        <v>151</v>
      </c>
      <c r="B185" s="12">
        <v>9.3021465497828526</v>
      </c>
      <c r="C185" s="12">
        <v>3.0058820094277294E-2</v>
      </c>
    </row>
    <row r="186" spans="1:3" x14ac:dyDescent="0.25">
      <c r="A186" s="12">
        <v>152</v>
      </c>
      <c r="B186" s="12">
        <v>9.2788687866311328</v>
      </c>
      <c r="C186" s="12">
        <v>0.1047475254260668</v>
      </c>
    </row>
    <row r="187" spans="1:3" x14ac:dyDescent="0.25">
      <c r="A187" s="12">
        <v>153</v>
      </c>
      <c r="B187" s="12">
        <v>9.3234584405052043</v>
      </c>
      <c r="C187" s="12">
        <v>7.5767558007161284E-2</v>
      </c>
    </row>
    <row r="188" spans="1:3" x14ac:dyDescent="0.25">
      <c r="A188" s="12">
        <v>154</v>
      </c>
      <c r="B188" s="12">
        <v>9.0354394019960313</v>
      </c>
      <c r="C188" s="12">
        <v>0.2122946288894596</v>
      </c>
    </row>
    <row r="189" spans="1:3" x14ac:dyDescent="0.25">
      <c r="A189" s="12">
        <v>155</v>
      </c>
      <c r="B189" s="12">
        <v>9.0890845774032556</v>
      </c>
      <c r="C189" s="12">
        <v>0.15233462030002443</v>
      </c>
    </row>
    <row r="190" spans="1:3" x14ac:dyDescent="0.25">
      <c r="A190" s="12">
        <v>156</v>
      </c>
      <c r="B190" s="12">
        <v>9.1101139685804711</v>
      </c>
      <c r="C190" s="12">
        <v>-5.3344533226997726E-3</v>
      </c>
    </row>
    <row r="191" spans="1:3" x14ac:dyDescent="0.25">
      <c r="A191" s="12">
        <v>157</v>
      </c>
      <c r="B191" s="12">
        <v>9.1823343645616813</v>
      </c>
      <c r="C191" s="12">
        <v>4.3745952368361429E-2</v>
      </c>
    </row>
    <row r="192" spans="1:3" x14ac:dyDescent="0.25">
      <c r="A192" s="12">
        <v>158</v>
      </c>
      <c r="B192" s="12">
        <v>9.2345814489010056</v>
      </c>
      <c r="C192" s="12">
        <v>3.3047409809828565E-2</v>
      </c>
    </row>
    <row r="193" spans="1:3" x14ac:dyDescent="0.25">
      <c r="A193" s="12">
        <v>159</v>
      </c>
      <c r="B193" s="12">
        <v>9.1075810864018987</v>
      </c>
      <c r="C193" s="12">
        <v>7.4945197482252368E-2</v>
      </c>
    </row>
    <row r="194" spans="1:3" x14ac:dyDescent="0.25">
      <c r="A194" s="12">
        <v>160</v>
      </c>
      <c r="B194" s="12">
        <v>9.2224650903172272</v>
      </c>
      <c r="C194" s="12">
        <v>-0.10855255850418644</v>
      </c>
    </row>
    <row r="195" spans="1:3" x14ac:dyDescent="0.25">
      <c r="A195" s="12">
        <v>161</v>
      </c>
      <c r="B195" s="12">
        <v>9.2247988527377984</v>
      </c>
      <c r="C195" s="12">
        <v>7.3332173501619025E-3</v>
      </c>
    </row>
    <row r="196" spans="1:3" x14ac:dyDescent="0.25">
      <c r="A196" s="12">
        <v>162</v>
      </c>
      <c r="B196" s="12">
        <v>9.2005840978830928</v>
      </c>
      <c r="C196" s="12">
        <v>2.5452029435939494E-3</v>
      </c>
    </row>
    <row r="197" spans="1:3" x14ac:dyDescent="0.25">
      <c r="A197" s="12">
        <v>163</v>
      </c>
      <c r="B197" s="12">
        <v>9.1638884307919763</v>
      </c>
      <c r="C197" s="12">
        <v>-2.1688972891059421E-2</v>
      </c>
    </row>
    <row r="198" spans="1:3" x14ac:dyDescent="0.25">
      <c r="A198" s="12">
        <v>164</v>
      </c>
      <c r="B198" s="12">
        <v>9.2253836029732454</v>
      </c>
      <c r="C198" s="12">
        <v>-2.9729972587587028E-2</v>
      </c>
    </row>
    <row r="199" spans="1:3" x14ac:dyDescent="0.25">
      <c r="A199" s="12">
        <v>165</v>
      </c>
      <c r="B199" s="12">
        <v>9.2671438849764023</v>
      </c>
      <c r="C199" s="12">
        <v>-8.1212806797759995E-2</v>
      </c>
    </row>
    <row r="200" spans="1:3" x14ac:dyDescent="0.25">
      <c r="A200" s="12">
        <v>166</v>
      </c>
      <c r="B200" s="12">
        <v>9.2071829304409505</v>
      </c>
      <c r="C200" s="12">
        <v>-9.0963884161077146E-4</v>
      </c>
    </row>
    <row r="201" spans="1:3" x14ac:dyDescent="0.25">
      <c r="A201" s="12">
        <v>167</v>
      </c>
      <c r="B201" s="12">
        <v>9.2408403244901773</v>
      </c>
      <c r="C201" s="12">
        <v>-2.4704612551943228E-2</v>
      </c>
    </row>
    <row r="202" spans="1:3" x14ac:dyDescent="0.25">
      <c r="A202" s="12">
        <v>168</v>
      </c>
      <c r="B202" s="12">
        <v>9.2506900920940396</v>
      </c>
      <c r="C202" s="12">
        <v>-0.10277035011601399</v>
      </c>
    </row>
    <row r="203" spans="1:3" x14ac:dyDescent="0.25">
      <c r="A203" s="12">
        <v>169</v>
      </c>
      <c r="B203" s="12">
        <v>9.2853607143077639</v>
      </c>
      <c r="C203" s="12">
        <v>-2.764993887191558E-2</v>
      </c>
    </row>
    <row r="204" spans="1:3" x14ac:dyDescent="0.25">
      <c r="A204" s="12">
        <v>170</v>
      </c>
      <c r="B204" s="12">
        <v>9.3657844470518796</v>
      </c>
      <c r="C204" s="12">
        <v>0.10240189901400321</v>
      </c>
    </row>
    <row r="205" spans="1:3" x14ac:dyDescent="0.25">
      <c r="A205" s="12">
        <v>171</v>
      </c>
      <c r="B205" s="12">
        <v>9.3137014724724132</v>
      </c>
      <c r="C205" s="12">
        <v>-6.5788552436373493E-2</v>
      </c>
    </row>
    <row r="206" spans="1:3" x14ac:dyDescent="0.25">
      <c r="A206" s="12">
        <v>172</v>
      </c>
      <c r="B206" s="12">
        <v>9.3095929355647282</v>
      </c>
      <c r="C206" s="12">
        <v>2.1004640575769784E-2</v>
      </c>
    </row>
    <row r="207" spans="1:3" x14ac:dyDescent="0.25">
      <c r="A207" s="12">
        <v>173</v>
      </c>
      <c r="B207" s="12">
        <v>9.2266121845430771</v>
      </c>
      <c r="C207" s="12">
        <v>6.0474505843233217E-2</v>
      </c>
    </row>
    <row r="208" spans="1:3" x14ac:dyDescent="0.25">
      <c r="A208" s="12">
        <v>174</v>
      </c>
      <c r="B208" s="12">
        <v>9.2520253044019825</v>
      </c>
      <c r="C208" s="12">
        <v>-0.10804312025653928</v>
      </c>
    </row>
    <row r="209" spans="1:3" x14ac:dyDescent="0.25">
      <c r="A209" s="12">
        <v>175</v>
      </c>
      <c r="B209" s="12">
        <v>9.2754677439429596</v>
      </c>
      <c r="C209" s="12">
        <v>4.8523830093110121E-2</v>
      </c>
    </row>
    <row r="210" spans="1:3" x14ac:dyDescent="0.25">
      <c r="A210" s="12">
        <v>176</v>
      </c>
      <c r="B210" s="12">
        <v>9.292907728108144</v>
      </c>
      <c r="C210" s="12">
        <v>-6.405337201842265E-2</v>
      </c>
    </row>
    <row r="211" spans="1:3" x14ac:dyDescent="0.25">
      <c r="A211" s="12">
        <v>177</v>
      </c>
      <c r="B211" s="12">
        <v>9.3902188678915781</v>
      </c>
      <c r="C211" s="12">
        <v>-8.1203039204122973E-3</v>
      </c>
    </row>
    <row r="212" spans="1:3" x14ac:dyDescent="0.25">
      <c r="A212" s="12">
        <v>178</v>
      </c>
      <c r="B212" s="12">
        <v>9.3203141340129214</v>
      </c>
      <c r="C212" s="12">
        <v>1.184781594500528E-2</v>
      </c>
    </row>
    <row r="213" spans="1:3" x14ac:dyDescent="0.25">
      <c r="A213" s="12">
        <v>179</v>
      </c>
      <c r="B213" s="12">
        <v>9.3162101671680784</v>
      </c>
      <c r="C213" s="12">
        <v>4.3516343593914542E-2</v>
      </c>
    </row>
    <row r="214" spans="1:3" x14ac:dyDescent="0.25">
      <c r="A214" s="12">
        <v>180</v>
      </c>
      <c r="B214" s="12">
        <v>9.3328832333078946</v>
      </c>
      <c r="C214" s="12">
        <v>-0.12095485081551338</v>
      </c>
    </row>
    <row r="215" spans="1:3" x14ac:dyDescent="0.25">
      <c r="A215" s="12">
        <v>181</v>
      </c>
      <c r="B215" s="12">
        <v>9.4031824858346162</v>
      </c>
      <c r="C215" s="12">
        <v>-0.1048566833739617</v>
      </c>
    </row>
    <row r="216" spans="1:3" x14ac:dyDescent="0.25">
      <c r="A216" s="12">
        <v>182</v>
      </c>
      <c r="B216" s="12">
        <v>9.5320115354109252</v>
      </c>
      <c r="C216" s="12">
        <v>-1.4601797394572458E-2</v>
      </c>
    </row>
    <row r="217" spans="1:3" x14ac:dyDescent="0.25">
      <c r="A217" s="12">
        <v>183</v>
      </c>
      <c r="B217" s="12">
        <v>9.3992822671232652</v>
      </c>
      <c r="C217" s="12">
        <v>3.6894141688712523E-2</v>
      </c>
    </row>
    <row r="218" spans="1:3" x14ac:dyDescent="0.25">
      <c r="A218" s="12">
        <v>184</v>
      </c>
      <c r="B218" s="12">
        <v>9.4315452051392548</v>
      </c>
      <c r="C218" s="12">
        <v>-0.14241773140146741</v>
      </c>
    </row>
    <row r="219" spans="1:3" x14ac:dyDescent="0.25">
      <c r="A219" s="12">
        <v>185</v>
      </c>
      <c r="B219" s="12">
        <v>9.3543032906807131</v>
      </c>
      <c r="C219" s="12">
        <v>-3.6800251373865223E-3</v>
      </c>
    </row>
    <row r="220" spans="1:3" x14ac:dyDescent="0.25">
      <c r="A220" s="12">
        <v>186</v>
      </c>
      <c r="B220" s="12">
        <v>9.3388919559008112</v>
      </c>
      <c r="C220" s="12">
        <v>9.7078282644437408E-2</v>
      </c>
    </row>
    <row r="221" spans="1:3" x14ac:dyDescent="0.25">
      <c r="A221" s="12">
        <v>187</v>
      </c>
      <c r="B221" s="12">
        <v>9.3742280312548818</v>
      </c>
      <c r="C221" s="12">
        <v>8.1811451236077914E-3</v>
      </c>
    </row>
    <row r="222" spans="1:3" x14ac:dyDescent="0.25">
      <c r="A222" s="12">
        <v>188</v>
      </c>
      <c r="B222" s="12">
        <v>9.3360565039571615</v>
      </c>
      <c r="C222" s="12">
        <v>4.3235918484297642E-2</v>
      </c>
    </row>
    <row r="223" spans="1:3" x14ac:dyDescent="0.25">
      <c r="A223" s="12">
        <v>189</v>
      </c>
      <c r="B223" s="12">
        <v>9.4092116807098769</v>
      </c>
      <c r="C223" s="12">
        <v>2.7766736911559065E-2</v>
      </c>
    </row>
    <row r="224" spans="1:3" x14ac:dyDescent="0.25">
      <c r="A224" s="12">
        <v>190</v>
      </c>
      <c r="B224" s="12">
        <v>9.3282307336514787</v>
      </c>
      <c r="C224" s="12">
        <v>6.2035914402308379E-2</v>
      </c>
    </row>
    <row r="225" spans="1:3" x14ac:dyDescent="0.25">
      <c r="A225" s="12">
        <v>191</v>
      </c>
      <c r="B225" s="12">
        <v>9.3503830012081153</v>
      </c>
      <c r="C225" s="12">
        <v>3.3011760079638464E-2</v>
      </c>
    </row>
    <row r="226" spans="1:3" x14ac:dyDescent="0.25">
      <c r="A226" s="12">
        <v>192</v>
      </c>
      <c r="B226" s="12">
        <v>9.35148768403071</v>
      </c>
      <c r="C226" s="12">
        <v>7.4842484258134334E-2</v>
      </c>
    </row>
    <row r="227" spans="1:3" x14ac:dyDescent="0.25">
      <c r="A227" s="12">
        <v>193</v>
      </c>
      <c r="B227" s="12">
        <v>9.4251413253333194</v>
      </c>
      <c r="C227" s="12">
        <v>-3.1877012364946111E-2</v>
      </c>
    </row>
    <row r="228" spans="1:3" x14ac:dyDescent="0.25">
      <c r="A228" s="12">
        <v>194</v>
      </c>
      <c r="B228" s="12">
        <v>9.5392193490431012</v>
      </c>
      <c r="C228" s="12">
        <v>4.3755324737436041E-2</v>
      </c>
    </row>
    <row r="229" spans="1:3" x14ac:dyDescent="0.25">
      <c r="A229" s="12">
        <v>195</v>
      </c>
      <c r="B229" s="12">
        <v>9.4050163421949655</v>
      </c>
      <c r="C229" s="12">
        <v>-1.5472370803598423E-2</v>
      </c>
    </row>
    <row r="230" spans="1:3" x14ac:dyDescent="0.25">
      <c r="A230" s="12">
        <v>196</v>
      </c>
      <c r="B230" s="12">
        <v>9.4005603612020447</v>
      </c>
      <c r="C230" s="12">
        <v>8.5464203818990114E-2</v>
      </c>
    </row>
    <row r="231" spans="1:3" x14ac:dyDescent="0.25">
      <c r="A231" s="12">
        <v>197</v>
      </c>
      <c r="B231" s="12">
        <v>9.344463236167007</v>
      </c>
      <c r="C231" s="12">
        <v>5.5471749803054138E-2</v>
      </c>
    </row>
    <row r="232" spans="1:3" x14ac:dyDescent="0.25">
      <c r="A232" s="12">
        <v>198</v>
      </c>
      <c r="B232" s="12">
        <v>9.3330227957248173</v>
      </c>
      <c r="C232" s="12">
        <v>-5.962737358071557E-2</v>
      </c>
    </row>
    <row r="233" spans="1:3" x14ac:dyDescent="0.25">
      <c r="A233" s="12">
        <v>199</v>
      </c>
      <c r="B233" s="12">
        <v>9.369732689425037</v>
      </c>
      <c r="C233" s="12">
        <v>9.1474994005036336E-2</v>
      </c>
    </row>
    <row r="234" spans="1:3" x14ac:dyDescent="0.25">
      <c r="A234" s="12">
        <v>200</v>
      </c>
      <c r="B234" s="12">
        <v>9.3657998337299908</v>
      </c>
      <c r="C234" s="12">
        <v>-4.8349782809365749E-2</v>
      </c>
    </row>
    <row r="235" spans="1:3" x14ac:dyDescent="0.25">
      <c r="A235" s="12">
        <v>201</v>
      </c>
      <c r="B235" s="12">
        <v>9.4643608299790642</v>
      </c>
      <c r="C235" s="12">
        <v>2.80926381668678E-2</v>
      </c>
    </row>
    <row r="236" spans="1:3" x14ac:dyDescent="0.25">
      <c r="A236" s="12">
        <v>202</v>
      </c>
      <c r="B236" s="12">
        <v>9.402060645994613</v>
      </c>
      <c r="C236" s="12">
        <v>-5.3593187339854964E-2</v>
      </c>
    </row>
    <row r="237" spans="1:3" x14ac:dyDescent="0.25">
      <c r="A237" s="12">
        <v>203</v>
      </c>
      <c r="B237" s="12">
        <v>9.3899875577057141</v>
      </c>
      <c r="C237" s="12">
        <v>-1.868469256903893E-2</v>
      </c>
    </row>
    <row r="238" spans="1:3" x14ac:dyDescent="0.25">
      <c r="A238" s="12">
        <v>204</v>
      </c>
      <c r="B238" s="12">
        <v>9.3984332523813929</v>
      </c>
      <c r="C238" s="12">
        <v>7.1983772607193686E-3</v>
      </c>
    </row>
    <row r="239" spans="1:3" x14ac:dyDescent="0.25">
      <c r="A239" s="12">
        <v>205</v>
      </c>
      <c r="B239" s="12">
        <v>9.4453245726493673</v>
      </c>
      <c r="C239" s="12">
        <v>-0.12566829053585771</v>
      </c>
    </row>
    <row r="240" spans="1:3" x14ac:dyDescent="0.25">
      <c r="A240" s="12">
        <v>206</v>
      </c>
      <c r="B240" s="12">
        <v>9.5279361604483892</v>
      </c>
      <c r="C240" s="12">
        <v>-2.103385931631685E-2</v>
      </c>
    </row>
    <row r="241" spans="1:3" x14ac:dyDescent="0.25">
      <c r="A241" s="12">
        <v>207</v>
      </c>
      <c r="B241" s="12">
        <v>9.4151740983534644</v>
      </c>
      <c r="C241" s="12">
        <v>3.1921833761401786E-2</v>
      </c>
    </row>
    <row r="242" spans="1:3" x14ac:dyDescent="0.25">
      <c r="A242" s="12">
        <v>208</v>
      </c>
      <c r="B242" s="12">
        <v>9.4192513959092601</v>
      </c>
      <c r="C242" s="12">
        <v>-6.7014819619613419E-2</v>
      </c>
    </row>
    <row r="243" spans="1:3" x14ac:dyDescent="0.25">
      <c r="A243" s="12">
        <v>209</v>
      </c>
      <c r="B243" s="12">
        <v>9.4208779403849725</v>
      </c>
      <c r="C243" s="12">
        <v>-7.9008470464025038E-2</v>
      </c>
    </row>
    <row r="244" spans="1:3" x14ac:dyDescent="0.25">
      <c r="A244" s="12">
        <v>210</v>
      </c>
      <c r="B244" s="12">
        <v>9.3883542654822421</v>
      </c>
      <c r="C244" s="12">
        <v>-1.770096692968437E-2</v>
      </c>
    </row>
    <row r="245" spans="1:3" x14ac:dyDescent="0.25">
      <c r="A245" s="12">
        <v>211</v>
      </c>
      <c r="B245" s="12">
        <v>9.3826002533144504</v>
      </c>
      <c r="C245" s="12">
        <v>3.4334152682991004E-3</v>
      </c>
    </row>
    <row r="246" spans="1:3" x14ac:dyDescent="0.25">
      <c r="A246" s="12">
        <v>212</v>
      </c>
      <c r="B246" s="12">
        <v>9.3965035234183212</v>
      </c>
      <c r="C246" s="12">
        <v>-4.2537848463931383E-2</v>
      </c>
    </row>
    <row r="247" spans="1:3" x14ac:dyDescent="0.25">
      <c r="A247" s="12">
        <v>213</v>
      </c>
      <c r="B247" s="12">
        <v>9.48989936607693</v>
      </c>
      <c r="C247" s="12">
        <v>-3.6747531949460566E-2</v>
      </c>
    </row>
    <row r="248" spans="1:3" x14ac:dyDescent="0.25">
      <c r="A248" s="12">
        <v>214</v>
      </c>
      <c r="B248" s="12">
        <v>9.3990420883729531</v>
      </c>
      <c r="C248" s="12">
        <v>-1.4108110788695782E-2</v>
      </c>
    </row>
    <row r="249" spans="1:3" x14ac:dyDescent="0.25">
      <c r="A249" s="12">
        <v>215</v>
      </c>
      <c r="B249" s="12">
        <v>9.3940782942243164</v>
      </c>
      <c r="C249" s="12">
        <v>-1.1052934167226525E-2</v>
      </c>
    </row>
    <row r="250" spans="1:3" x14ac:dyDescent="0.25">
      <c r="A250" s="12">
        <v>216</v>
      </c>
      <c r="B250" s="12">
        <v>9.418298577905345</v>
      </c>
      <c r="C250" s="12">
        <v>1.3784069012187317E-2</v>
      </c>
    </row>
    <row r="251" spans="1:3" x14ac:dyDescent="0.25">
      <c r="A251" s="12">
        <v>217</v>
      </c>
      <c r="B251" s="12">
        <v>9.4364415358724703</v>
      </c>
      <c r="C251" s="12">
        <v>-3.7299101735575491E-2</v>
      </c>
    </row>
    <row r="252" spans="1:3" x14ac:dyDescent="0.25">
      <c r="A252" s="12">
        <v>218</v>
      </c>
      <c r="B252" s="12">
        <v>9.5395672951546047</v>
      </c>
      <c r="C252" s="12">
        <v>-6.9633212129485145E-3</v>
      </c>
    </row>
    <row r="253" spans="1:3" x14ac:dyDescent="0.25">
      <c r="A253" s="12">
        <v>219</v>
      </c>
      <c r="B253" s="12">
        <v>9.4419494288340342</v>
      </c>
      <c r="C253" s="12">
        <v>4.0745049153663615E-2</v>
      </c>
    </row>
    <row r="254" spans="1:3" x14ac:dyDescent="0.25">
      <c r="A254" s="12">
        <v>220</v>
      </c>
      <c r="B254" s="12">
        <v>9.4430564376492292</v>
      </c>
      <c r="C254" s="12">
        <v>7.1974906397676008E-2</v>
      </c>
    </row>
    <row r="255" spans="1:3" x14ac:dyDescent="0.25">
      <c r="A255" s="12">
        <v>221</v>
      </c>
      <c r="B255" s="12">
        <v>9.4014097850062797</v>
      </c>
      <c r="C255" s="12">
        <v>5.7294531884434008E-2</v>
      </c>
    </row>
    <row r="256" spans="1:3" x14ac:dyDescent="0.25">
      <c r="A256" s="12">
        <v>222</v>
      </c>
      <c r="B256" s="12">
        <v>9.4126161839827436</v>
      </c>
      <c r="C256" s="12">
        <v>-7.2111740532653457E-2</v>
      </c>
    </row>
    <row r="257" spans="1:3" x14ac:dyDescent="0.25">
      <c r="A257" s="12">
        <v>223</v>
      </c>
      <c r="B257" s="12">
        <v>9.4216591442380135</v>
      </c>
      <c r="C257" s="12">
        <v>-6.2193909815118076E-3</v>
      </c>
    </row>
    <row r="258" spans="1:3" x14ac:dyDescent="0.25">
      <c r="A258" s="12">
        <v>224</v>
      </c>
      <c r="B258" s="12">
        <v>9.3904495881543468</v>
      </c>
      <c r="C258" s="12">
        <v>-0.10474600846765547</v>
      </c>
    </row>
    <row r="259" spans="1:3" x14ac:dyDescent="0.25">
      <c r="A259" s="12">
        <v>225</v>
      </c>
      <c r="B259" s="12">
        <v>9.4688193060474575</v>
      </c>
      <c r="C259" s="12">
        <v>5.6587918188595765E-2</v>
      </c>
    </row>
    <row r="260" spans="1:3" x14ac:dyDescent="0.25">
      <c r="A260" s="12">
        <v>226</v>
      </c>
      <c r="B260" s="12">
        <v>9.3930827790999682</v>
      </c>
      <c r="C260" s="12">
        <v>-3.3646166813250389E-2</v>
      </c>
    </row>
    <row r="261" spans="1:3" x14ac:dyDescent="0.25">
      <c r="A261" s="12">
        <v>227</v>
      </c>
      <c r="B261" s="12">
        <v>9.3909636359031428</v>
      </c>
      <c r="C261" s="12">
        <v>-5.0267543289024275E-3</v>
      </c>
    </row>
    <row r="262" spans="1:3" x14ac:dyDescent="0.25">
      <c r="A262" s="12">
        <v>228</v>
      </c>
      <c r="B262" s="12">
        <v>9.3740006229822885</v>
      </c>
      <c r="C262" s="12">
        <v>-7.2606060997175703E-2</v>
      </c>
    </row>
    <row r="263" spans="1:3" x14ac:dyDescent="0.25">
      <c r="A263" s="12">
        <v>229</v>
      </c>
      <c r="B263" s="12">
        <v>9.3622433837631984</v>
      </c>
      <c r="C263" s="12">
        <v>9.1328692223004992E-3</v>
      </c>
    </row>
    <row r="264" spans="1:3" x14ac:dyDescent="0.25">
      <c r="A264" s="12">
        <v>230</v>
      </c>
      <c r="B264" s="12">
        <v>9.4986871654986498</v>
      </c>
      <c r="C264" s="12">
        <v>-4.2168198410541535E-2</v>
      </c>
    </row>
    <row r="265" spans="1:3" x14ac:dyDescent="0.25">
      <c r="A265" s="12">
        <v>231</v>
      </c>
      <c r="B265" s="12">
        <v>9.3924144190175056</v>
      </c>
      <c r="C265" s="12">
        <v>2.8438507282935177E-4</v>
      </c>
    </row>
    <row r="266" spans="1:3" x14ac:dyDescent="0.25">
      <c r="A266" s="12">
        <v>232</v>
      </c>
      <c r="B266" s="12">
        <v>9.3999911106951544</v>
      </c>
      <c r="C266" s="12">
        <v>1.147390429338202E-2</v>
      </c>
    </row>
    <row r="267" spans="1:3" x14ac:dyDescent="0.25">
      <c r="A267" s="12">
        <v>233</v>
      </c>
      <c r="B267" s="12">
        <v>9.3973665878226686</v>
      </c>
      <c r="C267" s="12">
        <v>-3.214412260714461E-2</v>
      </c>
    </row>
    <row r="268" spans="1:3" x14ac:dyDescent="0.25">
      <c r="A268" s="12">
        <v>234</v>
      </c>
      <c r="B268" s="12">
        <v>9.3813290691812341</v>
      </c>
      <c r="C268" s="12">
        <v>2.6686245403448439E-2</v>
      </c>
    </row>
    <row r="269" spans="1:3" x14ac:dyDescent="0.25">
      <c r="A269" s="12">
        <v>235</v>
      </c>
      <c r="B269" s="12">
        <v>9.3658078933717768</v>
      </c>
      <c r="C269" s="12">
        <v>-1.4796861152639451E-3</v>
      </c>
    </row>
    <row r="270" spans="1:3" x14ac:dyDescent="0.25">
      <c r="A270" s="12">
        <v>236</v>
      </c>
      <c r="B270" s="12">
        <v>9.3132602818050945</v>
      </c>
      <c r="C270" s="12">
        <v>1.390734588551723E-2</v>
      </c>
    </row>
    <row r="271" spans="1:3" x14ac:dyDescent="0.25">
      <c r="A271" s="12">
        <v>237</v>
      </c>
      <c r="B271" s="12">
        <v>9.3621876889307867</v>
      </c>
      <c r="C271" s="12">
        <v>-6.3597431569654361E-2</v>
      </c>
    </row>
    <row r="272" spans="1:3" x14ac:dyDescent="0.25">
      <c r="A272" s="12">
        <v>238</v>
      </c>
      <c r="B272" s="12">
        <v>9.3256538724632669</v>
      </c>
      <c r="C272" s="12">
        <v>-7.7965590638362059E-2</v>
      </c>
    </row>
    <row r="273" spans="1:3" x14ac:dyDescent="0.25">
      <c r="A273" s="12">
        <v>239</v>
      </c>
      <c r="B273" s="12">
        <v>9.2959322484880946</v>
      </c>
      <c r="C273" s="12">
        <v>0.11571237831070036</v>
      </c>
    </row>
    <row r="274" spans="1:3" x14ac:dyDescent="0.25">
      <c r="A274" s="12">
        <v>240</v>
      </c>
      <c r="B274" s="12">
        <v>9.2661972486662503</v>
      </c>
      <c r="C274" s="12">
        <v>-8.5782844441911976E-2</v>
      </c>
    </row>
    <row r="275" spans="1:3" x14ac:dyDescent="0.25">
      <c r="A275" s="12">
        <v>241</v>
      </c>
      <c r="B275" s="12">
        <v>9.2444248825631821</v>
      </c>
      <c r="C275" s="12">
        <v>6.3364570130893583E-2</v>
      </c>
    </row>
    <row r="276" spans="1:3" x14ac:dyDescent="0.25">
      <c r="A276" s="12">
        <v>242</v>
      </c>
      <c r="B276" s="12">
        <v>9.4445873108576599</v>
      </c>
      <c r="C276" s="12">
        <v>-5.4026796129706511E-2</v>
      </c>
    </row>
    <row r="277" spans="1:3" x14ac:dyDescent="0.25">
      <c r="A277" s="12">
        <v>243</v>
      </c>
      <c r="B277" s="12">
        <v>9.3614691581885356</v>
      </c>
      <c r="C277" s="12">
        <v>3.2978537160477828E-2</v>
      </c>
    </row>
    <row r="278" spans="1:3" x14ac:dyDescent="0.25">
      <c r="A278" s="12">
        <v>244</v>
      </c>
      <c r="B278" s="12">
        <v>9.3348348949072619</v>
      </c>
      <c r="C278" s="12">
        <v>1.3661883883290926E-2</v>
      </c>
    </row>
    <row r="279" spans="1:3" x14ac:dyDescent="0.25">
      <c r="A279" s="12">
        <v>245</v>
      </c>
      <c r="B279" s="12">
        <v>9.3033213676968334</v>
      </c>
      <c r="C279" s="12">
        <v>6.9657216212940298E-2</v>
      </c>
    </row>
    <row r="280" spans="1:3" x14ac:dyDescent="0.25">
      <c r="A280" s="12">
        <v>246</v>
      </c>
      <c r="B280" s="12">
        <v>9.2908769364647572</v>
      </c>
      <c r="C280" s="12">
        <v>2.6393788465327361E-2</v>
      </c>
    </row>
    <row r="281" spans="1:3" x14ac:dyDescent="0.25">
      <c r="A281" s="12">
        <v>247</v>
      </c>
      <c r="B281" s="12">
        <v>9.2244088733195255</v>
      </c>
      <c r="C281" s="12">
        <v>7.5101306277776558E-2</v>
      </c>
    </row>
    <row r="282" spans="1:3" x14ac:dyDescent="0.25">
      <c r="A282" s="12">
        <v>248</v>
      </c>
      <c r="B282" s="12">
        <v>9.2615957626870546</v>
      </c>
      <c r="C282" s="12">
        <v>0.11601806803999892</v>
      </c>
    </row>
    <row r="283" spans="1:3" x14ac:dyDescent="0.25">
      <c r="A283" s="12">
        <v>249</v>
      </c>
      <c r="B283" s="12">
        <v>9.3352605224936482</v>
      </c>
      <c r="C283" s="12">
        <v>-3.9851941294157811E-2</v>
      </c>
    </row>
    <row r="284" spans="1:3" ht="15.75" thickBot="1" x14ac:dyDescent="0.3">
      <c r="A284" s="13">
        <v>250</v>
      </c>
      <c r="B284" s="13">
        <v>9.2196878787520991</v>
      </c>
      <c r="C284" s="13">
        <v>8.114612107574537E-2</v>
      </c>
    </row>
  </sheetData>
  <conditionalFormatting sqref="E17:E28">
    <cfRule type="cellIs" dxfId="1" priority="1" operator="lessThan">
      <formula>0.05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"/>
  <sheetViews>
    <sheetView topLeftCell="I53" workbookViewId="0">
      <selection activeCell="H284" sqref="H284:L284"/>
    </sheetView>
  </sheetViews>
  <sheetFormatPr defaultRowHeight="15" x14ac:dyDescent="0.25"/>
  <cols>
    <col min="1" max="1" width="20.7109375" customWidth="1"/>
    <col min="2" max="2" width="19.42578125" customWidth="1"/>
    <col min="3" max="3" width="21.28515625" customWidth="1"/>
    <col min="4" max="4" width="15.7109375" bestFit="1" customWidth="1"/>
    <col min="5" max="5" width="14.5703125" customWidth="1"/>
    <col min="6" max="6" width="13.5703125" bestFit="1" customWidth="1"/>
    <col min="7" max="7" width="15.28515625" bestFit="1" customWidth="1"/>
    <col min="8" max="8" width="15" bestFit="1" customWidth="1"/>
    <col min="9" max="9" width="15" customWidth="1"/>
    <col min="10" max="10" width="14.28515625" bestFit="1" customWidth="1"/>
    <col min="12" max="12" width="18" bestFit="1" customWidth="1"/>
  </cols>
  <sheetData>
    <row r="1" spans="1:7" x14ac:dyDescent="0.25">
      <c r="A1" t="s">
        <v>20</v>
      </c>
    </row>
    <row r="2" spans="1:7" ht="15.75" thickBot="1" x14ac:dyDescent="0.3"/>
    <row r="3" spans="1:7" x14ac:dyDescent="0.25">
      <c r="A3" s="15" t="s">
        <v>21</v>
      </c>
      <c r="B3" s="15"/>
    </row>
    <row r="4" spans="1:7" x14ac:dyDescent="0.25">
      <c r="A4" s="12" t="s">
        <v>22</v>
      </c>
      <c r="B4" s="25">
        <v>0.95352500400640783</v>
      </c>
    </row>
    <row r="5" spans="1:7" x14ac:dyDescent="0.25">
      <c r="A5" s="12" t="s">
        <v>23</v>
      </c>
      <c r="B5" s="25">
        <v>0.90920993326541999</v>
      </c>
    </row>
    <row r="6" spans="1:7" x14ac:dyDescent="0.25">
      <c r="A6" s="12" t="s">
        <v>24</v>
      </c>
      <c r="B6" s="25">
        <v>0.90448128395632732</v>
      </c>
    </row>
    <row r="7" spans="1:7" x14ac:dyDescent="0.25">
      <c r="A7" s="12" t="s">
        <v>25</v>
      </c>
      <c r="B7" s="25">
        <v>6.2592250743378375E-2</v>
      </c>
    </row>
    <row r="8" spans="1:7" ht="15.75" thickBot="1" x14ac:dyDescent="0.3">
      <c r="A8" s="13" t="s">
        <v>26</v>
      </c>
      <c r="B8" s="13">
        <v>203</v>
      </c>
    </row>
    <row r="10" spans="1:7" ht="15.75" thickBot="1" x14ac:dyDescent="0.3">
      <c r="A10" t="s">
        <v>27</v>
      </c>
    </row>
    <row r="11" spans="1:7" x14ac:dyDescent="0.25">
      <c r="A11" s="14"/>
      <c r="B11" s="14" t="s">
        <v>32</v>
      </c>
      <c r="C11" s="14" t="s">
        <v>33</v>
      </c>
      <c r="D11" s="14" t="s">
        <v>34</v>
      </c>
      <c r="E11" s="14" t="s">
        <v>35</v>
      </c>
      <c r="F11" s="14" t="s">
        <v>36</v>
      </c>
    </row>
    <row r="12" spans="1:7" x14ac:dyDescent="0.25">
      <c r="A12" s="12" t="s">
        <v>28</v>
      </c>
      <c r="B12" s="12">
        <v>10</v>
      </c>
      <c r="C12" s="25">
        <v>7.533004073817458</v>
      </c>
      <c r="D12" s="25">
        <v>0.75330040738174575</v>
      </c>
      <c r="E12" s="25">
        <v>192.27687947107901</v>
      </c>
      <c r="F12" s="25">
        <v>2.5208601362155298E-94</v>
      </c>
    </row>
    <row r="13" spans="1:7" x14ac:dyDescent="0.25">
      <c r="A13" s="12" t="s">
        <v>29</v>
      </c>
      <c r="B13" s="12">
        <v>192</v>
      </c>
      <c r="C13" s="25">
        <v>0.75221565179941463</v>
      </c>
      <c r="D13" s="25">
        <v>3.9177898531219512E-3</v>
      </c>
      <c r="E13" s="12"/>
      <c r="F13" s="12"/>
    </row>
    <row r="14" spans="1:7" ht="15.75" thickBot="1" x14ac:dyDescent="0.3">
      <c r="A14" s="13" t="s">
        <v>30</v>
      </c>
      <c r="B14" s="13">
        <v>202</v>
      </c>
      <c r="C14" s="26">
        <v>8.2852197256168729</v>
      </c>
      <c r="D14" s="13"/>
      <c r="E14" s="13"/>
      <c r="F14" s="13"/>
    </row>
    <row r="15" spans="1:7" ht="15.75" thickBot="1" x14ac:dyDescent="0.3"/>
    <row r="16" spans="1:7" x14ac:dyDescent="0.25">
      <c r="A16" s="14"/>
      <c r="B16" s="14" t="s">
        <v>37</v>
      </c>
      <c r="C16" s="14" t="s">
        <v>25</v>
      </c>
      <c r="D16" s="14" t="s">
        <v>38</v>
      </c>
      <c r="E16" s="14" t="s">
        <v>39</v>
      </c>
      <c r="F16" s="14" t="s">
        <v>40</v>
      </c>
      <c r="G16" s="14" t="s">
        <v>41</v>
      </c>
    </row>
    <row r="17" spans="1:7" x14ac:dyDescent="0.25">
      <c r="A17" s="12" t="s">
        <v>31</v>
      </c>
      <c r="B17" s="25">
        <v>8.8200965727348173</v>
      </c>
      <c r="C17" s="25">
        <v>0.50517652980173555</v>
      </c>
      <c r="D17" s="25">
        <v>17.459434578634131</v>
      </c>
      <c r="E17" s="25">
        <v>1.6796233479080787E-41</v>
      </c>
      <c r="F17" s="25">
        <v>7.8236881578588919</v>
      </c>
      <c r="G17" s="25">
        <v>9.8165049876107418</v>
      </c>
    </row>
    <row r="18" spans="1:7" x14ac:dyDescent="0.25">
      <c r="A18" s="12" t="s">
        <v>105</v>
      </c>
      <c r="B18" s="25">
        <v>-2.411210694117393</v>
      </c>
      <c r="C18" s="25">
        <v>0.34413443811449734</v>
      </c>
      <c r="D18" s="25">
        <v>-7.0065951763745202</v>
      </c>
      <c r="E18" s="25">
        <v>4.0202780317242127E-11</v>
      </c>
      <c r="F18" s="25">
        <v>-3.0899802523952871</v>
      </c>
      <c r="G18" s="25">
        <v>-1.7324411358394989</v>
      </c>
    </row>
    <row r="19" spans="1:7" x14ac:dyDescent="0.25">
      <c r="A19" s="12" t="s">
        <v>106</v>
      </c>
      <c r="B19" s="25">
        <v>-0.83664660978020111</v>
      </c>
      <c r="C19" s="25">
        <v>0.28272257549064106</v>
      </c>
      <c r="D19" s="25">
        <v>-2.9592493925477013</v>
      </c>
      <c r="E19" s="25">
        <v>3.4720946377125041E-3</v>
      </c>
      <c r="F19" s="25">
        <v>-1.3942876256936465</v>
      </c>
      <c r="G19" s="25">
        <v>-0.27900559386675583</v>
      </c>
    </row>
    <row r="20" spans="1:7" x14ac:dyDescent="0.25">
      <c r="A20" s="12" t="s">
        <v>107</v>
      </c>
      <c r="B20" s="25">
        <v>-0.93230141161879365</v>
      </c>
      <c r="C20" s="25">
        <v>0.20254554122974935</v>
      </c>
      <c r="D20" s="25">
        <v>-4.602922414180795</v>
      </c>
      <c r="E20" s="25">
        <v>7.5618623626981246E-6</v>
      </c>
      <c r="F20" s="25">
        <v>-1.3318015264719669</v>
      </c>
      <c r="G20" s="25">
        <v>-0.53280129676562038</v>
      </c>
    </row>
    <row r="21" spans="1:7" x14ac:dyDescent="0.25">
      <c r="A21" s="12" t="s">
        <v>101</v>
      </c>
      <c r="B21" s="25">
        <v>0.89829860262183459</v>
      </c>
      <c r="C21" s="25">
        <v>0.3019431609308611</v>
      </c>
      <c r="D21" s="25">
        <v>2.9750586165040738</v>
      </c>
      <c r="E21" s="25">
        <v>3.3056180354296342E-3</v>
      </c>
      <c r="F21" s="25">
        <v>0.3027469714250679</v>
      </c>
      <c r="G21" s="25">
        <v>1.4938502338186013</v>
      </c>
    </row>
    <row r="22" spans="1:7" x14ac:dyDescent="0.25">
      <c r="A22" s="12" t="s">
        <v>102</v>
      </c>
      <c r="B22" s="25">
        <v>0.11027715780738111</v>
      </c>
      <c r="C22" s="25">
        <v>3.7143103239444093E-2</v>
      </c>
      <c r="D22" s="25">
        <v>2.9689807309980591</v>
      </c>
      <c r="E22" s="25">
        <v>3.3687335887238015E-3</v>
      </c>
      <c r="F22" s="25">
        <v>3.7016231301329139E-2</v>
      </c>
      <c r="G22" s="25">
        <v>0.18353808431343308</v>
      </c>
    </row>
    <row r="23" spans="1:7" x14ac:dyDescent="0.25">
      <c r="A23" s="12" t="s">
        <v>103</v>
      </c>
      <c r="B23" s="25">
        <v>0.21448282565112048</v>
      </c>
      <c r="C23" s="25">
        <v>5.5063138205820247E-2</v>
      </c>
      <c r="D23" s="25">
        <v>3.8952161580294629</v>
      </c>
      <c r="E23" s="25">
        <v>1.3538583871979684E-4</v>
      </c>
      <c r="F23" s="25">
        <v>0.10587648505313563</v>
      </c>
      <c r="G23" s="25">
        <v>0.32308916624910533</v>
      </c>
    </row>
    <row r="24" spans="1:7" x14ac:dyDescent="0.25">
      <c r="A24" s="12" t="s">
        <v>6</v>
      </c>
      <c r="B24" s="25">
        <v>3.8385801775186149E-2</v>
      </c>
      <c r="C24" s="25">
        <v>1.6203870211045177E-2</v>
      </c>
      <c r="D24" s="25">
        <v>2.3689279953020681</v>
      </c>
      <c r="E24" s="25">
        <v>1.8832306069807278E-2</v>
      </c>
      <c r="F24" s="25">
        <v>6.4253450251875524E-3</v>
      </c>
      <c r="G24" s="25">
        <v>7.0346258525184752E-2</v>
      </c>
    </row>
    <row r="25" spans="1:7" x14ac:dyDescent="0.25">
      <c r="A25" s="12" t="s">
        <v>7</v>
      </c>
      <c r="B25" s="25">
        <v>0.15474401312022965</v>
      </c>
      <c r="C25" s="25">
        <v>1.6121921064532613E-2</v>
      </c>
      <c r="D25" s="25">
        <v>9.5983606730750228</v>
      </c>
      <c r="E25" s="25">
        <v>4.5627842663934615E-18</v>
      </c>
      <c r="F25" s="25">
        <v>0.12294519257927874</v>
      </c>
      <c r="G25" s="25">
        <v>0.18654283366118055</v>
      </c>
    </row>
    <row r="26" spans="1:7" x14ac:dyDescent="0.25">
      <c r="A26" s="12" t="s">
        <v>8</v>
      </c>
      <c r="B26" s="25">
        <v>3.8518646767500699E-2</v>
      </c>
      <c r="C26" s="25">
        <v>1.6217853428365504E-2</v>
      </c>
      <c r="D26" s="25">
        <v>2.3750767595500926</v>
      </c>
      <c r="E26" s="25">
        <v>1.8530521912917711E-2</v>
      </c>
      <c r="F26" s="25">
        <v>6.5306095687221871E-3</v>
      </c>
      <c r="G26" s="25">
        <v>7.050668396627921E-2</v>
      </c>
    </row>
    <row r="27" spans="1:7" ht="15.75" thickBot="1" x14ac:dyDescent="0.3">
      <c r="A27" s="13" t="s">
        <v>14</v>
      </c>
      <c r="B27" s="26">
        <v>8.6406573914752566E-2</v>
      </c>
      <c r="C27" s="26">
        <v>1.6571516666672385E-2</v>
      </c>
      <c r="D27" s="26">
        <v>5.2141620862336726</v>
      </c>
      <c r="E27" s="26">
        <v>4.752947892065335E-7</v>
      </c>
      <c r="F27" s="26">
        <v>5.3720972585630258E-2</v>
      </c>
      <c r="G27" s="26">
        <v>0.11909217524387487</v>
      </c>
    </row>
    <row r="31" spans="1:7" x14ac:dyDescent="0.25">
      <c r="A31" t="s">
        <v>42</v>
      </c>
      <c r="D31" t="s">
        <v>90</v>
      </c>
      <c r="F31" s="34" t="s">
        <v>128</v>
      </c>
      <c r="G31" s="17">
        <v>0.55000000000000004</v>
      </c>
    </row>
    <row r="32" spans="1:7" ht="15.75" thickBot="1" x14ac:dyDescent="0.3">
      <c r="B32" t="s">
        <v>137</v>
      </c>
      <c r="C32" t="s">
        <v>127</v>
      </c>
      <c r="D32">
        <f>CORREL(D34:D235,D35:D236)</f>
        <v>-1.0624946424296394E-3</v>
      </c>
      <c r="E32" s="1" t="s">
        <v>1</v>
      </c>
      <c r="F32" t="s">
        <v>70</v>
      </c>
    </row>
    <row r="33" spans="1:11" x14ac:dyDescent="0.25">
      <c r="A33" s="14" t="s">
        <v>43</v>
      </c>
      <c r="B33" s="14" t="s">
        <v>100</v>
      </c>
      <c r="C33" s="14" t="s">
        <v>100</v>
      </c>
      <c r="D33" s="14" t="s">
        <v>45</v>
      </c>
      <c r="E33" s="3">
        <v>340402255</v>
      </c>
      <c r="F33" s="37">
        <f>LN(E33)</f>
        <v>19.645638579200892</v>
      </c>
      <c r="G33" s="37" t="s">
        <v>127</v>
      </c>
      <c r="H33" t="s">
        <v>129</v>
      </c>
      <c r="I33" t="s">
        <v>140</v>
      </c>
      <c r="J33" t="s">
        <v>130</v>
      </c>
      <c r="K33" t="s">
        <v>131</v>
      </c>
    </row>
    <row r="34" spans="1:11" x14ac:dyDescent="0.25">
      <c r="A34" s="12">
        <v>1</v>
      </c>
      <c r="B34" s="12">
        <v>8.8527932746408915</v>
      </c>
      <c r="C34" s="12">
        <v>8.8782440595868728</v>
      </c>
      <c r="D34" s="12">
        <v>-2.5450784945981297E-2</v>
      </c>
      <c r="E34" s="3">
        <v>344599866</v>
      </c>
      <c r="F34" s="37">
        <f t="shared" ref="F34:F97" si="0">LN(E34)</f>
        <v>19.657894493201383</v>
      </c>
      <c r="G34" s="38">
        <f>EXP(C34+G$31*F33)</f>
        <v>353482761.93853623</v>
      </c>
      <c r="H34" s="41">
        <f>E34-G34</f>
        <v>-8882895.9385362267</v>
      </c>
      <c r="I34" s="59">
        <f>H34^2</f>
        <v>78905840254863.391</v>
      </c>
      <c r="J34" s="41">
        <f>ABS(H34)</f>
        <v>8882895.9385362267</v>
      </c>
      <c r="K34" s="40">
        <f>J34/E34</f>
        <v>2.5777421336943371E-2</v>
      </c>
    </row>
    <row r="35" spans="1:11" x14ac:dyDescent="0.25">
      <c r="A35" s="12">
        <v>2</v>
      </c>
      <c r="B35" s="12">
        <v>8.9970655754428535</v>
      </c>
      <c r="C35" s="12">
        <v>9.0141972495155898</v>
      </c>
      <c r="D35" s="12">
        <v>-1.7131674072736303E-2</v>
      </c>
      <c r="E35" s="3">
        <v>400773724</v>
      </c>
      <c r="F35" s="37">
        <f t="shared" si="0"/>
        <v>19.808907546703615</v>
      </c>
      <c r="G35" s="38">
        <f t="shared" ref="G35:G98" si="1">EXP(C35+G$31*F34)</f>
        <v>407698798.5045172</v>
      </c>
      <c r="H35" s="41">
        <f t="shared" ref="H35:H98" si="2">E35-G35</f>
        <v>-6925074.5045171976</v>
      </c>
      <c r="I35" s="59">
        <f t="shared" ref="I35:I98" si="3">H35^2</f>
        <v>47956656893114.109</v>
      </c>
      <c r="J35" s="41">
        <f t="shared" ref="J35:J98" si="4">ABS(H35)</f>
        <v>6925074.5045171976</v>
      </c>
      <c r="K35" s="40">
        <f t="shared" ref="K35:K98" si="5">J35/E35</f>
        <v>1.727926281044612E-2</v>
      </c>
    </row>
    <row r="36" spans="1:11" x14ac:dyDescent="0.25">
      <c r="A36" s="12">
        <v>3</v>
      </c>
      <c r="B36" s="12">
        <v>8.9014467136249138</v>
      </c>
      <c r="C36" s="12">
        <v>8.9110159841262799</v>
      </c>
      <c r="D36" s="12">
        <v>-9.5692705013661339E-3</v>
      </c>
      <c r="E36" s="3">
        <v>395770820</v>
      </c>
      <c r="F36" s="37">
        <f t="shared" si="0"/>
        <v>19.796345864311903</v>
      </c>
      <c r="G36" s="38">
        <f t="shared" si="1"/>
        <v>399576236.52442169</v>
      </c>
      <c r="H36" s="41">
        <f t="shared" si="2"/>
        <v>-3805416.5244216919</v>
      </c>
      <c r="I36" s="59">
        <f t="shared" si="3"/>
        <v>14481194924341.67</v>
      </c>
      <c r="J36" s="41">
        <f t="shared" si="4"/>
        <v>3805416.5244216919</v>
      </c>
      <c r="K36" s="40">
        <f t="shared" si="5"/>
        <v>9.6152023648981792E-3</v>
      </c>
    </row>
    <row r="37" spans="1:11" x14ac:dyDescent="0.25">
      <c r="A37" s="12">
        <v>4</v>
      </c>
      <c r="B37" s="12">
        <v>8.8812870727369084</v>
      </c>
      <c r="C37" s="12">
        <v>8.871381200903631</v>
      </c>
      <c r="D37" s="12">
        <v>9.9058718332774021E-3</v>
      </c>
      <c r="E37" s="3">
        <v>385201564</v>
      </c>
      <c r="F37" s="37">
        <f t="shared" si="0"/>
        <v>19.769277298108456</v>
      </c>
      <c r="G37" s="38">
        <f t="shared" si="1"/>
        <v>381404643.62841403</v>
      </c>
      <c r="H37" s="41">
        <f t="shared" si="2"/>
        <v>3796920.3715859652</v>
      </c>
      <c r="I37" s="59">
        <f t="shared" si="3"/>
        <v>14416604308164.504</v>
      </c>
      <c r="J37" s="41">
        <f t="shared" si="4"/>
        <v>3796920.3715859652</v>
      </c>
      <c r="K37" s="40">
        <f t="shared" si="5"/>
        <v>9.856970288900398E-3</v>
      </c>
    </row>
    <row r="38" spans="1:11" x14ac:dyDescent="0.25">
      <c r="A38" s="12">
        <v>5</v>
      </c>
      <c r="B38" s="12">
        <v>8.8259226452166253</v>
      </c>
      <c r="C38" s="12">
        <v>8.8689425594230418</v>
      </c>
      <c r="D38" s="12">
        <v>-4.3019914206416487E-2</v>
      </c>
      <c r="E38" s="3">
        <v>359069011</v>
      </c>
      <c r="F38" s="37">
        <f t="shared" si="0"/>
        <v>19.699025159176276</v>
      </c>
      <c r="G38" s="38">
        <f t="shared" si="1"/>
        <v>374853212.27934808</v>
      </c>
      <c r="H38" s="41">
        <f t="shared" si="2"/>
        <v>-15784201.279348075</v>
      </c>
      <c r="I38" s="59">
        <f t="shared" si="3"/>
        <v>249141010026973.41</v>
      </c>
      <c r="J38" s="41">
        <f t="shared" si="4"/>
        <v>15784201.279348075</v>
      </c>
      <c r="K38" s="40">
        <f t="shared" si="5"/>
        <v>4.3958684252337427E-2</v>
      </c>
    </row>
    <row r="39" spans="1:11" x14ac:dyDescent="0.25">
      <c r="A39" s="12">
        <v>6</v>
      </c>
      <c r="B39" s="12">
        <v>8.8572356201170344</v>
      </c>
      <c r="C39" s="12">
        <v>8.8791235928245626</v>
      </c>
      <c r="D39" s="12">
        <v>-2.1887972707528291E-2</v>
      </c>
      <c r="E39" s="3">
        <v>356448190</v>
      </c>
      <c r="F39" s="37">
        <f t="shared" si="0"/>
        <v>19.691699457663987</v>
      </c>
      <c r="G39" s="38">
        <f t="shared" si="1"/>
        <v>364336128.83685857</v>
      </c>
      <c r="H39" s="41">
        <f t="shared" si="2"/>
        <v>-7887938.8368585706</v>
      </c>
      <c r="I39" s="59">
        <f t="shared" si="3"/>
        <v>62219579094021.742</v>
      </c>
      <c r="J39" s="41">
        <f t="shared" si="4"/>
        <v>7887938.8368585706</v>
      </c>
      <c r="K39" s="40">
        <f t="shared" si="5"/>
        <v>2.2129271681414823E-2</v>
      </c>
    </row>
    <row r="40" spans="1:11" x14ac:dyDescent="0.25">
      <c r="A40" s="12">
        <v>7</v>
      </c>
      <c r="B40" s="12">
        <v>8.8534890796090071</v>
      </c>
      <c r="C40" s="12">
        <v>8.8738162198817143</v>
      </c>
      <c r="D40" s="12">
        <v>-2.0327140272707211E-2</v>
      </c>
      <c r="E40" s="3">
        <v>353687312</v>
      </c>
      <c r="F40" s="37">
        <f t="shared" si="0"/>
        <v>19.6839237813242</v>
      </c>
      <c r="G40" s="38">
        <f t="shared" si="1"/>
        <v>360950331.73033488</v>
      </c>
      <c r="H40" s="41">
        <f t="shared" si="2"/>
        <v>-7263019.730334878</v>
      </c>
      <c r="I40" s="59">
        <f t="shared" si="3"/>
        <v>52751455603233.727</v>
      </c>
      <c r="J40" s="41">
        <f t="shared" si="4"/>
        <v>7263019.730334878</v>
      </c>
      <c r="K40" s="40">
        <f t="shared" si="5"/>
        <v>2.0535143568664059E-2</v>
      </c>
    </row>
    <row r="41" spans="1:11" x14ac:dyDescent="0.25">
      <c r="A41" s="12">
        <v>8</v>
      </c>
      <c r="B41" s="12">
        <v>8.7728299139550092</v>
      </c>
      <c r="C41" s="12">
        <v>8.8748538404084485</v>
      </c>
      <c r="D41" s="12">
        <v>-0.10202392645343927</v>
      </c>
      <c r="E41" s="3">
        <v>324887002</v>
      </c>
      <c r="F41" s="37">
        <f t="shared" si="0"/>
        <v>19.59898799368332</v>
      </c>
      <c r="G41" s="38">
        <f t="shared" si="1"/>
        <v>359783104.42475259</v>
      </c>
      <c r="H41" s="41">
        <f t="shared" si="2"/>
        <v>-34896102.424752593</v>
      </c>
      <c r="I41" s="59">
        <f t="shared" si="3"/>
        <v>1217737964438823.7</v>
      </c>
      <c r="J41" s="41">
        <f t="shared" si="4"/>
        <v>34896102.424752593</v>
      </c>
      <c r="K41" s="40">
        <f t="shared" si="5"/>
        <v>0.1074099678039831</v>
      </c>
    </row>
    <row r="42" spans="1:11" x14ac:dyDescent="0.25">
      <c r="A42" s="12">
        <v>9</v>
      </c>
      <c r="B42" s="12">
        <v>8.9524093624740129</v>
      </c>
      <c r="C42" s="12">
        <v>8.9379229553497712</v>
      </c>
      <c r="D42" s="12">
        <v>1.4486407124241651E-2</v>
      </c>
      <c r="E42" s="3">
        <v>371051995</v>
      </c>
      <c r="F42" s="37">
        <f t="shared" si="0"/>
        <v>19.731852758999839</v>
      </c>
      <c r="G42" s="38">
        <f t="shared" si="1"/>
        <v>365715531.15385675</v>
      </c>
      <c r="H42" s="41">
        <f t="shared" si="2"/>
        <v>5336463.8461432457</v>
      </c>
      <c r="I42" s="59">
        <f t="shared" si="3"/>
        <v>28477846381193.961</v>
      </c>
      <c r="J42" s="41">
        <f t="shared" si="4"/>
        <v>5336463.8461432457</v>
      </c>
      <c r="K42" s="40">
        <f t="shared" si="5"/>
        <v>1.4381983975435155E-2</v>
      </c>
    </row>
    <row r="43" spans="1:11" x14ac:dyDescent="0.25">
      <c r="A43" s="12">
        <v>10</v>
      </c>
      <c r="B43" s="12">
        <v>8.8871100932171512</v>
      </c>
      <c r="C43" s="12">
        <v>8.9006180561100603</v>
      </c>
      <c r="D43" s="12">
        <v>-1.350796289290912E-2</v>
      </c>
      <c r="E43" s="3">
        <v>373948674</v>
      </c>
      <c r="F43" s="37">
        <f t="shared" si="0"/>
        <v>19.739629110667064</v>
      </c>
      <c r="G43" s="38">
        <f t="shared" si="1"/>
        <v>379034229.23013669</v>
      </c>
      <c r="H43" s="41">
        <f t="shared" si="2"/>
        <v>-5085555.2301366925</v>
      </c>
      <c r="I43" s="59">
        <f t="shared" si="3"/>
        <v>25862871998770.668</v>
      </c>
      <c r="J43" s="41">
        <f t="shared" si="4"/>
        <v>5085555.2301366925</v>
      </c>
      <c r="K43" s="40">
        <f t="shared" si="5"/>
        <v>1.3599607603199289E-2</v>
      </c>
    </row>
    <row r="44" spans="1:11" x14ac:dyDescent="0.25">
      <c r="A44" s="12">
        <v>11</v>
      </c>
      <c r="B44" s="12">
        <v>8.9364054617403017</v>
      </c>
      <c r="C44" s="12">
        <v>8.9206949672454261</v>
      </c>
      <c r="D44" s="12">
        <v>1.5710494494875604E-2</v>
      </c>
      <c r="E44" s="3">
        <v>394528316</v>
      </c>
      <c r="F44" s="37">
        <f t="shared" si="0"/>
        <v>19.793201472607187</v>
      </c>
      <c r="G44" s="38">
        <f t="shared" si="1"/>
        <v>388378515.75528854</v>
      </c>
      <c r="H44" s="41">
        <f t="shared" si="2"/>
        <v>6149800.2447114587</v>
      </c>
      <c r="I44" s="59">
        <f t="shared" si="3"/>
        <v>37820043049853.117</v>
      </c>
      <c r="J44" s="41">
        <f t="shared" si="4"/>
        <v>6149800.2447114587</v>
      </c>
      <c r="K44" s="40">
        <f t="shared" si="5"/>
        <v>1.5587728422290122E-2</v>
      </c>
    </row>
    <row r="45" spans="1:11" x14ac:dyDescent="0.25">
      <c r="A45" s="12">
        <v>12</v>
      </c>
      <c r="B45" s="12">
        <v>8.8298198752498696</v>
      </c>
      <c r="C45" s="12">
        <v>8.8976223596952853</v>
      </c>
      <c r="D45" s="12">
        <v>-6.7802484445415701E-2</v>
      </c>
      <c r="E45" s="3">
        <v>365245645</v>
      </c>
      <c r="F45" s="37">
        <f t="shared" si="0"/>
        <v>19.716080685183822</v>
      </c>
      <c r="G45" s="38">
        <f t="shared" si="1"/>
        <v>390869057.13749307</v>
      </c>
      <c r="H45" s="41">
        <f t="shared" si="2"/>
        <v>-25623412.137493074</v>
      </c>
      <c r="I45" s="59">
        <f t="shared" si="3"/>
        <v>656559249567827.37</v>
      </c>
      <c r="J45" s="41">
        <f t="shared" si="4"/>
        <v>25623412.137493074</v>
      </c>
      <c r="K45" s="40">
        <f t="shared" si="5"/>
        <v>7.0153915558645669E-2</v>
      </c>
    </row>
    <row r="46" spans="1:11" x14ac:dyDescent="0.25">
      <c r="A46" s="12">
        <v>13</v>
      </c>
      <c r="B46" s="12">
        <v>9.0049994515296401</v>
      </c>
      <c r="C46" s="12">
        <v>8.9550461799344241</v>
      </c>
      <c r="D46" s="12">
        <v>4.9953271595216009E-2</v>
      </c>
      <c r="E46" s="3">
        <v>417103032</v>
      </c>
      <c r="F46" s="37">
        <f t="shared" si="0"/>
        <v>19.848843828380744</v>
      </c>
      <c r="G46" s="38">
        <f t="shared" si="1"/>
        <v>396779217.51356411</v>
      </c>
      <c r="H46" s="41">
        <f t="shared" si="2"/>
        <v>20323814.48643589</v>
      </c>
      <c r="I46" s="59">
        <f t="shared" si="3"/>
        <v>413057435279061.37</v>
      </c>
      <c r="J46" s="41">
        <f t="shared" si="4"/>
        <v>20323814.48643589</v>
      </c>
      <c r="K46" s="40">
        <f t="shared" si="5"/>
        <v>4.8726125027151304E-2</v>
      </c>
    </row>
    <row r="47" spans="1:11" x14ac:dyDescent="0.25">
      <c r="A47" s="12">
        <v>14</v>
      </c>
      <c r="B47" s="12">
        <v>9.0437845126070471</v>
      </c>
      <c r="C47" s="12">
        <v>9.0658282344764256</v>
      </c>
      <c r="D47" s="12">
        <v>-2.204372186937853E-2</v>
      </c>
      <c r="E47" s="3">
        <v>466444042</v>
      </c>
      <c r="F47" s="37">
        <f t="shared" si="0"/>
        <v>19.960648618216457</v>
      </c>
      <c r="G47" s="38">
        <f t="shared" si="1"/>
        <v>476840370.63440937</v>
      </c>
      <c r="H47" s="41">
        <f t="shared" si="2"/>
        <v>-10396328.634409368</v>
      </c>
      <c r="I47" s="59">
        <f t="shared" si="3"/>
        <v>108083649074640.16</v>
      </c>
      <c r="J47" s="41">
        <f t="shared" si="4"/>
        <v>10396328.634409368</v>
      </c>
      <c r="K47" s="40">
        <f t="shared" si="5"/>
        <v>2.2288479856731384E-2</v>
      </c>
    </row>
    <row r="48" spans="1:11" x14ac:dyDescent="0.25">
      <c r="A48" s="12">
        <v>15</v>
      </c>
      <c r="B48" s="12">
        <v>8.9090571781127963</v>
      </c>
      <c r="C48" s="12">
        <v>8.9378862618320447</v>
      </c>
      <c r="D48" s="12">
        <v>-2.8829083719248416E-2</v>
      </c>
      <c r="E48" s="3">
        <v>433505013</v>
      </c>
      <c r="F48" s="37">
        <f t="shared" si="0"/>
        <v>19.887413918131848</v>
      </c>
      <c r="G48" s="38">
        <f t="shared" si="1"/>
        <v>446184455.50537181</v>
      </c>
      <c r="H48" s="41">
        <f t="shared" si="2"/>
        <v>-12679442.505371809</v>
      </c>
      <c r="I48" s="59">
        <f t="shared" si="3"/>
        <v>160768262247029.34</v>
      </c>
      <c r="J48" s="41">
        <f t="shared" si="4"/>
        <v>12679442.505371809</v>
      </c>
      <c r="K48" s="40">
        <f t="shared" si="5"/>
        <v>2.9248664087240462E-2</v>
      </c>
    </row>
    <row r="49" spans="1:11" x14ac:dyDescent="0.25">
      <c r="A49" s="12">
        <v>16</v>
      </c>
      <c r="B49" s="12">
        <v>9.0174456107988377</v>
      </c>
      <c r="C49" s="12">
        <v>8.9272408023191581</v>
      </c>
      <c r="D49" s="12">
        <v>9.0204808479679599E-2</v>
      </c>
      <c r="E49" s="3">
        <v>464059468</v>
      </c>
      <c r="F49" s="37">
        <f t="shared" si="0"/>
        <v>19.955523265771355</v>
      </c>
      <c r="G49" s="38">
        <f t="shared" si="1"/>
        <v>424031565.47138482</v>
      </c>
      <c r="H49" s="41">
        <f t="shared" si="2"/>
        <v>40027902.528615177</v>
      </c>
      <c r="I49" s="59">
        <f t="shared" si="3"/>
        <v>1602232980840317.2</v>
      </c>
      <c r="J49" s="41">
        <f t="shared" si="4"/>
        <v>40027902.528615177</v>
      </c>
      <c r="K49" s="40">
        <f t="shared" si="5"/>
        <v>8.6255976418554994E-2</v>
      </c>
    </row>
    <row r="50" spans="1:11" x14ac:dyDescent="0.25">
      <c r="A50" s="12">
        <v>17</v>
      </c>
      <c r="B50" s="12">
        <v>8.8865337750508449</v>
      </c>
      <c r="C50" s="12">
        <v>8.9446722642659875</v>
      </c>
      <c r="D50" s="12">
        <v>-5.8138489215142641E-2</v>
      </c>
      <c r="E50" s="3">
        <v>422657016</v>
      </c>
      <c r="F50" s="37">
        <f t="shared" si="0"/>
        <v>19.862071571225091</v>
      </c>
      <c r="G50" s="38">
        <f t="shared" si="1"/>
        <v>447958010.95516241</v>
      </c>
      <c r="H50" s="41">
        <f t="shared" si="2"/>
        <v>-25300994.955162406</v>
      </c>
      <c r="I50" s="59">
        <f t="shared" si="3"/>
        <v>640140345721153.5</v>
      </c>
      <c r="J50" s="41">
        <f t="shared" si="4"/>
        <v>25300994.955162406</v>
      </c>
      <c r="K50" s="40">
        <f t="shared" si="5"/>
        <v>5.9861764971062034E-2</v>
      </c>
    </row>
    <row r="51" spans="1:11" x14ac:dyDescent="0.25">
      <c r="A51" s="12">
        <v>18</v>
      </c>
      <c r="B51" s="12">
        <v>8.8580527155334714</v>
      </c>
      <c r="C51" s="12">
        <v>8.9474401153315171</v>
      </c>
      <c r="D51" s="12">
        <v>-8.9387399798045664E-2</v>
      </c>
      <c r="E51" s="3">
        <v>390208621</v>
      </c>
      <c r="F51" s="37">
        <f t="shared" si="0"/>
        <v>19.782192079707272</v>
      </c>
      <c r="G51" s="38">
        <f t="shared" si="1"/>
        <v>426694764.99791634</v>
      </c>
      <c r="H51" s="41">
        <f t="shared" si="2"/>
        <v>-36486143.997916341</v>
      </c>
      <c r="I51" s="59">
        <f t="shared" si="3"/>
        <v>1331238703836686.5</v>
      </c>
      <c r="J51" s="41">
        <f t="shared" si="4"/>
        <v>36486143.997916341</v>
      </c>
      <c r="K51" s="40">
        <f t="shared" si="5"/>
        <v>9.3504197586440158E-2</v>
      </c>
    </row>
    <row r="52" spans="1:11" x14ac:dyDescent="0.25">
      <c r="A52" s="12">
        <v>19</v>
      </c>
      <c r="B52" s="12">
        <v>8.948732488478127</v>
      </c>
      <c r="C52" s="12">
        <v>8.9746437414510023</v>
      </c>
      <c r="D52" s="12">
        <v>-2.5911252972875332E-2</v>
      </c>
      <c r="E52" s="3">
        <v>408882396</v>
      </c>
      <c r="F52" s="37">
        <f t="shared" si="0"/>
        <v>19.828938132317127</v>
      </c>
      <c r="G52" s="38">
        <f t="shared" si="1"/>
        <v>419615504.84364116</v>
      </c>
      <c r="H52" s="41">
        <f t="shared" si="2"/>
        <v>-10733108.843641162</v>
      </c>
      <c r="I52" s="59">
        <f t="shared" si="3"/>
        <v>115199625449448.12</v>
      </c>
      <c r="J52" s="41">
        <f t="shared" si="4"/>
        <v>10733108.843641162</v>
      </c>
      <c r="K52" s="40">
        <f t="shared" si="5"/>
        <v>2.6249867807077616E-2</v>
      </c>
    </row>
    <row r="53" spans="1:11" x14ac:dyDescent="0.25">
      <c r="A53" s="12">
        <v>20</v>
      </c>
      <c r="B53" s="12">
        <v>8.9533670851203677</v>
      </c>
      <c r="C53" s="12">
        <v>8.91951484220656</v>
      </c>
      <c r="D53" s="12">
        <v>3.3852242913807729E-2</v>
      </c>
      <c r="E53" s="3">
        <v>421480073</v>
      </c>
      <c r="F53" s="37">
        <f t="shared" si="0"/>
        <v>19.859283057894789</v>
      </c>
      <c r="G53" s="38">
        <f t="shared" si="1"/>
        <v>407450827.63384867</v>
      </c>
      <c r="H53" s="41">
        <f t="shared" si="2"/>
        <v>14029245.366151333</v>
      </c>
      <c r="I53" s="59">
        <f t="shared" si="3"/>
        <v>196819725543678.66</v>
      </c>
      <c r="J53" s="41">
        <f t="shared" si="4"/>
        <v>14029245.366151333</v>
      </c>
      <c r="K53" s="40">
        <f t="shared" si="5"/>
        <v>3.3285667021679892E-2</v>
      </c>
    </row>
    <row r="54" spans="1:11" x14ac:dyDescent="0.25">
      <c r="A54" s="12">
        <v>21</v>
      </c>
      <c r="B54" s="12">
        <v>9.0257956733547431</v>
      </c>
      <c r="C54" s="12">
        <v>9.0063615260282752</v>
      </c>
      <c r="D54" s="12">
        <v>1.9434147326467865E-2</v>
      </c>
      <c r="E54" s="3">
        <v>460766219</v>
      </c>
      <c r="F54" s="37">
        <f t="shared" si="0"/>
        <v>19.948401355196879</v>
      </c>
      <c r="G54" s="38">
        <f t="shared" si="1"/>
        <v>451898071.96774811</v>
      </c>
      <c r="H54" s="41">
        <f t="shared" si="2"/>
        <v>8868147.0322518945</v>
      </c>
      <c r="I54" s="59">
        <f t="shared" si="3"/>
        <v>78644031785638.078</v>
      </c>
      <c r="J54" s="41">
        <f t="shared" si="4"/>
        <v>8868147.0322518945</v>
      </c>
      <c r="K54" s="40">
        <f t="shared" si="5"/>
        <v>1.9246521699221822E-2</v>
      </c>
    </row>
    <row r="55" spans="1:11" x14ac:dyDescent="0.25">
      <c r="A55" s="12">
        <v>22</v>
      </c>
      <c r="B55" s="12">
        <v>8.860124554660608</v>
      </c>
      <c r="C55" s="12">
        <v>8.9374605239817448</v>
      </c>
      <c r="D55" s="12">
        <v>-7.7335969321136844E-2</v>
      </c>
      <c r="E55" s="3">
        <v>410031810</v>
      </c>
      <c r="F55" s="37">
        <f t="shared" si="0"/>
        <v>19.831745300018891</v>
      </c>
      <c r="G55" s="38">
        <f t="shared" si="1"/>
        <v>443000417.00966018</v>
      </c>
      <c r="H55" s="41">
        <f t="shared" si="2"/>
        <v>-32968607.009660184</v>
      </c>
      <c r="I55" s="59">
        <f t="shared" si="3"/>
        <v>1086929048157414.6</v>
      </c>
      <c r="J55" s="41">
        <f t="shared" si="4"/>
        <v>32968607.009660184</v>
      </c>
      <c r="K55" s="40">
        <f t="shared" si="5"/>
        <v>8.0404998357713239E-2</v>
      </c>
    </row>
    <row r="56" spans="1:11" x14ac:dyDescent="0.25">
      <c r="A56" s="12">
        <v>23</v>
      </c>
      <c r="B56" s="12">
        <v>9.0349693760588377</v>
      </c>
      <c r="C56" s="12">
        <v>8.9414003658129335</v>
      </c>
      <c r="D56" s="12">
        <v>9.3569010245904138E-2</v>
      </c>
      <c r="E56" s="3">
        <v>458022694</v>
      </c>
      <c r="F56" s="37">
        <f t="shared" si="0"/>
        <v>19.942429291069228</v>
      </c>
      <c r="G56" s="38">
        <f t="shared" si="1"/>
        <v>417109894.4201358</v>
      </c>
      <c r="H56" s="41">
        <f t="shared" si="2"/>
        <v>40912799.579864204</v>
      </c>
      <c r="I56" s="59">
        <f t="shared" si="3"/>
        <v>1673857169462136.5</v>
      </c>
      <c r="J56" s="41">
        <f t="shared" si="4"/>
        <v>40912799.579864204</v>
      </c>
      <c r="K56" s="40">
        <f t="shared" si="5"/>
        <v>8.9324830659731902E-2</v>
      </c>
    </row>
    <row r="57" spans="1:11" x14ac:dyDescent="0.25">
      <c r="A57" s="12">
        <v>24</v>
      </c>
      <c r="B57" s="12">
        <v>8.8763224333858819</v>
      </c>
      <c r="C57" s="12">
        <v>8.9360741924493041</v>
      </c>
      <c r="D57" s="12">
        <v>-5.9751759063422227E-2</v>
      </c>
      <c r="E57" s="3">
        <v>415360985</v>
      </c>
      <c r="F57" s="37">
        <f t="shared" si="0"/>
        <v>19.844658543473958</v>
      </c>
      <c r="G57" s="38">
        <f t="shared" si="1"/>
        <v>440936001.92884034</v>
      </c>
      <c r="H57" s="41">
        <f t="shared" si="2"/>
        <v>-25575016.928840339</v>
      </c>
      <c r="I57" s="59">
        <f t="shared" si="3"/>
        <v>654081490910469.87</v>
      </c>
      <c r="J57" s="41">
        <f t="shared" si="4"/>
        <v>25575016.928840339</v>
      </c>
      <c r="K57" s="40">
        <f t="shared" si="5"/>
        <v>6.1572987960918715E-2</v>
      </c>
    </row>
    <row r="58" spans="1:11" x14ac:dyDescent="0.25">
      <c r="A58" s="12">
        <v>25</v>
      </c>
      <c r="B58" s="12">
        <v>8.9589642291599478</v>
      </c>
      <c r="C58" s="12">
        <v>8.9378898538388203</v>
      </c>
      <c r="D58" s="12">
        <v>2.1074375321127548E-2</v>
      </c>
      <c r="E58" s="3">
        <v>427526327</v>
      </c>
      <c r="F58" s="37">
        <f t="shared" si="0"/>
        <v>19.873526428070626</v>
      </c>
      <c r="G58" s="38">
        <f t="shared" si="1"/>
        <v>418610751.78419185</v>
      </c>
      <c r="H58" s="41">
        <f t="shared" si="2"/>
        <v>8915575.2158081532</v>
      </c>
      <c r="I58" s="59">
        <f t="shared" si="3"/>
        <v>79487481428732.594</v>
      </c>
      <c r="J58" s="41">
        <f t="shared" si="4"/>
        <v>8915575.2158081532</v>
      </c>
      <c r="K58" s="40">
        <f t="shared" si="5"/>
        <v>2.0853862447184811E-2</v>
      </c>
    </row>
    <row r="59" spans="1:11" x14ac:dyDescent="0.25">
      <c r="A59" s="12">
        <v>26</v>
      </c>
      <c r="B59" s="12">
        <v>9.0614268738796309</v>
      </c>
      <c r="C59" s="12">
        <v>9.0859645824528759</v>
      </c>
      <c r="D59" s="12">
        <v>-2.4537708573244998E-2</v>
      </c>
      <c r="E59" s="3">
        <v>481235065</v>
      </c>
      <c r="F59" s="37">
        <f t="shared" si="0"/>
        <v>19.991866409318476</v>
      </c>
      <c r="G59" s="38">
        <f t="shared" si="1"/>
        <v>493189538.66684538</v>
      </c>
      <c r="H59" s="41">
        <f t="shared" si="2"/>
        <v>-11954473.666845381</v>
      </c>
      <c r="I59" s="59">
        <f t="shared" si="3"/>
        <v>142909440651299.66</v>
      </c>
      <c r="J59" s="41">
        <f t="shared" si="4"/>
        <v>11954473.666845381</v>
      </c>
      <c r="K59" s="40">
        <f t="shared" si="5"/>
        <v>2.4841235679377148E-2</v>
      </c>
    </row>
    <row r="60" spans="1:11" x14ac:dyDescent="0.25">
      <c r="A60" s="12">
        <v>27</v>
      </c>
      <c r="B60" s="12">
        <v>8.9541890083126514</v>
      </c>
      <c r="C60" s="12">
        <v>9.0006004524879284</v>
      </c>
      <c r="D60" s="12">
        <v>-4.6411444175276984E-2</v>
      </c>
      <c r="E60" s="3">
        <v>461372146</v>
      </c>
      <c r="F60" s="37">
        <f t="shared" si="0"/>
        <v>19.949715533437814</v>
      </c>
      <c r="G60" s="38">
        <f t="shared" si="1"/>
        <v>483289773.86575526</v>
      </c>
      <c r="H60" s="41">
        <f t="shared" si="2"/>
        <v>-21917627.86575526</v>
      </c>
      <c r="I60" s="59">
        <f t="shared" si="3"/>
        <v>480382411261731.5</v>
      </c>
      <c r="J60" s="41">
        <f t="shared" si="4"/>
        <v>21917627.86575526</v>
      </c>
      <c r="K60" s="40">
        <f t="shared" si="5"/>
        <v>4.7505312264245925E-2</v>
      </c>
    </row>
    <row r="61" spans="1:11" x14ac:dyDescent="0.25">
      <c r="A61" s="12">
        <v>28</v>
      </c>
      <c r="B61" s="12">
        <v>8.899513454329032</v>
      </c>
      <c r="C61" s="12">
        <v>8.9504198495763241</v>
      </c>
      <c r="D61" s="12">
        <v>-5.0906395247292124E-2</v>
      </c>
      <c r="E61" s="3">
        <v>426813197</v>
      </c>
      <c r="F61" s="37">
        <f t="shared" si="0"/>
        <v>19.871856997719831</v>
      </c>
      <c r="G61" s="38">
        <f t="shared" si="1"/>
        <v>449103258.19152135</v>
      </c>
      <c r="H61" s="41">
        <f t="shared" si="2"/>
        <v>-22290061.191521347</v>
      </c>
      <c r="I61" s="59">
        <f t="shared" si="3"/>
        <v>496846827921766.06</v>
      </c>
      <c r="J61" s="41">
        <f t="shared" si="4"/>
        <v>22290061.191521347</v>
      </c>
      <c r="K61" s="40">
        <f t="shared" si="5"/>
        <v>5.2224395469012051E-2</v>
      </c>
    </row>
    <row r="62" spans="1:11" x14ac:dyDescent="0.25">
      <c r="A62" s="12">
        <v>29</v>
      </c>
      <c r="B62" s="12">
        <v>8.9856895865524784</v>
      </c>
      <c r="C62" s="12">
        <v>8.9206712919529423</v>
      </c>
      <c r="D62" s="12">
        <v>6.5018294599536119E-2</v>
      </c>
      <c r="E62" s="3">
        <v>445724201</v>
      </c>
      <c r="F62" s="37">
        <f t="shared" si="0"/>
        <v>19.915210935298386</v>
      </c>
      <c r="G62" s="38">
        <f t="shared" si="1"/>
        <v>417666005.29478759</v>
      </c>
      <c r="H62" s="41">
        <f t="shared" si="2"/>
        <v>28058195.705212414</v>
      </c>
      <c r="I62" s="59">
        <f t="shared" si="3"/>
        <v>787262346232000.37</v>
      </c>
      <c r="J62" s="41">
        <f t="shared" si="4"/>
        <v>28058195.705212414</v>
      </c>
      <c r="K62" s="40">
        <f t="shared" si="5"/>
        <v>6.2949679739764494E-2</v>
      </c>
    </row>
    <row r="63" spans="1:11" x14ac:dyDescent="0.25">
      <c r="A63" s="12">
        <v>30</v>
      </c>
      <c r="B63" s="12">
        <v>8.8584970923893902</v>
      </c>
      <c r="C63" s="12">
        <v>8.9237965853142942</v>
      </c>
      <c r="D63" s="12">
        <v>-6.5299492924904001E-2</v>
      </c>
      <c r="E63" s="3">
        <v>401959987</v>
      </c>
      <c r="F63" s="37">
        <f t="shared" si="0"/>
        <v>19.811863106803504</v>
      </c>
      <c r="G63" s="38">
        <f t="shared" si="1"/>
        <v>429083715.86386675</v>
      </c>
      <c r="H63" s="41">
        <f t="shared" si="2"/>
        <v>-27123728.863866746</v>
      </c>
      <c r="I63" s="59">
        <f t="shared" si="3"/>
        <v>735696667480558.12</v>
      </c>
      <c r="J63" s="41">
        <f t="shared" si="4"/>
        <v>27123728.863866746</v>
      </c>
      <c r="K63" s="40">
        <f t="shared" si="5"/>
        <v>6.7478678826474209E-2</v>
      </c>
    </row>
    <row r="64" spans="1:11" x14ac:dyDescent="0.25">
      <c r="A64" s="12">
        <v>31</v>
      </c>
      <c r="B64" s="12">
        <v>8.8306791832571285</v>
      </c>
      <c r="C64" s="12">
        <v>8.8909094722276958</v>
      </c>
      <c r="D64" s="12">
        <v>-6.0230288970567258E-2</v>
      </c>
      <c r="E64" s="3">
        <v>369331027</v>
      </c>
      <c r="F64" s="37">
        <f t="shared" si="0"/>
        <v>19.727203891999057</v>
      </c>
      <c r="G64" s="38">
        <f t="shared" si="1"/>
        <v>392259504.87875217</v>
      </c>
      <c r="H64" s="41">
        <f t="shared" si="2"/>
        <v>-22928477.878752172</v>
      </c>
      <c r="I64" s="59">
        <f t="shared" si="3"/>
        <v>525715097836427.69</v>
      </c>
      <c r="J64" s="41">
        <f t="shared" si="4"/>
        <v>22928477.878752172</v>
      </c>
      <c r="K64" s="40">
        <f t="shared" si="5"/>
        <v>6.2081103948930266E-2</v>
      </c>
    </row>
    <row r="65" spans="1:11" x14ac:dyDescent="0.25">
      <c r="A65" s="12">
        <v>32</v>
      </c>
      <c r="B65" s="12">
        <v>8.975646256401971</v>
      </c>
      <c r="C65" s="12">
        <v>8.8462069548279736</v>
      </c>
      <c r="D65" s="12">
        <v>0.12943930157399741</v>
      </c>
      <c r="E65" s="3">
        <v>407523190</v>
      </c>
      <c r="F65" s="37">
        <f t="shared" si="0"/>
        <v>19.825608397001453</v>
      </c>
      <c r="G65" s="38">
        <f t="shared" si="1"/>
        <v>358044950.10207635</v>
      </c>
      <c r="H65" s="41">
        <f t="shared" si="2"/>
        <v>49478239.897923648</v>
      </c>
      <c r="I65" s="59">
        <f t="shared" si="3"/>
        <v>2448096223396483.5</v>
      </c>
      <c r="J65" s="41">
        <f t="shared" si="4"/>
        <v>49478239.897923648</v>
      </c>
      <c r="K65" s="40">
        <f t="shared" si="5"/>
        <v>0.12141208429862273</v>
      </c>
    </row>
    <row r="66" spans="1:11" x14ac:dyDescent="0.25">
      <c r="A66" s="12">
        <v>33</v>
      </c>
      <c r="B66" s="12">
        <v>8.8395896979437278</v>
      </c>
      <c r="C66" s="12">
        <v>8.9122841635307264</v>
      </c>
      <c r="D66" s="12">
        <v>-7.2694465586998547E-2</v>
      </c>
      <c r="E66" s="3">
        <v>375464437</v>
      </c>
      <c r="F66" s="37">
        <f t="shared" si="0"/>
        <v>19.743674316294527</v>
      </c>
      <c r="G66" s="38">
        <f t="shared" si="1"/>
        <v>403775174.34712481</v>
      </c>
      <c r="H66" s="41">
        <f t="shared" si="2"/>
        <v>-28310737.347124815</v>
      </c>
      <c r="I66" s="59">
        <f t="shared" si="3"/>
        <v>801497849137887.75</v>
      </c>
      <c r="J66" s="41">
        <f t="shared" si="4"/>
        <v>28310737.347124815</v>
      </c>
      <c r="K66" s="40">
        <f t="shared" si="5"/>
        <v>7.5401914421857258E-2</v>
      </c>
    </row>
    <row r="67" spans="1:11" x14ac:dyDescent="0.25">
      <c r="A67" s="12">
        <v>34</v>
      </c>
      <c r="B67" s="12">
        <v>8.8123586208823372</v>
      </c>
      <c r="C67" s="12">
        <v>8.8214202195095819</v>
      </c>
      <c r="D67" s="12">
        <v>-9.0615986272446492E-3</v>
      </c>
      <c r="E67" s="3">
        <v>349278269</v>
      </c>
      <c r="F67" s="37">
        <f t="shared" si="0"/>
        <v>19.671379494844327</v>
      </c>
      <c r="G67" s="38">
        <f t="shared" si="1"/>
        <v>352457671.96394742</v>
      </c>
      <c r="H67" s="41">
        <f t="shared" si="2"/>
        <v>-3179402.9639474154</v>
      </c>
      <c r="I67" s="59">
        <f t="shared" si="3"/>
        <v>10108603207157.609</v>
      </c>
      <c r="J67" s="41">
        <f t="shared" si="4"/>
        <v>3179402.9639474154</v>
      </c>
      <c r="K67" s="40">
        <f t="shared" si="5"/>
        <v>9.102779205388857E-3</v>
      </c>
    </row>
    <row r="68" spans="1:11" x14ac:dyDescent="0.25">
      <c r="A68" s="12">
        <v>35</v>
      </c>
      <c r="B68" s="12">
        <v>8.8243924088604402</v>
      </c>
      <c r="C68" s="12">
        <v>8.8095591785387164</v>
      </c>
      <c r="D68" s="12">
        <v>1.4833230321723789E-2</v>
      </c>
      <c r="E68" s="3">
        <v>339726395</v>
      </c>
      <c r="F68" s="37">
        <f t="shared" si="0"/>
        <v>19.643651131024821</v>
      </c>
      <c r="G68" s="38">
        <f t="shared" si="1"/>
        <v>334724345.12971526</v>
      </c>
      <c r="H68" s="41">
        <f t="shared" si="2"/>
        <v>5002049.8702847362</v>
      </c>
      <c r="I68" s="59">
        <f t="shared" si="3"/>
        <v>25020502904815.547</v>
      </c>
      <c r="J68" s="41">
        <f t="shared" si="4"/>
        <v>5002049.8702847362</v>
      </c>
      <c r="K68" s="40">
        <f t="shared" si="5"/>
        <v>1.4723759895914876E-2</v>
      </c>
    </row>
    <row r="69" spans="1:11" x14ac:dyDescent="0.25">
      <c r="A69" s="12">
        <v>36</v>
      </c>
      <c r="B69" s="12">
        <v>8.6547479298997878</v>
      </c>
      <c r="C69" s="12">
        <v>8.7657839238322826</v>
      </c>
      <c r="D69" s="12">
        <v>-0.11103599393249475</v>
      </c>
      <c r="E69" s="3">
        <v>282377688</v>
      </c>
      <c r="F69" s="37">
        <f t="shared" si="0"/>
        <v>19.458756051963441</v>
      </c>
      <c r="G69" s="38">
        <f t="shared" si="1"/>
        <v>315538747.65652245</v>
      </c>
      <c r="H69" s="41">
        <f t="shared" si="2"/>
        <v>-33161059.656522453</v>
      </c>
      <c r="I69" s="59">
        <f t="shared" si="3"/>
        <v>1099655877543441</v>
      </c>
      <c r="J69" s="41">
        <f t="shared" si="4"/>
        <v>33161059.656522453</v>
      </c>
      <c r="K69" s="40">
        <f t="shared" si="5"/>
        <v>0.11743512701514311</v>
      </c>
    </row>
    <row r="70" spans="1:11" x14ac:dyDescent="0.25">
      <c r="A70" s="12">
        <v>37</v>
      </c>
      <c r="B70" s="12">
        <v>8.8653321370027154</v>
      </c>
      <c r="C70" s="12">
        <v>8.9105509099774807</v>
      </c>
      <c r="D70" s="12">
        <v>-4.5218772974765287E-2</v>
      </c>
      <c r="E70" s="3">
        <v>314862932</v>
      </c>
      <c r="F70" s="37">
        <f t="shared" si="0"/>
        <v>19.567647965582609</v>
      </c>
      <c r="G70" s="38">
        <f t="shared" si="1"/>
        <v>329427460.86723655</v>
      </c>
      <c r="H70" s="41">
        <f t="shared" si="2"/>
        <v>-14564528.867236555</v>
      </c>
      <c r="I70" s="59">
        <f t="shared" si="3"/>
        <v>212125501124566.91</v>
      </c>
      <c r="J70" s="41">
        <f t="shared" si="4"/>
        <v>14564528.867236555</v>
      </c>
      <c r="K70" s="40">
        <f t="shared" si="5"/>
        <v>4.6256727569431881E-2</v>
      </c>
    </row>
    <row r="71" spans="1:11" x14ac:dyDescent="0.25">
      <c r="A71" s="12">
        <v>38</v>
      </c>
      <c r="B71" s="12">
        <v>8.9900809617635957</v>
      </c>
      <c r="C71" s="12">
        <v>9.0024831145263864</v>
      </c>
      <c r="D71" s="12">
        <v>-1.2402152762790664E-2</v>
      </c>
      <c r="E71" s="3">
        <v>378712289</v>
      </c>
      <c r="F71" s="37">
        <f t="shared" si="0"/>
        <v>19.75228734283403</v>
      </c>
      <c r="G71" s="38">
        <f t="shared" si="1"/>
        <v>383438382.95302129</v>
      </c>
      <c r="H71" s="41">
        <f t="shared" si="2"/>
        <v>-4726093.9530212879</v>
      </c>
      <c r="I71" s="59">
        <f t="shared" si="3"/>
        <v>22335964052784.383</v>
      </c>
      <c r="J71" s="41">
        <f t="shared" si="4"/>
        <v>4726093.9530212879</v>
      </c>
      <c r="K71" s="40">
        <f t="shared" si="5"/>
        <v>1.2479378383787508E-2</v>
      </c>
    </row>
    <row r="72" spans="1:11" x14ac:dyDescent="0.25">
      <c r="A72" s="12">
        <v>39</v>
      </c>
      <c r="B72" s="12">
        <v>8.8849804413184614</v>
      </c>
      <c r="C72" s="12">
        <v>8.8904004589119872</v>
      </c>
      <c r="D72" s="12">
        <v>-5.4200175935257278E-3</v>
      </c>
      <c r="E72" s="3">
        <v>377370673</v>
      </c>
      <c r="F72" s="37">
        <f t="shared" si="0"/>
        <v>19.748738479877179</v>
      </c>
      <c r="G72" s="38">
        <f t="shared" si="1"/>
        <v>379421581.64669102</v>
      </c>
      <c r="H72" s="41">
        <f t="shared" si="2"/>
        <v>-2050908.6466910243</v>
      </c>
      <c r="I72" s="59">
        <f t="shared" si="3"/>
        <v>4206226277072.0088</v>
      </c>
      <c r="J72" s="41">
        <f t="shared" si="4"/>
        <v>2050908.6466910243</v>
      </c>
      <c r="K72" s="40">
        <f t="shared" si="5"/>
        <v>5.4347324618175203E-3</v>
      </c>
    </row>
    <row r="73" spans="1:11" x14ac:dyDescent="0.25">
      <c r="A73" s="12">
        <v>40</v>
      </c>
      <c r="B73" s="12">
        <v>8.7702028157140255</v>
      </c>
      <c r="C73" s="12">
        <v>8.9037496945137615</v>
      </c>
      <c r="D73" s="12">
        <v>-0.13354687879973604</v>
      </c>
      <c r="E73" s="3">
        <v>335794183</v>
      </c>
      <c r="F73" s="37">
        <f t="shared" si="0"/>
        <v>19.632008979646475</v>
      </c>
      <c r="G73" s="38">
        <f t="shared" si="1"/>
        <v>383770723.6660794</v>
      </c>
      <c r="H73" s="41">
        <f t="shared" si="2"/>
        <v>-47976540.666079402</v>
      </c>
      <c r="I73" s="59">
        <f t="shared" si="3"/>
        <v>2301748454283970.5</v>
      </c>
      <c r="J73" s="41">
        <f t="shared" si="4"/>
        <v>47976540.666079402</v>
      </c>
      <c r="K73" s="40">
        <f t="shared" si="5"/>
        <v>0.14287484148014382</v>
      </c>
    </row>
    <row r="74" spans="1:11" x14ac:dyDescent="0.25">
      <c r="A74" s="12">
        <v>41</v>
      </c>
      <c r="B74" s="12">
        <v>8.802144063776133</v>
      </c>
      <c r="C74" s="12">
        <v>8.9105518735541587</v>
      </c>
      <c r="D74" s="12">
        <v>-0.10840780977802567</v>
      </c>
      <c r="E74" s="3">
        <v>325134338</v>
      </c>
      <c r="F74" s="37">
        <f t="shared" si="0"/>
        <v>19.599749002581696</v>
      </c>
      <c r="G74" s="38">
        <f t="shared" si="1"/>
        <v>362362921.21110719</v>
      </c>
      <c r="H74" s="41">
        <f t="shared" si="2"/>
        <v>-37228583.211107194</v>
      </c>
      <c r="I74" s="59">
        <f t="shared" si="3"/>
        <v>1385967407906332.5</v>
      </c>
      <c r="J74" s="41">
        <f t="shared" si="4"/>
        <v>37228583.211107194</v>
      </c>
      <c r="K74" s="40">
        <f t="shared" si="5"/>
        <v>0.11450215760079821</v>
      </c>
    </row>
    <row r="75" spans="1:11" x14ac:dyDescent="0.25">
      <c r="A75" s="12">
        <v>42</v>
      </c>
      <c r="B75" s="12">
        <v>8.9254085442401045</v>
      </c>
      <c r="C75" s="12">
        <v>8.8648521317518352</v>
      </c>
      <c r="D75" s="12">
        <v>6.0556412488269373E-2</v>
      </c>
      <c r="E75" s="3">
        <v>361318535</v>
      </c>
      <c r="F75" s="37">
        <f t="shared" si="0"/>
        <v>19.705270495660038</v>
      </c>
      <c r="G75" s="38">
        <f t="shared" si="1"/>
        <v>340087699.89182639</v>
      </c>
      <c r="H75" s="41">
        <f t="shared" si="2"/>
        <v>21230835.108173609</v>
      </c>
      <c r="I75" s="59">
        <f t="shared" si="3"/>
        <v>450748359390457.06</v>
      </c>
      <c r="J75" s="41">
        <f t="shared" si="4"/>
        <v>21230835.108173609</v>
      </c>
      <c r="K75" s="40">
        <f t="shared" si="5"/>
        <v>5.87593302075511E-2</v>
      </c>
    </row>
    <row r="76" spans="1:11" x14ac:dyDescent="0.25">
      <c r="A76" s="12">
        <v>43</v>
      </c>
      <c r="B76" s="12">
        <v>8.716495943902947</v>
      </c>
      <c r="C76" s="12">
        <v>8.847495174977837</v>
      </c>
      <c r="D76" s="12">
        <v>-0.13099923107488998</v>
      </c>
      <c r="E76" s="3">
        <v>310717506</v>
      </c>
      <c r="F76" s="37">
        <f t="shared" si="0"/>
        <v>19.554394716515969</v>
      </c>
      <c r="G76" s="38">
        <f t="shared" si="1"/>
        <v>354207673.57033646</v>
      </c>
      <c r="H76" s="41">
        <f t="shared" si="2"/>
        <v>-43490167.570336461</v>
      </c>
      <c r="I76" s="59">
        <f t="shared" si="3"/>
        <v>1891394675295945.3</v>
      </c>
      <c r="J76" s="41">
        <f t="shared" si="4"/>
        <v>43490167.570336461</v>
      </c>
      <c r="K76" s="40">
        <f t="shared" si="5"/>
        <v>0.13996690476247728</v>
      </c>
    </row>
    <row r="77" spans="1:11" x14ac:dyDescent="0.25">
      <c r="A77" s="12">
        <v>44</v>
      </c>
      <c r="B77" s="12">
        <v>8.8919971110006166</v>
      </c>
      <c r="C77" s="12">
        <v>8.8968274548116586</v>
      </c>
      <c r="D77" s="12">
        <v>-4.8303438110419705E-3</v>
      </c>
      <c r="E77" s="3">
        <v>340836758</v>
      </c>
      <c r="F77" s="37">
        <f t="shared" si="0"/>
        <v>19.6469142050844</v>
      </c>
      <c r="G77" s="38">
        <f t="shared" si="1"/>
        <v>342487099.37385869</v>
      </c>
      <c r="H77" s="41">
        <f t="shared" si="2"/>
        <v>-1650341.3738586903</v>
      </c>
      <c r="I77" s="59">
        <f t="shared" si="3"/>
        <v>2723626650269.7891</v>
      </c>
      <c r="J77" s="41">
        <f t="shared" si="4"/>
        <v>1650341.3738586903</v>
      </c>
      <c r="K77" s="40">
        <f t="shared" si="5"/>
        <v>4.8420287281886725E-3</v>
      </c>
    </row>
    <row r="78" spans="1:11" x14ac:dyDescent="0.25">
      <c r="A78" s="12">
        <v>45</v>
      </c>
      <c r="B78" s="12">
        <v>8.9236347122731114</v>
      </c>
      <c r="C78" s="12">
        <v>8.9598062660509328</v>
      </c>
      <c r="D78" s="12">
        <v>-3.617155377782133E-2</v>
      </c>
      <c r="E78" s="3">
        <v>370156899</v>
      </c>
      <c r="F78" s="37">
        <f t="shared" si="0"/>
        <v>19.729437525069532</v>
      </c>
      <c r="G78" s="38">
        <f t="shared" si="1"/>
        <v>383791148.64144737</v>
      </c>
      <c r="H78" s="41">
        <f t="shared" si="2"/>
        <v>-13634249.641447365</v>
      </c>
      <c r="I78" s="59">
        <f t="shared" si="3"/>
        <v>185892763285307.59</v>
      </c>
      <c r="J78" s="41">
        <f t="shared" si="4"/>
        <v>13634249.641447365</v>
      </c>
      <c r="K78" s="40">
        <f t="shared" si="5"/>
        <v>3.6833703973317991E-2</v>
      </c>
    </row>
    <row r="79" spans="1:11" x14ac:dyDescent="0.25">
      <c r="A79" s="12">
        <v>46</v>
      </c>
      <c r="B79" s="12">
        <v>8.7973168573287097</v>
      </c>
      <c r="C79" s="12">
        <v>8.8671077971542402</v>
      </c>
      <c r="D79" s="12">
        <v>-6.9790939825530529E-2</v>
      </c>
      <c r="E79" s="3">
        <v>341380243</v>
      </c>
      <c r="F79" s="37">
        <f t="shared" si="0"/>
        <v>19.648507496116952</v>
      </c>
      <c r="G79" s="38">
        <f t="shared" si="1"/>
        <v>366056567.68612635</v>
      </c>
      <c r="H79" s="41">
        <f t="shared" si="2"/>
        <v>-24676324.686126351</v>
      </c>
      <c r="I79" s="59">
        <f t="shared" si="3"/>
        <v>608921000015128.75</v>
      </c>
      <c r="J79" s="41">
        <f t="shared" si="4"/>
        <v>24676324.686126351</v>
      </c>
      <c r="K79" s="40">
        <f t="shared" si="5"/>
        <v>7.228398594269661E-2</v>
      </c>
    </row>
    <row r="80" spans="1:11" x14ac:dyDescent="0.25">
      <c r="A80" s="12">
        <v>47</v>
      </c>
      <c r="B80" s="12">
        <v>8.8812630119586728</v>
      </c>
      <c r="C80" s="12">
        <v>8.8796004037220548</v>
      </c>
      <c r="D80" s="12">
        <v>1.6626082366180128E-3</v>
      </c>
      <c r="E80" s="3">
        <v>355111412</v>
      </c>
      <c r="F80" s="37">
        <f t="shared" si="0"/>
        <v>19.687942134822997</v>
      </c>
      <c r="G80" s="38">
        <f t="shared" si="1"/>
        <v>354521491.38082319</v>
      </c>
      <c r="H80" s="41">
        <f t="shared" si="2"/>
        <v>589920.61917680502</v>
      </c>
      <c r="I80" s="59">
        <f t="shared" si="3"/>
        <v>348006336929.94501</v>
      </c>
      <c r="J80" s="41">
        <f t="shared" si="4"/>
        <v>589920.61917680502</v>
      </c>
      <c r="K80" s="40">
        <f t="shared" si="5"/>
        <v>1.6612268692080361E-3</v>
      </c>
    </row>
    <row r="81" spans="1:11" x14ac:dyDescent="0.25">
      <c r="A81" s="12">
        <v>48</v>
      </c>
      <c r="B81" s="12">
        <v>8.7496853061437978</v>
      </c>
      <c r="C81" s="12">
        <v>8.8930083718558794</v>
      </c>
      <c r="D81" s="12">
        <v>-0.14332306571208164</v>
      </c>
      <c r="E81" s="3">
        <v>318156348</v>
      </c>
      <c r="F81" s="37">
        <f t="shared" si="0"/>
        <v>19.578053480296447</v>
      </c>
      <c r="G81" s="38">
        <f t="shared" si="1"/>
        <v>367185066.02188557</v>
      </c>
      <c r="H81" s="41">
        <f t="shared" si="2"/>
        <v>-49028718.021885574</v>
      </c>
      <c r="I81" s="59">
        <f t="shared" si="3"/>
        <v>2403815190869567.5</v>
      </c>
      <c r="J81" s="41">
        <f t="shared" si="4"/>
        <v>49028718.021885574</v>
      </c>
      <c r="K81" s="40">
        <f t="shared" si="5"/>
        <v>0.15410259242064714</v>
      </c>
    </row>
    <row r="82" spans="1:11" x14ac:dyDescent="0.25">
      <c r="A82" s="12">
        <v>49</v>
      </c>
      <c r="B82" s="12">
        <v>8.9749199352389191</v>
      </c>
      <c r="C82" s="12">
        <v>8.9665993598768896</v>
      </c>
      <c r="D82" s="12">
        <v>8.3205753620294587E-3</v>
      </c>
      <c r="E82" s="3">
        <v>375154819</v>
      </c>
      <c r="F82" s="37">
        <f t="shared" si="0"/>
        <v>19.742849349401965</v>
      </c>
      <c r="G82" s="38">
        <f t="shared" si="1"/>
        <v>372046265.46730494</v>
      </c>
      <c r="H82" s="41">
        <f t="shared" si="2"/>
        <v>3108553.532695055</v>
      </c>
      <c r="I82" s="59">
        <f t="shared" si="3"/>
        <v>9663105065630.9062</v>
      </c>
      <c r="J82" s="41">
        <f t="shared" si="4"/>
        <v>3108553.532695055</v>
      </c>
      <c r="K82" s="40">
        <f t="shared" si="5"/>
        <v>8.2860551837801531E-3</v>
      </c>
    </row>
    <row r="83" spans="1:11" x14ac:dyDescent="0.25">
      <c r="A83" s="12">
        <v>50</v>
      </c>
      <c r="B83" s="12">
        <v>9.0414564028081283</v>
      </c>
      <c r="C83" s="12">
        <v>9.0298273461696219</v>
      </c>
      <c r="D83" s="12">
        <v>1.1629056638506441E-2</v>
      </c>
      <c r="E83" s="3">
        <v>439005959</v>
      </c>
      <c r="F83" s="37">
        <f t="shared" si="0"/>
        <v>19.900023544979209</v>
      </c>
      <c r="G83" s="38">
        <f t="shared" si="1"/>
        <v>433930303.58069569</v>
      </c>
      <c r="H83" s="41">
        <f t="shared" si="2"/>
        <v>5075655.4193043113</v>
      </c>
      <c r="I83" s="59">
        <f t="shared" si="3"/>
        <v>25762277935513.223</v>
      </c>
      <c r="J83" s="41">
        <f t="shared" si="4"/>
        <v>5075655.4193043113</v>
      </c>
      <c r="K83" s="40">
        <f t="shared" si="5"/>
        <v>1.1561700508271031E-2</v>
      </c>
    </row>
    <row r="84" spans="1:11" x14ac:dyDescent="0.25">
      <c r="A84" s="12">
        <v>51</v>
      </c>
      <c r="B84" s="12">
        <v>8.8246406545343383</v>
      </c>
      <c r="C84" s="12">
        <v>8.9094418921212739</v>
      </c>
      <c r="D84" s="12">
        <v>-8.4801237586935585E-2</v>
      </c>
      <c r="E84" s="3">
        <v>385346545</v>
      </c>
      <c r="F84" s="37">
        <f t="shared" si="0"/>
        <v>19.769653604272904</v>
      </c>
      <c r="G84" s="38">
        <f t="shared" si="1"/>
        <v>419449980.95833921</v>
      </c>
      <c r="H84" s="41">
        <f t="shared" si="2"/>
        <v>-34103435.958339214</v>
      </c>
      <c r="I84" s="59">
        <f t="shared" si="3"/>
        <v>1163044344164544.2</v>
      </c>
      <c r="J84" s="41">
        <f t="shared" si="4"/>
        <v>34103435.958339214</v>
      </c>
      <c r="K84" s="40">
        <f t="shared" si="5"/>
        <v>8.8500692171352452E-2</v>
      </c>
    </row>
    <row r="85" spans="1:11" x14ac:dyDescent="0.25">
      <c r="A85" s="12">
        <v>52</v>
      </c>
      <c r="B85" s="12">
        <v>8.8911968876519687</v>
      </c>
      <c r="C85" s="12">
        <v>8.9170185674085083</v>
      </c>
      <c r="D85" s="12">
        <v>-2.5821679756539595E-2</v>
      </c>
      <c r="E85" s="3">
        <v>383368172</v>
      </c>
      <c r="F85" s="37">
        <f t="shared" si="0"/>
        <v>19.764506370002067</v>
      </c>
      <c r="G85" s="38">
        <f t="shared" si="1"/>
        <v>393396296.48664248</v>
      </c>
      <c r="H85" s="41">
        <f t="shared" si="2"/>
        <v>-10028124.48664248</v>
      </c>
      <c r="I85" s="59">
        <f t="shared" si="3"/>
        <v>100563280719598.5</v>
      </c>
      <c r="J85" s="41">
        <f t="shared" si="4"/>
        <v>10028124.48664248</v>
      </c>
      <c r="K85" s="40">
        <f t="shared" si="5"/>
        <v>2.6157947422517067E-2</v>
      </c>
    </row>
    <row r="86" spans="1:11" x14ac:dyDescent="0.25">
      <c r="A86" s="12">
        <v>53</v>
      </c>
      <c r="B86" s="12">
        <v>8.883765729627088</v>
      </c>
      <c r="C86" s="12">
        <v>8.8914794017902921</v>
      </c>
      <c r="D86" s="12">
        <v>-7.7136721632040661E-3</v>
      </c>
      <c r="E86" s="3">
        <v>379454113</v>
      </c>
      <c r="F86" s="37">
        <f t="shared" si="0"/>
        <v>19.754244233128226</v>
      </c>
      <c r="G86" s="38">
        <f t="shared" si="1"/>
        <v>382392415.61094022</v>
      </c>
      <c r="H86" s="41">
        <f t="shared" si="2"/>
        <v>-2938302.610940218</v>
      </c>
      <c r="I86" s="59">
        <f t="shared" si="3"/>
        <v>8633622233458.1016</v>
      </c>
      <c r="J86" s="41">
        <f t="shared" si="4"/>
        <v>2938302.610940218</v>
      </c>
      <c r="K86" s="40">
        <f t="shared" si="5"/>
        <v>7.7434991749324323E-3</v>
      </c>
    </row>
    <row r="87" spans="1:11" x14ac:dyDescent="0.25">
      <c r="A87" s="12">
        <v>54</v>
      </c>
      <c r="B87" s="12">
        <v>8.8387314258779064</v>
      </c>
      <c r="C87" s="12">
        <v>8.8671526347575185</v>
      </c>
      <c r="D87" s="12">
        <v>-2.8421208879612081E-2</v>
      </c>
      <c r="E87" s="3">
        <v>360703105</v>
      </c>
      <c r="F87" s="37">
        <f t="shared" si="0"/>
        <v>19.703565754098431</v>
      </c>
      <c r="G87" s="38">
        <f t="shared" si="1"/>
        <v>371101794.99545276</v>
      </c>
      <c r="H87" s="41">
        <f t="shared" si="2"/>
        <v>-10398689.995452762</v>
      </c>
      <c r="I87" s="59">
        <f t="shared" si="3"/>
        <v>108132753621529.36</v>
      </c>
      <c r="J87" s="41">
        <f t="shared" si="4"/>
        <v>10398689.995452762</v>
      </c>
      <c r="K87" s="40">
        <f t="shared" si="5"/>
        <v>2.8828945055664995E-2</v>
      </c>
    </row>
    <row r="88" spans="1:11" x14ac:dyDescent="0.25">
      <c r="A88" s="12">
        <v>55</v>
      </c>
      <c r="B88" s="12">
        <v>8.9144751914653408</v>
      </c>
      <c r="C88" s="12">
        <v>8.8753431627022845</v>
      </c>
      <c r="D88" s="12">
        <v>3.9132028763056326E-2</v>
      </c>
      <c r="E88" s="3">
        <v>378390147</v>
      </c>
      <c r="F88" s="37">
        <f t="shared" si="0"/>
        <v>19.751436356219479</v>
      </c>
      <c r="G88" s="38">
        <f t="shared" si="1"/>
        <v>363868947.87259853</v>
      </c>
      <c r="H88" s="41">
        <f t="shared" si="2"/>
        <v>14521199.127401471</v>
      </c>
      <c r="I88" s="59">
        <f t="shared" si="3"/>
        <v>210865224097645.25</v>
      </c>
      <c r="J88" s="41">
        <f t="shared" si="4"/>
        <v>14521199.127401471</v>
      </c>
      <c r="K88" s="40">
        <f t="shared" si="5"/>
        <v>3.8376261228074394E-2</v>
      </c>
    </row>
    <row r="89" spans="1:11" x14ac:dyDescent="0.25">
      <c r="A89" s="12">
        <v>56</v>
      </c>
      <c r="B89" s="12">
        <v>8.8446621188887118</v>
      </c>
      <c r="C89" s="12">
        <v>8.8437336685111312</v>
      </c>
      <c r="D89" s="12">
        <v>9.28450377580603E-4</v>
      </c>
      <c r="E89" s="3">
        <v>362288754</v>
      </c>
      <c r="F89" s="37">
        <f t="shared" si="0"/>
        <v>19.707952114809427</v>
      </c>
      <c r="G89" s="38">
        <f t="shared" si="1"/>
        <v>361952542.97133458</v>
      </c>
      <c r="H89" s="41">
        <f t="shared" si="2"/>
        <v>336211.02866542339</v>
      </c>
      <c r="I89" s="59">
        <f t="shared" si="3"/>
        <v>113037855796.26215</v>
      </c>
      <c r="J89" s="41">
        <f t="shared" si="4"/>
        <v>336211.02866542339</v>
      </c>
      <c r="K89" s="40">
        <f t="shared" si="5"/>
        <v>9.2801950089078228E-4</v>
      </c>
    </row>
    <row r="90" spans="1:11" x14ac:dyDescent="0.25">
      <c r="A90" s="12">
        <v>57</v>
      </c>
      <c r="B90" s="12">
        <v>8.9148961959416866</v>
      </c>
      <c r="C90" s="12">
        <v>8.9106764413943118</v>
      </c>
      <c r="D90" s="12">
        <v>4.2197545473747766E-3</v>
      </c>
      <c r="E90" s="3">
        <v>379463837</v>
      </c>
      <c r="F90" s="37">
        <f t="shared" si="0"/>
        <v>19.754269859086872</v>
      </c>
      <c r="G90" s="38">
        <f t="shared" si="1"/>
        <v>377865966.43007368</v>
      </c>
      <c r="H90" s="41">
        <f t="shared" si="2"/>
        <v>1597870.5699263215</v>
      </c>
      <c r="I90" s="59">
        <f t="shared" si="3"/>
        <v>2553190358236.6675</v>
      </c>
      <c r="J90" s="41">
        <f t="shared" si="4"/>
        <v>1597870.5699263215</v>
      </c>
      <c r="K90" s="40">
        <f t="shared" si="5"/>
        <v>4.210863893009972E-3</v>
      </c>
    </row>
    <row r="91" spans="1:11" x14ac:dyDescent="0.25">
      <c r="A91" s="12">
        <v>58</v>
      </c>
      <c r="B91" s="12">
        <v>8.8322599709152687</v>
      </c>
      <c r="C91" s="12">
        <v>8.8557816189968399</v>
      </c>
      <c r="D91" s="12">
        <v>-2.35216480815712E-2</v>
      </c>
      <c r="E91" s="3">
        <v>358381419</v>
      </c>
      <c r="F91" s="37">
        <f t="shared" si="0"/>
        <v>19.69710839341305</v>
      </c>
      <c r="G91" s="38">
        <f t="shared" si="1"/>
        <v>366911062.99763316</v>
      </c>
      <c r="H91" s="41">
        <f t="shared" si="2"/>
        <v>-8529643.9976331592</v>
      </c>
      <c r="I91" s="59">
        <f t="shared" si="3"/>
        <v>72754826726359.375</v>
      </c>
      <c r="J91" s="41">
        <f t="shared" si="4"/>
        <v>8529643.9976331592</v>
      </c>
      <c r="K91" s="40">
        <f t="shared" si="5"/>
        <v>2.3800463822688193E-2</v>
      </c>
    </row>
    <row r="92" spans="1:11" x14ac:dyDescent="0.25">
      <c r="A92" s="12">
        <v>59</v>
      </c>
      <c r="B92" s="12">
        <v>8.8278816070746302</v>
      </c>
      <c r="C92" s="12">
        <v>8.8390657585666705</v>
      </c>
      <c r="D92" s="12">
        <v>-1.1184151492040328E-2</v>
      </c>
      <c r="E92" s="3">
        <v>345772369</v>
      </c>
      <c r="F92" s="37">
        <f t="shared" si="0"/>
        <v>19.661291223451808</v>
      </c>
      <c r="G92" s="38">
        <f t="shared" si="1"/>
        <v>349661245.91425407</v>
      </c>
      <c r="H92" s="41">
        <f t="shared" si="2"/>
        <v>-3888876.9142540693</v>
      </c>
      <c r="I92" s="59">
        <f t="shared" si="3"/>
        <v>15123363654218.252</v>
      </c>
      <c r="J92" s="41">
        <f t="shared" si="4"/>
        <v>3888876.9142540693</v>
      </c>
      <c r="K92" s="40">
        <f t="shared" si="5"/>
        <v>1.1246927929785128E-2</v>
      </c>
    </row>
    <row r="93" spans="1:11" x14ac:dyDescent="0.25">
      <c r="A93" s="12">
        <v>60</v>
      </c>
      <c r="B93" s="12">
        <v>8.9528344573538305</v>
      </c>
      <c r="C93" s="12">
        <v>8.9082066280741312</v>
      </c>
      <c r="D93" s="12">
        <v>4.4627829279699327E-2</v>
      </c>
      <c r="E93" s="3">
        <v>384150373</v>
      </c>
      <c r="F93" s="37">
        <f t="shared" si="0"/>
        <v>19.766544630252326</v>
      </c>
      <c r="G93" s="38">
        <f t="shared" si="1"/>
        <v>367383493.17234766</v>
      </c>
      <c r="H93" s="41">
        <f t="shared" si="2"/>
        <v>16766879.827652335</v>
      </c>
      <c r="I93" s="59">
        <f t="shared" si="3"/>
        <v>281128259154934.81</v>
      </c>
      <c r="J93" s="41">
        <f t="shared" si="4"/>
        <v>16766879.827652335</v>
      </c>
      <c r="K93" s="40">
        <f t="shared" si="5"/>
        <v>4.3646657679159234E-2</v>
      </c>
    </row>
    <row r="94" spans="1:11" x14ac:dyDescent="0.25">
      <c r="A94" s="12">
        <v>61</v>
      </c>
      <c r="B94" s="12">
        <v>8.8660744180079654</v>
      </c>
      <c r="C94" s="12">
        <v>8.9079450882122053</v>
      </c>
      <c r="D94" s="12">
        <v>-4.1870670204239957E-2</v>
      </c>
      <c r="E94" s="3">
        <v>373218264</v>
      </c>
      <c r="F94" s="37">
        <f t="shared" si="0"/>
        <v>19.737673964646746</v>
      </c>
      <c r="G94" s="38">
        <f t="shared" si="1"/>
        <v>389176931.46661836</v>
      </c>
      <c r="H94" s="41">
        <f t="shared" si="2"/>
        <v>-15958667.466618359</v>
      </c>
      <c r="I94" s="59">
        <f t="shared" si="3"/>
        <v>254679067310103.25</v>
      </c>
      <c r="J94" s="41">
        <f t="shared" si="4"/>
        <v>15958667.466618359</v>
      </c>
      <c r="K94" s="40">
        <f t="shared" si="5"/>
        <v>4.2759610142279532E-2</v>
      </c>
    </row>
    <row r="95" spans="1:11" x14ac:dyDescent="0.25">
      <c r="A95" s="12">
        <v>62</v>
      </c>
      <c r="B95" s="12">
        <v>9.0884474330484029</v>
      </c>
      <c r="C95" s="12">
        <v>9.0142122585825213</v>
      </c>
      <c r="D95" s="12">
        <v>7.423517446588157E-2</v>
      </c>
      <c r="E95" s="3">
        <v>458819807</v>
      </c>
      <c r="F95" s="37">
        <f t="shared" si="0"/>
        <v>19.944168113604114</v>
      </c>
      <c r="G95" s="38">
        <f t="shared" si="1"/>
        <v>425992772.9306578</v>
      </c>
      <c r="H95" s="41">
        <f t="shared" si="2"/>
        <v>32827034.069342196</v>
      </c>
      <c r="I95" s="59">
        <f t="shared" si="3"/>
        <v>1077614165789753.2</v>
      </c>
      <c r="J95" s="41">
        <f t="shared" si="4"/>
        <v>32827034.069342196</v>
      </c>
      <c r="K95" s="40">
        <f t="shared" si="5"/>
        <v>7.1546680349268782E-2</v>
      </c>
    </row>
    <row r="96" spans="1:11" x14ac:dyDescent="0.25">
      <c r="A96" s="12">
        <v>63</v>
      </c>
      <c r="B96" s="12">
        <v>8.8769918518273787</v>
      </c>
      <c r="C96" s="12">
        <v>8.9112422547414933</v>
      </c>
      <c r="D96" s="12">
        <v>-3.425040291411463E-2</v>
      </c>
      <c r="E96" s="3">
        <v>416036816</v>
      </c>
      <c r="F96" s="37">
        <f t="shared" si="0"/>
        <v>19.846284314309642</v>
      </c>
      <c r="G96" s="38">
        <f t="shared" si="1"/>
        <v>430533078.90692472</v>
      </c>
      <c r="H96" s="41">
        <f t="shared" si="2"/>
        <v>-14496262.906924725</v>
      </c>
      <c r="I96" s="59">
        <f t="shared" si="3"/>
        <v>210141638266681.66</v>
      </c>
      <c r="J96" s="41">
        <f t="shared" si="4"/>
        <v>14496262.906924725</v>
      </c>
      <c r="K96" s="40">
        <f t="shared" si="5"/>
        <v>3.4843702166311948E-2</v>
      </c>
    </row>
    <row r="97" spans="1:11" x14ac:dyDescent="0.25">
      <c r="A97" s="12">
        <v>64</v>
      </c>
      <c r="B97" s="12">
        <v>8.9773466012055447</v>
      </c>
      <c r="C97" s="12">
        <v>8.8677569672473204</v>
      </c>
      <c r="D97" s="12">
        <v>0.1095896339582243</v>
      </c>
      <c r="E97" s="3">
        <v>435847502</v>
      </c>
      <c r="F97" s="37">
        <f t="shared" si="0"/>
        <v>19.892802974075849</v>
      </c>
      <c r="G97" s="38">
        <f t="shared" si="1"/>
        <v>390607329.17418927</v>
      </c>
      <c r="H97" s="41">
        <f t="shared" si="2"/>
        <v>45240172.82581073</v>
      </c>
      <c r="I97" s="59">
        <f t="shared" si="3"/>
        <v>2046673237309223.7</v>
      </c>
      <c r="J97" s="41">
        <f t="shared" si="4"/>
        <v>45240172.82581073</v>
      </c>
      <c r="K97" s="40">
        <f t="shared" si="5"/>
        <v>0.10379816935559891</v>
      </c>
    </row>
    <row r="98" spans="1:11" x14ac:dyDescent="0.25">
      <c r="A98" s="12">
        <v>65</v>
      </c>
      <c r="B98" s="12">
        <v>8.8782644197046263</v>
      </c>
      <c r="C98" s="12">
        <v>8.8857883374138869</v>
      </c>
      <c r="D98" s="12">
        <v>-7.5239177092605303E-3</v>
      </c>
      <c r="E98" s="3">
        <v>404962916</v>
      </c>
      <c r="F98" s="37">
        <f t="shared" ref="F98:F161" si="6">LN(E98)</f>
        <v>19.819306055446344</v>
      </c>
      <c r="G98" s="38">
        <f t="shared" si="1"/>
        <v>408021314.79791075</v>
      </c>
      <c r="H98" s="41">
        <f t="shared" si="2"/>
        <v>-3058398.7979107499</v>
      </c>
      <c r="I98" s="59">
        <f t="shared" si="3"/>
        <v>9353803207061.9199</v>
      </c>
      <c r="J98" s="41">
        <f t="shared" si="4"/>
        <v>3058398.7979107499</v>
      </c>
      <c r="K98" s="40">
        <f t="shared" si="5"/>
        <v>7.5522934991675882E-3</v>
      </c>
    </row>
    <row r="99" spans="1:11" x14ac:dyDescent="0.25">
      <c r="A99" s="12">
        <v>66</v>
      </c>
      <c r="B99" s="12">
        <v>8.8265130006562664</v>
      </c>
      <c r="C99" s="12">
        <v>8.8756317040724806</v>
      </c>
      <c r="D99" s="12">
        <v>-4.911870341621416E-2</v>
      </c>
      <c r="E99" s="3">
        <v>369304229</v>
      </c>
      <c r="F99" s="37">
        <f t="shared" si="6"/>
        <v>19.727131331151757</v>
      </c>
      <c r="G99" s="38">
        <f t="shared" ref="G99:G162" si="7">EXP(C99+G$31*F98)</f>
        <v>387896858.85971993</v>
      </c>
      <c r="H99" s="41">
        <f t="shared" ref="H99:H162" si="8">E99-G99</f>
        <v>-18592629.859719932</v>
      </c>
      <c r="I99" s="59">
        <f t="shared" ref="I99:I162" si="9">H99^2</f>
        <v>345685885100549.25</v>
      </c>
      <c r="J99" s="41">
        <f t="shared" ref="J99:J162" si="10">ABS(H99)</f>
        <v>18592629.859719932</v>
      </c>
      <c r="K99" s="40">
        <f t="shared" ref="K99:K162" si="11">J99/E99</f>
        <v>5.0345022882800329E-2</v>
      </c>
    </row>
    <row r="100" spans="1:11" x14ac:dyDescent="0.25">
      <c r="A100" s="12">
        <v>67</v>
      </c>
      <c r="B100" s="12">
        <v>8.871805971074215</v>
      </c>
      <c r="C100" s="12">
        <v>8.8946438426456584</v>
      </c>
      <c r="D100" s="12">
        <v>-2.2837871571443458E-2</v>
      </c>
      <c r="E100" s="3">
        <v>367314212</v>
      </c>
      <c r="F100" s="37">
        <f t="shared" si="6"/>
        <v>19.721728203207682</v>
      </c>
      <c r="G100" s="38">
        <f t="shared" si="7"/>
        <v>375799409.93263918</v>
      </c>
      <c r="H100" s="41">
        <f t="shared" si="8"/>
        <v>-8485197.9326391816</v>
      </c>
      <c r="I100" s="59">
        <f t="shared" si="9"/>
        <v>71998583956064.234</v>
      </c>
      <c r="J100" s="41">
        <f t="shared" si="10"/>
        <v>8485197.9326391816</v>
      </c>
      <c r="K100" s="40">
        <f t="shared" si="11"/>
        <v>2.3100652399039714E-2</v>
      </c>
    </row>
    <row r="101" spans="1:11" x14ac:dyDescent="0.25">
      <c r="A101" s="12">
        <v>68</v>
      </c>
      <c r="B101" s="12">
        <v>8.8482979819948877</v>
      </c>
      <c r="C101" s="12">
        <v>8.8876622610187379</v>
      </c>
      <c r="D101" s="12">
        <v>-3.9364279023850202E-2</v>
      </c>
      <c r="E101" s="3">
        <v>357715485</v>
      </c>
      <c r="F101" s="37">
        <f t="shared" si="6"/>
        <v>19.695248493759113</v>
      </c>
      <c r="G101" s="38">
        <f t="shared" si="7"/>
        <v>372077518.19852847</v>
      </c>
      <c r="H101" s="41">
        <f t="shared" si="8"/>
        <v>-14362033.198528469</v>
      </c>
      <c r="I101" s="59">
        <f t="shared" si="9"/>
        <v>206267997595633.87</v>
      </c>
      <c r="J101" s="41">
        <f t="shared" si="10"/>
        <v>14362033.198528469</v>
      </c>
      <c r="K101" s="40">
        <f t="shared" si="11"/>
        <v>4.0149319223707826E-2</v>
      </c>
    </row>
    <row r="102" spans="1:11" x14ac:dyDescent="0.25">
      <c r="A102" s="12">
        <v>69</v>
      </c>
      <c r="B102" s="12">
        <v>8.9409431171014475</v>
      </c>
      <c r="C102" s="12">
        <v>8.9366249489812546</v>
      </c>
      <c r="D102" s="12">
        <v>4.3181681201929223E-3</v>
      </c>
      <c r="E102" s="3">
        <v>386765757</v>
      </c>
      <c r="F102" s="37">
        <f t="shared" si="6"/>
        <v>19.77332978866896</v>
      </c>
      <c r="G102" s="38">
        <f t="shared" si="7"/>
        <v>385099238.18192732</v>
      </c>
      <c r="H102" s="41">
        <f t="shared" si="8"/>
        <v>1666518.8180726767</v>
      </c>
      <c r="I102" s="59">
        <f t="shared" si="9"/>
        <v>2777284970990.3511</v>
      </c>
      <c r="J102" s="41">
        <f t="shared" si="10"/>
        <v>1666518.8180726767</v>
      </c>
      <c r="K102" s="40">
        <f t="shared" si="11"/>
        <v>4.3088582376042059E-3</v>
      </c>
    </row>
    <row r="103" spans="1:11" x14ac:dyDescent="0.25">
      <c r="A103" s="12">
        <v>70</v>
      </c>
      <c r="B103" s="12">
        <v>8.8318036896955476</v>
      </c>
      <c r="C103" s="12">
        <v>8.8537925199908116</v>
      </c>
      <c r="D103" s="12">
        <v>-2.1988830295263995E-2</v>
      </c>
      <c r="E103" s="3">
        <v>361992870</v>
      </c>
      <c r="F103" s="37">
        <f t="shared" si="6"/>
        <v>19.707135073463476</v>
      </c>
      <c r="G103" s="38">
        <f t="shared" si="7"/>
        <v>370040828.11024112</v>
      </c>
      <c r="H103" s="41">
        <f t="shared" si="8"/>
        <v>-8047958.1102411151</v>
      </c>
      <c r="I103" s="59">
        <f t="shared" si="9"/>
        <v>64769629744195.742</v>
      </c>
      <c r="J103" s="41">
        <f t="shared" si="10"/>
        <v>8047958.1102411151</v>
      </c>
      <c r="K103" s="40">
        <f t="shared" si="11"/>
        <v>2.2232366372965068E-2</v>
      </c>
    </row>
    <row r="104" spans="1:11" x14ac:dyDescent="0.25">
      <c r="A104" s="12">
        <v>71</v>
      </c>
      <c r="B104" s="12">
        <v>8.8156435338198715</v>
      </c>
      <c r="C104" s="12">
        <v>8.8414547840658742</v>
      </c>
      <c r="D104" s="12">
        <v>-2.5811250246002615E-2</v>
      </c>
      <c r="E104" s="3">
        <v>343455401</v>
      </c>
      <c r="F104" s="37">
        <f t="shared" si="6"/>
        <v>19.654567824224785</v>
      </c>
      <c r="G104" s="38">
        <f t="shared" si="7"/>
        <v>352435813.56913757</v>
      </c>
      <c r="H104" s="41">
        <f t="shared" si="8"/>
        <v>-8980412.5691375732</v>
      </c>
      <c r="I104" s="59">
        <f t="shared" si="9"/>
        <v>80647809911924.109</v>
      </c>
      <c r="J104" s="41">
        <f t="shared" si="10"/>
        <v>8980412.5691375732</v>
      </c>
      <c r="K104" s="40">
        <f t="shared" si="11"/>
        <v>2.6147245153199886E-2</v>
      </c>
    </row>
    <row r="105" spans="1:11" x14ac:dyDescent="0.25">
      <c r="A105" s="12">
        <v>72</v>
      </c>
      <c r="B105" s="12">
        <v>8.9127655613596133</v>
      </c>
      <c r="C105" s="12">
        <v>8.8773465996187735</v>
      </c>
      <c r="D105" s="12">
        <v>3.5418961740839805E-2</v>
      </c>
      <c r="E105" s="3">
        <v>367699970</v>
      </c>
      <c r="F105" s="37">
        <f t="shared" si="6"/>
        <v>19.722777864683245</v>
      </c>
      <c r="G105" s="38">
        <f t="shared" si="7"/>
        <v>354904360.08886701</v>
      </c>
      <c r="H105" s="41">
        <f t="shared" si="8"/>
        <v>12795609.911132991</v>
      </c>
      <c r="I105" s="59">
        <f t="shared" si="9"/>
        <v>163727632997884.84</v>
      </c>
      <c r="J105" s="41">
        <f t="shared" si="10"/>
        <v>12795609.911132991</v>
      </c>
      <c r="K105" s="40">
        <f t="shared" si="11"/>
        <v>3.47990507345785E-2</v>
      </c>
    </row>
    <row r="106" spans="1:11" x14ac:dyDescent="0.25">
      <c r="A106" s="12">
        <v>73</v>
      </c>
      <c r="B106" s="12">
        <v>8.9223826080140469</v>
      </c>
      <c r="C106" s="12">
        <v>8.9188844014885493</v>
      </c>
      <c r="D106" s="12">
        <v>3.4982065254975936E-3</v>
      </c>
      <c r="E106" s="3">
        <v>385445526</v>
      </c>
      <c r="F106" s="37">
        <f t="shared" si="6"/>
        <v>19.769910433589832</v>
      </c>
      <c r="G106" s="38">
        <f t="shared" si="7"/>
        <v>384099513.63299268</v>
      </c>
      <c r="H106" s="41">
        <f t="shared" si="8"/>
        <v>1346012.3670073152</v>
      </c>
      <c r="I106" s="59">
        <f t="shared" si="9"/>
        <v>1811749292136.6353</v>
      </c>
      <c r="J106" s="41">
        <f t="shared" si="10"/>
        <v>1346012.3670073152</v>
      </c>
      <c r="K106" s="40">
        <f t="shared" si="11"/>
        <v>3.4920949296667024E-3</v>
      </c>
    </row>
    <row r="107" spans="1:11" x14ac:dyDescent="0.25">
      <c r="A107" s="12">
        <v>74</v>
      </c>
      <c r="B107" s="12">
        <v>9.0067795169881588</v>
      </c>
      <c r="C107" s="12">
        <v>9.0407942206540426</v>
      </c>
      <c r="D107" s="12">
        <v>-3.4014703665883772E-2</v>
      </c>
      <c r="E107" s="3">
        <v>430402018</v>
      </c>
      <c r="F107" s="37">
        <f t="shared" si="6"/>
        <v>19.880230255462568</v>
      </c>
      <c r="G107" s="38">
        <f t="shared" si="7"/>
        <v>445293849.9313733</v>
      </c>
      <c r="H107" s="41">
        <f t="shared" si="8"/>
        <v>-14891831.931373298</v>
      </c>
      <c r="I107" s="59">
        <f t="shared" si="9"/>
        <v>221766658272269.37</v>
      </c>
      <c r="J107" s="41">
        <f t="shared" si="10"/>
        <v>14891831.931373298</v>
      </c>
      <c r="K107" s="40">
        <f t="shared" si="11"/>
        <v>3.4599819026344104E-2</v>
      </c>
    </row>
    <row r="108" spans="1:11" x14ac:dyDescent="0.25">
      <c r="A108" s="12">
        <v>75</v>
      </c>
      <c r="B108" s="12">
        <v>8.9164459989113496</v>
      </c>
      <c r="C108" s="12">
        <v>8.9123004280417906</v>
      </c>
      <c r="D108" s="12">
        <v>4.1455708695590232E-3</v>
      </c>
      <c r="E108" s="3">
        <v>417824748</v>
      </c>
      <c r="F108" s="37">
        <f t="shared" si="6"/>
        <v>19.850572639415763</v>
      </c>
      <c r="G108" s="38">
        <f t="shared" si="7"/>
        <v>416096211.25741118</v>
      </c>
      <c r="H108" s="41">
        <f t="shared" si="8"/>
        <v>1728536.7425888181</v>
      </c>
      <c r="I108" s="59">
        <f t="shared" si="9"/>
        <v>2987839270479.562</v>
      </c>
      <c r="J108" s="41">
        <f t="shared" si="10"/>
        <v>1728536.7425888181</v>
      </c>
      <c r="K108" s="40">
        <f t="shared" si="11"/>
        <v>4.1369898524747459E-3</v>
      </c>
    </row>
    <row r="109" spans="1:11" x14ac:dyDescent="0.25">
      <c r="A109" s="12">
        <v>76</v>
      </c>
      <c r="B109" s="12">
        <v>8.9754720883306423</v>
      </c>
      <c r="C109" s="12">
        <v>8.8642139193867795</v>
      </c>
      <c r="D109" s="12">
        <v>0.11125816894386276</v>
      </c>
      <c r="E109" s="3">
        <v>436058532</v>
      </c>
      <c r="F109" s="37">
        <f t="shared" si="6"/>
        <v>19.893287040009312</v>
      </c>
      <c r="G109" s="38">
        <f t="shared" si="7"/>
        <v>390144940.7776615</v>
      </c>
      <c r="H109" s="41">
        <f t="shared" si="8"/>
        <v>45913591.222338498</v>
      </c>
      <c r="I109" s="59">
        <f t="shared" si="9"/>
        <v>2108057858931998.7</v>
      </c>
      <c r="J109" s="41">
        <f t="shared" si="10"/>
        <v>45913591.222338498</v>
      </c>
      <c r="K109" s="40">
        <f t="shared" si="11"/>
        <v>0.10529226664079697</v>
      </c>
    </row>
    <row r="110" spans="1:11" x14ac:dyDescent="0.25">
      <c r="A110" s="12">
        <v>77</v>
      </c>
      <c r="B110" s="12">
        <v>8.8595421127586178</v>
      </c>
      <c r="C110" s="12">
        <v>8.8843475402300864</v>
      </c>
      <c r="D110" s="12">
        <v>-2.4805427471468633E-2</v>
      </c>
      <c r="E110" s="3">
        <v>397557440</v>
      </c>
      <c r="F110" s="37">
        <f t="shared" si="6"/>
        <v>19.80084998476374</v>
      </c>
      <c r="G110" s="38">
        <f t="shared" si="7"/>
        <v>407542350.24844581</v>
      </c>
      <c r="H110" s="41">
        <f t="shared" si="8"/>
        <v>-9984910.2484458089</v>
      </c>
      <c r="I110" s="59">
        <f t="shared" si="9"/>
        <v>99698432669518.141</v>
      </c>
      <c r="J110" s="41">
        <f t="shared" si="10"/>
        <v>9984910.2484458089</v>
      </c>
      <c r="K110" s="40">
        <f t="shared" si="11"/>
        <v>2.5115641776055828E-2</v>
      </c>
    </row>
    <row r="111" spans="1:11" x14ac:dyDescent="0.25">
      <c r="A111" s="12">
        <v>78</v>
      </c>
      <c r="B111" s="12">
        <v>8.8077720838366673</v>
      </c>
      <c r="C111" s="12">
        <v>8.8854342951490519</v>
      </c>
      <c r="D111" s="12">
        <v>-7.7662211312384599E-2</v>
      </c>
      <c r="E111" s="3">
        <v>358787043</v>
      </c>
      <c r="F111" s="37">
        <f t="shared" si="6"/>
        <v>19.698239575456725</v>
      </c>
      <c r="G111" s="38">
        <f t="shared" si="7"/>
        <v>387761798.15109909</v>
      </c>
      <c r="H111" s="41">
        <f t="shared" si="8"/>
        <v>-28974755.151099086</v>
      </c>
      <c r="I111" s="59">
        <f t="shared" si="9"/>
        <v>839536436066143</v>
      </c>
      <c r="J111" s="41">
        <f t="shared" si="10"/>
        <v>28974755.151099086</v>
      </c>
      <c r="K111" s="40">
        <f t="shared" si="11"/>
        <v>8.0757529337811357E-2</v>
      </c>
    </row>
    <row r="112" spans="1:11" x14ac:dyDescent="0.25">
      <c r="A112" s="12">
        <v>79</v>
      </c>
      <c r="B112" s="12">
        <v>8.9843860725631881</v>
      </c>
      <c r="C112" s="12">
        <v>8.8916560578283939</v>
      </c>
      <c r="D112" s="12">
        <v>9.2730014734794253E-2</v>
      </c>
      <c r="E112" s="3">
        <v>404603381</v>
      </c>
      <c r="F112" s="37">
        <f t="shared" si="6"/>
        <v>19.818417839064388</v>
      </c>
      <c r="G112" s="38">
        <f t="shared" si="7"/>
        <v>368771520.40273356</v>
      </c>
      <c r="H112" s="41">
        <f t="shared" si="8"/>
        <v>35831860.597266436</v>
      </c>
      <c r="I112" s="59">
        <f t="shared" si="9"/>
        <v>1283922233861935</v>
      </c>
      <c r="J112" s="41">
        <f t="shared" si="10"/>
        <v>35831860.597266436</v>
      </c>
      <c r="K112" s="40">
        <f t="shared" si="11"/>
        <v>8.8560457672662005E-2</v>
      </c>
    </row>
    <row r="113" spans="1:11" x14ac:dyDescent="0.25">
      <c r="A113" s="12">
        <v>80</v>
      </c>
      <c r="B113" s="12">
        <v>8.9248856582256089</v>
      </c>
      <c r="C113" s="12">
        <v>8.8615959919706775</v>
      </c>
      <c r="D113" s="12">
        <v>6.3289666254931376E-2</v>
      </c>
      <c r="E113" s="3">
        <v>407281630</v>
      </c>
      <c r="F113" s="37">
        <f t="shared" si="6"/>
        <v>19.825015469711023</v>
      </c>
      <c r="G113" s="38">
        <f t="shared" si="7"/>
        <v>382303671.92864072</v>
      </c>
      <c r="H113" s="41">
        <f t="shared" si="8"/>
        <v>24977958.071359277</v>
      </c>
      <c r="I113" s="59">
        <f t="shared" si="9"/>
        <v>623898389414582</v>
      </c>
      <c r="J113" s="41">
        <f t="shared" si="10"/>
        <v>24977958.071359277</v>
      </c>
      <c r="K113" s="40">
        <f t="shared" si="11"/>
        <v>6.1328467162536343E-2</v>
      </c>
    </row>
    <row r="114" spans="1:11" x14ac:dyDescent="0.25">
      <c r="A114" s="12">
        <v>81</v>
      </c>
      <c r="B114" s="12">
        <v>8.8907413205598047</v>
      </c>
      <c r="C114" s="12">
        <v>8.9509430570140047</v>
      </c>
      <c r="D114" s="12">
        <v>-6.0201736454200017E-2</v>
      </c>
      <c r="E114" s="3">
        <v>395040887</v>
      </c>
      <c r="F114" s="37">
        <f t="shared" si="6"/>
        <v>19.794499828900868</v>
      </c>
      <c r="G114" s="38">
        <f t="shared" si="7"/>
        <v>419553481.89124513</v>
      </c>
      <c r="H114" s="41">
        <f t="shared" si="8"/>
        <v>-24512594.891245127</v>
      </c>
      <c r="I114" s="59">
        <f t="shared" si="9"/>
        <v>600867308302296.62</v>
      </c>
      <c r="J114" s="41">
        <f t="shared" si="10"/>
        <v>24512594.891245127</v>
      </c>
      <c r="K114" s="40">
        <f t="shared" si="11"/>
        <v>6.2050779293752259E-2</v>
      </c>
    </row>
    <row r="115" spans="1:11" x14ac:dyDescent="0.25">
      <c r="A115" s="12">
        <v>82</v>
      </c>
      <c r="B115" s="12">
        <v>8.8622690313445709</v>
      </c>
      <c r="C115" s="12">
        <v>8.8923830163302373</v>
      </c>
      <c r="D115" s="12">
        <v>-3.011398498566642E-2</v>
      </c>
      <c r="E115" s="3">
        <v>377561466</v>
      </c>
      <c r="F115" s="37">
        <f t="shared" si="6"/>
        <v>19.749243937240049</v>
      </c>
      <c r="G115" s="38">
        <f t="shared" si="7"/>
        <v>389104274.00329286</v>
      </c>
      <c r="H115" s="41">
        <f t="shared" si="8"/>
        <v>-11542808.003292859</v>
      </c>
      <c r="I115" s="59">
        <f t="shared" si="9"/>
        <v>133236416600881.67</v>
      </c>
      <c r="J115" s="41">
        <f t="shared" si="10"/>
        <v>11542808.003292859</v>
      </c>
      <c r="K115" s="40">
        <f t="shared" si="11"/>
        <v>3.0571996993180597E-2</v>
      </c>
    </row>
    <row r="116" spans="1:11" x14ac:dyDescent="0.25">
      <c r="A116" s="12">
        <v>83</v>
      </c>
      <c r="B116" s="12">
        <v>8.8824115396733667</v>
      </c>
      <c r="C116" s="12">
        <v>8.8864112496438565</v>
      </c>
      <c r="D116" s="12">
        <v>-3.9997099704898176E-3</v>
      </c>
      <c r="E116" s="3">
        <v>375772966</v>
      </c>
      <c r="F116" s="37">
        <f t="shared" si="6"/>
        <v>19.744495705155394</v>
      </c>
      <c r="G116" s="38">
        <f t="shared" si="7"/>
        <v>377278958.63793635</v>
      </c>
      <c r="H116" s="41">
        <f t="shared" si="8"/>
        <v>-1505992.6379363537</v>
      </c>
      <c r="I116" s="59">
        <f t="shared" si="9"/>
        <v>2268013825518.4971</v>
      </c>
      <c r="J116" s="41">
        <f t="shared" si="10"/>
        <v>1505992.6379363537</v>
      </c>
      <c r="K116" s="40">
        <f t="shared" si="11"/>
        <v>4.007719485430875E-3</v>
      </c>
    </row>
    <row r="117" spans="1:11" x14ac:dyDescent="0.25">
      <c r="A117" s="12">
        <v>84</v>
      </c>
      <c r="B117" s="12">
        <v>8.9020203002315927</v>
      </c>
      <c r="C117" s="12">
        <v>8.894186586693321</v>
      </c>
      <c r="D117" s="12">
        <v>7.8337135382717804E-3</v>
      </c>
      <c r="E117" s="3">
        <v>382214657</v>
      </c>
      <c r="F117" s="37">
        <f t="shared" si="6"/>
        <v>19.761492938067061</v>
      </c>
      <c r="G117" s="38">
        <f t="shared" si="7"/>
        <v>379232193.99939394</v>
      </c>
      <c r="H117" s="41">
        <f t="shared" si="8"/>
        <v>2982463.00060606</v>
      </c>
      <c r="I117" s="59">
        <f t="shared" si="9"/>
        <v>8895085549984.1035</v>
      </c>
      <c r="J117" s="41">
        <f t="shared" si="10"/>
        <v>2982463.00060606</v>
      </c>
      <c r="K117" s="40">
        <f t="shared" si="11"/>
        <v>7.8031099697101879E-3</v>
      </c>
    </row>
    <row r="118" spans="1:11" x14ac:dyDescent="0.25">
      <c r="A118" s="12">
        <v>85</v>
      </c>
      <c r="B118" s="12">
        <v>8.9477409247605717</v>
      </c>
      <c r="C118" s="12">
        <v>8.923078136286609</v>
      </c>
      <c r="D118" s="12">
        <v>2.4662788473962749E-2</v>
      </c>
      <c r="E118" s="3">
        <v>403853215</v>
      </c>
      <c r="F118" s="37">
        <f t="shared" si="6"/>
        <v>19.816562040697455</v>
      </c>
      <c r="G118" s="38">
        <f t="shared" si="7"/>
        <v>394014887.55600798</v>
      </c>
      <c r="H118" s="41">
        <f t="shared" si="8"/>
        <v>9838327.4439920187</v>
      </c>
      <c r="I118" s="59">
        <f t="shared" si="9"/>
        <v>96792686895206.531</v>
      </c>
      <c r="J118" s="41">
        <f t="shared" si="10"/>
        <v>9838327.4439920187</v>
      </c>
      <c r="K118" s="40">
        <f t="shared" si="11"/>
        <v>2.4361146769605435E-2</v>
      </c>
    </row>
    <row r="119" spans="1:11" x14ac:dyDescent="0.25">
      <c r="A119" s="12">
        <v>86</v>
      </c>
      <c r="B119" s="12">
        <v>9.0509939189623179</v>
      </c>
      <c r="C119" s="12">
        <v>9.0315678334930265</v>
      </c>
      <c r="D119" s="12">
        <v>1.9426085469291365E-2</v>
      </c>
      <c r="E119" s="3">
        <v>461550966</v>
      </c>
      <c r="F119" s="37">
        <f t="shared" si="6"/>
        <v>19.950103041345919</v>
      </c>
      <c r="G119" s="38">
        <f t="shared" si="7"/>
        <v>452671364.67476368</v>
      </c>
      <c r="H119" s="41">
        <f t="shared" si="8"/>
        <v>8879601.3252363205</v>
      </c>
      <c r="I119" s="59">
        <f t="shared" si="9"/>
        <v>78847319695138.625</v>
      </c>
      <c r="J119" s="41">
        <f t="shared" si="10"/>
        <v>8879601.3252363205</v>
      </c>
      <c r="K119" s="40">
        <f t="shared" si="11"/>
        <v>1.9238614972883233E-2</v>
      </c>
    </row>
    <row r="120" spans="1:11" x14ac:dyDescent="0.25">
      <c r="A120" s="12">
        <v>87</v>
      </c>
      <c r="B120" s="12">
        <v>8.9702602008565346</v>
      </c>
      <c r="C120" s="12">
        <v>8.912414642605972</v>
      </c>
      <c r="D120" s="12">
        <v>5.784555825056259E-2</v>
      </c>
      <c r="E120" s="3">
        <v>458200250</v>
      </c>
      <c r="F120" s="37">
        <f t="shared" si="6"/>
        <v>19.94281687359679</v>
      </c>
      <c r="G120" s="38">
        <f t="shared" si="7"/>
        <v>432447424.60766679</v>
      </c>
      <c r="H120" s="41">
        <f t="shared" si="8"/>
        <v>25752825.39233321</v>
      </c>
      <c r="I120" s="59">
        <f t="shared" si="9"/>
        <v>663208015688002.12</v>
      </c>
      <c r="J120" s="41">
        <f t="shared" si="10"/>
        <v>25752825.39233321</v>
      </c>
      <c r="K120" s="40">
        <f t="shared" si="11"/>
        <v>5.6204302359794019E-2</v>
      </c>
    </row>
    <row r="121" spans="1:11" x14ac:dyDescent="0.25">
      <c r="A121" s="12">
        <v>88</v>
      </c>
      <c r="B121" s="12">
        <v>8.934728414069653</v>
      </c>
      <c r="C121" s="12">
        <v>8.8911563582230215</v>
      </c>
      <c r="D121" s="12">
        <v>4.3572055846631486E-2</v>
      </c>
      <c r="E121" s="3">
        <v>440436877</v>
      </c>
      <c r="F121" s="37">
        <f t="shared" si="6"/>
        <v>19.903277694547889</v>
      </c>
      <c r="G121" s="38">
        <f t="shared" si="7"/>
        <v>421658220.02726489</v>
      </c>
      <c r="H121" s="41">
        <f t="shared" si="8"/>
        <v>18778656.972735107</v>
      </c>
      <c r="I121" s="59">
        <f t="shared" si="9"/>
        <v>352637957699652.87</v>
      </c>
      <c r="J121" s="41">
        <f t="shared" si="10"/>
        <v>18778656.972735107</v>
      </c>
      <c r="K121" s="40">
        <f t="shared" si="11"/>
        <v>4.2636432036854868E-2</v>
      </c>
    </row>
    <row r="122" spans="1:11" x14ac:dyDescent="0.25">
      <c r="A122" s="12">
        <v>89</v>
      </c>
      <c r="B122" s="12">
        <v>9.0046585343824841</v>
      </c>
      <c r="C122" s="12">
        <v>8.9436916606602939</v>
      </c>
      <c r="D122" s="12">
        <v>6.0966873722190229E-2</v>
      </c>
      <c r="E122" s="3">
        <v>462178282</v>
      </c>
      <c r="F122" s="37">
        <f t="shared" si="6"/>
        <v>19.951461266383824</v>
      </c>
      <c r="G122" s="38">
        <f t="shared" si="7"/>
        <v>434842473.09933329</v>
      </c>
      <c r="H122" s="41">
        <f t="shared" si="8"/>
        <v>27335808.900666714</v>
      </c>
      <c r="I122" s="59">
        <f t="shared" si="9"/>
        <v>747246448253769.5</v>
      </c>
      <c r="J122" s="41">
        <f t="shared" si="10"/>
        <v>27335808.900666714</v>
      </c>
      <c r="K122" s="40">
        <f t="shared" si="11"/>
        <v>5.9145593735766916E-2</v>
      </c>
    </row>
    <row r="123" spans="1:11" x14ac:dyDescent="0.25">
      <c r="A123" s="12">
        <v>90</v>
      </c>
      <c r="B123" s="12">
        <v>8.8841255898667715</v>
      </c>
      <c r="C123" s="12">
        <v>8.960819429738736</v>
      </c>
      <c r="D123" s="12">
        <v>-7.6693839871964542E-2</v>
      </c>
      <c r="E123" s="3">
        <v>420699469</v>
      </c>
      <c r="F123" s="37">
        <f t="shared" si="6"/>
        <v>19.857429286377876</v>
      </c>
      <c r="G123" s="38">
        <f t="shared" si="7"/>
        <v>454234038.39390707</v>
      </c>
      <c r="H123" s="41">
        <f t="shared" si="8"/>
        <v>-33534569.39390707</v>
      </c>
      <c r="I123" s="59">
        <f t="shared" si="9"/>
        <v>1124567344434768.7</v>
      </c>
      <c r="J123" s="41">
        <f t="shared" si="10"/>
        <v>33534569.39390707</v>
      </c>
      <c r="K123" s="40">
        <f t="shared" si="11"/>
        <v>7.9711461185388535E-2</v>
      </c>
    </row>
    <row r="124" spans="1:11" x14ac:dyDescent="0.25">
      <c r="A124" s="12">
        <v>91</v>
      </c>
      <c r="B124" s="12">
        <v>8.9352291055879451</v>
      </c>
      <c r="C124" s="12">
        <v>8.9091305768804521</v>
      </c>
      <c r="D124" s="12">
        <v>2.6098528707493074E-2</v>
      </c>
      <c r="E124" s="3">
        <v>420441208</v>
      </c>
      <c r="F124" s="37">
        <f t="shared" si="6"/>
        <v>19.856815213095778</v>
      </c>
      <c r="G124" s="38">
        <f t="shared" si="7"/>
        <v>409610261.71393424</v>
      </c>
      <c r="H124" s="41">
        <f t="shared" si="8"/>
        <v>10830946.286065757</v>
      </c>
      <c r="I124" s="59">
        <f t="shared" si="9"/>
        <v>117309397451641.62</v>
      </c>
      <c r="J124" s="41">
        <f t="shared" si="10"/>
        <v>10830946.286065757</v>
      </c>
      <c r="K124" s="40">
        <f t="shared" si="11"/>
        <v>2.5760905639072747E-2</v>
      </c>
    </row>
    <row r="125" spans="1:11" x14ac:dyDescent="0.25">
      <c r="A125" s="12">
        <v>92</v>
      </c>
      <c r="B125" s="12">
        <v>8.943523669063925</v>
      </c>
      <c r="C125" s="12">
        <v>8.9318453759999077</v>
      </c>
      <c r="D125" s="12">
        <v>1.1678293064017353E-2</v>
      </c>
      <c r="E125" s="3">
        <v>423799929</v>
      </c>
      <c r="F125" s="37">
        <f t="shared" si="6"/>
        <v>19.864772036266604</v>
      </c>
      <c r="G125" s="38">
        <f t="shared" si="7"/>
        <v>418879456.51057971</v>
      </c>
      <c r="H125" s="41">
        <f t="shared" si="8"/>
        <v>4920472.4894202948</v>
      </c>
      <c r="I125" s="59">
        <f t="shared" si="9"/>
        <v>24211049519141.953</v>
      </c>
      <c r="J125" s="41">
        <f t="shared" si="10"/>
        <v>4920472.4894202948</v>
      </c>
      <c r="K125" s="40">
        <f t="shared" si="11"/>
        <v>1.1610366478896449E-2</v>
      </c>
    </row>
    <row r="126" spans="1:11" x14ac:dyDescent="0.25">
      <c r="A126" s="12">
        <v>93</v>
      </c>
      <c r="B126" s="12">
        <v>9.0533763392657658</v>
      </c>
      <c r="C126" s="12">
        <v>9.0383482779487387</v>
      </c>
      <c r="D126" s="12">
        <v>1.5028061317027053E-2</v>
      </c>
      <c r="E126" s="3">
        <v>475083416</v>
      </c>
      <c r="F126" s="37">
        <f t="shared" si="6"/>
        <v>19.979000959212399</v>
      </c>
      <c r="G126" s="38">
        <f t="shared" si="7"/>
        <v>467997212.60659695</v>
      </c>
      <c r="H126" s="41">
        <f t="shared" si="8"/>
        <v>7086203.3934030533</v>
      </c>
      <c r="I126" s="59">
        <f t="shared" si="9"/>
        <v>50214278532676.945</v>
      </c>
      <c r="J126" s="41">
        <f t="shared" si="10"/>
        <v>7086203.3934030533</v>
      </c>
      <c r="K126" s="40">
        <f t="shared" si="11"/>
        <v>1.4915703547528279E-2</v>
      </c>
    </row>
    <row r="127" spans="1:11" x14ac:dyDescent="0.25">
      <c r="A127" s="12">
        <v>94</v>
      </c>
      <c r="B127" s="12">
        <v>8.8760354271492563</v>
      </c>
      <c r="C127" s="12">
        <v>8.9636547129869442</v>
      </c>
      <c r="D127" s="12">
        <v>-8.7619285837687855E-2</v>
      </c>
      <c r="E127" s="3">
        <v>423678705</v>
      </c>
      <c r="F127" s="37">
        <f t="shared" si="6"/>
        <v>19.864485954716077</v>
      </c>
      <c r="G127" s="38">
        <f t="shared" si="7"/>
        <v>462476008.72938806</v>
      </c>
      <c r="H127" s="41">
        <f t="shared" si="8"/>
        <v>-38797303.729388058</v>
      </c>
      <c r="I127" s="59">
        <f t="shared" si="9"/>
        <v>1505230776670388.5</v>
      </c>
      <c r="J127" s="41">
        <f t="shared" si="10"/>
        <v>38797303.729388058</v>
      </c>
      <c r="K127" s="40">
        <f t="shared" si="11"/>
        <v>9.1572465813187509E-2</v>
      </c>
    </row>
    <row r="128" spans="1:11" x14ac:dyDescent="0.25">
      <c r="A128" s="12">
        <v>95</v>
      </c>
      <c r="B128" s="12">
        <v>9.0347399902385561</v>
      </c>
      <c r="C128" s="12">
        <v>8.9608915345045794</v>
      </c>
      <c r="D128" s="12">
        <v>7.3848455733976692E-2</v>
      </c>
      <c r="E128" s="3">
        <v>466238221</v>
      </c>
      <c r="F128" s="37">
        <f t="shared" si="6"/>
        <v>19.9602072653324</v>
      </c>
      <c r="G128" s="38">
        <f t="shared" si="7"/>
        <v>433047859.37725592</v>
      </c>
      <c r="H128" s="41">
        <f t="shared" si="8"/>
        <v>33190361.622744083</v>
      </c>
      <c r="I128" s="59">
        <f t="shared" si="9"/>
        <v>1101600104648523.2</v>
      </c>
      <c r="J128" s="41">
        <f t="shared" si="10"/>
        <v>33190361.622744083</v>
      </c>
      <c r="K128" s="40">
        <f t="shared" si="11"/>
        <v>7.118756062417303E-2</v>
      </c>
    </row>
    <row r="129" spans="1:11" x14ac:dyDescent="0.25">
      <c r="A129" s="12">
        <v>96</v>
      </c>
      <c r="B129" s="12">
        <v>8.9554210239474177</v>
      </c>
      <c r="C129" s="12">
        <v>8.9736519375308159</v>
      </c>
      <c r="D129" s="12">
        <v>-1.8230913583398234E-2</v>
      </c>
      <c r="E129" s="3">
        <v>453966979</v>
      </c>
      <c r="F129" s="37">
        <f t="shared" si="6"/>
        <v>19.933535019880239</v>
      </c>
      <c r="G129" s="38">
        <f t="shared" si="7"/>
        <v>462319113.95987207</v>
      </c>
      <c r="H129" s="41">
        <f t="shared" si="8"/>
        <v>-8352134.959872067</v>
      </c>
      <c r="I129" s="59">
        <f t="shared" si="9"/>
        <v>69758158387917.172</v>
      </c>
      <c r="J129" s="41">
        <f t="shared" si="10"/>
        <v>8352134.959872067</v>
      </c>
      <c r="K129" s="40">
        <f t="shared" si="11"/>
        <v>1.8398111198021889E-2</v>
      </c>
    </row>
    <row r="130" spans="1:11" x14ac:dyDescent="0.25">
      <c r="A130" s="12">
        <v>97</v>
      </c>
      <c r="B130" s="12">
        <v>9.0564385656282127</v>
      </c>
      <c r="C130" s="12">
        <v>9.0435076538006669</v>
      </c>
      <c r="D130" s="12">
        <v>1.2930911827545799E-2</v>
      </c>
      <c r="E130" s="3">
        <v>494908189</v>
      </c>
      <c r="F130" s="37">
        <f t="shared" si="6"/>
        <v>20.019882826562345</v>
      </c>
      <c r="G130" s="38">
        <f t="shared" si="7"/>
        <v>488549773.49858588</v>
      </c>
      <c r="H130" s="41">
        <f t="shared" si="8"/>
        <v>6358415.5014141202</v>
      </c>
      <c r="I130" s="59">
        <f t="shared" si="9"/>
        <v>40429447688623.375</v>
      </c>
      <c r="J130" s="41">
        <f t="shared" si="10"/>
        <v>6358415.5014141202</v>
      </c>
      <c r="K130" s="40">
        <f t="shared" si="11"/>
        <v>1.2847666784948107E-2</v>
      </c>
    </row>
    <row r="131" spans="1:11" x14ac:dyDescent="0.25">
      <c r="A131" s="12">
        <v>98</v>
      </c>
      <c r="B131" s="12">
        <v>9.1641864491760039</v>
      </c>
      <c r="C131" s="12">
        <v>9.1555635301364582</v>
      </c>
      <c r="D131" s="12">
        <v>8.6229190395457067E-3</v>
      </c>
      <c r="E131" s="3">
        <v>578021720</v>
      </c>
      <c r="F131" s="37">
        <f t="shared" si="6"/>
        <v>20.175122003785294</v>
      </c>
      <c r="G131" s="38">
        <f t="shared" si="7"/>
        <v>573058913.19662178</v>
      </c>
      <c r="H131" s="41">
        <f t="shared" si="8"/>
        <v>4962806.8033782244</v>
      </c>
      <c r="I131" s="59">
        <f t="shared" si="9"/>
        <v>24629451367657.191</v>
      </c>
      <c r="J131" s="41">
        <f t="shared" si="10"/>
        <v>4962806.8033782244</v>
      </c>
      <c r="K131" s="40">
        <f t="shared" si="11"/>
        <v>8.5858483023409995E-3</v>
      </c>
    </row>
    <row r="132" spans="1:11" x14ac:dyDescent="0.25">
      <c r="A132" s="12">
        <v>99</v>
      </c>
      <c r="B132" s="12">
        <v>9.0695311428750891</v>
      </c>
      <c r="C132" s="12">
        <v>9.0401550380138289</v>
      </c>
      <c r="D132" s="12">
        <v>2.9376104861260188E-2</v>
      </c>
      <c r="E132" s="3">
        <v>572686065</v>
      </c>
      <c r="F132" s="37">
        <f t="shared" si="6"/>
        <v>20.165848244957001</v>
      </c>
      <c r="G132" s="38">
        <f t="shared" si="7"/>
        <v>556107478.44857776</v>
      </c>
      <c r="H132" s="41">
        <f t="shared" si="8"/>
        <v>16578586.551422238</v>
      </c>
      <c r="I132" s="59">
        <f t="shared" si="9"/>
        <v>274849532042998.31</v>
      </c>
      <c r="J132" s="41">
        <f t="shared" si="10"/>
        <v>16578586.551422238</v>
      </c>
      <c r="K132" s="40">
        <f t="shared" si="11"/>
        <v>2.8948821290810067E-2</v>
      </c>
    </row>
    <row r="133" spans="1:11" x14ac:dyDescent="0.25">
      <c r="A133" s="12">
        <v>100</v>
      </c>
      <c r="B133" s="12">
        <v>9.0535997249283771</v>
      </c>
      <c r="C133" s="12">
        <v>9.0027707676569264</v>
      </c>
      <c r="D133" s="12">
        <v>5.0828957271450648E-2</v>
      </c>
      <c r="E133" s="3">
        <v>560767119</v>
      </c>
      <c r="F133" s="37">
        <f t="shared" si="6"/>
        <v>20.144816259654728</v>
      </c>
      <c r="G133" s="38">
        <f t="shared" si="7"/>
        <v>532976186.22693354</v>
      </c>
      <c r="H133" s="41">
        <f t="shared" si="8"/>
        <v>27790932.773066461</v>
      </c>
      <c r="I133" s="59">
        <f t="shared" si="9"/>
        <v>772335944397099.5</v>
      </c>
      <c r="J133" s="41">
        <f t="shared" si="10"/>
        <v>27790932.773066461</v>
      </c>
      <c r="K133" s="40">
        <f t="shared" si="11"/>
        <v>4.9558777309599102E-2</v>
      </c>
    </row>
    <row r="134" spans="1:11" x14ac:dyDescent="0.25">
      <c r="A134" s="12">
        <v>101</v>
      </c>
      <c r="B134" s="12">
        <v>9.0097097028785438</v>
      </c>
      <c r="C134" s="12">
        <v>8.988013482811251</v>
      </c>
      <c r="D134" s="12">
        <v>2.1696220067292771E-2</v>
      </c>
      <c r="E134" s="3">
        <v>530514923</v>
      </c>
      <c r="F134" s="37">
        <f t="shared" si="6"/>
        <v>20.089358645688645</v>
      </c>
      <c r="G134" s="38">
        <f t="shared" si="7"/>
        <v>519128719.9105373</v>
      </c>
      <c r="H134" s="41">
        <f t="shared" si="8"/>
        <v>11386203.089462698</v>
      </c>
      <c r="I134" s="59">
        <f t="shared" si="9"/>
        <v>129645620794489.87</v>
      </c>
      <c r="J134" s="41">
        <f t="shared" si="10"/>
        <v>11386203.089462698</v>
      </c>
      <c r="K134" s="40">
        <f t="shared" si="11"/>
        <v>2.1462550054341632E-2</v>
      </c>
    </row>
    <row r="135" spans="1:11" x14ac:dyDescent="0.25">
      <c r="A135" s="12">
        <v>102</v>
      </c>
      <c r="B135" s="12">
        <v>9.0538657810202814</v>
      </c>
      <c r="C135" s="12">
        <v>9.0198543012767765</v>
      </c>
      <c r="D135" s="12">
        <v>3.4011479743504935E-2</v>
      </c>
      <c r="E135" s="3">
        <v>537808462</v>
      </c>
      <c r="F135" s="37">
        <f t="shared" si="6"/>
        <v>20.103013036149036</v>
      </c>
      <c r="G135" s="38">
        <f t="shared" si="7"/>
        <v>519824366.83747268</v>
      </c>
      <c r="H135" s="41">
        <f t="shared" si="8"/>
        <v>17984095.162527323</v>
      </c>
      <c r="I135" s="59">
        <f t="shared" si="9"/>
        <v>323427678814838.62</v>
      </c>
      <c r="J135" s="41">
        <f t="shared" si="10"/>
        <v>17984095.162527323</v>
      </c>
      <c r="K135" s="40">
        <f t="shared" si="11"/>
        <v>3.3439591291754951E-2</v>
      </c>
    </row>
    <row r="136" spans="1:11" x14ac:dyDescent="0.25">
      <c r="A136" s="12">
        <v>103</v>
      </c>
      <c r="B136" s="12">
        <v>8.9744188760608221</v>
      </c>
      <c r="C136" s="12">
        <v>9.0117529084309531</v>
      </c>
      <c r="D136" s="12">
        <v>-3.7334032370130998E-2</v>
      </c>
      <c r="E136" s="3">
        <v>500478924</v>
      </c>
      <c r="F136" s="37">
        <f t="shared" si="6"/>
        <v>20.031076045942793</v>
      </c>
      <c r="G136" s="38">
        <f t="shared" si="7"/>
        <v>519516993.02388352</v>
      </c>
      <c r="H136" s="41">
        <f t="shared" si="8"/>
        <v>-19038069.023883522</v>
      </c>
      <c r="I136" s="59">
        <f t="shared" si="9"/>
        <v>362448072158153.25</v>
      </c>
      <c r="J136" s="41">
        <f t="shared" si="10"/>
        <v>19038069.023883522</v>
      </c>
      <c r="K136" s="40">
        <f t="shared" si="11"/>
        <v>3.8039701795481648E-2</v>
      </c>
    </row>
    <row r="137" spans="1:11" x14ac:dyDescent="0.25">
      <c r="A137" s="12">
        <v>104</v>
      </c>
      <c r="B137" s="12">
        <v>9.0105032335224351</v>
      </c>
      <c r="C137" s="12">
        <v>8.9919259110261507</v>
      </c>
      <c r="D137" s="12">
        <v>1.857732249628441E-2</v>
      </c>
      <c r="E137" s="3">
        <v>498739792</v>
      </c>
      <c r="F137" s="37">
        <f t="shared" si="6"/>
        <v>20.027595058790972</v>
      </c>
      <c r="G137" s="38">
        <f t="shared" si="7"/>
        <v>489560073.34406143</v>
      </c>
      <c r="H137" s="41">
        <f t="shared" si="8"/>
        <v>9179718.6559385657</v>
      </c>
      <c r="I137" s="59">
        <f t="shared" si="9"/>
        <v>84267234602186.547</v>
      </c>
      <c r="J137" s="41">
        <f t="shared" si="10"/>
        <v>9179718.6559385657</v>
      </c>
      <c r="K137" s="40">
        <f t="shared" si="11"/>
        <v>1.84058276543905E-2</v>
      </c>
    </row>
    <row r="138" spans="1:11" x14ac:dyDescent="0.25">
      <c r="A138" s="12">
        <v>105</v>
      </c>
      <c r="B138" s="12">
        <v>9.1511088536436809</v>
      </c>
      <c r="C138" s="12">
        <v>9.0933047597303229</v>
      </c>
      <c r="D138" s="12">
        <v>5.7804093913357946E-2</v>
      </c>
      <c r="E138" s="3">
        <v>572936894</v>
      </c>
      <c r="F138" s="37">
        <f t="shared" si="6"/>
        <v>20.166286135978716</v>
      </c>
      <c r="G138" s="38">
        <f t="shared" si="7"/>
        <v>540757797.27534068</v>
      </c>
      <c r="H138" s="41">
        <f t="shared" si="8"/>
        <v>32179096.724659324</v>
      </c>
      <c r="I138" s="59">
        <f t="shared" si="9"/>
        <v>1035494266014980.4</v>
      </c>
      <c r="J138" s="41">
        <f t="shared" si="10"/>
        <v>32179096.724659324</v>
      </c>
      <c r="K138" s="40">
        <f t="shared" si="11"/>
        <v>5.6165167685394903E-2</v>
      </c>
    </row>
    <row r="139" spans="1:11" x14ac:dyDescent="0.25">
      <c r="A139" s="12">
        <v>106</v>
      </c>
      <c r="B139" s="12">
        <v>9.0581780632258386</v>
      </c>
      <c r="C139" s="12">
        <v>9.0063762700385581</v>
      </c>
      <c r="D139" s="12">
        <v>5.1801793187280509E-2</v>
      </c>
      <c r="E139" s="3">
        <v>563476078</v>
      </c>
      <c r="F139" s="37">
        <f t="shared" si="6"/>
        <v>20.149635438014133</v>
      </c>
      <c r="G139" s="38">
        <f t="shared" si="7"/>
        <v>535030142.73122841</v>
      </c>
      <c r="H139" s="41">
        <f t="shared" si="8"/>
        <v>28445935.268771589</v>
      </c>
      <c r="I139" s="59">
        <f t="shared" si="9"/>
        <v>809171233315143.37</v>
      </c>
      <c r="J139" s="41">
        <f t="shared" si="10"/>
        <v>28445935.268771589</v>
      </c>
      <c r="K139" s="40">
        <f t="shared" si="11"/>
        <v>5.0482951059320019E-2</v>
      </c>
    </row>
    <row r="140" spans="1:11" x14ac:dyDescent="0.25">
      <c r="A140" s="12">
        <v>107</v>
      </c>
      <c r="B140" s="12">
        <v>9.0437779694263423</v>
      </c>
      <c r="C140" s="12">
        <v>9.0602660587736459</v>
      </c>
      <c r="D140" s="12">
        <v>-1.6488089347303614E-2</v>
      </c>
      <c r="E140" s="3">
        <v>550356859</v>
      </c>
      <c r="F140" s="37">
        <f t="shared" si="6"/>
        <v>20.126077460334116</v>
      </c>
      <c r="G140" s="38">
        <f t="shared" si="7"/>
        <v>559506414.1252768</v>
      </c>
      <c r="H140" s="41">
        <f t="shared" si="8"/>
        <v>-9149555.125276804</v>
      </c>
      <c r="I140" s="59">
        <f t="shared" si="9"/>
        <v>83714358990479.031</v>
      </c>
      <c r="J140" s="41">
        <f t="shared" si="10"/>
        <v>9149555.125276804</v>
      </c>
      <c r="K140" s="40">
        <f t="shared" si="11"/>
        <v>1.6624768049409926E-2</v>
      </c>
    </row>
    <row r="141" spans="1:11" x14ac:dyDescent="0.25">
      <c r="A141" s="12">
        <v>108</v>
      </c>
      <c r="B141" s="12">
        <v>9.029511695342352</v>
      </c>
      <c r="C141" s="12">
        <v>9.0413628823450747</v>
      </c>
      <c r="D141" s="12">
        <v>-1.1851187002722696E-2</v>
      </c>
      <c r="E141" s="3">
        <v>535576502</v>
      </c>
      <c r="F141" s="37">
        <f t="shared" si="6"/>
        <v>20.098854298526117</v>
      </c>
      <c r="G141" s="38">
        <f t="shared" si="7"/>
        <v>541961479.32862914</v>
      </c>
      <c r="H141" s="41">
        <f t="shared" si="8"/>
        <v>-6384977.3286291361</v>
      </c>
      <c r="I141" s="59">
        <f t="shared" si="9"/>
        <v>40767935487108.062</v>
      </c>
      <c r="J141" s="41">
        <f t="shared" si="10"/>
        <v>6384977.3286291361</v>
      </c>
      <c r="K141" s="40">
        <f t="shared" si="11"/>
        <v>1.1921690561079052E-2</v>
      </c>
    </row>
    <row r="142" spans="1:11" x14ac:dyDescent="0.25">
      <c r="A142" s="12">
        <v>109</v>
      </c>
      <c r="B142" s="12">
        <v>9.0978124325341589</v>
      </c>
      <c r="C142" s="12">
        <v>9.0460656135619768</v>
      </c>
      <c r="D142" s="12">
        <v>5.174681897218214E-2</v>
      </c>
      <c r="E142" s="3">
        <v>564913001</v>
      </c>
      <c r="F142" s="37">
        <f t="shared" si="6"/>
        <v>20.152182296723524</v>
      </c>
      <c r="G142" s="38">
        <f t="shared" si="7"/>
        <v>536424014.29632306</v>
      </c>
      <c r="H142" s="41">
        <f t="shared" si="8"/>
        <v>28488986.703676939</v>
      </c>
      <c r="I142" s="59">
        <f t="shared" si="9"/>
        <v>811622363402281.37</v>
      </c>
      <c r="J142" s="41">
        <f t="shared" si="10"/>
        <v>28488986.703676939</v>
      </c>
      <c r="K142" s="40">
        <f t="shared" si="11"/>
        <v>5.0430750670007927E-2</v>
      </c>
    </row>
    <row r="143" spans="1:11" x14ac:dyDescent="0.25">
      <c r="A143" s="12">
        <v>110</v>
      </c>
      <c r="B143" s="12">
        <v>9.2228749850291454</v>
      </c>
      <c r="C143" s="12">
        <v>9.1740240593348013</v>
      </c>
      <c r="D143" s="12">
        <v>4.8850925694344127E-2</v>
      </c>
      <c r="E143" s="3">
        <v>659224860</v>
      </c>
      <c r="F143" s="37">
        <f t="shared" si="6"/>
        <v>20.306575248227084</v>
      </c>
      <c r="G143" s="38">
        <f t="shared" si="7"/>
        <v>627795053.05632198</v>
      </c>
      <c r="H143" s="41">
        <f t="shared" si="8"/>
        <v>31429806.943678021</v>
      </c>
      <c r="I143" s="59">
        <f t="shared" si="9"/>
        <v>987832764516871.12</v>
      </c>
      <c r="J143" s="41">
        <f t="shared" si="10"/>
        <v>31429806.943678021</v>
      </c>
      <c r="K143" s="40">
        <f t="shared" si="11"/>
        <v>4.7676913979970384E-2</v>
      </c>
    </row>
    <row r="144" spans="1:11" x14ac:dyDescent="0.25">
      <c r="A144" s="12">
        <v>111</v>
      </c>
      <c r="B144" s="12">
        <v>9.1296611224592734</v>
      </c>
      <c r="C144" s="12">
        <v>9.0756156776126353</v>
      </c>
      <c r="D144" s="12">
        <v>5.4045444846638091E-2</v>
      </c>
      <c r="E144" s="3">
        <v>653777416</v>
      </c>
      <c r="F144" s="37">
        <f t="shared" si="6"/>
        <v>20.298277508984171</v>
      </c>
      <c r="G144" s="38">
        <f t="shared" si="7"/>
        <v>619381566.08430815</v>
      </c>
      <c r="H144" s="41">
        <f t="shared" si="8"/>
        <v>34395849.915691853</v>
      </c>
      <c r="I144" s="59">
        <f t="shared" si="9"/>
        <v>1183074491422799.2</v>
      </c>
      <c r="J144" s="41">
        <f t="shared" si="10"/>
        <v>34395849.915691853</v>
      </c>
      <c r="K144" s="40">
        <f t="shared" si="11"/>
        <v>5.2610948426661246E-2</v>
      </c>
    </row>
    <row r="145" spans="1:11" x14ac:dyDescent="0.25">
      <c r="A145" s="12">
        <v>112</v>
      </c>
      <c r="B145" s="12">
        <v>9.0980512277182974</v>
      </c>
      <c r="C145" s="12">
        <v>9.011429123437928</v>
      </c>
      <c r="D145" s="12">
        <v>8.6622104280369427E-2</v>
      </c>
      <c r="E145" s="3">
        <v>630550533</v>
      </c>
      <c r="F145" s="37">
        <f t="shared" si="6"/>
        <v>20.262103857659593</v>
      </c>
      <c r="G145" s="38">
        <f t="shared" si="7"/>
        <v>578229700.48725784</v>
      </c>
      <c r="H145" s="41">
        <f t="shared" si="8"/>
        <v>52320832.512742162</v>
      </c>
      <c r="I145" s="59">
        <f t="shared" si="9"/>
        <v>2737469514826417.5</v>
      </c>
      <c r="J145" s="41">
        <f t="shared" si="10"/>
        <v>52320832.512742162</v>
      </c>
      <c r="K145" s="40">
        <f t="shared" si="11"/>
        <v>8.2976430554761199E-2</v>
      </c>
    </row>
    <row r="146" spans="1:11" x14ac:dyDescent="0.25">
      <c r="A146" s="12">
        <v>113</v>
      </c>
      <c r="B146" s="12">
        <v>9.1487875448279219</v>
      </c>
      <c r="C146" s="12">
        <v>9.0020511395785281</v>
      </c>
      <c r="D146" s="12">
        <v>0.1467364052493938</v>
      </c>
      <c r="E146" s="3">
        <v>650300204</v>
      </c>
      <c r="F146" s="37">
        <f t="shared" si="6"/>
        <v>20.292944666540699</v>
      </c>
      <c r="G146" s="38">
        <f t="shared" si="7"/>
        <v>561548251.28996861</v>
      </c>
      <c r="H146" s="41">
        <f t="shared" si="8"/>
        <v>88751952.71003139</v>
      </c>
      <c r="I146" s="59">
        <f t="shared" si="9"/>
        <v>7876909109843648</v>
      </c>
      <c r="J146" s="41">
        <f t="shared" si="10"/>
        <v>88751952.71003139</v>
      </c>
      <c r="K146" s="40">
        <f t="shared" si="11"/>
        <v>0.13647843282858849</v>
      </c>
    </row>
    <row r="147" spans="1:11" x14ac:dyDescent="0.25">
      <c r="A147" s="12">
        <v>114</v>
      </c>
      <c r="B147" s="12">
        <v>9.0569123620947813</v>
      </c>
      <c r="C147" s="12">
        <v>9.0202881300277387</v>
      </c>
      <c r="D147" s="12">
        <v>3.6624232067042684E-2</v>
      </c>
      <c r="E147" s="3">
        <v>603364427</v>
      </c>
      <c r="F147" s="37">
        <f t="shared" si="6"/>
        <v>20.218031928692167</v>
      </c>
      <c r="G147" s="38">
        <f t="shared" si="7"/>
        <v>581666429.74947846</v>
      </c>
      <c r="H147" s="41">
        <f t="shared" si="8"/>
        <v>21697997.250521541</v>
      </c>
      <c r="I147" s="59">
        <f t="shared" si="9"/>
        <v>470803084683640.31</v>
      </c>
      <c r="J147" s="41">
        <f t="shared" si="10"/>
        <v>21697997.250521541</v>
      </c>
      <c r="K147" s="40">
        <f t="shared" si="11"/>
        <v>3.5961678016727922E-2</v>
      </c>
    </row>
    <row r="148" spans="1:11" x14ac:dyDescent="0.25">
      <c r="A148" s="12">
        <v>115</v>
      </c>
      <c r="B148" s="12">
        <v>9.1042860976430582</v>
      </c>
      <c r="C148" s="12">
        <v>9.0291369101547865</v>
      </c>
      <c r="D148" s="12">
        <v>7.5149187488271707E-2</v>
      </c>
      <c r="E148" s="3">
        <v>607099744</v>
      </c>
      <c r="F148" s="37">
        <f t="shared" si="6"/>
        <v>20.22420365842375</v>
      </c>
      <c r="G148" s="38">
        <f t="shared" si="7"/>
        <v>563148812.02365661</v>
      </c>
      <c r="H148" s="41">
        <f t="shared" si="8"/>
        <v>43950931.976343393</v>
      </c>
      <c r="I148" s="59">
        <f t="shared" si="9"/>
        <v>1931684421589164.2</v>
      </c>
      <c r="J148" s="41">
        <f t="shared" si="10"/>
        <v>43950931.976343393</v>
      </c>
      <c r="K148" s="40">
        <f t="shared" si="11"/>
        <v>7.2394911068095244E-2</v>
      </c>
    </row>
    <row r="149" spans="1:11" x14ac:dyDescent="0.25">
      <c r="A149" s="12">
        <v>116</v>
      </c>
      <c r="B149" s="12">
        <v>9.083193557501744</v>
      </c>
      <c r="C149" s="12">
        <v>9.076987707686115</v>
      </c>
      <c r="D149" s="12">
        <v>6.2058498156289943E-3</v>
      </c>
      <c r="E149" s="3">
        <v>596449759</v>
      </c>
      <c r="F149" s="37">
        <f t="shared" si="6"/>
        <v>20.206505569634807</v>
      </c>
      <c r="G149" s="38">
        <f t="shared" si="7"/>
        <v>592759743.05811286</v>
      </c>
      <c r="H149" s="41">
        <f t="shared" si="8"/>
        <v>3690015.9418871403</v>
      </c>
      <c r="I149" s="59">
        <f t="shared" si="9"/>
        <v>13616217651381.238</v>
      </c>
      <c r="J149" s="41">
        <f t="shared" si="10"/>
        <v>3690015.9418871403</v>
      </c>
      <c r="K149" s="40">
        <f t="shared" si="11"/>
        <v>6.1866333018119977E-3</v>
      </c>
    </row>
    <row r="150" spans="1:11" x14ac:dyDescent="0.25">
      <c r="A150" s="12">
        <v>117</v>
      </c>
      <c r="B150" s="12">
        <v>9.1637615012242968</v>
      </c>
      <c r="C150" s="12">
        <v>9.1334887813017342</v>
      </c>
      <c r="D150" s="12">
        <v>3.027271992256253E-2</v>
      </c>
      <c r="E150" s="3">
        <v>640230973</v>
      </c>
      <c r="F150" s="37">
        <f t="shared" si="6"/>
        <v>20.277339564523441</v>
      </c>
      <c r="G150" s="38">
        <f t="shared" si="7"/>
        <v>621139867.86950195</v>
      </c>
      <c r="H150" s="41">
        <f t="shared" si="8"/>
        <v>19091105.130498052</v>
      </c>
      <c r="I150" s="59">
        <f t="shared" si="9"/>
        <v>364470295103729</v>
      </c>
      <c r="J150" s="41">
        <f t="shared" si="10"/>
        <v>19091105.130498052</v>
      </c>
      <c r="K150" s="40">
        <f t="shared" si="11"/>
        <v>2.9819090196528265E-2</v>
      </c>
    </row>
    <row r="151" spans="1:11" x14ac:dyDescent="0.25">
      <c r="A151" s="12">
        <v>118</v>
      </c>
      <c r="B151" s="12">
        <v>9.0753302848521056</v>
      </c>
      <c r="C151" s="12">
        <v>9.0252854335610895</v>
      </c>
      <c r="D151" s="12">
        <v>5.0044851291016101E-2</v>
      </c>
      <c r="E151" s="3">
        <v>609327864</v>
      </c>
      <c r="F151" s="37">
        <f t="shared" si="6"/>
        <v>20.227867045339998</v>
      </c>
      <c r="G151" s="38">
        <f t="shared" si="7"/>
        <v>579584597.70454359</v>
      </c>
      <c r="H151" s="41">
        <f t="shared" si="8"/>
        <v>29743266.295456409</v>
      </c>
      <c r="I151" s="59">
        <f t="shared" si="9"/>
        <v>884661889922433.25</v>
      </c>
      <c r="J151" s="41">
        <f t="shared" si="10"/>
        <v>29743266.295456409</v>
      </c>
      <c r="K151" s="40">
        <f t="shared" si="11"/>
        <v>4.8813238410276294E-2</v>
      </c>
    </row>
    <row r="152" spans="1:11" x14ac:dyDescent="0.25">
      <c r="A152" s="12">
        <v>119</v>
      </c>
      <c r="B152" s="12">
        <v>9.1231067161354087</v>
      </c>
      <c r="C152" s="12">
        <v>9.042300546690667</v>
      </c>
      <c r="D152" s="12">
        <v>8.0806169444741727E-2</v>
      </c>
      <c r="E152" s="3">
        <v>621989389</v>
      </c>
      <c r="F152" s="37">
        <f t="shared" si="6"/>
        <v>20.248433591072409</v>
      </c>
      <c r="G152" s="38">
        <f t="shared" si="7"/>
        <v>573705881.63442874</v>
      </c>
      <c r="H152" s="41">
        <f t="shared" si="8"/>
        <v>48283507.36557126</v>
      </c>
      <c r="I152" s="59">
        <f t="shared" si="9"/>
        <v>2331297083521174</v>
      </c>
      <c r="J152" s="41">
        <f t="shared" si="10"/>
        <v>48283507.36557126</v>
      </c>
      <c r="K152" s="40">
        <f t="shared" si="11"/>
        <v>7.7627541915463866E-2</v>
      </c>
    </row>
    <row r="153" spans="1:11" x14ac:dyDescent="0.25">
      <c r="A153" s="12">
        <v>120</v>
      </c>
      <c r="B153" s="12">
        <v>9.1544573364804034</v>
      </c>
      <c r="C153" s="12">
        <v>9.0725958103336399</v>
      </c>
      <c r="D153" s="12">
        <v>8.1861526146763453E-2</v>
      </c>
      <c r="E153" s="3">
        <v>649099004</v>
      </c>
      <c r="F153" s="37">
        <f t="shared" si="6"/>
        <v>20.29109581157023</v>
      </c>
      <c r="G153" s="38">
        <f t="shared" si="7"/>
        <v>598079523.4452579</v>
      </c>
      <c r="H153" s="41">
        <f t="shared" si="8"/>
        <v>51019480.554742098</v>
      </c>
      <c r="I153" s="59">
        <f t="shared" si="9"/>
        <v>2602987396075707</v>
      </c>
      <c r="J153" s="41">
        <f t="shared" si="10"/>
        <v>51019480.554742098</v>
      </c>
      <c r="K153" s="40">
        <f t="shared" si="11"/>
        <v>7.8600460392544522E-2</v>
      </c>
    </row>
    <row r="154" spans="1:11" x14ac:dyDescent="0.25">
      <c r="A154" s="12">
        <v>121</v>
      </c>
      <c r="B154" s="12">
        <v>9.1677043216630789</v>
      </c>
      <c r="C154" s="12">
        <v>9.0929586163504528</v>
      </c>
      <c r="D154" s="12">
        <v>7.4745705312626143E-2</v>
      </c>
      <c r="E154" s="3">
        <v>673371013</v>
      </c>
      <c r="F154" s="37">
        <f t="shared" si="6"/>
        <v>20.327807018026707</v>
      </c>
      <c r="G154" s="38">
        <f t="shared" si="7"/>
        <v>624874453.24465752</v>
      </c>
      <c r="H154" s="41">
        <f t="shared" si="8"/>
        <v>48496559.755342484</v>
      </c>
      <c r="I154" s="59">
        <f t="shared" si="9"/>
        <v>2351916308103504</v>
      </c>
      <c r="J154" s="41">
        <f t="shared" si="10"/>
        <v>48496559.755342484</v>
      </c>
      <c r="K154" s="40">
        <f t="shared" si="11"/>
        <v>7.2020563432454263E-2</v>
      </c>
    </row>
    <row r="155" spans="1:11" x14ac:dyDescent="0.25">
      <c r="A155" s="12">
        <v>122</v>
      </c>
      <c r="B155" s="12">
        <v>9.2854227737287527</v>
      </c>
      <c r="C155" s="12">
        <v>9.2343272455494922</v>
      </c>
      <c r="D155" s="12">
        <v>5.1095528179260441E-2</v>
      </c>
      <c r="E155" s="3">
        <v>772943594</v>
      </c>
      <c r="F155" s="37">
        <f t="shared" si="6"/>
        <v>20.465716633643442</v>
      </c>
      <c r="G155" s="38">
        <f t="shared" si="7"/>
        <v>734441647.6782707</v>
      </c>
      <c r="H155" s="41">
        <f t="shared" si="8"/>
        <v>38501946.321729302</v>
      </c>
      <c r="I155" s="59">
        <f t="shared" si="9"/>
        <v>1482399870561324.5</v>
      </c>
      <c r="J155" s="41">
        <f t="shared" si="10"/>
        <v>38501946.321729302</v>
      </c>
      <c r="K155" s="40">
        <f t="shared" si="11"/>
        <v>4.9812103522950346E-2</v>
      </c>
    </row>
    <row r="156" spans="1:11" x14ac:dyDescent="0.25">
      <c r="A156" s="12">
        <v>123</v>
      </c>
      <c r="B156" s="12">
        <v>9.1105364504800814</v>
      </c>
      <c r="C156" s="12">
        <v>9.1078739661610566</v>
      </c>
      <c r="D156" s="12">
        <v>2.6624843190248271E-3</v>
      </c>
      <c r="E156" s="3">
        <v>700062797</v>
      </c>
      <c r="F156" s="37">
        <f t="shared" si="6"/>
        <v>20.366680598983976</v>
      </c>
      <c r="G156" s="38">
        <f t="shared" si="7"/>
        <v>698201369.89050925</v>
      </c>
      <c r="H156" s="41">
        <f t="shared" si="8"/>
        <v>1861427.1094907522</v>
      </c>
      <c r="I156" s="59">
        <f t="shared" si="9"/>
        <v>3464910883947.0967</v>
      </c>
      <c r="J156" s="41">
        <f t="shared" si="10"/>
        <v>1861427.1094907522</v>
      </c>
      <c r="K156" s="40">
        <f t="shared" si="11"/>
        <v>2.6589430512056651E-3</v>
      </c>
    </row>
    <row r="157" spans="1:11" x14ac:dyDescent="0.25">
      <c r="A157" s="12">
        <v>124</v>
      </c>
      <c r="B157" s="12">
        <v>9.1987561637517903</v>
      </c>
      <c r="C157" s="12">
        <v>9.1006684253053329</v>
      </c>
      <c r="D157" s="12">
        <v>9.8087738446457351E-2</v>
      </c>
      <c r="E157" s="3">
        <v>724093071</v>
      </c>
      <c r="F157" s="37">
        <f t="shared" si="6"/>
        <v>20.400430493192978</v>
      </c>
      <c r="G157" s="38">
        <f t="shared" si="7"/>
        <v>656440591.43355</v>
      </c>
      <c r="H157" s="41">
        <f t="shared" si="8"/>
        <v>67652479.56645</v>
      </c>
      <c r="I157" s="59">
        <f t="shared" si="9"/>
        <v>4576857991488935</v>
      </c>
      <c r="J157" s="41">
        <f t="shared" si="10"/>
        <v>67652479.56645</v>
      </c>
      <c r="K157" s="40">
        <f t="shared" si="11"/>
        <v>9.3430640722772504E-2</v>
      </c>
    </row>
    <row r="158" spans="1:11" x14ac:dyDescent="0.25">
      <c r="A158" s="12">
        <v>125</v>
      </c>
      <c r="B158" s="12">
        <v>9.1536695557394019</v>
      </c>
      <c r="C158" s="12">
        <v>9.1492838178043403</v>
      </c>
      <c r="D158" s="12">
        <v>4.3857379350615844E-3</v>
      </c>
      <c r="E158" s="3">
        <v>705139580</v>
      </c>
      <c r="F158" s="37">
        <f t="shared" si="6"/>
        <v>20.373906326995542</v>
      </c>
      <c r="G158" s="38">
        <f t="shared" si="7"/>
        <v>702053794.26443803</v>
      </c>
      <c r="H158" s="41">
        <f t="shared" si="8"/>
        <v>3085785.7355619669</v>
      </c>
      <c r="I158" s="59">
        <f t="shared" si="9"/>
        <v>9522073605797.709</v>
      </c>
      <c r="J158" s="41">
        <f t="shared" si="10"/>
        <v>3085785.7355619669</v>
      </c>
      <c r="K158" s="40">
        <f t="shared" si="11"/>
        <v>4.3761346307662477E-3</v>
      </c>
    </row>
    <row r="159" spans="1:11" x14ac:dyDescent="0.25">
      <c r="A159" s="12">
        <v>126</v>
      </c>
      <c r="B159" s="12">
        <v>9.1051264119986062</v>
      </c>
      <c r="C159" s="12">
        <v>9.103406913253794</v>
      </c>
      <c r="D159" s="12">
        <v>1.7194987448121424E-3</v>
      </c>
      <c r="E159" s="3">
        <v>661999191</v>
      </c>
      <c r="F159" s="37">
        <f t="shared" si="6"/>
        <v>20.310774891846155</v>
      </c>
      <c r="G159" s="38">
        <f t="shared" si="7"/>
        <v>660861862.31985354</v>
      </c>
      <c r="H159" s="41">
        <f t="shared" si="8"/>
        <v>1137328.6801464558</v>
      </c>
      <c r="I159" s="59">
        <f t="shared" si="9"/>
        <v>1293516526683.6792</v>
      </c>
      <c r="J159" s="41">
        <f t="shared" si="10"/>
        <v>1137328.6801464558</v>
      </c>
      <c r="K159" s="40">
        <f t="shared" si="11"/>
        <v>1.7180212538151815E-3</v>
      </c>
    </row>
    <row r="160" spans="1:11" x14ac:dyDescent="0.25">
      <c r="A160" s="12">
        <v>127</v>
      </c>
      <c r="B160" s="12">
        <v>9.2084456132876493</v>
      </c>
      <c r="C160" s="12">
        <v>9.087988692314779</v>
      </c>
      <c r="D160" s="12">
        <v>0.12045692097287031</v>
      </c>
      <c r="E160" s="3">
        <v>709004055</v>
      </c>
      <c r="F160" s="37">
        <f t="shared" si="6"/>
        <v>20.379371803803036</v>
      </c>
      <c r="G160" s="38">
        <f t="shared" si="7"/>
        <v>628542926.02700698</v>
      </c>
      <c r="H160" s="41">
        <f t="shared" si="8"/>
        <v>80461128.972993016</v>
      </c>
      <c r="I160" s="59">
        <f t="shared" si="9"/>
        <v>6473993275608616</v>
      </c>
      <c r="J160" s="41">
        <f t="shared" si="10"/>
        <v>80461128.972993016</v>
      </c>
      <c r="K160" s="40">
        <f t="shared" si="11"/>
        <v>0.11348472326155175</v>
      </c>
    </row>
    <row r="161" spans="1:11" x14ac:dyDescent="0.25">
      <c r="A161" s="12">
        <v>128</v>
      </c>
      <c r="B161" s="12">
        <v>9.1450151441582346</v>
      </c>
      <c r="C161" s="12">
        <v>9.1225783351542287</v>
      </c>
      <c r="D161" s="12">
        <v>2.2436809004005909E-2</v>
      </c>
      <c r="E161" s="3">
        <v>691013305</v>
      </c>
      <c r="F161" s="37">
        <f t="shared" si="6"/>
        <v>20.353669636249904</v>
      </c>
      <c r="G161" s="38">
        <f t="shared" si="7"/>
        <v>675681809.53832221</v>
      </c>
      <c r="H161" s="41">
        <f t="shared" si="8"/>
        <v>15331495.46167779</v>
      </c>
      <c r="I161" s="59">
        <f t="shared" si="9"/>
        <v>235054753091446.66</v>
      </c>
      <c r="J161" s="41">
        <f t="shared" si="10"/>
        <v>15331495.46167779</v>
      </c>
      <c r="K161" s="40">
        <f t="shared" si="11"/>
        <v>2.2186975779978347E-2</v>
      </c>
    </row>
    <row r="162" spans="1:11" x14ac:dyDescent="0.25">
      <c r="A162" s="12">
        <v>129</v>
      </c>
      <c r="B162" s="12">
        <v>9.2661227911191322</v>
      </c>
      <c r="C162" s="12">
        <v>9.224989905118294</v>
      </c>
      <c r="D162" s="12">
        <v>4.1132886000838198E-2</v>
      </c>
      <c r="E162" s="3">
        <v>769030425</v>
      </c>
      <c r="F162" s="37">
        <f t="shared" ref="F162:F225" si="12">LN(E162)</f>
        <v>20.46064109105658</v>
      </c>
      <c r="G162" s="38">
        <f t="shared" si="7"/>
        <v>738039722.0673151</v>
      </c>
      <c r="H162" s="41">
        <f t="shared" si="8"/>
        <v>30990702.932684898</v>
      </c>
      <c r="I162" s="59">
        <f t="shared" si="9"/>
        <v>960423668261924.37</v>
      </c>
      <c r="J162" s="41">
        <f t="shared" si="10"/>
        <v>30990702.932684898</v>
      </c>
      <c r="K162" s="40">
        <f t="shared" si="11"/>
        <v>4.0298409432481037E-2</v>
      </c>
    </row>
    <row r="163" spans="1:11" x14ac:dyDescent="0.25">
      <c r="A163" s="12">
        <v>130</v>
      </c>
      <c r="B163" s="12">
        <v>9.0707113368564602</v>
      </c>
      <c r="C163" s="12">
        <v>9.1396701167307342</v>
      </c>
      <c r="D163" s="12">
        <v>-6.8958779874273901E-2</v>
      </c>
      <c r="E163" s="3">
        <v>670855242</v>
      </c>
      <c r="F163" s="37">
        <f t="shared" si="12"/>
        <v>20.324063936937581</v>
      </c>
      <c r="G163" s="38">
        <f t="shared" ref="G163:G226" si="13">EXP(C163+G$31*F162)</f>
        <v>718748969.84225404</v>
      </c>
      <c r="H163" s="41">
        <f t="shared" ref="H163:H226" si="14">E163-G163</f>
        <v>-47893727.842254043</v>
      </c>
      <c r="I163" s="59">
        <f t="shared" ref="I163:I226" si="15">H163^2</f>
        <v>2293809166627900</v>
      </c>
      <c r="J163" s="41">
        <f t="shared" ref="J163:J226" si="16">ABS(H163)</f>
        <v>47893727.842254043</v>
      </c>
      <c r="K163" s="40">
        <f t="shared" ref="K163:K226" si="17">J163/E163</f>
        <v>7.1392045323324826E-2</v>
      </c>
    </row>
    <row r="164" spans="1:11" x14ac:dyDescent="0.25">
      <c r="A164" s="12">
        <v>131</v>
      </c>
      <c r="B164" s="12">
        <v>9.1906277774881033</v>
      </c>
      <c r="C164" s="12">
        <v>9.1491400377283547</v>
      </c>
      <c r="D164" s="12">
        <v>4.1487739759748621E-2</v>
      </c>
      <c r="E164" s="3">
        <v>701592243</v>
      </c>
      <c r="F164" s="37">
        <f t="shared" si="12"/>
        <v>20.368862942803773</v>
      </c>
      <c r="G164" s="38">
        <f t="shared" si="13"/>
        <v>673080304.0784328</v>
      </c>
      <c r="H164" s="41">
        <f t="shared" si="14"/>
        <v>28511938.921567202</v>
      </c>
      <c r="I164" s="59">
        <f t="shared" si="15"/>
        <v>812930661067178.62</v>
      </c>
      <c r="J164" s="41">
        <f t="shared" si="16"/>
        <v>28511938.921567202</v>
      </c>
      <c r="K164" s="40">
        <f t="shared" si="17"/>
        <v>4.0638902733089656E-2</v>
      </c>
    </row>
    <row r="165" spans="1:11" x14ac:dyDescent="0.25">
      <c r="A165" s="12">
        <v>132</v>
      </c>
      <c r="B165" s="12">
        <v>9.1660555148795204</v>
      </c>
      <c r="C165" s="12">
        <v>9.1648500878225789</v>
      </c>
      <c r="D165" s="12">
        <v>1.2054270569414882E-3</v>
      </c>
      <c r="E165" s="3">
        <v>701639385</v>
      </c>
      <c r="F165" s="37">
        <f t="shared" si="12"/>
        <v>20.368930133421596</v>
      </c>
      <c r="G165" s="38">
        <f t="shared" si="13"/>
        <v>700794119.45643437</v>
      </c>
      <c r="H165" s="41">
        <f t="shared" si="14"/>
        <v>845265.54356563091</v>
      </c>
      <c r="I165" s="59">
        <f t="shared" si="15"/>
        <v>714473839139.30151</v>
      </c>
      <c r="J165" s="41">
        <f t="shared" si="16"/>
        <v>845265.54356563091</v>
      </c>
      <c r="K165" s="40">
        <f t="shared" si="17"/>
        <v>1.2047008215846249E-3</v>
      </c>
    </row>
    <row r="166" spans="1:11" x14ac:dyDescent="0.25">
      <c r="A166" s="12">
        <v>133</v>
      </c>
      <c r="B166" s="12">
        <v>9.2335882607261617</v>
      </c>
      <c r="C166" s="12">
        <v>9.1973247640135245</v>
      </c>
      <c r="D166" s="12">
        <v>3.6263496712637178E-2</v>
      </c>
      <c r="E166" s="3">
        <v>750687367</v>
      </c>
      <c r="F166" s="37">
        <f t="shared" si="12"/>
        <v>20.436499834108041</v>
      </c>
      <c r="G166" s="38">
        <f t="shared" si="13"/>
        <v>723952497.77927804</v>
      </c>
      <c r="H166" s="41">
        <f t="shared" si="14"/>
        <v>26734869.22072196</v>
      </c>
      <c r="I166" s="59">
        <f t="shared" si="15"/>
        <v>714753232249106.37</v>
      </c>
      <c r="J166" s="41">
        <f t="shared" si="16"/>
        <v>26734869.22072196</v>
      </c>
      <c r="K166" s="40">
        <f t="shared" si="17"/>
        <v>3.5613852578289036E-2</v>
      </c>
    </row>
    <row r="167" spans="1:11" x14ac:dyDescent="0.25">
      <c r="A167" s="12">
        <v>134</v>
      </c>
      <c r="B167" s="12">
        <v>9.2818254683208199</v>
      </c>
      <c r="C167" s="12">
        <v>9.3571094857554975</v>
      </c>
      <c r="D167" s="12">
        <v>-7.5284017434677608E-2</v>
      </c>
      <c r="E167" s="3">
        <v>817613572</v>
      </c>
      <c r="F167" s="37">
        <f t="shared" si="12"/>
        <v>20.521900377080243</v>
      </c>
      <c r="G167" s="38">
        <f t="shared" si="13"/>
        <v>881543048.85039318</v>
      </c>
      <c r="H167" s="41">
        <f t="shared" si="14"/>
        <v>-63929476.850393176</v>
      </c>
      <c r="I167" s="59">
        <f t="shared" si="15"/>
        <v>4086978010364957</v>
      </c>
      <c r="J167" s="41">
        <f t="shared" si="16"/>
        <v>63929476.850393176</v>
      </c>
      <c r="K167" s="40">
        <f t="shared" si="17"/>
        <v>7.8190332254407802E-2</v>
      </c>
    </row>
    <row r="168" spans="1:11" x14ac:dyDescent="0.25">
      <c r="A168" s="12">
        <v>135</v>
      </c>
      <c r="B168" s="12">
        <v>9.1468165098946113</v>
      </c>
      <c r="C168" s="12">
        <v>9.2030342016964806</v>
      </c>
      <c r="D168" s="12">
        <v>-5.6217691801869307E-2</v>
      </c>
      <c r="E168" s="3">
        <v>748709576</v>
      </c>
      <c r="F168" s="37">
        <f t="shared" si="12"/>
        <v>20.433861717288746</v>
      </c>
      <c r="G168" s="38">
        <f t="shared" si="13"/>
        <v>792005907.79707098</v>
      </c>
      <c r="H168" s="41">
        <f t="shared" si="14"/>
        <v>-43296331.79707098</v>
      </c>
      <c r="I168" s="59">
        <f t="shared" si="15"/>
        <v>1874572347082059.5</v>
      </c>
      <c r="J168" s="41">
        <f t="shared" si="16"/>
        <v>43296331.79707098</v>
      </c>
      <c r="K168" s="40">
        <f t="shared" si="17"/>
        <v>5.7827939143483026E-2</v>
      </c>
    </row>
    <row r="169" spans="1:11" x14ac:dyDescent="0.25">
      <c r="A169" s="12">
        <v>136</v>
      </c>
      <c r="B169" s="12">
        <v>9.3064927760948297</v>
      </c>
      <c r="C169" s="12">
        <v>9.2113717493088707</v>
      </c>
      <c r="D169" s="12">
        <v>9.5121026785959018E-2</v>
      </c>
      <c r="E169" s="3">
        <v>836817631</v>
      </c>
      <c r="F169" s="37">
        <f t="shared" si="12"/>
        <v>20.545116720603641</v>
      </c>
      <c r="G169" s="38">
        <f t="shared" si="13"/>
        <v>760887211.41078389</v>
      </c>
      <c r="H169" s="41">
        <f t="shared" si="14"/>
        <v>75930419.589216113</v>
      </c>
      <c r="I169" s="59">
        <f t="shared" si="15"/>
        <v>5765428618994414</v>
      </c>
      <c r="J169" s="41">
        <f t="shared" si="16"/>
        <v>75930419.589216113</v>
      </c>
      <c r="K169" s="40">
        <f t="shared" si="17"/>
        <v>9.0737117355521049E-2</v>
      </c>
    </row>
    <row r="170" spans="1:11" x14ac:dyDescent="0.25">
      <c r="A170" s="12">
        <v>137</v>
      </c>
      <c r="B170" s="12">
        <v>9.2197918900412983</v>
      </c>
      <c r="C170" s="12">
        <v>9.2483135856497576</v>
      </c>
      <c r="D170" s="12">
        <v>-2.8521695608459297E-2</v>
      </c>
      <c r="E170" s="3">
        <v>815739879</v>
      </c>
      <c r="F170" s="37">
        <f t="shared" si="12"/>
        <v>20.519606086373301</v>
      </c>
      <c r="G170" s="38">
        <f t="shared" si="13"/>
        <v>839341137.55919087</v>
      </c>
      <c r="H170" s="41">
        <f t="shared" si="14"/>
        <v>-23601258.559190869</v>
      </c>
      <c r="I170" s="59">
        <f t="shared" si="15"/>
        <v>557019405577780.25</v>
      </c>
      <c r="J170" s="41">
        <f t="shared" si="16"/>
        <v>23601258.559190869</v>
      </c>
      <c r="K170" s="40">
        <f t="shared" si="17"/>
        <v>2.893233390541505E-2</v>
      </c>
    </row>
    <row r="171" spans="1:11" x14ac:dyDescent="0.25">
      <c r="A171" s="12">
        <v>138</v>
      </c>
      <c r="B171" s="12">
        <v>9.11030264391181</v>
      </c>
      <c r="C171" s="12">
        <v>9.2588989824067518</v>
      </c>
      <c r="D171" s="12">
        <v>-0.1485963384949418</v>
      </c>
      <c r="E171" s="3">
        <v>720954071</v>
      </c>
      <c r="F171" s="37">
        <f t="shared" si="12"/>
        <v>20.396085991417127</v>
      </c>
      <c r="G171" s="38">
        <f t="shared" si="13"/>
        <v>836454204.15088594</v>
      </c>
      <c r="H171" s="41">
        <f t="shared" si="14"/>
        <v>-115500133.15088594</v>
      </c>
      <c r="I171" s="59">
        <f t="shared" si="15"/>
        <v>1.3340280757872382E+16</v>
      </c>
      <c r="J171" s="41">
        <f t="shared" si="16"/>
        <v>115500133.15088594</v>
      </c>
      <c r="K171" s="40">
        <f t="shared" si="17"/>
        <v>0.16020456475220587</v>
      </c>
    </row>
    <row r="172" spans="1:11" x14ac:dyDescent="0.25">
      <c r="A172" s="12">
        <v>139</v>
      </c>
      <c r="B172" s="12">
        <v>9.3112623356545843</v>
      </c>
      <c r="C172" s="12">
        <v>9.2786353909302708</v>
      </c>
      <c r="D172" s="12">
        <v>3.2626944724313489E-2</v>
      </c>
      <c r="E172" s="3">
        <v>823529254</v>
      </c>
      <c r="F172" s="37">
        <f t="shared" si="12"/>
        <v>20.529109630934006</v>
      </c>
      <c r="G172" s="38">
        <f t="shared" si="13"/>
        <v>797093612.71307015</v>
      </c>
      <c r="H172" s="41">
        <f t="shared" si="14"/>
        <v>26435641.286929846</v>
      </c>
      <c r="I172" s="59">
        <f t="shared" si="15"/>
        <v>698843130251229.87</v>
      </c>
      <c r="J172" s="41">
        <f t="shared" si="16"/>
        <v>26435641.286929846</v>
      </c>
      <c r="K172" s="40">
        <f t="shared" si="17"/>
        <v>3.2100427712225321E-2</v>
      </c>
    </row>
    <row r="173" spans="1:11" x14ac:dyDescent="0.25">
      <c r="A173" s="12">
        <v>140</v>
      </c>
      <c r="B173" s="12">
        <v>9.2189898985325005</v>
      </c>
      <c r="C173" s="12">
        <v>9.2339283580090346</v>
      </c>
      <c r="D173" s="12">
        <v>-1.4938459476534049E-2</v>
      </c>
      <c r="E173" s="3">
        <v>807941486</v>
      </c>
      <c r="F173" s="37">
        <f t="shared" si="12"/>
        <v>20.510000195546205</v>
      </c>
      <c r="G173" s="38">
        <f t="shared" si="13"/>
        <v>820101486.85584939</v>
      </c>
      <c r="H173" s="41">
        <f t="shared" si="14"/>
        <v>-12160000.855849385</v>
      </c>
      <c r="I173" s="59">
        <f t="shared" si="15"/>
        <v>147865620814257.78</v>
      </c>
      <c r="J173" s="41">
        <f t="shared" si="16"/>
        <v>12160000.855849385</v>
      </c>
      <c r="K173" s="40">
        <f t="shared" si="17"/>
        <v>1.5050595948540493E-2</v>
      </c>
    </row>
    <row r="174" spans="1:11" x14ac:dyDescent="0.25">
      <c r="A174" s="12">
        <v>141</v>
      </c>
      <c r="B174" s="12">
        <v>9.362632845240018</v>
      </c>
      <c r="C174" s="12">
        <v>9.3767970455533778</v>
      </c>
      <c r="D174" s="12">
        <v>-1.4164200313359743E-2</v>
      </c>
      <c r="E174" s="3">
        <v>922993687</v>
      </c>
      <c r="F174" s="37">
        <f t="shared" si="12"/>
        <v>20.643132952790431</v>
      </c>
      <c r="G174" s="38">
        <f t="shared" si="13"/>
        <v>936160180.77213025</v>
      </c>
      <c r="H174" s="41">
        <f t="shared" si="14"/>
        <v>-13166493.772130251</v>
      </c>
      <c r="I174" s="59">
        <f t="shared" si="15"/>
        <v>173356558251544.69</v>
      </c>
      <c r="J174" s="41">
        <f t="shared" si="16"/>
        <v>13166493.772130251</v>
      </c>
      <c r="K174" s="40">
        <f t="shared" si="17"/>
        <v>1.4264987894906643E-2</v>
      </c>
    </row>
    <row r="175" spans="1:11" x14ac:dyDescent="0.25">
      <c r="A175" s="12">
        <v>142</v>
      </c>
      <c r="B175" s="12">
        <v>9.2588777535346072</v>
      </c>
      <c r="C175" s="12">
        <v>9.3017424614918145</v>
      </c>
      <c r="D175" s="12">
        <v>-4.2864707957207315E-2</v>
      </c>
      <c r="E175" s="3">
        <v>895238640</v>
      </c>
      <c r="F175" s="37">
        <f t="shared" si="12"/>
        <v>20.612600877569346</v>
      </c>
      <c r="G175" s="38">
        <f t="shared" si="13"/>
        <v>934447109.41979492</v>
      </c>
      <c r="H175" s="41">
        <f t="shared" si="14"/>
        <v>-39208469.419794917</v>
      </c>
      <c r="I175" s="59">
        <f t="shared" si="15"/>
        <v>1537304074242993.3</v>
      </c>
      <c r="J175" s="41">
        <f t="shared" si="16"/>
        <v>39208469.419794917</v>
      </c>
      <c r="K175" s="40">
        <f t="shared" si="17"/>
        <v>4.3796667913926189E-2</v>
      </c>
    </row>
    <row r="176" spans="1:11" x14ac:dyDescent="0.25">
      <c r="A176" s="12">
        <v>143</v>
      </c>
      <c r="B176" s="12">
        <v>9.1803795782430573</v>
      </c>
      <c r="C176" s="12">
        <v>9.2949606820634543</v>
      </c>
      <c r="D176" s="12">
        <v>-0.11458110382039699</v>
      </c>
      <c r="E176" s="3">
        <v>813869068</v>
      </c>
      <c r="F176" s="37">
        <f t="shared" si="12"/>
        <v>20.517310060906198</v>
      </c>
      <c r="G176" s="38">
        <f t="shared" si="13"/>
        <v>912675692.60317111</v>
      </c>
      <c r="H176" s="41">
        <f t="shared" si="14"/>
        <v>-98806624.60317111</v>
      </c>
      <c r="I176" s="59">
        <f t="shared" si="15"/>
        <v>9762749065471978</v>
      </c>
      <c r="J176" s="41">
        <f t="shared" si="16"/>
        <v>98806624.60317111</v>
      </c>
      <c r="K176" s="40">
        <f t="shared" si="17"/>
        <v>0.12140358749101779</v>
      </c>
    </row>
    <row r="177" spans="1:11" x14ac:dyDescent="0.25">
      <c r="A177" s="12">
        <v>144</v>
      </c>
      <c r="B177" s="12">
        <v>9.4043143137136855</v>
      </c>
      <c r="C177" s="12">
        <v>9.3069847466017332</v>
      </c>
      <c r="D177" s="12">
        <v>9.7329567111952286E-2</v>
      </c>
      <c r="E177" s="3">
        <v>966155012</v>
      </c>
      <c r="F177" s="37">
        <f t="shared" si="12"/>
        <v>20.688834847212096</v>
      </c>
      <c r="G177" s="38">
        <f t="shared" si="13"/>
        <v>876550854.05462503</v>
      </c>
      <c r="H177" s="41">
        <f t="shared" si="14"/>
        <v>89604157.945374966</v>
      </c>
      <c r="I177" s="59">
        <f t="shared" si="15"/>
        <v>8028905121099704</v>
      </c>
      <c r="J177" s="41">
        <f t="shared" si="16"/>
        <v>89604157.945374966</v>
      </c>
      <c r="K177" s="40">
        <f t="shared" si="17"/>
        <v>9.2743045197156176E-2</v>
      </c>
    </row>
    <row r="178" spans="1:11" x14ac:dyDescent="0.25">
      <c r="A178" s="12">
        <v>145</v>
      </c>
      <c r="B178" s="12">
        <v>9.2969700018225563</v>
      </c>
      <c r="C178" s="12">
        <v>9.3309291059217188</v>
      </c>
      <c r="D178" s="12">
        <v>-3.3959104099162474E-2</v>
      </c>
      <c r="E178" s="3">
        <v>953670868</v>
      </c>
      <c r="F178" s="37">
        <f t="shared" si="12"/>
        <v>20.67582916778921</v>
      </c>
      <c r="G178" s="38">
        <f t="shared" si="13"/>
        <v>986612850.67148185</v>
      </c>
      <c r="H178" s="41">
        <f t="shared" si="14"/>
        <v>-32941982.671481848</v>
      </c>
      <c r="I178" s="59">
        <f t="shared" si="15"/>
        <v>1085174222328210.4</v>
      </c>
      <c r="J178" s="41">
        <f t="shared" si="16"/>
        <v>32941982.671481848</v>
      </c>
      <c r="K178" s="40">
        <f t="shared" si="17"/>
        <v>3.4542297323778427E-2</v>
      </c>
    </row>
    <row r="179" spans="1:11" x14ac:dyDescent="0.25">
      <c r="A179" s="12">
        <v>146</v>
      </c>
      <c r="B179" s="12">
        <v>9.3400188929116865</v>
      </c>
      <c r="C179" s="12">
        <v>9.4907513821645146</v>
      </c>
      <c r="D179" s="12">
        <v>-0.15073248925282812</v>
      </c>
      <c r="E179" s="3">
        <v>988525439</v>
      </c>
      <c r="F179" s="37">
        <f t="shared" si="12"/>
        <v>20.711724935195754</v>
      </c>
      <c r="G179" s="38">
        <f t="shared" si="13"/>
        <v>1149344278.9106991</v>
      </c>
      <c r="H179" s="41">
        <f t="shared" si="14"/>
        <v>-160818839.91069913</v>
      </c>
      <c r="I179" s="59">
        <f t="shared" si="15"/>
        <v>2.5862699270223076E+16</v>
      </c>
      <c r="J179" s="41">
        <f t="shared" si="16"/>
        <v>160818839.91069913</v>
      </c>
      <c r="K179" s="40">
        <f t="shared" si="17"/>
        <v>0.1626855855863302</v>
      </c>
    </row>
    <row r="180" spans="1:11" x14ac:dyDescent="0.25">
      <c r="A180" s="12">
        <v>147</v>
      </c>
      <c r="B180" s="12">
        <v>9.4187917305690725</v>
      </c>
      <c r="C180" s="12">
        <v>9.3505450360789713</v>
      </c>
      <c r="D180" s="12">
        <v>6.8246694490101234E-2</v>
      </c>
      <c r="E180" s="3">
        <v>1090868980</v>
      </c>
      <c r="F180" s="37">
        <f t="shared" si="12"/>
        <v>20.810240444926738</v>
      </c>
      <c r="G180" s="38">
        <f t="shared" si="13"/>
        <v>1018904380.7619394</v>
      </c>
      <c r="H180" s="41">
        <f t="shared" si="14"/>
        <v>71964599.238060594</v>
      </c>
      <c r="I180" s="59">
        <f t="shared" si="15"/>
        <v>5178903543494671</v>
      </c>
      <c r="J180" s="41">
        <f t="shared" si="16"/>
        <v>71964599.238060594</v>
      </c>
      <c r="K180" s="40">
        <f t="shared" si="17"/>
        <v>6.596997490758294E-2</v>
      </c>
    </row>
    <row r="181" spans="1:11" x14ac:dyDescent="0.25">
      <c r="A181" s="12">
        <v>148</v>
      </c>
      <c r="B181" s="12">
        <v>9.3245099805905696</v>
      </c>
      <c r="C181" s="12">
        <v>9.3457506808871642</v>
      </c>
      <c r="D181" s="12">
        <v>-2.1240700296594639E-2</v>
      </c>
      <c r="E181" s="3">
        <v>1047992457</v>
      </c>
      <c r="F181" s="37">
        <f t="shared" si="12"/>
        <v>20.770142225300276</v>
      </c>
      <c r="G181" s="38">
        <f t="shared" si="13"/>
        <v>1070490643.4457507</v>
      </c>
      <c r="H181" s="41">
        <f t="shared" si="14"/>
        <v>-22498186.445750713</v>
      </c>
      <c r="I181" s="59">
        <f t="shared" si="15"/>
        <v>506168393347761.12</v>
      </c>
      <c r="J181" s="41">
        <f t="shared" si="16"/>
        <v>22498186.445750713</v>
      </c>
      <c r="K181" s="40">
        <f t="shared" si="17"/>
        <v>2.1467889673704697E-2</v>
      </c>
    </row>
    <row r="182" spans="1:11" x14ac:dyDescent="0.25">
      <c r="A182" s="12">
        <v>149</v>
      </c>
      <c r="B182" s="12">
        <v>9.2901224291694664</v>
      </c>
      <c r="C182" s="12">
        <v>9.362847207900117</v>
      </c>
      <c r="D182" s="12">
        <v>-7.2724778730650641E-2</v>
      </c>
      <c r="E182" s="3">
        <v>990480417</v>
      </c>
      <c r="F182" s="37">
        <f t="shared" si="12"/>
        <v>20.713700653084619</v>
      </c>
      <c r="G182" s="38">
        <f t="shared" si="13"/>
        <v>1065196825.6141574</v>
      </c>
      <c r="H182" s="41">
        <f t="shared" si="14"/>
        <v>-74716408.614157438</v>
      </c>
      <c r="I182" s="59">
        <f t="shared" si="15"/>
        <v>5582541716197740</v>
      </c>
      <c r="J182" s="41">
        <f t="shared" si="16"/>
        <v>74716408.614157438</v>
      </c>
      <c r="K182" s="40">
        <f t="shared" si="17"/>
        <v>7.543451372866207E-2</v>
      </c>
    </row>
    <row r="183" spans="1:11" x14ac:dyDescent="0.25">
      <c r="A183" s="12">
        <v>150</v>
      </c>
      <c r="B183" s="12">
        <v>9.3356264399432742</v>
      </c>
      <c r="C183" s="12">
        <v>9.3424624300275845</v>
      </c>
      <c r="D183" s="12">
        <v>-6.8359900843102395E-3</v>
      </c>
      <c r="E183" s="3">
        <v>1004907967</v>
      </c>
      <c r="F183" s="37">
        <f t="shared" si="12"/>
        <v>20.728161799139816</v>
      </c>
      <c r="G183" s="38">
        <f t="shared" si="13"/>
        <v>1011801041.5494943</v>
      </c>
      <c r="H183" s="41">
        <f t="shared" si="14"/>
        <v>-6893074.5494942665</v>
      </c>
      <c r="I183" s="59">
        <f t="shared" si="15"/>
        <v>47514476744885.586</v>
      </c>
      <c r="J183" s="41">
        <f t="shared" si="16"/>
        <v>6893074.5494942665</v>
      </c>
      <c r="K183" s="40">
        <f t="shared" si="17"/>
        <v>6.8594087974767409E-3</v>
      </c>
    </row>
    <row r="184" spans="1:11" x14ac:dyDescent="0.25">
      <c r="A184" s="12">
        <v>151</v>
      </c>
      <c r="B184" s="12">
        <v>9.3322053698771299</v>
      </c>
      <c r="C184" s="12">
        <v>9.348486660911755</v>
      </c>
      <c r="D184" s="12">
        <v>-1.6281291034625056E-2</v>
      </c>
      <c r="E184" s="3">
        <v>1009473111</v>
      </c>
      <c r="F184" s="37">
        <f t="shared" si="12"/>
        <v>20.732694359404029</v>
      </c>
      <c r="G184" s="38">
        <f t="shared" si="13"/>
        <v>1026043161.3868214</v>
      </c>
      <c r="H184" s="41">
        <f t="shared" si="14"/>
        <v>-16570050.386821389</v>
      </c>
      <c r="I184" s="59">
        <f t="shared" si="15"/>
        <v>274566569821799.66</v>
      </c>
      <c r="J184" s="41">
        <f t="shared" si="16"/>
        <v>16570050.386821389</v>
      </c>
      <c r="K184" s="40">
        <f t="shared" si="17"/>
        <v>1.6414553499505137E-2</v>
      </c>
    </row>
    <row r="185" spans="1:11" x14ac:dyDescent="0.25">
      <c r="A185" s="12">
        <v>152</v>
      </c>
      <c r="B185" s="12">
        <v>9.3836163120571996</v>
      </c>
      <c r="C185" s="12">
        <v>9.3057883855392713</v>
      </c>
      <c r="D185" s="12">
        <v>7.7827926517928248E-2</v>
      </c>
      <c r="E185" s="3">
        <v>1065380884</v>
      </c>
      <c r="F185" s="37">
        <f t="shared" si="12"/>
        <v>20.786598209729416</v>
      </c>
      <c r="G185" s="38">
        <f t="shared" si="13"/>
        <v>985609001.00151837</v>
      </c>
      <c r="H185" s="41">
        <f t="shared" si="14"/>
        <v>79771882.998481631</v>
      </c>
      <c r="I185" s="59">
        <f t="shared" si="15"/>
        <v>6363553317123443</v>
      </c>
      <c r="J185" s="41">
        <f t="shared" si="16"/>
        <v>79771882.998481631</v>
      </c>
      <c r="K185" s="40">
        <f t="shared" si="17"/>
        <v>7.4876397912243403E-2</v>
      </c>
    </row>
    <row r="186" spans="1:11" x14ac:dyDescent="0.25">
      <c r="A186" s="12">
        <v>153</v>
      </c>
      <c r="B186" s="12">
        <v>9.3992259985123656</v>
      </c>
      <c r="C186" s="12">
        <v>9.3495351066054688</v>
      </c>
      <c r="D186" s="12">
        <v>4.9690891906896795E-2</v>
      </c>
      <c r="E186" s="3">
        <v>1114704310</v>
      </c>
      <c r="F186" s="37">
        <f t="shared" si="12"/>
        <v>20.831855013863546</v>
      </c>
      <c r="G186" s="38">
        <f t="shared" si="13"/>
        <v>1060667349.4845774</v>
      </c>
      <c r="H186" s="41">
        <f t="shared" si="14"/>
        <v>54036960.515422583</v>
      </c>
      <c r="I186" s="59">
        <f t="shared" si="15"/>
        <v>2919993101745339</v>
      </c>
      <c r="J186" s="41">
        <f t="shared" si="16"/>
        <v>54036960.515422583</v>
      </c>
      <c r="K186" s="40">
        <f t="shared" si="17"/>
        <v>4.8476497337148164E-2</v>
      </c>
    </row>
    <row r="187" spans="1:11" x14ac:dyDescent="0.25">
      <c r="A187" s="12">
        <v>154</v>
      </c>
      <c r="B187" s="12">
        <v>9.247734030885491</v>
      </c>
      <c r="C187" s="12">
        <v>9.0733193832956633</v>
      </c>
      <c r="D187" s="12">
        <v>0.17441464758982761</v>
      </c>
      <c r="E187" s="3">
        <v>982149690</v>
      </c>
      <c r="F187" s="37">
        <f t="shared" si="12"/>
        <v>20.705254288510442</v>
      </c>
      <c r="G187" s="38">
        <f t="shared" si="13"/>
        <v>824955200.9292506</v>
      </c>
      <c r="H187" s="41">
        <f t="shared" si="14"/>
        <v>157194489.0707494</v>
      </c>
      <c r="I187" s="59">
        <f t="shared" si="15"/>
        <v>2.4710107394213952E+16</v>
      </c>
      <c r="J187" s="41">
        <f t="shared" si="16"/>
        <v>157194489.0707494</v>
      </c>
      <c r="K187" s="40">
        <f t="shared" si="17"/>
        <v>0.16005145719767971</v>
      </c>
    </row>
    <row r="188" spans="1:11" x14ac:dyDescent="0.25">
      <c r="A188" s="12">
        <v>155</v>
      </c>
      <c r="B188" s="12">
        <v>9.24141919770328</v>
      </c>
      <c r="C188" s="12">
        <v>9.0897761674538646</v>
      </c>
      <c r="D188" s="12">
        <v>0.15164303024941539</v>
      </c>
      <c r="E188" s="3">
        <v>910322105</v>
      </c>
      <c r="F188" s="37">
        <f t="shared" si="12"/>
        <v>20.629309056384024</v>
      </c>
      <c r="G188" s="38">
        <f t="shared" si="13"/>
        <v>782235204.36721957</v>
      </c>
      <c r="H188" s="41">
        <f t="shared" si="14"/>
        <v>128086900.63278043</v>
      </c>
      <c r="I188" s="59">
        <f t="shared" si="15"/>
        <v>1.6406254113711768E+16</v>
      </c>
      <c r="J188" s="41">
        <f t="shared" si="16"/>
        <v>128086900.63278043</v>
      </c>
      <c r="K188" s="40">
        <f t="shared" si="17"/>
        <v>0.14070503169071175</v>
      </c>
    </row>
    <row r="189" spans="1:11" x14ac:dyDescent="0.25">
      <c r="A189" s="12">
        <v>156</v>
      </c>
      <c r="B189" s="12">
        <v>9.1047795152577713</v>
      </c>
      <c r="C189" s="12">
        <v>9.0904451471186327</v>
      </c>
      <c r="D189" s="12">
        <v>1.4334368139138576E-2</v>
      </c>
      <c r="E189" s="3">
        <v>761575214</v>
      </c>
      <c r="F189" s="37">
        <f t="shared" si="12"/>
        <v>20.450899496268985</v>
      </c>
      <c r="G189" s="38">
        <f t="shared" si="13"/>
        <v>750736383.99755096</v>
      </c>
      <c r="H189" s="41">
        <f t="shared" si="14"/>
        <v>10838830.002449036</v>
      </c>
      <c r="I189" s="59">
        <f t="shared" si="15"/>
        <v>117480235821989.36</v>
      </c>
      <c r="J189" s="41">
        <f t="shared" si="16"/>
        <v>10838830.002449036</v>
      </c>
      <c r="K189" s="40">
        <f t="shared" si="17"/>
        <v>1.4232120220300442E-2</v>
      </c>
    </row>
    <row r="190" spans="1:11" x14ac:dyDescent="0.25">
      <c r="A190" s="12">
        <v>157</v>
      </c>
      <c r="B190" s="12">
        <v>9.2260803169300427</v>
      </c>
      <c r="C190" s="12">
        <v>9.1746864530721215</v>
      </c>
      <c r="D190" s="12">
        <v>5.1393863857921218E-2</v>
      </c>
      <c r="E190" s="3">
        <v>779431246</v>
      </c>
      <c r="F190" s="37">
        <f t="shared" si="12"/>
        <v>20.474075039877984</v>
      </c>
      <c r="G190" s="38">
        <f t="shared" si="13"/>
        <v>740385219.80623949</v>
      </c>
      <c r="H190" s="41">
        <f t="shared" si="14"/>
        <v>39046026.193760514</v>
      </c>
      <c r="I190" s="59">
        <f t="shared" si="15"/>
        <v>1524592161523832.2</v>
      </c>
      <c r="J190" s="41">
        <f t="shared" si="16"/>
        <v>39046026.193760514</v>
      </c>
      <c r="K190" s="40">
        <f t="shared" si="17"/>
        <v>5.0095536192759346E-2</v>
      </c>
    </row>
    <row r="191" spans="1:11" x14ac:dyDescent="0.25">
      <c r="A191" s="12">
        <v>158</v>
      </c>
      <c r="B191" s="12">
        <v>9.2676288587108342</v>
      </c>
      <c r="C191" s="12">
        <v>9.2575924794263535</v>
      </c>
      <c r="D191" s="12">
        <v>1.0036379284480645E-2</v>
      </c>
      <c r="E191" s="3">
        <v>822920479</v>
      </c>
      <c r="F191" s="37">
        <f t="shared" si="12"/>
        <v>20.528370130643726</v>
      </c>
      <c r="G191" s="38">
        <f t="shared" si="13"/>
        <v>814702644.58434296</v>
      </c>
      <c r="H191" s="41">
        <f t="shared" si="14"/>
        <v>8217834.4156570435</v>
      </c>
      <c r="I191" s="59">
        <f t="shared" si="15"/>
        <v>67532802483157.344</v>
      </c>
      <c r="J191" s="41">
        <f t="shared" si="16"/>
        <v>8217834.4156570435</v>
      </c>
      <c r="K191" s="40">
        <f t="shared" si="17"/>
        <v>9.9861829002520705E-3</v>
      </c>
    </row>
    <row r="192" spans="1:11" x14ac:dyDescent="0.25">
      <c r="A192" s="12">
        <v>159</v>
      </c>
      <c r="B192" s="12">
        <v>9.182526283884151</v>
      </c>
      <c r="C192" s="12">
        <v>9.1137708332704168</v>
      </c>
      <c r="D192" s="12">
        <v>6.8755450613734226E-2</v>
      </c>
      <c r="E192" s="3">
        <v>778694888</v>
      </c>
      <c r="F192" s="37">
        <f t="shared" si="12"/>
        <v>20.4731298557382</v>
      </c>
      <c r="G192" s="38">
        <f t="shared" si="13"/>
        <v>726954469.14441192</v>
      </c>
      <c r="H192" s="41">
        <f t="shared" si="14"/>
        <v>51740418.855588078</v>
      </c>
      <c r="I192" s="59">
        <f t="shared" si="15"/>
        <v>2677070943351694.5</v>
      </c>
      <c r="J192" s="41">
        <f t="shared" si="16"/>
        <v>51740418.855588078</v>
      </c>
      <c r="K192" s="40">
        <f t="shared" si="17"/>
        <v>6.6445047544203314E-2</v>
      </c>
    </row>
    <row r="193" spans="1:11" x14ac:dyDescent="0.25">
      <c r="A193" s="12">
        <v>160</v>
      </c>
      <c r="B193" s="12">
        <v>9.1139125318130407</v>
      </c>
      <c r="C193" s="12">
        <v>9.1946027780518786</v>
      </c>
      <c r="D193" s="12">
        <v>-8.0690246238837915E-2</v>
      </c>
      <c r="E193" s="3">
        <v>705300106</v>
      </c>
      <c r="F193" s="37">
        <f t="shared" si="12"/>
        <v>20.374133952469052</v>
      </c>
      <c r="G193" s="38">
        <f t="shared" si="13"/>
        <v>764570043.16227043</v>
      </c>
      <c r="H193" s="41">
        <f t="shared" si="14"/>
        <v>-59269937.162270427</v>
      </c>
      <c r="I193" s="59">
        <f t="shared" si="15"/>
        <v>3512925451219485</v>
      </c>
      <c r="J193" s="41">
        <f t="shared" si="16"/>
        <v>59269937.162270427</v>
      </c>
      <c r="K193" s="40">
        <f t="shared" si="17"/>
        <v>8.403506061896214E-2</v>
      </c>
    </row>
    <row r="194" spans="1:11" x14ac:dyDescent="0.25">
      <c r="A194" s="12">
        <v>161</v>
      </c>
      <c r="B194" s="12">
        <v>9.2321320700879603</v>
      </c>
      <c r="C194" s="12">
        <v>9.2329598132223065</v>
      </c>
      <c r="D194" s="12">
        <v>-8.2774313434619273E-4</v>
      </c>
      <c r="E194" s="3">
        <v>751743508</v>
      </c>
      <c r="F194" s="37">
        <f t="shared" si="12"/>
        <v>20.43790574394594</v>
      </c>
      <c r="G194" s="38">
        <f t="shared" si="13"/>
        <v>752366016.13040805</v>
      </c>
      <c r="H194" s="41">
        <f t="shared" si="14"/>
        <v>-622508.13040804863</v>
      </c>
      <c r="I194" s="59">
        <f t="shared" si="15"/>
        <v>387516372424.12408</v>
      </c>
      <c r="J194" s="41">
        <f t="shared" si="16"/>
        <v>622508.13040804863</v>
      </c>
      <c r="K194" s="40">
        <f t="shared" si="17"/>
        <v>8.2808580823560453E-4</v>
      </c>
    </row>
    <row r="195" spans="1:11" x14ac:dyDescent="0.25">
      <c r="A195" s="12">
        <v>162</v>
      </c>
      <c r="B195" s="12">
        <v>9.2031293008266868</v>
      </c>
      <c r="C195" s="12">
        <v>9.2229856927944613</v>
      </c>
      <c r="D195" s="12">
        <v>-1.9856391967774556E-2</v>
      </c>
      <c r="E195" s="3">
        <v>756321766</v>
      </c>
      <c r="F195" s="37">
        <f t="shared" si="12"/>
        <v>20.443977459996955</v>
      </c>
      <c r="G195" s="38">
        <f t="shared" si="13"/>
        <v>771489679.09420598</v>
      </c>
      <c r="H195" s="41">
        <f t="shared" si="14"/>
        <v>-15167913.094205976</v>
      </c>
      <c r="I195" s="59">
        <f t="shared" si="15"/>
        <v>230065587633385.09</v>
      </c>
      <c r="J195" s="41">
        <f t="shared" si="16"/>
        <v>15167913.094205976</v>
      </c>
      <c r="K195" s="40">
        <f t="shared" si="17"/>
        <v>2.0054841439279662E-2</v>
      </c>
    </row>
    <row r="196" spans="1:11" x14ac:dyDescent="0.25">
      <c r="A196" s="12">
        <v>163</v>
      </c>
      <c r="B196" s="12">
        <v>9.1421994579009169</v>
      </c>
      <c r="C196" s="12">
        <v>9.1863910318286806</v>
      </c>
      <c r="D196" s="12">
        <v>-4.4191573927763628E-2</v>
      </c>
      <c r="E196" s="3">
        <v>713995388</v>
      </c>
      <c r="F196" s="37">
        <f t="shared" si="12"/>
        <v>20.386387060899242</v>
      </c>
      <c r="G196" s="38">
        <f t="shared" si="13"/>
        <v>746255531.341856</v>
      </c>
      <c r="H196" s="41">
        <f t="shared" si="14"/>
        <v>-32260143.341856003</v>
      </c>
      <c r="I196" s="59">
        <f t="shared" si="15"/>
        <v>1040716848437096.3</v>
      </c>
      <c r="J196" s="41">
        <f t="shared" si="16"/>
        <v>32260143.341856003</v>
      </c>
      <c r="K196" s="40">
        <f t="shared" si="17"/>
        <v>4.5182565439562762E-2</v>
      </c>
    </row>
    <row r="197" spans="1:11" x14ac:dyDescent="0.25">
      <c r="A197" s="12">
        <v>164</v>
      </c>
      <c r="B197" s="12">
        <v>9.1956536303856584</v>
      </c>
      <c r="C197" s="12">
        <v>9.2237422258852817</v>
      </c>
      <c r="D197" s="12">
        <v>-2.8088595499623281E-2</v>
      </c>
      <c r="E197" s="3">
        <v>729716393</v>
      </c>
      <c r="F197" s="37">
        <f t="shared" si="12"/>
        <v>20.408166513880243</v>
      </c>
      <c r="G197" s="38">
        <f t="shared" si="13"/>
        <v>750503677.71573722</v>
      </c>
      <c r="H197" s="41">
        <f t="shared" si="14"/>
        <v>-20787284.715737224</v>
      </c>
      <c r="I197" s="59">
        <f t="shared" si="15"/>
        <v>432111205853122.37</v>
      </c>
      <c r="J197" s="41">
        <f t="shared" si="16"/>
        <v>20787284.715737224</v>
      </c>
      <c r="K197" s="40">
        <f t="shared" si="17"/>
        <v>2.8486799687035706E-2</v>
      </c>
    </row>
    <row r="198" spans="1:11" x14ac:dyDescent="0.25">
      <c r="A198" s="12">
        <v>165</v>
      </c>
      <c r="B198" s="12">
        <v>9.1859310781786423</v>
      </c>
      <c r="C198" s="12">
        <v>9.270417174233998</v>
      </c>
      <c r="D198" s="12">
        <v>-8.4486096055355731E-2</v>
      </c>
      <c r="E198" s="3">
        <v>731364599</v>
      </c>
      <c r="F198" s="37">
        <f t="shared" si="12"/>
        <v>20.410422660812777</v>
      </c>
      <c r="G198" s="38">
        <f t="shared" si="13"/>
        <v>795840030.47177589</v>
      </c>
      <c r="H198" s="41">
        <f t="shared" si="14"/>
        <v>-64475431.471775889</v>
      </c>
      <c r="I198" s="59">
        <f t="shared" si="15"/>
        <v>4157081263471669</v>
      </c>
      <c r="J198" s="41">
        <f t="shared" si="16"/>
        <v>64475431.471775889</v>
      </c>
      <c r="K198" s="40">
        <f t="shared" si="17"/>
        <v>8.8157714442199692E-2</v>
      </c>
    </row>
    <row r="199" spans="1:11" x14ac:dyDescent="0.25">
      <c r="A199" s="12">
        <v>166</v>
      </c>
      <c r="B199" s="12">
        <v>9.2062732915993397</v>
      </c>
      <c r="C199" s="12">
        <v>9.2013079323652232</v>
      </c>
      <c r="D199" s="12">
        <v>4.965359234116562E-3</v>
      </c>
      <c r="E199" s="3">
        <v>747321288</v>
      </c>
      <c r="F199" s="37">
        <f t="shared" si="12"/>
        <v>20.432005755046369</v>
      </c>
      <c r="G199" s="38">
        <f t="shared" si="13"/>
        <v>743619766.63842964</v>
      </c>
      <c r="H199" s="41">
        <f t="shared" si="14"/>
        <v>3701521.3615703583</v>
      </c>
      <c r="I199" s="59">
        <f t="shared" si="15"/>
        <v>13701260390161.68</v>
      </c>
      <c r="J199" s="41">
        <f t="shared" si="16"/>
        <v>3701521.3615703583</v>
      </c>
      <c r="K199" s="40">
        <f t="shared" si="17"/>
        <v>4.9530522159705404E-3</v>
      </c>
    </row>
    <row r="200" spans="1:11" x14ac:dyDescent="0.25">
      <c r="A200" s="12">
        <v>167</v>
      </c>
      <c r="B200" s="12">
        <v>9.2161357119382341</v>
      </c>
      <c r="C200" s="12">
        <v>9.2428442906787449</v>
      </c>
      <c r="D200" s="12">
        <v>-2.6708578740510802E-2</v>
      </c>
      <c r="E200" s="3">
        <v>763740689</v>
      </c>
      <c r="F200" s="37">
        <f t="shared" si="12"/>
        <v>20.453738877213738</v>
      </c>
      <c r="G200" s="38">
        <f t="shared" si="13"/>
        <v>784413965.32132566</v>
      </c>
      <c r="H200" s="41">
        <f t="shared" si="14"/>
        <v>-20673276.32132566</v>
      </c>
      <c r="I200" s="59">
        <f t="shared" si="15"/>
        <v>427384353857884.19</v>
      </c>
      <c r="J200" s="41">
        <f t="shared" si="16"/>
        <v>20673276.32132566</v>
      </c>
      <c r="K200" s="40">
        <f t="shared" si="17"/>
        <v>2.7068449565511705E-2</v>
      </c>
    </row>
    <row r="201" spans="1:11" x14ac:dyDescent="0.25">
      <c r="A201" s="12">
        <v>168</v>
      </c>
      <c r="B201" s="12">
        <v>9.1479197419780256</v>
      </c>
      <c r="C201" s="12">
        <v>9.2434538684430798</v>
      </c>
      <c r="D201" s="12">
        <v>-9.5534126465054214E-2</v>
      </c>
      <c r="E201" s="3">
        <v>721956990</v>
      </c>
      <c r="F201" s="37">
        <f t="shared" si="12"/>
        <v>20.397476124445582</v>
      </c>
      <c r="G201" s="38">
        <f t="shared" si="13"/>
        <v>794330556.75851405</v>
      </c>
      <c r="H201" s="41">
        <f t="shared" si="14"/>
        <v>-72373566.758514047</v>
      </c>
      <c r="I201" s="59">
        <f t="shared" si="15"/>
        <v>5237933165349089</v>
      </c>
      <c r="J201" s="41">
        <f t="shared" si="16"/>
        <v>72373566.758514047</v>
      </c>
      <c r="K201" s="40">
        <f t="shared" si="17"/>
        <v>0.10024636891252213</v>
      </c>
    </row>
    <row r="202" spans="1:11" x14ac:dyDescent="0.25">
      <c r="A202" s="12">
        <v>169</v>
      </c>
      <c r="B202" s="12">
        <v>9.2577107754358483</v>
      </c>
      <c r="C202" s="12">
        <v>9.2946446356057315</v>
      </c>
      <c r="D202" s="12">
        <v>-3.6933860169883204E-2</v>
      </c>
      <c r="E202" s="3">
        <v>781185069</v>
      </c>
      <c r="F202" s="37">
        <f t="shared" si="12"/>
        <v>20.47632264388092</v>
      </c>
      <c r="G202" s="38">
        <f t="shared" si="13"/>
        <v>810576680.9073385</v>
      </c>
      <c r="H202" s="41">
        <f t="shared" si="14"/>
        <v>-29391611.9073385</v>
      </c>
      <c r="I202" s="59">
        <f t="shared" si="15"/>
        <v>863866850511602.25</v>
      </c>
      <c r="J202" s="41">
        <f t="shared" si="16"/>
        <v>29391611.9073385</v>
      </c>
      <c r="K202" s="40">
        <f t="shared" si="17"/>
        <v>3.7624390267677402E-2</v>
      </c>
    </row>
    <row r="203" spans="1:11" x14ac:dyDescent="0.25">
      <c r="A203" s="12">
        <v>170</v>
      </c>
      <c r="B203" s="12">
        <v>9.4681863460658828</v>
      </c>
      <c r="C203" s="12">
        <v>9.3645501386496406</v>
      </c>
      <c r="D203" s="12">
        <v>0.10363620741624224</v>
      </c>
      <c r="E203" s="3">
        <v>1006921809</v>
      </c>
      <c r="F203" s="37">
        <f t="shared" si="12"/>
        <v>20.730163800200391</v>
      </c>
      <c r="G203" s="38">
        <f t="shared" si="13"/>
        <v>907793595.30977345</v>
      </c>
      <c r="H203" s="41">
        <f t="shared" si="14"/>
        <v>99128213.690226555</v>
      </c>
      <c r="I203" s="59">
        <f t="shared" si="15"/>
        <v>9826402749415220</v>
      </c>
      <c r="J203" s="41">
        <f t="shared" si="16"/>
        <v>99128213.690226555</v>
      </c>
      <c r="K203" s="40">
        <f t="shared" si="17"/>
        <v>9.8446783855713024E-2</v>
      </c>
    </row>
    <row r="204" spans="1:11" x14ac:dyDescent="0.25">
      <c r="A204" s="12">
        <v>171</v>
      </c>
      <c r="B204" s="12">
        <v>9.2479129200360397</v>
      </c>
      <c r="C204" s="12">
        <v>9.2880982590074943</v>
      </c>
      <c r="D204" s="12">
        <v>-4.0185338971454598E-2</v>
      </c>
      <c r="E204" s="3">
        <v>928891976</v>
      </c>
      <c r="F204" s="37">
        <f t="shared" si="12"/>
        <v>20.649503010146255</v>
      </c>
      <c r="G204" s="38">
        <f t="shared" si="13"/>
        <v>966979979.14929581</v>
      </c>
      <c r="H204" s="41">
        <f t="shared" si="14"/>
        <v>-38088003.149295807</v>
      </c>
      <c r="I204" s="59">
        <f t="shared" si="15"/>
        <v>1450695983900767.2</v>
      </c>
      <c r="J204" s="41">
        <f t="shared" si="16"/>
        <v>38088003.149295807</v>
      </c>
      <c r="K204" s="40">
        <f t="shared" si="17"/>
        <v>4.1003694868062684E-2</v>
      </c>
    </row>
    <row r="205" spans="1:11" x14ac:dyDescent="0.25">
      <c r="A205" s="12">
        <v>172</v>
      </c>
      <c r="B205" s="12">
        <v>9.330597576140498</v>
      </c>
      <c r="C205" s="12">
        <v>9.2857225468771407</v>
      </c>
      <c r="D205" s="12">
        <v>4.4875029263357291E-2</v>
      </c>
      <c r="E205" s="3">
        <v>965179094</v>
      </c>
      <c r="F205" s="37">
        <f t="shared" si="12"/>
        <v>20.687824231720938</v>
      </c>
      <c r="G205" s="38">
        <f t="shared" si="13"/>
        <v>922824102.18390393</v>
      </c>
      <c r="H205" s="41">
        <f t="shared" si="14"/>
        <v>42354991.816096067</v>
      </c>
      <c r="I205" s="59">
        <f t="shared" si="15"/>
        <v>1793945331741564.7</v>
      </c>
      <c r="J205" s="41">
        <f t="shared" si="16"/>
        <v>42354991.816096067</v>
      </c>
      <c r="K205" s="40">
        <f t="shared" si="17"/>
        <v>4.3883038991824733E-2</v>
      </c>
    </row>
    <row r="206" spans="1:11" x14ac:dyDescent="0.25">
      <c r="A206" s="12">
        <v>173</v>
      </c>
      <c r="B206" s="12">
        <v>9.2870866903863103</v>
      </c>
      <c r="C206" s="12">
        <v>9.2223165606017172</v>
      </c>
      <c r="D206" s="12">
        <v>6.4770129784593067E-2</v>
      </c>
      <c r="E206" s="3">
        <v>943767138</v>
      </c>
      <c r="F206" s="37">
        <f t="shared" si="12"/>
        <v>20.665390017832827</v>
      </c>
      <c r="G206" s="38">
        <f t="shared" si="13"/>
        <v>884576792.51358545</v>
      </c>
      <c r="H206" s="41">
        <f t="shared" si="14"/>
        <v>59190345.486414552</v>
      </c>
      <c r="I206" s="59">
        <f t="shared" si="15"/>
        <v>3503496998801115.5</v>
      </c>
      <c r="J206" s="41">
        <f t="shared" si="16"/>
        <v>59190345.486414552</v>
      </c>
      <c r="K206" s="40">
        <f t="shared" si="17"/>
        <v>6.2717107963569024E-2</v>
      </c>
    </row>
    <row r="207" spans="1:11" x14ac:dyDescent="0.25">
      <c r="A207" s="12">
        <v>174</v>
      </c>
      <c r="B207" s="12">
        <v>9.1439821841454432</v>
      </c>
      <c r="C207" s="12">
        <v>9.2554205915535288</v>
      </c>
      <c r="D207" s="12">
        <v>-0.11143840740808564</v>
      </c>
      <c r="E207" s="3">
        <v>807898261</v>
      </c>
      <c r="F207" s="37">
        <f t="shared" si="12"/>
        <v>20.509946693953498</v>
      </c>
      <c r="G207" s="38">
        <f t="shared" si="13"/>
        <v>903137257.38284075</v>
      </c>
      <c r="H207" s="41">
        <f t="shared" si="14"/>
        <v>-95238996.382840753</v>
      </c>
      <c r="I207" s="59">
        <f t="shared" si="15"/>
        <v>9070466432010754</v>
      </c>
      <c r="J207" s="41">
        <f t="shared" si="16"/>
        <v>95238996.382840753</v>
      </c>
      <c r="K207" s="40">
        <f t="shared" si="17"/>
        <v>0.11788488845731128</v>
      </c>
    </row>
    <row r="208" spans="1:11" x14ac:dyDescent="0.25">
      <c r="A208" s="12">
        <v>175</v>
      </c>
      <c r="B208" s="12">
        <v>9.3239915740360697</v>
      </c>
      <c r="C208" s="12">
        <v>9.2777015426384466</v>
      </c>
      <c r="D208" s="12">
        <v>4.629003139762311E-2</v>
      </c>
      <c r="E208" s="3">
        <v>887982200</v>
      </c>
      <c r="F208" s="37">
        <f t="shared" si="12"/>
        <v>20.604462255710494</v>
      </c>
      <c r="G208" s="38">
        <f t="shared" si="13"/>
        <v>847814334.240381</v>
      </c>
      <c r="H208" s="41">
        <f t="shared" si="14"/>
        <v>40167865.759618998</v>
      </c>
      <c r="I208" s="59">
        <f t="shared" si="15"/>
        <v>1613457439682772.2</v>
      </c>
      <c r="J208" s="41">
        <f t="shared" si="16"/>
        <v>40167865.759618998</v>
      </c>
      <c r="K208" s="40">
        <f t="shared" si="17"/>
        <v>4.5234989800042161E-2</v>
      </c>
    </row>
    <row r="209" spans="1:11" x14ac:dyDescent="0.25">
      <c r="A209" s="12">
        <v>176</v>
      </c>
      <c r="B209" s="12">
        <v>9.2288543560897214</v>
      </c>
      <c r="C209" s="12">
        <v>9.2903884100472531</v>
      </c>
      <c r="D209" s="12">
        <v>-6.1534053957531754E-2</v>
      </c>
      <c r="E209" s="3">
        <v>850477570</v>
      </c>
      <c r="F209" s="37">
        <f t="shared" si="12"/>
        <v>20.561308596730495</v>
      </c>
      <c r="G209" s="38">
        <f t="shared" si="13"/>
        <v>904454584.2852807</v>
      </c>
      <c r="H209" s="41">
        <f t="shared" si="14"/>
        <v>-53977014.285280704</v>
      </c>
      <c r="I209" s="59">
        <f t="shared" si="15"/>
        <v>2913518071153397</v>
      </c>
      <c r="J209" s="41">
        <f t="shared" si="16"/>
        <v>53977014.285280704</v>
      </c>
      <c r="K209" s="40">
        <f t="shared" si="17"/>
        <v>6.3466711162389278E-2</v>
      </c>
    </row>
    <row r="210" spans="1:11" x14ac:dyDescent="0.25">
      <c r="A210" s="12">
        <v>177</v>
      </c>
      <c r="B210" s="12">
        <v>9.3820985639711658</v>
      </c>
      <c r="C210" s="12">
        <v>9.3878212612699379</v>
      </c>
      <c r="D210" s="12">
        <v>-5.7226972987720615E-3</v>
      </c>
      <c r="E210" s="3">
        <v>968073229</v>
      </c>
      <c r="F210" s="37">
        <f t="shared" si="12"/>
        <v>20.690818292172938</v>
      </c>
      <c r="G210" s="38">
        <f t="shared" si="13"/>
        <v>973629101.17741072</v>
      </c>
      <c r="H210" s="41">
        <f t="shared" si="14"/>
        <v>-5555872.1774107218</v>
      </c>
      <c r="I210" s="59">
        <f t="shared" si="15"/>
        <v>30867715651726.555</v>
      </c>
      <c r="J210" s="41">
        <f t="shared" si="16"/>
        <v>5555872.1774107218</v>
      </c>
      <c r="K210" s="40">
        <f t="shared" si="17"/>
        <v>5.7391032113860074E-3</v>
      </c>
    </row>
    <row r="211" spans="1:11" x14ac:dyDescent="0.25">
      <c r="A211" s="12">
        <v>178</v>
      </c>
      <c r="B211" s="12">
        <v>9.3321619499579267</v>
      </c>
      <c r="C211" s="12">
        <v>9.303408326673571</v>
      </c>
      <c r="D211" s="12">
        <v>2.8753623284355712E-2</v>
      </c>
      <c r="E211" s="3">
        <v>988908147</v>
      </c>
      <c r="F211" s="37">
        <f t="shared" si="12"/>
        <v>20.712112010653044</v>
      </c>
      <c r="G211" s="38">
        <f t="shared" si="13"/>
        <v>960878364.73562288</v>
      </c>
      <c r="H211" s="41">
        <f t="shared" si="14"/>
        <v>28029782.264377117</v>
      </c>
      <c r="I211" s="59">
        <f t="shared" si="15"/>
        <v>785668693788390</v>
      </c>
      <c r="J211" s="41">
        <f t="shared" si="16"/>
        <v>28029782.264377117</v>
      </c>
      <c r="K211" s="40">
        <f t="shared" si="17"/>
        <v>2.8344171649722607E-2</v>
      </c>
    </row>
    <row r="212" spans="1:11" x14ac:dyDescent="0.25">
      <c r="A212" s="12">
        <v>179</v>
      </c>
      <c r="B212" s="12">
        <v>9.3597265107619929</v>
      </c>
      <c r="C212" s="12">
        <v>9.3049790469294251</v>
      </c>
      <c r="D212" s="12">
        <v>5.4747463832567789E-2</v>
      </c>
      <c r="E212" s="5">
        <v>1028521444</v>
      </c>
      <c r="F212" s="37">
        <f t="shared" si="12"/>
        <v>20.751388116621168</v>
      </c>
      <c r="G212" s="38">
        <f t="shared" si="13"/>
        <v>973726141.11863732</v>
      </c>
      <c r="H212" s="41">
        <f t="shared" si="14"/>
        <v>54795302.881362677</v>
      </c>
      <c r="I212" s="59">
        <f t="shared" si="15"/>
        <v>3002525217860273</v>
      </c>
      <c r="J212" s="41">
        <f t="shared" si="16"/>
        <v>54795302.881362677</v>
      </c>
      <c r="K212" s="40">
        <f t="shared" si="17"/>
        <v>5.3275800131360872E-2</v>
      </c>
    </row>
    <row r="213" spans="1:11" x14ac:dyDescent="0.25">
      <c r="A213" s="12">
        <v>180</v>
      </c>
      <c r="B213" s="12">
        <v>9.2119283824923812</v>
      </c>
      <c r="C213" s="12">
        <v>9.3217823699345832</v>
      </c>
      <c r="D213" s="12">
        <v>-0.10985398744220198</v>
      </c>
      <c r="E213" s="3">
        <v>906581823</v>
      </c>
      <c r="F213" s="37">
        <f t="shared" si="12"/>
        <v>20.625191846634024</v>
      </c>
      <c r="G213" s="38">
        <f t="shared" si="13"/>
        <v>1011849654.5486832</v>
      </c>
      <c r="H213" s="41">
        <f t="shared" si="14"/>
        <v>-105267831.54868317</v>
      </c>
      <c r="I213" s="59">
        <f t="shared" si="15"/>
        <v>1.1081316358961934E+16</v>
      </c>
      <c r="J213" s="41">
        <f t="shared" si="16"/>
        <v>105267831.54868317</v>
      </c>
      <c r="K213" s="40">
        <f t="shared" si="17"/>
        <v>0.11611509174134761</v>
      </c>
    </row>
    <row r="214" spans="1:11" x14ac:dyDescent="0.25">
      <c r="A214" s="12">
        <v>181</v>
      </c>
      <c r="B214" s="12">
        <v>9.2983258024606545</v>
      </c>
      <c r="C214" s="12">
        <v>9.4048043694556931</v>
      </c>
      <c r="D214" s="12">
        <v>-0.10647856699503855</v>
      </c>
      <c r="E214" s="3">
        <v>922115752</v>
      </c>
      <c r="F214" s="37">
        <f t="shared" si="12"/>
        <v>20.642181318109369</v>
      </c>
      <c r="G214" s="38">
        <f t="shared" si="13"/>
        <v>1025719223.6718607</v>
      </c>
      <c r="H214" s="41">
        <f t="shared" si="14"/>
        <v>-103603471.67186069</v>
      </c>
      <c r="I214" s="59">
        <f t="shared" si="15"/>
        <v>1.0733679342462042E+16</v>
      </c>
      <c r="J214" s="41">
        <f t="shared" si="16"/>
        <v>103603471.67186069</v>
      </c>
      <c r="K214" s="40">
        <f t="shared" si="17"/>
        <v>0.1123540850995686</v>
      </c>
    </row>
    <row r="215" spans="1:11" x14ac:dyDescent="0.25">
      <c r="A215" s="12">
        <v>182</v>
      </c>
      <c r="B215" s="12">
        <v>9.5174097380163527</v>
      </c>
      <c r="C215" s="12">
        <v>9.5348733459338071</v>
      </c>
      <c r="D215" s="12">
        <v>-1.7463607917454382E-2</v>
      </c>
      <c r="E215" s="3">
        <v>1158752072</v>
      </c>
      <c r="F215" s="37">
        <f t="shared" si="12"/>
        <v>20.870609462976507</v>
      </c>
      <c r="G215" s="38">
        <f t="shared" si="13"/>
        <v>1179165793.6665876</v>
      </c>
      <c r="H215" s="41">
        <f t="shared" si="14"/>
        <v>-20413721.666587591</v>
      </c>
      <c r="I215" s="59">
        <f t="shared" si="15"/>
        <v>416720032280907.69</v>
      </c>
      <c r="J215" s="41">
        <f t="shared" si="16"/>
        <v>20413721.666587591</v>
      </c>
      <c r="K215" s="40">
        <f t="shared" si="17"/>
        <v>1.7616988275458798E-2</v>
      </c>
    </row>
    <row r="216" spans="1:11" x14ac:dyDescent="0.25">
      <c r="A216" s="12">
        <v>183</v>
      </c>
      <c r="B216" s="12">
        <v>9.4361764088119777</v>
      </c>
      <c r="C216" s="12">
        <v>9.38585982551953</v>
      </c>
      <c r="D216" s="12">
        <v>5.0316583292447703E-2</v>
      </c>
      <c r="E216" s="3">
        <v>1211362521</v>
      </c>
      <c r="F216" s="37">
        <f t="shared" si="12"/>
        <v>20.915011613449057</v>
      </c>
      <c r="G216" s="38">
        <f t="shared" si="13"/>
        <v>1151918937.691021</v>
      </c>
      <c r="H216" s="41">
        <f t="shared" si="14"/>
        <v>59443583.308979034</v>
      </c>
      <c r="I216" s="59">
        <f t="shared" si="15"/>
        <v>3533539596611531</v>
      </c>
      <c r="J216" s="41">
        <f t="shared" si="16"/>
        <v>59443583.308979034</v>
      </c>
      <c r="K216" s="40">
        <f t="shared" si="17"/>
        <v>4.9071671178919557E-2</v>
      </c>
    </row>
    <row r="217" spans="1:11" x14ac:dyDescent="0.25">
      <c r="A217" s="12">
        <v>184</v>
      </c>
      <c r="B217" s="12">
        <v>9.2891274737377874</v>
      </c>
      <c r="C217" s="12">
        <v>9.4049685701931356</v>
      </c>
      <c r="D217" s="12">
        <v>-0.11584109645534824</v>
      </c>
      <c r="E217" s="3">
        <v>1071562672</v>
      </c>
      <c r="F217" s="37">
        <f t="shared" si="12"/>
        <v>20.79238386113477</v>
      </c>
      <c r="G217" s="38">
        <f t="shared" si="13"/>
        <v>1203169254.3377314</v>
      </c>
      <c r="H217" s="41">
        <f t="shared" si="14"/>
        <v>-131606582.33773136</v>
      </c>
      <c r="I217" s="59">
        <f t="shared" si="15"/>
        <v>1.7320292514618064E+16</v>
      </c>
      <c r="J217" s="41">
        <f t="shared" si="16"/>
        <v>131606582.33773136</v>
      </c>
      <c r="K217" s="40">
        <f t="shared" si="17"/>
        <v>0.12281743828580412</v>
      </c>
    </row>
    <row r="218" spans="1:11" x14ac:dyDescent="0.25">
      <c r="A218" s="12">
        <v>185</v>
      </c>
      <c r="B218" s="12">
        <v>9.3506232655433266</v>
      </c>
      <c r="C218" s="12">
        <v>9.3573835199553788</v>
      </c>
      <c r="D218" s="12">
        <v>-6.7602544120521912E-3</v>
      </c>
      <c r="E218" s="3">
        <v>1065206367</v>
      </c>
      <c r="F218" s="37">
        <f t="shared" si="12"/>
        <v>20.78643438916745</v>
      </c>
      <c r="G218" s="38">
        <f t="shared" si="13"/>
        <v>1072431828.5036945</v>
      </c>
      <c r="H218" s="41">
        <f t="shared" si="14"/>
        <v>-7225461.5036945343</v>
      </c>
      <c r="I218" s="59">
        <f t="shared" si="15"/>
        <v>52207293941371.68</v>
      </c>
      <c r="J218" s="41">
        <f t="shared" si="16"/>
        <v>7225461.5036945343</v>
      </c>
      <c r="K218" s="40">
        <f t="shared" si="17"/>
        <v>6.7831565108308579E-3</v>
      </c>
    </row>
    <row r="219" spans="1:11" x14ac:dyDescent="0.25">
      <c r="A219" s="12">
        <v>186</v>
      </c>
      <c r="B219" s="12">
        <v>9.4359702385452486</v>
      </c>
      <c r="C219" s="12">
        <v>9.3470245693186715</v>
      </c>
      <c r="D219" s="12">
        <v>8.8945669226577095E-2</v>
      </c>
      <c r="E219" s="3">
        <v>1156320887</v>
      </c>
      <c r="F219" s="37">
        <f t="shared" si="12"/>
        <v>20.868509152587347</v>
      </c>
      <c r="G219" s="38">
        <f t="shared" si="13"/>
        <v>1057912520.7477368</v>
      </c>
      <c r="H219" s="41">
        <f t="shared" si="14"/>
        <v>98408366.252263188</v>
      </c>
      <c r="I219" s="59">
        <f t="shared" si="15"/>
        <v>9684206548439572</v>
      </c>
      <c r="J219" s="41">
        <f t="shared" si="16"/>
        <v>98408366.252263188</v>
      </c>
      <c r="K219" s="40">
        <f t="shared" si="17"/>
        <v>8.5104720807713988E-2</v>
      </c>
    </row>
    <row r="220" spans="1:11" x14ac:dyDescent="0.25">
      <c r="A220" s="12">
        <v>187</v>
      </c>
      <c r="B220" s="12">
        <v>9.3824091763784896</v>
      </c>
      <c r="C220" s="12">
        <v>9.3796570373435486</v>
      </c>
      <c r="D220" s="12">
        <v>2.7521390349409813E-3</v>
      </c>
      <c r="E220" s="3">
        <v>1146625606</v>
      </c>
      <c r="F220" s="37">
        <f t="shared" si="12"/>
        <v>20.860089210301531</v>
      </c>
      <c r="G220" s="38">
        <f t="shared" si="13"/>
        <v>1143474271.3558981</v>
      </c>
      <c r="H220" s="41">
        <f t="shared" si="14"/>
        <v>3151334.6441018581</v>
      </c>
      <c r="I220" s="59">
        <f t="shared" si="15"/>
        <v>9930910039116.584</v>
      </c>
      <c r="J220" s="41">
        <f t="shared" si="16"/>
        <v>3151334.6441018581</v>
      </c>
      <c r="K220" s="40">
        <f t="shared" si="17"/>
        <v>2.7483553721561124E-3</v>
      </c>
    </row>
    <row r="221" spans="1:11" x14ac:dyDescent="0.25">
      <c r="A221" s="12">
        <v>188</v>
      </c>
      <c r="B221" s="12">
        <v>9.3792924224414591</v>
      </c>
      <c r="C221" s="12">
        <v>9.359275288103845</v>
      </c>
      <c r="D221" s="12">
        <v>2.0017134337614095E-2</v>
      </c>
      <c r="E221" s="3">
        <v>1137776195</v>
      </c>
      <c r="F221" s="37">
        <f t="shared" si="12"/>
        <v>20.852341488107303</v>
      </c>
      <c r="G221" s="38">
        <f t="shared" si="13"/>
        <v>1115227608.0089459</v>
      </c>
      <c r="H221" s="41">
        <f t="shared" si="14"/>
        <v>22548586.991054058</v>
      </c>
      <c r="I221" s="59">
        <f t="shared" si="15"/>
        <v>508438775293132.31</v>
      </c>
      <c r="J221" s="41">
        <f t="shared" si="16"/>
        <v>22548586.991054058</v>
      </c>
      <c r="K221" s="40">
        <f t="shared" si="17"/>
        <v>1.981812160435828E-2</v>
      </c>
    </row>
    <row r="222" spans="1:11" x14ac:dyDescent="0.25">
      <c r="A222" s="12">
        <v>189</v>
      </c>
      <c r="B222" s="12">
        <v>9.436978417621436</v>
      </c>
      <c r="C222" s="12">
        <v>9.4129815567345236</v>
      </c>
      <c r="D222" s="12">
        <v>2.399686088691233E-2</v>
      </c>
      <c r="E222" s="3">
        <v>1200214630</v>
      </c>
      <c r="F222" s="37">
        <f t="shared" si="12"/>
        <v>20.905766236080453</v>
      </c>
      <c r="G222" s="38">
        <f t="shared" si="13"/>
        <v>1171756070.180419</v>
      </c>
      <c r="H222" s="41">
        <f t="shared" si="14"/>
        <v>28458559.819581032</v>
      </c>
      <c r="I222" s="59">
        <f t="shared" si="15"/>
        <v>809889627004672</v>
      </c>
      <c r="J222" s="41">
        <f t="shared" si="16"/>
        <v>28458559.819581032</v>
      </c>
      <c r="K222" s="40">
        <f t="shared" si="17"/>
        <v>2.3711225566031495E-2</v>
      </c>
    </row>
    <row r="223" spans="1:11" x14ac:dyDescent="0.25">
      <c r="A223" s="12">
        <v>190</v>
      </c>
      <c r="B223" s="12">
        <v>9.3902666480537871</v>
      </c>
      <c r="C223" s="12">
        <v>9.3478298632495083</v>
      </c>
      <c r="D223" s="12">
        <v>4.2436784804278815E-2</v>
      </c>
      <c r="E223" s="3">
        <v>1179596276</v>
      </c>
      <c r="F223" s="37">
        <f t="shared" si="12"/>
        <v>20.888438077898037</v>
      </c>
      <c r="G223" s="38">
        <f t="shared" si="13"/>
        <v>1130585291.9939723</v>
      </c>
      <c r="H223" s="41">
        <f t="shared" si="14"/>
        <v>49010984.006027699</v>
      </c>
      <c r="I223" s="59">
        <f t="shared" si="15"/>
        <v>2402076553239103</v>
      </c>
      <c r="J223" s="41">
        <f t="shared" si="16"/>
        <v>49010984.006027699</v>
      </c>
      <c r="K223" s="40">
        <f t="shared" si="17"/>
        <v>4.1548947723218904E-2</v>
      </c>
    </row>
    <row r="224" spans="1:11" x14ac:dyDescent="0.25">
      <c r="A224" s="12">
        <v>191</v>
      </c>
      <c r="B224" s="12">
        <v>9.3833947612877537</v>
      </c>
      <c r="C224" s="12">
        <v>9.355936569074176</v>
      </c>
      <c r="D224" s="12">
        <v>2.7458192213577703E-2</v>
      </c>
      <c r="E224" s="3">
        <v>1160405911</v>
      </c>
      <c r="F224" s="37">
        <f t="shared" si="12"/>
        <v>20.872035704131676</v>
      </c>
      <c r="G224" s="38">
        <f t="shared" si="13"/>
        <v>1128976731.3286839</v>
      </c>
      <c r="H224" s="41">
        <f t="shared" si="14"/>
        <v>31429179.671316147</v>
      </c>
      <c r="I224" s="59">
        <f t="shared" si="15"/>
        <v>987793334811872.12</v>
      </c>
      <c r="J224" s="41">
        <f t="shared" si="16"/>
        <v>31429179.671316147</v>
      </c>
      <c r="K224" s="40">
        <f t="shared" si="17"/>
        <v>2.7084642859352123E-2</v>
      </c>
    </row>
    <row r="225" spans="1:12" x14ac:dyDescent="0.25">
      <c r="A225" s="12">
        <v>192</v>
      </c>
      <c r="B225" s="12">
        <v>9.4263301682888443</v>
      </c>
      <c r="C225" s="12">
        <v>9.3612056321286747</v>
      </c>
      <c r="D225" s="12">
        <v>6.5124536160169555E-2</v>
      </c>
      <c r="E225" s="3">
        <v>1200434973</v>
      </c>
      <c r="F225" s="37">
        <f t="shared" si="12"/>
        <v>20.905949805561267</v>
      </c>
      <c r="G225" s="38">
        <f t="shared" si="13"/>
        <v>1124748474.5200901</v>
      </c>
      <c r="H225" s="41">
        <f t="shared" si="14"/>
        <v>75686498.479909897</v>
      </c>
      <c r="I225" s="59">
        <f t="shared" si="15"/>
        <v>5728446052149403</v>
      </c>
      <c r="J225" s="41">
        <f t="shared" si="16"/>
        <v>75686498.479909897</v>
      </c>
      <c r="K225" s="40">
        <f t="shared" si="17"/>
        <v>6.304922813999847E-2</v>
      </c>
    </row>
    <row r="226" spans="1:12" x14ac:dyDescent="0.25">
      <c r="A226" s="12">
        <v>193</v>
      </c>
      <c r="B226" s="12">
        <v>9.3932643129683733</v>
      </c>
      <c r="C226" s="12">
        <v>9.4379425675400004</v>
      </c>
      <c r="D226" s="12">
        <v>-4.4678254571627107E-2</v>
      </c>
      <c r="E226" s="3">
        <v>1183257075</v>
      </c>
      <c r="F226" s="37">
        <f t="shared" ref="F226:F283" si="18">LN(E226)</f>
        <v>20.891536706027072</v>
      </c>
      <c r="G226" s="38">
        <f t="shared" si="13"/>
        <v>1237321699.2332258</v>
      </c>
      <c r="H226" s="41">
        <f t="shared" si="14"/>
        <v>-54064624.233225822</v>
      </c>
      <c r="I226" s="59">
        <f t="shared" si="15"/>
        <v>2922983593479909</v>
      </c>
      <c r="J226" s="41">
        <f t="shared" si="16"/>
        <v>54064624.233225822</v>
      </c>
      <c r="K226" s="40">
        <f t="shared" si="17"/>
        <v>4.569135936349742E-2</v>
      </c>
    </row>
    <row r="227" spans="1:12" x14ac:dyDescent="0.25">
      <c r="A227" s="12">
        <v>194</v>
      </c>
      <c r="B227" s="12">
        <v>9.5829746737805372</v>
      </c>
      <c r="C227" s="12">
        <v>9.5568968744190297</v>
      </c>
      <c r="D227" s="12">
        <v>2.6077799361507559E-2</v>
      </c>
      <c r="E227" s="3">
        <v>1419144216</v>
      </c>
      <c r="F227" s="37">
        <f t="shared" si="18"/>
        <v>21.073319862095428</v>
      </c>
      <c r="G227" s="38">
        <f t="shared" ref="G227:G283" si="19">EXP(C227+G$31*F226)</f>
        <v>1382614436.1593444</v>
      </c>
      <c r="H227" s="41">
        <f t="shared" ref="H227:H283" si="20">E227-G227</f>
        <v>36529779.840655565</v>
      </c>
      <c r="I227" s="59">
        <f t="shared" ref="I227:I285" si="21">H227^2</f>
        <v>1334424815206765.7</v>
      </c>
      <c r="J227" s="41">
        <f t="shared" ref="J227:J283" si="22">ABS(H227)</f>
        <v>36529779.840655565</v>
      </c>
      <c r="K227" s="40">
        <f t="shared" ref="K227:K283" si="23">J227/E227</f>
        <v>2.5740710090492711E-2</v>
      </c>
    </row>
    <row r="228" spans="1:12" x14ac:dyDescent="0.25">
      <c r="A228" s="12">
        <v>195</v>
      </c>
      <c r="B228" s="12">
        <v>9.3895439713913671</v>
      </c>
      <c r="C228" s="12">
        <v>9.4192533756708414</v>
      </c>
      <c r="D228" s="12">
        <v>-2.9709404279474327E-2</v>
      </c>
      <c r="E228" s="3">
        <v>1292533258</v>
      </c>
      <c r="F228" s="37">
        <f t="shared" si="18"/>
        <v>20.979869895543853</v>
      </c>
      <c r="G228" s="38">
        <f t="shared" si="19"/>
        <v>1331509768.7254829</v>
      </c>
      <c r="H228" s="41">
        <f t="shared" si="20"/>
        <v>-38976510.725482941</v>
      </c>
      <c r="I228" s="59">
        <f t="shared" si="21"/>
        <v>1519168388333686.7</v>
      </c>
      <c r="J228" s="41">
        <f t="shared" si="22"/>
        <v>38976510.725482941</v>
      </c>
      <c r="K228" s="40">
        <f t="shared" si="23"/>
        <v>3.0155131780356045E-2</v>
      </c>
    </row>
    <row r="229" spans="1:12" x14ac:dyDescent="0.25">
      <c r="A229" s="12">
        <v>196</v>
      </c>
      <c r="B229" s="12">
        <v>9.4860245650210349</v>
      </c>
      <c r="C229" s="12">
        <v>9.3906224920516728</v>
      </c>
      <c r="D229" s="12">
        <v>9.5402072969362095E-2</v>
      </c>
      <c r="E229" s="3">
        <v>1352138172</v>
      </c>
      <c r="F229" s="37">
        <f t="shared" si="18"/>
        <v>21.024953007570154</v>
      </c>
      <c r="G229" s="38">
        <f t="shared" si="19"/>
        <v>1229103568.5932715</v>
      </c>
      <c r="H229" s="41">
        <f t="shared" si="20"/>
        <v>123034603.40672851</v>
      </c>
      <c r="I229" s="59">
        <f t="shared" si="21"/>
        <v>1.513751363545097E+16</v>
      </c>
      <c r="J229" s="41">
        <f t="shared" si="22"/>
        <v>123034603.40672851</v>
      </c>
      <c r="K229" s="40">
        <f t="shared" si="23"/>
        <v>9.0992626311808988E-2</v>
      </c>
    </row>
    <row r="230" spans="1:12" x14ac:dyDescent="0.25">
      <c r="A230" s="12">
        <v>197</v>
      </c>
      <c r="B230" s="12">
        <v>9.3999349859700612</v>
      </c>
      <c r="C230" s="12">
        <v>9.3614272088835175</v>
      </c>
      <c r="D230" s="12">
        <v>3.8507777086543626E-2</v>
      </c>
      <c r="E230" s="3">
        <v>1271749235</v>
      </c>
      <c r="F230" s="37">
        <f t="shared" si="18"/>
        <v>20.963659140133647</v>
      </c>
      <c r="G230" s="38">
        <f t="shared" si="19"/>
        <v>1223707917.4762228</v>
      </c>
      <c r="H230" s="41">
        <f t="shared" si="20"/>
        <v>48041317.523777246</v>
      </c>
      <c r="I230" s="59">
        <f t="shared" si="21"/>
        <v>2307968189420386.5</v>
      </c>
      <c r="J230" s="41">
        <f t="shared" si="22"/>
        <v>48041317.523777246</v>
      </c>
      <c r="K230" s="40">
        <f t="shared" si="23"/>
        <v>3.777577859032661E-2</v>
      </c>
    </row>
    <row r="231" spans="1:12" x14ac:dyDescent="0.25">
      <c r="A231" s="12">
        <v>198</v>
      </c>
      <c r="B231" s="12">
        <v>9.2733954221441017</v>
      </c>
      <c r="C231" s="12">
        <v>9.3494970167845253</v>
      </c>
      <c r="D231" s="12">
        <v>-7.6101594640423542E-2</v>
      </c>
      <c r="E231" s="3">
        <v>1083441027</v>
      </c>
      <c r="F231" s="37">
        <f t="shared" si="18"/>
        <v>20.803407949217608</v>
      </c>
      <c r="G231" s="38">
        <f t="shared" si="19"/>
        <v>1169111088.8269463</v>
      </c>
      <c r="H231" s="41">
        <f t="shared" si="20"/>
        <v>-85670061.826946259</v>
      </c>
      <c r="I231" s="59">
        <f t="shared" si="21"/>
        <v>7339359493432795</v>
      </c>
      <c r="J231" s="41">
        <f t="shared" si="22"/>
        <v>85670061.826946259</v>
      </c>
      <c r="K231" s="40">
        <f t="shared" si="23"/>
        <v>7.9072196540464088E-2</v>
      </c>
    </row>
    <row r="232" spans="1:12" x14ac:dyDescent="0.25">
      <c r="A232" s="12">
        <v>199</v>
      </c>
      <c r="B232" s="12">
        <v>9.4612076834300733</v>
      </c>
      <c r="C232" s="12">
        <v>9.3881795707568276</v>
      </c>
      <c r="D232" s="12">
        <v>7.3028112673245715E-2</v>
      </c>
      <c r="E232" s="3">
        <v>1196997357</v>
      </c>
      <c r="F232" s="37">
        <f t="shared" si="18"/>
        <v>20.903082055499759</v>
      </c>
      <c r="G232" s="38">
        <f t="shared" si="19"/>
        <v>1112698455.2380872</v>
      </c>
      <c r="H232" s="41">
        <f t="shared" si="20"/>
        <v>84298901.761912823</v>
      </c>
      <c r="I232" s="59">
        <f t="shared" si="21"/>
        <v>7106304838264629</v>
      </c>
      <c r="J232" s="41">
        <f t="shared" si="22"/>
        <v>84298901.761912823</v>
      </c>
      <c r="K232" s="40">
        <f t="shared" si="23"/>
        <v>7.0425303171252382E-2</v>
      </c>
    </row>
    <row r="233" spans="1:12" x14ac:dyDescent="0.25">
      <c r="A233" s="12">
        <v>200</v>
      </c>
      <c r="B233" s="12">
        <v>9.3174500509206251</v>
      </c>
      <c r="C233" s="12">
        <v>9.3833861990902658</v>
      </c>
      <c r="D233" s="12">
        <v>-6.5936148169640774E-2</v>
      </c>
      <c r="E233" s="3">
        <v>1095136863</v>
      </c>
      <c r="F233" s="37">
        <f t="shared" si="18"/>
        <v>20.814145181445493</v>
      </c>
      <c r="G233" s="38">
        <f t="shared" si="19"/>
        <v>1169779761.046416</v>
      </c>
      <c r="H233" s="41">
        <f t="shared" si="20"/>
        <v>-74642898.046416044</v>
      </c>
      <c r="I233" s="59">
        <f t="shared" si="21"/>
        <v>5571562228767660</v>
      </c>
      <c r="J233" s="41">
        <f t="shared" si="22"/>
        <v>74642898.046416044</v>
      </c>
      <c r="K233" s="40">
        <f t="shared" si="23"/>
        <v>6.8158511112428918E-2</v>
      </c>
    </row>
    <row r="234" spans="1:12" x14ac:dyDescent="0.25">
      <c r="A234" s="12">
        <v>201</v>
      </c>
      <c r="B234" s="12">
        <v>9.492453468145932</v>
      </c>
      <c r="C234" s="12">
        <v>9.479396709725231</v>
      </c>
      <c r="D234" s="12">
        <v>1.3056758420701087E-2</v>
      </c>
      <c r="E234" s="3">
        <v>1242303703</v>
      </c>
      <c r="F234" s="37">
        <f t="shared" si="18"/>
        <v>20.940233317940955</v>
      </c>
      <c r="G234" s="38">
        <f t="shared" si="19"/>
        <v>1226188677.6003044</v>
      </c>
      <c r="H234" s="41">
        <f t="shared" si="20"/>
        <v>16115025.399695635</v>
      </c>
      <c r="I234" s="59">
        <f t="shared" si="21"/>
        <v>259694043632835.47</v>
      </c>
      <c r="J234" s="41">
        <f t="shared" si="22"/>
        <v>16115025.399695635</v>
      </c>
      <c r="K234" s="40">
        <f t="shared" si="23"/>
        <v>1.2971888726387893E-2</v>
      </c>
    </row>
    <row r="235" spans="1:12" x14ac:dyDescent="0.25">
      <c r="A235" s="12">
        <v>202</v>
      </c>
      <c r="B235" s="12">
        <v>9.348467458654758</v>
      </c>
      <c r="C235" s="12">
        <v>9.4236361975657115</v>
      </c>
      <c r="D235" s="12">
        <v>-7.5168738910953437E-2</v>
      </c>
      <c r="E235" s="5">
        <v>1152957000</v>
      </c>
      <c r="F235" s="37">
        <f t="shared" si="18"/>
        <v>20.865595783522284</v>
      </c>
      <c r="G235" s="38">
        <f t="shared" si="19"/>
        <v>1242963795.6143737</v>
      </c>
      <c r="H235" s="41">
        <f t="shared" si="20"/>
        <v>-90006795.614373684</v>
      </c>
      <c r="I235" s="59">
        <f t="shared" si="21"/>
        <v>8101223256767638</v>
      </c>
      <c r="J235" s="41">
        <f t="shared" si="22"/>
        <v>90006795.614373684</v>
      </c>
      <c r="K235" s="40">
        <f t="shared" si="23"/>
        <v>7.8066047228451438E-2</v>
      </c>
    </row>
    <row r="236" spans="1:12" ht="15.75" thickBot="1" x14ac:dyDescent="0.3">
      <c r="A236" s="13">
        <v>203</v>
      </c>
      <c r="B236" s="42">
        <v>9.3713028651366752</v>
      </c>
      <c r="C236" s="42">
        <v>9.4104377646906787</v>
      </c>
      <c r="D236" s="42">
        <v>-3.9134899554003511E-2</v>
      </c>
      <c r="E236" s="43">
        <v>1132145731</v>
      </c>
      <c r="F236" s="44">
        <f t="shared" si="18"/>
        <v>20.847380546073932</v>
      </c>
      <c r="G236" s="45">
        <f t="shared" si="19"/>
        <v>1177330524.9350748</v>
      </c>
      <c r="H236" s="46">
        <f t="shared" si="20"/>
        <v>-45184793.935074806</v>
      </c>
      <c r="I236" s="59">
        <f t="shared" si="21"/>
        <v>2041665602955173</v>
      </c>
      <c r="J236" s="46">
        <f t="shared" si="22"/>
        <v>45184793.935074806</v>
      </c>
      <c r="K236" s="47">
        <f t="shared" si="23"/>
        <v>3.9910757685906788E-2</v>
      </c>
    </row>
    <row r="237" spans="1:12" x14ac:dyDescent="0.25">
      <c r="B237" s="48">
        <v>9.4056316296421123</v>
      </c>
      <c r="C237" s="49">
        <f t="array" ref="C237">B$17+SUMPRODUCT(TRANSPOSE(B$18:B$27),'PhiDiff_LN Data'!J206:S206)</f>
        <v>9.421467060033816</v>
      </c>
      <c r="D237" s="49">
        <f>B237-C237</f>
        <v>-1.5835430391703653E-2</v>
      </c>
      <c r="E237" s="50">
        <v>1160005902</v>
      </c>
      <c r="F237" s="51">
        <f t="shared" si="18"/>
        <v>20.871690929982776</v>
      </c>
      <c r="G237" s="52">
        <f t="shared" si="19"/>
        <v>1178521307.5127122</v>
      </c>
      <c r="H237" s="53">
        <f t="shared" si="20"/>
        <v>-18515405.51271224</v>
      </c>
      <c r="I237" s="59">
        <f t="shared" si="21"/>
        <v>342820241300174.81</v>
      </c>
      <c r="J237" s="53">
        <f t="shared" si="22"/>
        <v>18515405.51271224</v>
      </c>
      <c r="K237" s="54">
        <f t="shared" si="23"/>
        <v>1.5961475265590708E-2</v>
      </c>
      <c r="L237" s="41"/>
    </row>
    <row r="238" spans="1:12" x14ac:dyDescent="0.25">
      <c r="B238">
        <v>9.3196562821135096</v>
      </c>
      <c r="C238" s="39">
        <f t="array" ref="C238">B$17+SUMPRODUCT(TRANSPOSE(B$18:B$27),'PhiDiff_LN Data'!J207:S207)</f>
        <v>9.4663288354649726</v>
      </c>
      <c r="D238" s="39">
        <f t="shared" ref="D238:D283" si="24">B238-C238</f>
        <v>-0.14667255335146301</v>
      </c>
      <c r="E238" s="3">
        <v>1078768871</v>
      </c>
      <c r="F238" s="37">
        <f t="shared" si="18"/>
        <v>20.799086293604038</v>
      </c>
      <c r="G238" s="38">
        <f t="shared" si="19"/>
        <v>1249187087.8137441</v>
      </c>
      <c r="H238" s="41">
        <f t="shared" si="20"/>
        <v>-170418216.81374407</v>
      </c>
      <c r="I238" s="59">
        <f t="shared" si="21"/>
        <v>2.904236862197628E+16</v>
      </c>
      <c r="J238" s="41">
        <f t="shared" si="22"/>
        <v>170418216.81374407</v>
      </c>
      <c r="K238" s="40">
        <f t="shared" si="23"/>
        <v>0.15797472600017587</v>
      </c>
      <c r="L238" s="41"/>
    </row>
    <row r="239" spans="1:12" x14ac:dyDescent="0.25">
      <c r="B239">
        <v>9.5069023011320724</v>
      </c>
      <c r="C239" s="39">
        <f t="array" ref="C239">B$17+SUMPRODUCT(TRANSPOSE(B$18:B$27),'PhiDiff_LN Data'!J208:S208)</f>
        <v>9.536658389291734</v>
      </c>
      <c r="D239" s="39">
        <f t="shared" si="24"/>
        <v>-2.9756088159661687E-2</v>
      </c>
      <c r="E239" s="3">
        <v>1249987968</v>
      </c>
      <c r="F239" s="37">
        <f t="shared" si="18"/>
        <v>20.946399762614295</v>
      </c>
      <c r="G239" s="38">
        <f t="shared" si="19"/>
        <v>1287741635.2718923</v>
      </c>
      <c r="H239" s="41">
        <f t="shared" si="20"/>
        <v>-37753667.271892309</v>
      </c>
      <c r="I239" s="59">
        <f t="shared" si="21"/>
        <v>1425339392476752.5</v>
      </c>
      <c r="J239" s="41">
        <f t="shared" si="22"/>
        <v>37753667.271892309</v>
      </c>
      <c r="K239" s="40">
        <f t="shared" si="23"/>
        <v>3.0203224541671996E-2</v>
      </c>
      <c r="L239" s="41"/>
    </row>
    <row r="240" spans="1:12" x14ac:dyDescent="0.25">
      <c r="B240">
        <v>9.4470959321148662</v>
      </c>
      <c r="C240" s="39">
        <f t="array" ref="C240">B$17+SUMPRODUCT(TRANSPOSE(B$18:B$27),'PhiDiff_LN Data'!J209:S209)</f>
        <v>9.4162164451904893</v>
      </c>
      <c r="D240" s="39">
        <f t="shared" si="24"/>
        <v>3.087948692437692E-2</v>
      </c>
      <c r="E240" s="3">
        <v>1276791084</v>
      </c>
      <c r="F240" s="37">
        <f t="shared" si="18"/>
        <v>20.967615801552729</v>
      </c>
      <c r="G240" s="38">
        <f t="shared" si="19"/>
        <v>1237966950.0745475</v>
      </c>
      <c r="H240" s="41">
        <f t="shared" si="20"/>
        <v>38824133.925452471</v>
      </c>
      <c r="I240" s="59">
        <f t="shared" si="21"/>
        <v>1507313375061469.5</v>
      </c>
      <c r="J240" s="41">
        <f t="shared" si="22"/>
        <v>38824133.925452471</v>
      </c>
      <c r="K240" s="40">
        <f t="shared" si="23"/>
        <v>3.0407585400598295E-2</v>
      </c>
      <c r="L240" s="41"/>
    </row>
    <row r="241" spans="2:12" x14ac:dyDescent="0.25">
      <c r="B241">
        <v>9.3522365762896467</v>
      </c>
      <c r="C241" s="39">
        <f t="array" ref="C241">B$17+SUMPRODUCT(TRANSPOSE(B$18:B$27),'PhiDiff_LN Data'!J210:S210)</f>
        <v>9.4200287597691972</v>
      </c>
      <c r="D241" s="39">
        <f t="shared" si="24"/>
        <v>-6.7792183479550516E-2</v>
      </c>
      <c r="E241" s="3">
        <v>1174872264</v>
      </c>
      <c r="F241" s="37">
        <f t="shared" si="18"/>
        <v>20.884425267143648</v>
      </c>
      <c r="G241" s="38">
        <f t="shared" si="19"/>
        <v>1257281202.3233943</v>
      </c>
      <c r="H241" s="41">
        <f t="shared" si="20"/>
        <v>-82408938.323394299</v>
      </c>
      <c r="I241" s="59">
        <f t="shared" si="21"/>
        <v>6791233115589006</v>
      </c>
      <c r="J241" s="41">
        <f t="shared" si="22"/>
        <v>82408938.323394299</v>
      </c>
      <c r="K241" s="40">
        <f t="shared" si="23"/>
        <v>7.0142891996464993E-2</v>
      </c>
      <c r="L241" s="41"/>
    </row>
    <row r="242" spans="2:12" x14ac:dyDescent="0.25">
      <c r="B242">
        <v>9.3418694699209475</v>
      </c>
      <c r="C242" s="39">
        <f t="array" ref="C242">B$17+SUMPRODUCT(TRANSPOSE(B$18:B$27),'PhiDiff_LN Data'!J211:S211)</f>
        <v>9.4508196641447118</v>
      </c>
      <c r="D242" s="39">
        <f t="shared" si="24"/>
        <v>-0.10895019422376429</v>
      </c>
      <c r="E242" s="3">
        <v>1110752296</v>
      </c>
      <c r="F242" s="37">
        <f t="shared" si="18"/>
        <v>20.828303366849955</v>
      </c>
      <c r="G242" s="38">
        <f t="shared" si="19"/>
        <v>1238607449.7127545</v>
      </c>
      <c r="H242" s="41">
        <f t="shared" si="20"/>
        <v>-127855153.71275449</v>
      </c>
      <c r="I242" s="59">
        <f t="shared" si="21"/>
        <v>1.6346940330912078E+16</v>
      </c>
      <c r="J242" s="41">
        <f t="shared" si="22"/>
        <v>127855153.71275449</v>
      </c>
      <c r="K242" s="40">
        <f t="shared" si="23"/>
        <v>0.11510681019808082</v>
      </c>
      <c r="L242" s="41"/>
    </row>
    <row r="243" spans="2:12" x14ac:dyDescent="0.25">
      <c r="B243">
        <v>9.3706532985525577</v>
      </c>
      <c r="C243" s="39">
        <f t="array" ref="C243">B$17+SUMPRODUCT(TRANSPOSE(B$18:B$27),'PhiDiff_LN Data'!J212:S212)</f>
        <v>9.4223835176637394</v>
      </c>
      <c r="D243" s="39">
        <f t="shared" si="24"/>
        <v>-5.1730219111181697E-2</v>
      </c>
      <c r="E243" s="3">
        <v>1108440767</v>
      </c>
      <c r="F243" s="37">
        <f t="shared" si="18"/>
        <v>20.826220150320033</v>
      </c>
      <c r="G243" s="38">
        <f t="shared" si="19"/>
        <v>1167289661.0459425</v>
      </c>
      <c r="H243" s="41">
        <f t="shared" si="20"/>
        <v>-58848894.045942545</v>
      </c>
      <c r="I243" s="59">
        <f t="shared" si="21"/>
        <v>3463192330430572</v>
      </c>
      <c r="J243" s="41">
        <f t="shared" si="22"/>
        <v>58848894.045942545</v>
      </c>
      <c r="K243" s="40">
        <f t="shared" si="23"/>
        <v>5.3091600199095298E-2</v>
      </c>
      <c r="L243" s="41"/>
    </row>
    <row r="244" spans="2:12" x14ac:dyDescent="0.25">
      <c r="B244">
        <v>9.3860336685827495</v>
      </c>
      <c r="C244" s="39">
        <f t="array" ref="C244">B$17+SUMPRODUCT(TRANSPOSE(B$18:B$27),'PhiDiff_LN Data'!J213:S213)</f>
        <v>9.4079187874942001</v>
      </c>
      <c r="D244" s="39">
        <f t="shared" si="24"/>
        <v>-2.1885118911450618E-2</v>
      </c>
      <c r="E244" s="3">
        <v>1124331812</v>
      </c>
      <c r="F244" s="37">
        <f t="shared" si="18"/>
        <v>20.840454751258768</v>
      </c>
      <c r="G244" s="38">
        <f t="shared" si="19"/>
        <v>1149209176.5144868</v>
      </c>
      <c r="H244" s="41">
        <f t="shared" si="20"/>
        <v>-24877364.51448679</v>
      </c>
      <c r="I244" s="59">
        <f t="shared" si="21"/>
        <v>618883265186646.5</v>
      </c>
      <c r="J244" s="41">
        <f t="shared" si="22"/>
        <v>24877364.51448679</v>
      </c>
      <c r="K244" s="40">
        <f t="shared" si="23"/>
        <v>2.2126354737071863E-2</v>
      </c>
      <c r="L244" s="41"/>
    </row>
    <row r="245" spans="2:12" x14ac:dyDescent="0.25">
      <c r="B245">
        <v>9.3539656749543898</v>
      </c>
      <c r="C245" s="39">
        <f t="array" ref="C245">B$17+SUMPRODUCT(TRANSPOSE(B$18:B$27),'PhiDiff_LN Data'!J214:S214)</f>
        <v>9.4269349634881561</v>
      </c>
      <c r="D245" s="39">
        <f t="shared" si="24"/>
        <v>-7.2969288533766274E-2</v>
      </c>
      <c r="E245" s="3">
        <v>1097406810</v>
      </c>
      <c r="F245" s="37">
        <f t="shared" si="18"/>
        <v>20.816215788146714</v>
      </c>
      <c r="G245" s="38">
        <f t="shared" si="19"/>
        <v>1180477762.1755052</v>
      </c>
      <c r="H245" s="41">
        <f t="shared" si="20"/>
        <v>-83070952.175505161</v>
      </c>
      <c r="I245" s="59">
        <f t="shared" si="21"/>
        <v>6900783095345066</v>
      </c>
      <c r="J245" s="41">
        <f t="shared" si="22"/>
        <v>83070952.175505161</v>
      </c>
      <c r="K245" s="40">
        <f t="shared" si="23"/>
        <v>7.5697500159949943E-2</v>
      </c>
      <c r="L245" s="41"/>
    </row>
    <row r="246" spans="2:12" x14ac:dyDescent="0.25">
      <c r="B246">
        <v>9.4531518341274694</v>
      </c>
      <c r="C246" s="39">
        <f t="array" ref="C246">B$17+SUMPRODUCT(TRANSPOSE(B$18:B$27),'PhiDiff_LN Data'!J215:S215)</f>
        <v>9.53232254071124</v>
      </c>
      <c r="D246" s="39">
        <f t="shared" si="24"/>
        <v>-7.9170706583770567E-2</v>
      </c>
      <c r="E246" s="3">
        <v>1195787161</v>
      </c>
      <c r="F246" s="37">
        <f t="shared" si="18"/>
        <v>20.902070517608163</v>
      </c>
      <c r="G246" s="38">
        <f t="shared" si="19"/>
        <v>1294306961.7727277</v>
      </c>
      <c r="H246" s="41">
        <f t="shared" si="20"/>
        <v>-98519800.772727728</v>
      </c>
      <c r="I246" s="59">
        <f t="shared" si="21"/>
        <v>9706151144297964</v>
      </c>
      <c r="J246" s="41">
        <f t="shared" si="22"/>
        <v>98519800.772727728</v>
      </c>
      <c r="K246" s="40">
        <f t="shared" si="23"/>
        <v>8.238907724208934E-2</v>
      </c>
      <c r="L246" s="41"/>
    </row>
    <row r="247" spans="2:12" x14ac:dyDescent="0.25">
      <c r="B247">
        <v>9.3849339775842573</v>
      </c>
      <c r="C247" s="39">
        <f t="array" ref="C247">B$17+SUMPRODUCT(TRANSPOSE(B$18:B$27),'PhiDiff_LN Data'!J216:S216)</f>
        <v>9.4305893448453659</v>
      </c>
      <c r="D247" s="39">
        <f t="shared" si="24"/>
        <v>-4.5655367261108637E-2</v>
      </c>
      <c r="E247" s="3">
        <v>1170940094</v>
      </c>
      <c r="F247" s="37">
        <f t="shared" si="18"/>
        <v>20.881072762268747</v>
      </c>
      <c r="G247" s="38">
        <f t="shared" si="19"/>
        <v>1225638941.0917611</v>
      </c>
      <c r="H247" s="41">
        <f t="shared" si="20"/>
        <v>-54698847.091761112</v>
      </c>
      <c r="I247" s="59">
        <f t="shared" si="21"/>
        <v>2991963873167863</v>
      </c>
      <c r="J247" s="41">
        <f t="shared" si="22"/>
        <v>54698847.091761112</v>
      </c>
      <c r="K247" s="40">
        <f t="shared" si="23"/>
        <v>4.6713617009138911E-2</v>
      </c>
      <c r="L247" s="41"/>
    </row>
    <row r="248" spans="2:12" x14ac:dyDescent="0.25">
      <c r="B248">
        <v>9.3830253600570899</v>
      </c>
      <c r="C248" s="39">
        <f t="array" ref="C248">B$17+SUMPRODUCT(TRANSPOSE(B$18:B$27),'PhiDiff_LN Data'!J217:S217)</f>
        <v>9.4284174277474389</v>
      </c>
      <c r="D248" s="39">
        <f t="shared" si="24"/>
        <v>-4.5392067690348981E-2</v>
      </c>
      <c r="E248" s="3">
        <v>1155287860</v>
      </c>
      <c r="F248" s="37">
        <f t="shared" si="18"/>
        <v>20.867615379304901</v>
      </c>
      <c r="G248" s="38">
        <f t="shared" si="19"/>
        <v>1208937180.0772932</v>
      </c>
      <c r="H248" s="41">
        <f t="shared" si="20"/>
        <v>-53649320.077293158</v>
      </c>
      <c r="I248" s="59">
        <f t="shared" si="21"/>
        <v>2878249544755850.5</v>
      </c>
      <c r="J248" s="41">
        <f t="shared" si="22"/>
        <v>53649320.077293158</v>
      </c>
      <c r="K248" s="40">
        <f t="shared" si="23"/>
        <v>4.6438054042473149E-2</v>
      </c>
      <c r="L248" s="41"/>
    </row>
    <row r="249" spans="2:12" x14ac:dyDescent="0.25">
      <c r="B249">
        <v>9.4320826469175323</v>
      </c>
      <c r="C249" s="39">
        <f t="array" ref="C249">B$17+SUMPRODUCT(TRANSPOSE(B$18:B$27),'PhiDiff_LN Data'!J218:S218)</f>
        <v>9.4535461105210228</v>
      </c>
      <c r="D249" s="39">
        <f t="shared" si="24"/>
        <v>-2.1463463603490496E-2</v>
      </c>
      <c r="E249" s="3">
        <v>1204428606</v>
      </c>
      <c r="F249" s="37">
        <f t="shared" si="18"/>
        <v>20.909271105535229</v>
      </c>
      <c r="G249" s="38">
        <f t="shared" si="19"/>
        <v>1230559239.3488951</v>
      </c>
      <c r="H249" s="41">
        <f t="shared" si="20"/>
        <v>-26130633.348895073</v>
      </c>
      <c r="I249" s="59">
        <f t="shared" si="21"/>
        <v>682809999214387.37</v>
      </c>
      <c r="J249" s="41">
        <f t="shared" si="22"/>
        <v>26130633.348895073</v>
      </c>
      <c r="K249" s="40">
        <f t="shared" si="23"/>
        <v>2.1695460584979724E-2</v>
      </c>
      <c r="L249" s="41"/>
    </row>
    <row r="250" spans="2:12" x14ac:dyDescent="0.25">
      <c r="B250">
        <v>9.3991424341368948</v>
      </c>
      <c r="C250" s="39">
        <f t="array" ref="C250">B$17+SUMPRODUCT(TRANSPOSE(B$18:B$27),'PhiDiff_LN Data'!J219:S219)</f>
        <v>9.480476392767109</v>
      </c>
      <c r="D250" s="39">
        <f t="shared" si="24"/>
        <v>-8.1333958630214198E-2</v>
      </c>
      <c r="E250" s="3">
        <v>1192409089</v>
      </c>
      <c r="F250" s="37">
        <f t="shared" si="18"/>
        <v>20.899241542181272</v>
      </c>
      <c r="G250" s="38">
        <f t="shared" si="19"/>
        <v>1293445598.1135762</v>
      </c>
      <c r="H250" s="41">
        <f t="shared" si="20"/>
        <v>-101036509.11357617</v>
      </c>
      <c r="I250" s="59">
        <f t="shared" si="21"/>
        <v>1.0208376173857762E+16</v>
      </c>
      <c r="J250" s="41">
        <f t="shared" si="22"/>
        <v>101036509.11357617</v>
      </c>
      <c r="K250" s="40">
        <f t="shared" si="23"/>
        <v>8.473309206181015E-2</v>
      </c>
      <c r="L250" s="41"/>
    </row>
    <row r="251" spans="2:12" x14ac:dyDescent="0.25">
      <c r="B251">
        <v>9.5326039739416562</v>
      </c>
      <c r="C251" s="39">
        <f t="array" ref="C251">B$17+SUMPRODUCT(TRANSPOSE(B$18:B$27),'PhiDiff_LN Data'!J220:S220)</f>
        <v>9.5839405786158665</v>
      </c>
      <c r="D251" s="39">
        <f t="shared" si="24"/>
        <v>-5.1336604674210307E-2</v>
      </c>
      <c r="E251" s="3">
        <v>1355161974</v>
      </c>
      <c r="F251" s="37">
        <f t="shared" si="18"/>
        <v>21.027186822141356</v>
      </c>
      <c r="G251" s="38">
        <f t="shared" si="19"/>
        <v>1426548071.2890236</v>
      </c>
      <c r="H251" s="41">
        <f t="shared" si="20"/>
        <v>-71386097.289023638</v>
      </c>
      <c r="I251" s="59">
        <f t="shared" si="21"/>
        <v>5095974886157948</v>
      </c>
      <c r="J251" s="41">
        <f t="shared" si="22"/>
        <v>71386097.289023638</v>
      </c>
      <c r="K251" s="40">
        <f t="shared" si="23"/>
        <v>5.2677169710064219E-2</v>
      </c>
      <c r="L251" s="41"/>
    </row>
    <row r="252" spans="2:12" x14ac:dyDescent="0.25">
      <c r="B252">
        <v>9.4826944779876978</v>
      </c>
      <c r="C252" s="39">
        <f t="array" ref="C252">B$17+SUMPRODUCT(TRANSPOSE(B$18:B$27),'PhiDiff_LN Data'!J221:S221)</f>
        <v>9.4702951487618989</v>
      </c>
      <c r="D252" s="39">
        <f t="shared" si="24"/>
        <v>1.2399329225798894E-2</v>
      </c>
      <c r="E252" s="3">
        <v>1383174740</v>
      </c>
      <c r="F252" s="37">
        <f t="shared" si="18"/>
        <v>21.047647230165445</v>
      </c>
      <c r="G252" s="38">
        <f t="shared" si="19"/>
        <v>1366130189.8894067</v>
      </c>
      <c r="H252" s="41">
        <f t="shared" si="20"/>
        <v>17044550.110593319</v>
      </c>
      <c r="I252" s="59">
        <f t="shared" si="21"/>
        <v>290516688472526.75</v>
      </c>
      <c r="J252" s="41">
        <f t="shared" si="22"/>
        <v>17044550.110593319</v>
      </c>
      <c r="K252" s="40">
        <f t="shared" si="23"/>
        <v>1.2322774279837788E-2</v>
      </c>
      <c r="L252" s="41"/>
    </row>
    <row r="253" spans="2:12" x14ac:dyDescent="0.25">
      <c r="B253">
        <v>9.5150313440469052</v>
      </c>
      <c r="C253" s="39">
        <f t="array" ref="C253">B$17+SUMPRODUCT(TRANSPOSE(B$18:B$27),'PhiDiff_LN Data'!J222:S222)</f>
        <v>9.4455450254133755</v>
      </c>
      <c r="D253" s="39">
        <f t="shared" si="24"/>
        <v>6.948631863352972E-2</v>
      </c>
      <c r="E253" s="3">
        <v>1444800838</v>
      </c>
      <c r="F253" s="37">
        <f t="shared" si="18"/>
        <v>21.091237320637902</v>
      </c>
      <c r="G253" s="38">
        <f t="shared" si="19"/>
        <v>1347815542.283026</v>
      </c>
      <c r="H253" s="41">
        <f t="shared" si="20"/>
        <v>96985295.71697402</v>
      </c>
      <c r="I253" s="59">
        <f t="shared" si="21"/>
        <v>9406147585308900</v>
      </c>
      <c r="J253" s="41">
        <f t="shared" si="22"/>
        <v>96985295.71697402</v>
      </c>
      <c r="K253" s="40">
        <f t="shared" si="23"/>
        <v>6.7127103726786472E-2</v>
      </c>
      <c r="L253" s="41"/>
    </row>
    <row r="254" spans="2:12" x14ac:dyDescent="0.25">
      <c r="B254">
        <v>9.4587043168907137</v>
      </c>
      <c r="C254" s="39">
        <f t="array" ref="C254">B$17+SUMPRODUCT(TRANSPOSE(B$18:B$27),'PhiDiff_LN Data'!J223:S223)</f>
        <v>9.4334055568997126</v>
      </c>
      <c r="D254" s="39">
        <f t="shared" si="24"/>
        <v>2.5298759991001063E-2</v>
      </c>
      <c r="E254" s="3">
        <v>1398805987</v>
      </c>
      <c r="F254" s="37">
        <f t="shared" si="18"/>
        <v>21.058884843241561</v>
      </c>
      <c r="G254" s="38">
        <f t="shared" si="19"/>
        <v>1363861815.9082973</v>
      </c>
      <c r="H254" s="41">
        <f t="shared" si="20"/>
        <v>34944171.0917027</v>
      </c>
      <c r="I254" s="59">
        <f t="shared" si="21"/>
        <v>1221095093286190.7</v>
      </c>
      <c r="J254" s="41">
        <f t="shared" si="22"/>
        <v>34944171.0917027</v>
      </c>
      <c r="K254" s="40">
        <f t="shared" si="23"/>
        <v>2.4981428029663345E-2</v>
      </c>
      <c r="L254" s="41"/>
    </row>
    <row r="255" spans="2:12" x14ac:dyDescent="0.25">
      <c r="B255">
        <v>9.3405044434500901</v>
      </c>
      <c r="C255" s="39">
        <f t="array" ref="C255">B$17+SUMPRODUCT(TRANSPOSE(B$18:B$27),'PhiDiff_LN Data'!J224:S224)</f>
        <v>9.4547981535049885</v>
      </c>
      <c r="D255" s="39">
        <f t="shared" si="24"/>
        <v>-0.11429371005489841</v>
      </c>
      <c r="E255" s="3">
        <v>1220945148</v>
      </c>
      <c r="F255" s="37">
        <f t="shared" si="18"/>
        <v>20.92289110723295</v>
      </c>
      <c r="G255" s="38">
        <f t="shared" si="19"/>
        <v>1368778834.0610113</v>
      </c>
      <c r="H255" s="41">
        <f t="shared" si="20"/>
        <v>-147833686.06101131</v>
      </c>
      <c r="I255" s="59">
        <f t="shared" si="21"/>
        <v>2.1854798734385652E+16</v>
      </c>
      <c r="J255" s="41">
        <f t="shared" si="22"/>
        <v>147833686.06101131</v>
      </c>
      <c r="K255" s="40">
        <f t="shared" si="23"/>
        <v>0.12108134939818878</v>
      </c>
      <c r="L255" s="41"/>
    </row>
    <row r="256" spans="2:12" x14ac:dyDescent="0.25">
      <c r="B256">
        <v>9.4154397532565017</v>
      </c>
      <c r="C256" s="39">
        <f t="array" ref="C256">B$17+SUMPRODUCT(TRANSPOSE(B$18:B$27),'PhiDiff_LN Data'!J225:S225)</f>
        <v>9.4754916604845185</v>
      </c>
      <c r="D256" s="39">
        <f t="shared" si="24"/>
        <v>-6.0051907228016788E-2</v>
      </c>
      <c r="E256" s="3">
        <v>1221114572</v>
      </c>
      <c r="F256" s="37">
        <f t="shared" si="18"/>
        <v>20.923029862234625</v>
      </c>
      <c r="G256" s="38">
        <f t="shared" si="19"/>
        <v>1296691385.9772878</v>
      </c>
      <c r="H256" s="41">
        <f t="shared" si="20"/>
        <v>-75576813.977287769</v>
      </c>
      <c r="I256" s="59">
        <f t="shared" si="21"/>
        <v>5711854810957560</v>
      </c>
      <c r="J256" s="41">
        <f t="shared" si="22"/>
        <v>75576813.977287769</v>
      </c>
      <c r="K256" s="40">
        <f t="shared" si="23"/>
        <v>6.1891664967607778E-2</v>
      </c>
      <c r="L256" s="41"/>
    </row>
    <row r="257" spans="2:12" x14ac:dyDescent="0.25">
      <c r="B257">
        <v>9.2857035796866914</v>
      </c>
      <c r="C257" s="39">
        <f t="array" ref="C257">B$17+SUMPRODUCT(TRANSPOSE(B$18:B$27),'PhiDiff_LN Data'!J226:S226)</f>
        <v>9.4309003951690951</v>
      </c>
      <c r="D257" s="39">
        <f t="shared" si="24"/>
        <v>-0.14519681548240371</v>
      </c>
      <c r="E257" s="3">
        <v>1072619907</v>
      </c>
      <c r="F257" s="37">
        <f t="shared" si="18"/>
        <v>20.793370003915737</v>
      </c>
      <c r="G257" s="38">
        <f t="shared" si="19"/>
        <v>1240235129.8050661</v>
      </c>
      <c r="H257" s="41">
        <f t="shared" si="20"/>
        <v>-167615222.80506611</v>
      </c>
      <c r="I257" s="59">
        <f t="shared" si="21"/>
        <v>2.8094862915991952E+16</v>
      </c>
      <c r="J257" s="41">
        <f t="shared" si="22"/>
        <v>167615222.80506611</v>
      </c>
      <c r="K257" s="40">
        <f t="shared" si="23"/>
        <v>0.15626711914555777</v>
      </c>
      <c r="L257" s="41"/>
    </row>
    <row r="258" spans="2:12" x14ac:dyDescent="0.25">
      <c r="B258">
        <v>9.5254072242360532</v>
      </c>
      <c r="C258" s="39">
        <f t="array" ref="C258">B$17+SUMPRODUCT(TRANSPOSE(B$18:B$27),'PhiDiff_LN Data'!J227:S227)</f>
        <v>9.5129019777989896</v>
      </c>
      <c r="D258" s="39">
        <f t="shared" si="24"/>
        <v>1.2505246437063633E-2</v>
      </c>
      <c r="E258" s="3">
        <v>1269337219</v>
      </c>
      <c r="F258" s="37">
        <f t="shared" si="18"/>
        <v>20.961760726389709</v>
      </c>
      <c r="G258" s="38">
        <f t="shared" si="19"/>
        <v>1253562682.0700729</v>
      </c>
      <c r="H258" s="41">
        <f t="shared" si="20"/>
        <v>15774536.929927111</v>
      </c>
      <c r="I258" s="59">
        <f t="shared" si="21"/>
        <v>248836015353634.22</v>
      </c>
      <c r="J258" s="41">
        <f t="shared" si="22"/>
        <v>15774536.929927111</v>
      </c>
      <c r="K258" s="40">
        <f t="shared" si="23"/>
        <v>1.242738075730143E-2</v>
      </c>
      <c r="L258" s="41"/>
    </row>
    <row r="259" spans="2:12" x14ac:dyDescent="0.25">
      <c r="B259">
        <v>9.3594366122867179</v>
      </c>
      <c r="C259" s="39">
        <f t="array" ref="C259">B$17+SUMPRODUCT(TRANSPOSE(B$18:B$27),'PhiDiff_LN Data'!J228:S228)</f>
        <v>9.4369889652104035</v>
      </c>
      <c r="D259" s="39">
        <f t="shared" si="24"/>
        <v>-7.7552352923685675E-2</v>
      </c>
      <c r="E259" s="3">
        <v>1179557272</v>
      </c>
      <c r="F259" s="37">
        <f t="shared" si="18"/>
        <v>20.888405011801058</v>
      </c>
      <c r="G259" s="38">
        <f t="shared" si="19"/>
        <v>1274675361.5256112</v>
      </c>
      <c r="H259" s="41">
        <f t="shared" si="20"/>
        <v>-95118089.525611162</v>
      </c>
      <c r="I259" s="59">
        <f t="shared" si="21"/>
        <v>9047450955002180</v>
      </c>
      <c r="J259" s="41">
        <f t="shared" si="22"/>
        <v>95118089.525611162</v>
      </c>
      <c r="K259" s="40">
        <f t="shared" si="23"/>
        <v>8.0638805578582509E-2</v>
      </c>
      <c r="L259" s="41"/>
    </row>
    <row r="260" spans="2:12" x14ac:dyDescent="0.25">
      <c r="B260">
        <v>9.3859368815742403</v>
      </c>
      <c r="C260" s="39">
        <f t="array" ref="C260">B$17+SUMPRODUCT(TRANSPOSE(B$18:B$27),'PhiDiff_LN Data'!J229:S229)</f>
        <v>9.4218340668821376</v>
      </c>
      <c r="D260" s="39">
        <f t="shared" si="24"/>
        <v>-3.5897185307897317E-2</v>
      </c>
      <c r="E260" s="3">
        <v>1163338398</v>
      </c>
      <c r="F260" s="37">
        <f t="shared" si="18"/>
        <v>20.874559638064824</v>
      </c>
      <c r="G260" s="38">
        <f t="shared" si="19"/>
        <v>1205857565.4860747</v>
      </c>
      <c r="H260" s="41">
        <f t="shared" si="20"/>
        <v>-42519167.486074686</v>
      </c>
      <c r="I260" s="59">
        <f t="shared" si="21"/>
        <v>1807879603708870.7</v>
      </c>
      <c r="J260" s="41">
        <f t="shared" si="22"/>
        <v>42519167.486074686</v>
      </c>
      <c r="K260" s="40">
        <f t="shared" si="23"/>
        <v>3.6549268518234437E-2</v>
      </c>
      <c r="L260" s="41"/>
    </row>
    <row r="261" spans="2:12" x14ac:dyDescent="0.25">
      <c r="B261">
        <v>9.3013945619851128</v>
      </c>
      <c r="C261" s="39">
        <f t="array" ref="C261">B$17+SUMPRODUCT(TRANSPOSE(B$18:B$27),'PhiDiff_LN Data'!J230:S230)</f>
        <v>9.4003851306837145</v>
      </c>
      <c r="D261" s="39">
        <f t="shared" si="24"/>
        <v>-9.8990568698601678E-2</v>
      </c>
      <c r="E261" s="3">
        <v>1060920074</v>
      </c>
      <c r="F261" s="37">
        <f t="shared" si="18"/>
        <v>20.782402362920767</v>
      </c>
      <c r="G261" s="38">
        <f t="shared" si="19"/>
        <v>1171315053.1515195</v>
      </c>
      <c r="H261" s="41">
        <f t="shared" si="20"/>
        <v>-110394979.15151954</v>
      </c>
      <c r="I261" s="59">
        <f t="shared" si="21"/>
        <v>1.2187051421864434E+16</v>
      </c>
      <c r="J261" s="41">
        <f t="shared" si="22"/>
        <v>110394979.15151954</v>
      </c>
      <c r="K261" s="40">
        <f t="shared" si="23"/>
        <v>0.10405588682594721</v>
      </c>
      <c r="L261" s="41"/>
    </row>
    <row r="262" spans="2:12" x14ac:dyDescent="0.25">
      <c r="B262">
        <v>9.3713762529854989</v>
      </c>
      <c r="C262" s="39">
        <f t="array" ref="C262">B$17+SUMPRODUCT(TRANSPOSE(B$18:B$27),'PhiDiff_LN Data'!J231:S231)</f>
        <v>9.3851013099288298</v>
      </c>
      <c r="D262" s="39">
        <f t="shared" si="24"/>
        <v>-1.3725056943330927E-2</v>
      </c>
      <c r="E262" s="3">
        <v>1081589497</v>
      </c>
      <c r="F262" s="37">
        <f t="shared" si="18"/>
        <v>20.801697552591921</v>
      </c>
      <c r="G262" s="38">
        <f t="shared" si="19"/>
        <v>1096536715.5060275</v>
      </c>
      <c r="H262" s="41">
        <f t="shared" si="20"/>
        <v>-14947218.50602746</v>
      </c>
      <c r="I262" s="59">
        <f t="shared" si="21"/>
        <v>223419341066929.78</v>
      </c>
      <c r="J262" s="41">
        <f t="shared" si="22"/>
        <v>14947218.50602746</v>
      </c>
      <c r="K262" s="40">
        <f t="shared" si="23"/>
        <v>1.3819677934638321E-2</v>
      </c>
      <c r="L262" s="41"/>
    </row>
    <row r="263" spans="2:12" x14ac:dyDescent="0.25">
      <c r="B263">
        <v>9.4565189670881082</v>
      </c>
      <c r="C263" s="39">
        <f t="array" ref="C263">B$17+SUMPRODUCT(TRANSPOSE(B$18:B$27),'PhiDiff_LN Data'!J232:S232)</f>
        <v>9.5224898016158317</v>
      </c>
      <c r="D263" s="39">
        <f t="shared" si="24"/>
        <v>-6.5970834527723454E-2</v>
      </c>
      <c r="E263" s="3">
        <v>1190277870</v>
      </c>
      <c r="F263" s="37">
        <f t="shared" si="18"/>
        <v>20.897452621013667</v>
      </c>
      <c r="G263" s="38">
        <f t="shared" si="19"/>
        <v>1271449538.6183903</v>
      </c>
      <c r="H263" s="41">
        <f t="shared" si="20"/>
        <v>-81171668.618390322</v>
      </c>
      <c r="I263" s="59">
        <f t="shared" si="21"/>
        <v>6588839786293772</v>
      </c>
      <c r="J263" s="41">
        <f t="shared" si="22"/>
        <v>81171668.618390322</v>
      </c>
      <c r="K263" s="40">
        <f t="shared" si="23"/>
        <v>6.8195562283612246E-2</v>
      </c>
      <c r="L263" s="41"/>
    </row>
    <row r="264" spans="2:12" x14ac:dyDescent="0.25">
      <c r="B264">
        <v>9.392698804090335</v>
      </c>
      <c r="C264" s="39">
        <f t="array" ref="C264">B$17+SUMPRODUCT(TRANSPOSE(B$18:B$27),'PhiDiff_LN Data'!J233:S233)</f>
        <v>9.4127175385809405</v>
      </c>
      <c r="D264" s="39">
        <f t="shared" si="24"/>
        <v>-2.0018734490605539E-2</v>
      </c>
      <c r="E264" s="3">
        <v>1177074248</v>
      </c>
      <c r="F264" s="37">
        <f t="shared" si="18"/>
        <v>20.886297745647852</v>
      </c>
      <c r="G264" s="38">
        <f t="shared" si="19"/>
        <v>1200875222.6954212</v>
      </c>
      <c r="H264" s="41">
        <f t="shared" si="20"/>
        <v>-23800974.695421219</v>
      </c>
      <c r="I264" s="59">
        <f t="shared" si="21"/>
        <v>566486396452081.12</v>
      </c>
      <c r="J264" s="41">
        <f t="shared" si="22"/>
        <v>23800974.695421219</v>
      </c>
      <c r="K264" s="40">
        <f t="shared" si="23"/>
        <v>2.0220453158211662E-2</v>
      </c>
      <c r="L264" s="41"/>
    </row>
    <row r="265" spans="2:12" x14ac:dyDescent="0.25">
      <c r="B265">
        <v>9.4114650149885364</v>
      </c>
      <c r="C265" s="39">
        <f t="array" ref="C265">B$17+SUMPRODUCT(TRANSPOSE(B$18:B$27),'PhiDiff_LN Data'!J234:S234)</f>
        <v>9.4030530112045927</v>
      </c>
      <c r="D265" s="39">
        <f t="shared" si="24"/>
        <v>8.412003783943689E-3</v>
      </c>
      <c r="E265" s="3">
        <v>1192036201</v>
      </c>
      <c r="F265" s="37">
        <f t="shared" si="18"/>
        <v>20.898928775094856</v>
      </c>
      <c r="G265" s="38">
        <f t="shared" si="19"/>
        <v>1182050845.273421</v>
      </c>
      <c r="H265" s="41">
        <f t="shared" si="20"/>
        <v>9985355.7265789509</v>
      </c>
      <c r="I265" s="59">
        <f t="shared" si="21"/>
        <v>99707328986323.047</v>
      </c>
      <c r="J265" s="41">
        <f t="shared" si="22"/>
        <v>9985355.7265789509</v>
      </c>
      <c r="K265" s="40">
        <f t="shared" si="23"/>
        <v>8.3767218799246437E-3</v>
      </c>
      <c r="L265" s="41"/>
    </row>
    <row r="266" spans="2:12" x14ac:dyDescent="0.25">
      <c r="B266">
        <v>9.365222465215524</v>
      </c>
      <c r="C266" s="39">
        <f t="array" ref="C266">B$17+SUMPRODUCT(TRANSPOSE(B$18:B$27),'PhiDiff_LN Data'!J235:S235)</f>
        <v>9.439840050018816</v>
      </c>
      <c r="D266" s="39">
        <f t="shared" si="24"/>
        <v>-7.4617584803291948E-2</v>
      </c>
      <c r="E266" s="3">
        <v>1146102957</v>
      </c>
      <c r="F266" s="37">
        <f t="shared" si="18"/>
        <v>20.859633291517696</v>
      </c>
      <c r="G266" s="38">
        <f t="shared" si="19"/>
        <v>1234893880.1384182</v>
      </c>
      <c r="H266" s="41">
        <f t="shared" si="20"/>
        <v>-88790923.138418198</v>
      </c>
      <c r="I266" s="59">
        <f t="shared" si="21"/>
        <v>7883828031772488</v>
      </c>
      <c r="J266" s="41">
        <f t="shared" si="22"/>
        <v>88790923.138418198</v>
      </c>
      <c r="K266" s="40">
        <f t="shared" si="23"/>
        <v>7.7472030410631068E-2</v>
      </c>
      <c r="L266" s="41"/>
    </row>
    <row r="267" spans="2:12" x14ac:dyDescent="0.25">
      <c r="B267">
        <v>9.4080153145846825</v>
      </c>
      <c r="C267" s="39">
        <f t="array" ref="C267">B$17+SUMPRODUCT(TRANSPOSE(B$18:B$27),'PhiDiff_LN Data'!J236:S236)</f>
        <v>9.4182421135603658</v>
      </c>
      <c r="D267" s="39">
        <f t="shared" si="24"/>
        <v>-1.0226798975683238E-2</v>
      </c>
      <c r="E267" s="3">
        <v>1170636699</v>
      </c>
      <c r="F267" s="37">
        <f t="shared" si="18"/>
        <v>20.880813624919416</v>
      </c>
      <c r="G267" s="38">
        <f t="shared" si="19"/>
        <v>1182669991.3477595</v>
      </c>
      <c r="H267" s="41">
        <f t="shared" si="20"/>
        <v>-12033292.347759485</v>
      </c>
      <c r="I267" s="59">
        <f t="shared" si="21"/>
        <v>144800124726647</v>
      </c>
      <c r="J267" s="41">
        <f t="shared" si="22"/>
        <v>12033292.347759485</v>
      </c>
      <c r="K267" s="40">
        <f t="shared" si="23"/>
        <v>1.0279271406781247E-2</v>
      </c>
      <c r="L267" s="41"/>
    </row>
    <row r="268" spans="2:12" x14ac:dyDescent="0.25">
      <c r="B268">
        <v>9.3643282072565128</v>
      </c>
      <c r="C268" s="39">
        <f t="array" ref="C268">B$17+SUMPRODUCT(TRANSPOSE(B$18:B$27),'PhiDiff_LN Data'!J237:S237)</f>
        <v>9.3972505778843036</v>
      </c>
      <c r="D268" s="39">
        <f t="shared" si="24"/>
        <v>-3.2922370627790798E-2</v>
      </c>
      <c r="E268" s="3">
        <v>1133726352</v>
      </c>
      <c r="F268" s="37">
        <f t="shared" si="18"/>
        <v>20.848775700962193</v>
      </c>
      <c r="G268" s="38">
        <f t="shared" si="19"/>
        <v>1171672522.7287762</v>
      </c>
      <c r="H268" s="41">
        <f t="shared" si="20"/>
        <v>-37946170.728776217</v>
      </c>
      <c r="I268" s="59">
        <f t="shared" si="21"/>
        <v>1439911872977433</v>
      </c>
      <c r="J268" s="41">
        <f t="shared" si="22"/>
        <v>37946170.728776217</v>
      </c>
      <c r="K268" s="40">
        <f t="shared" si="23"/>
        <v>3.3470308475970059E-2</v>
      </c>
      <c r="L268" s="41"/>
    </row>
    <row r="269" spans="2:12" x14ac:dyDescent="0.25">
      <c r="B269">
        <v>9.3271676276906117</v>
      </c>
      <c r="C269" s="39">
        <f t="array" ref="C269">B$17+SUMPRODUCT(TRANSPOSE(B$18:B$27),'PhiDiff_LN Data'!J238:S238)</f>
        <v>9.3338626840318071</v>
      </c>
      <c r="D269" s="39">
        <f t="shared" si="24"/>
        <v>-6.6950563411953823E-3</v>
      </c>
      <c r="E269" s="3">
        <v>1073289709</v>
      </c>
      <c r="F269" s="37">
        <f t="shared" si="18"/>
        <v>20.793994263219819</v>
      </c>
      <c r="G269" s="38">
        <f t="shared" si="19"/>
        <v>1080499552.294703</v>
      </c>
      <c r="H269" s="41">
        <f t="shared" si="20"/>
        <v>-7209843.2947030067</v>
      </c>
      <c r="I269" s="59">
        <f t="shared" si="21"/>
        <v>51981840334173.906</v>
      </c>
      <c r="J269" s="41">
        <f t="shared" si="22"/>
        <v>7209843.2947030067</v>
      </c>
      <c r="K269" s="40">
        <f t="shared" si="23"/>
        <v>6.7175183310203591E-3</v>
      </c>
      <c r="L269" s="41"/>
    </row>
    <row r="270" spans="2:12" x14ac:dyDescent="0.25">
      <c r="B270">
        <v>9.2985902573611323</v>
      </c>
      <c r="C270" s="39">
        <f t="array" ref="C270">B$17+SUMPRODUCT(TRANSPOSE(B$18:B$27),'PhiDiff_LN Data'!J239:S239)</f>
        <v>9.3873852731049805</v>
      </c>
      <c r="D270" s="39">
        <f t="shared" si="24"/>
        <v>-8.8795015743848182E-2</v>
      </c>
      <c r="E270" s="3">
        <v>1012093811</v>
      </c>
      <c r="F270" s="37">
        <f t="shared" si="18"/>
        <v>20.735287102132034</v>
      </c>
      <c r="G270" s="38">
        <f t="shared" si="19"/>
        <v>1106073416.3158176</v>
      </c>
      <c r="H270" s="41">
        <f t="shared" si="20"/>
        <v>-93979605.315817595</v>
      </c>
      <c r="I270" s="59">
        <f t="shared" si="21"/>
        <v>8832166215316851</v>
      </c>
      <c r="J270" s="41">
        <f t="shared" si="22"/>
        <v>93979605.315817595</v>
      </c>
      <c r="K270" s="40">
        <f t="shared" si="23"/>
        <v>9.2856614964339113E-2</v>
      </c>
      <c r="L270" s="41"/>
    </row>
    <row r="271" spans="2:12" x14ac:dyDescent="0.25">
      <c r="B271">
        <v>9.2476882818249049</v>
      </c>
      <c r="C271" s="39">
        <f t="array" ref="C271">B$17+SUMPRODUCT(TRANSPOSE(B$18:B$27),'PhiDiff_LN Data'!J240:S240)</f>
        <v>9.3544174689627813</v>
      </c>
      <c r="D271" s="39">
        <f t="shared" si="24"/>
        <v>-0.10672918713787638</v>
      </c>
      <c r="E271" s="3">
        <v>931303884</v>
      </c>
      <c r="F271" s="37">
        <f t="shared" si="18"/>
        <v>20.652096187997525</v>
      </c>
      <c r="G271" s="38">
        <f t="shared" si="19"/>
        <v>1036199339.7236639</v>
      </c>
      <c r="H271" s="41">
        <f t="shared" si="20"/>
        <v>-104895455.72366393</v>
      </c>
      <c r="I271" s="59">
        <f t="shared" si="21"/>
        <v>1.100305663147514E+16</v>
      </c>
      <c r="J271" s="41">
        <f t="shared" si="22"/>
        <v>104895455.72366393</v>
      </c>
      <c r="K271" s="40">
        <f t="shared" si="23"/>
        <v>0.11263289837591177</v>
      </c>
      <c r="L271" s="41"/>
    </row>
    <row r="272" spans="2:12" x14ac:dyDescent="0.25">
      <c r="B272">
        <v>9.411644626798795</v>
      </c>
      <c r="C272" s="39">
        <f t="array" ref="C272">B$17+SUMPRODUCT(TRANSPOSE(B$18:B$27),'PhiDiff_LN Data'!J241:S241)</f>
        <v>9.3178326132566216</v>
      </c>
      <c r="D272" s="39">
        <f t="shared" si="24"/>
        <v>9.3812013542173389E-2</v>
      </c>
      <c r="E272" s="5">
        <v>1048155228</v>
      </c>
      <c r="F272" s="37">
        <f t="shared" si="18"/>
        <v>20.770297530197436</v>
      </c>
      <c r="G272" s="38">
        <f t="shared" si="19"/>
        <v>954297014.25551319</v>
      </c>
      <c r="H272" s="41">
        <f t="shared" si="20"/>
        <v>93858213.744486809</v>
      </c>
      <c r="I272" s="59">
        <f t="shared" si="21"/>
        <v>8809364287305773</v>
      </c>
      <c r="J272" s="41">
        <f t="shared" si="22"/>
        <v>93858213.744486809</v>
      </c>
      <c r="K272" s="40">
        <f t="shared" si="23"/>
        <v>8.9546100841932555E-2</v>
      </c>
      <c r="L272" s="41"/>
    </row>
    <row r="273" spans="2:12" x14ac:dyDescent="0.25">
      <c r="B273">
        <v>9.1804144042243383</v>
      </c>
      <c r="C273" s="39">
        <f t="array" ref="C273">B$17+SUMPRODUCT(TRANSPOSE(B$18:B$27),'PhiDiff_LN Data'!J242:S242)</f>
        <v>9.2631255759281004</v>
      </c>
      <c r="D273" s="39">
        <f t="shared" si="24"/>
        <v>-8.2711171703762076E-2</v>
      </c>
      <c r="E273" s="5">
        <v>887641094</v>
      </c>
      <c r="F273" s="37">
        <f t="shared" si="18"/>
        <v>20.604078045832928</v>
      </c>
      <c r="G273" s="38">
        <f t="shared" si="19"/>
        <v>964180636.7452147</v>
      </c>
      <c r="H273" s="41">
        <f t="shared" si="20"/>
        <v>-76539542.745214701</v>
      </c>
      <c r="I273" s="59">
        <f t="shared" si="21"/>
        <v>5858301603646548</v>
      </c>
      <c r="J273" s="41">
        <f t="shared" si="22"/>
        <v>76539542.745214701</v>
      </c>
      <c r="K273" s="40">
        <f t="shared" si="23"/>
        <v>8.6228029845151238E-2</v>
      </c>
      <c r="L273" s="41"/>
    </row>
    <row r="274" spans="2:12" x14ac:dyDescent="0.25">
      <c r="B274">
        <v>9.3077894526940756</v>
      </c>
      <c r="C274" s="39">
        <f t="array" ref="C274">B$17+SUMPRODUCT(TRANSPOSE(B$18:B$27),'PhiDiff_LN Data'!J243:S243)</f>
        <v>9.230431506185635</v>
      </c>
      <c r="D274" s="39">
        <f t="shared" si="24"/>
        <v>7.7357946508440634E-2</v>
      </c>
      <c r="E274" s="5">
        <v>920136308</v>
      </c>
      <c r="F274" s="37">
        <f t="shared" si="18"/>
        <v>20.640032377902187</v>
      </c>
      <c r="G274" s="38">
        <f t="shared" si="19"/>
        <v>851639975.39150405</v>
      </c>
      <c r="H274" s="41">
        <f t="shared" si="20"/>
        <v>68496332.608495951</v>
      </c>
      <c r="I274" s="59">
        <f t="shared" si="21"/>
        <v>4691747580813706</v>
      </c>
      <c r="J274" s="41">
        <f t="shared" si="22"/>
        <v>68496332.608495951</v>
      </c>
      <c r="K274" s="40">
        <f t="shared" si="23"/>
        <v>7.4441506125738008E-2</v>
      </c>
      <c r="L274" s="41"/>
    </row>
    <row r="275" spans="2:12" x14ac:dyDescent="0.25">
      <c r="B275">
        <v>9.3905605147279534</v>
      </c>
      <c r="C275" s="39">
        <f t="array" ref="C275">B$17+SUMPRODUCT(TRANSPOSE(B$18:B$27),'PhiDiff_LN Data'!J244:S244)</f>
        <v>9.4429360733943035</v>
      </c>
      <c r="D275" s="39">
        <f t="shared" si="24"/>
        <v>-5.237555866635013E-2</v>
      </c>
      <c r="E275" s="5">
        <v>1019500178</v>
      </c>
      <c r="F275" s="37">
        <f t="shared" si="18"/>
        <v>20.742578322574158</v>
      </c>
      <c r="G275" s="38">
        <f t="shared" si="19"/>
        <v>1074320151.4826927</v>
      </c>
      <c r="H275" s="41">
        <f t="shared" si="20"/>
        <v>-54819973.482692719</v>
      </c>
      <c r="I275" s="59">
        <f t="shared" si="21"/>
        <v>3005229492643133</v>
      </c>
      <c r="J275" s="41">
        <f t="shared" si="22"/>
        <v>54819973.482692719</v>
      </c>
      <c r="K275" s="40">
        <f t="shared" si="23"/>
        <v>5.3771421198018386E-2</v>
      </c>
      <c r="L275" s="41"/>
    </row>
    <row r="276" spans="2:12" x14ac:dyDescent="0.25">
      <c r="B276">
        <v>9.3944476953490135</v>
      </c>
      <c r="C276" s="39">
        <f t="array" ref="C276">B$17+SUMPRODUCT(TRANSPOSE(B$18:B$27),'PhiDiff_LN Data'!J245:S245)</f>
        <v>9.3532349773852044</v>
      </c>
      <c r="D276" s="39">
        <f t="shared" si="24"/>
        <v>4.1212717963809098E-2</v>
      </c>
      <c r="E276" s="5">
        <v>1082853770</v>
      </c>
      <c r="F276" s="37">
        <f t="shared" si="18"/>
        <v>20.8028657727648</v>
      </c>
      <c r="G276" s="38">
        <f t="shared" si="19"/>
        <v>1039133526.0404992</v>
      </c>
      <c r="H276" s="41">
        <f t="shared" si="20"/>
        <v>43720243.95950079</v>
      </c>
      <c r="I276" s="59">
        <f t="shared" si="21"/>
        <v>1911459731878265.2</v>
      </c>
      <c r="J276" s="41">
        <f t="shared" si="22"/>
        <v>43720243.95950079</v>
      </c>
      <c r="K276" s="40">
        <f t="shared" si="23"/>
        <v>4.0375021236247616E-2</v>
      </c>
      <c r="L276" s="41"/>
    </row>
    <row r="277" spans="2:12" x14ac:dyDescent="0.25">
      <c r="B277">
        <v>9.3484967787905529</v>
      </c>
      <c r="C277" s="39">
        <f t="array" ref="C277">B$17+SUMPRODUCT(TRANSPOSE(B$18:B$27),'PhiDiff_LN Data'!J246:S246)</f>
        <v>9.3054708457274593</v>
      </c>
      <c r="D277" s="39">
        <f t="shared" si="24"/>
        <v>4.3025933063093547E-2</v>
      </c>
      <c r="E277" s="5">
        <v>1069089249</v>
      </c>
      <c r="F277" s="37">
        <f t="shared" si="18"/>
        <v>20.790072953811194</v>
      </c>
      <c r="G277" s="38">
        <f t="shared" si="19"/>
        <v>1024066211.0972848</v>
      </c>
      <c r="H277" s="41">
        <f t="shared" si="20"/>
        <v>45023037.902715206</v>
      </c>
      <c r="I277" s="59">
        <f t="shared" si="21"/>
        <v>2027073941989330</v>
      </c>
      <c r="J277" s="41">
        <f t="shared" si="22"/>
        <v>45023037.902715206</v>
      </c>
      <c r="K277" s="40">
        <f t="shared" si="23"/>
        <v>4.2113451187380899E-2</v>
      </c>
      <c r="L277" s="41"/>
    </row>
    <row r="278" spans="2:12" x14ac:dyDescent="0.25">
      <c r="B278">
        <v>9.3729785839097737</v>
      </c>
      <c r="C278" s="39">
        <f t="array" ref="C278">B$17+SUMPRODUCT(TRANSPOSE(B$18:B$27),'PhiDiff_LN Data'!J247:S247)</f>
        <v>9.3030376211287127</v>
      </c>
      <c r="D278" s="39">
        <f t="shared" si="24"/>
        <v>6.9940962781060989E-2</v>
      </c>
      <c r="E278" s="5">
        <v>1087903959</v>
      </c>
      <c r="F278" s="37">
        <f t="shared" si="18"/>
        <v>20.807518708505931</v>
      </c>
      <c r="G278" s="38">
        <f t="shared" si="19"/>
        <v>1014414814.4845283</v>
      </c>
      <c r="H278" s="41">
        <f t="shared" si="20"/>
        <v>73489144.515471697</v>
      </c>
      <c r="I278" s="59">
        <f t="shared" si="21"/>
        <v>5400654361615884</v>
      </c>
      <c r="J278" s="41">
        <f t="shared" si="22"/>
        <v>73489144.515471697</v>
      </c>
      <c r="K278" s="40">
        <f t="shared" si="23"/>
        <v>6.7551132531058003E-2</v>
      </c>
      <c r="L278" s="41"/>
    </row>
    <row r="279" spans="2:12" x14ac:dyDescent="0.25">
      <c r="B279">
        <v>9.3172707249300846</v>
      </c>
      <c r="C279" s="39">
        <f t="array" ref="C279">B$17+SUMPRODUCT(TRANSPOSE(B$18:B$27),'PhiDiff_LN Data'!J248:S248)</f>
        <v>9.2731331584903103</v>
      </c>
      <c r="D279" s="39">
        <f t="shared" si="24"/>
        <v>4.413756643977429E-2</v>
      </c>
      <c r="E279" s="5">
        <v>1038876850</v>
      </c>
      <c r="F279" s="37">
        <f t="shared" si="18"/>
        <v>20.761406014608347</v>
      </c>
      <c r="G279" s="38">
        <f t="shared" si="19"/>
        <v>994020559.6590631</v>
      </c>
      <c r="H279" s="41">
        <f t="shared" si="20"/>
        <v>44856290.340936899</v>
      </c>
      <c r="I279" s="59">
        <f t="shared" si="21"/>
        <v>2012086783150429</v>
      </c>
      <c r="J279" s="41">
        <f t="shared" si="22"/>
        <v>44856290.340936899</v>
      </c>
      <c r="K279" s="40">
        <f t="shared" si="23"/>
        <v>4.3177678221376192E-2</v>
      </c>
      <c r="L279" s="41"/>
    </row>
    <row r="280" spans="2:12" x14ac:dyDescent="0.25">
      <c r="B280">
        <v>9.2995101795973021</v>
      </c>
      <c r="C280" s="39">
        <f t="array" ref="C280">B$17+SUMPRODUCT(TRANSPOSE(B$18:B$27),'PhiDiff_LN Data'!J249:S249)</f>
        <v>9.1724382052054239</v>
      </c>
      <c r="D280" s="39">
        <f t="shared" si="24"/>
        <v>0.12707197439187823</v>
      </c>
      <c r="E280" s="5">
        <v>995030042</v>
      </c>
      <c r="F280" s="37">
        <f t="shared" si="18"/>
        <v>20.718283487631894</v>
      </c>
      <c r="G280" s="38">
        <f t="shared" si="19"/>
        <v>876293390.28150022</v>
      </c>
      <c r="H280" s="41">
        <f t="shared" si="20"/>
        <v>118736651.71849978</v>
      </c>
      <c r="I280" s="59">
        <f t="shared" si="21"/>
        <v>1.4098392461320316E+16</v>
      </c>
      <c r="J280" s="41">
        <f t="shared" si="22"/>
        <v>118736651.71849978</v>
      </c>
      <c r="K280" s="40">
        <f t="shared" si="23"/>
        <v>0.11932971539215072</v>
      </c>
      <c r="L280" s="41"/>
    </row>
    <row r="281" spans="2:12" x14ac:dyDescent="0.25">
      <c r="B281">
        <v>9.3776138307270536</v>
      </c>
      <c r="C281" s="39">
        <f t="array" ref="C281">B$17+SUMPRODUCT(TRANSPOSE(B$18:B$27),'PhiDiff_LN Data'!J250:S250)</f>
        <v>9.2229502732341633</v>
      </c>
      <c r="D281" s="39">
        <f t="shared" si="24"/>
        <v>0.15466355749289029</v>
      </c>
      <c r="E281" s="5">
        <v>1050644633</v>
      </c>
      <c r="F281" s="37">
        <f t="shared" si="18"/>
        <v>20.772669748924596</v>
      </c>
      <c r="G281" s="38">
        <f t="shared" si="19"/>
        <v>900090787.70761442</v>
      </c>
      <c r="H281" s="41">
        <f t="shared" si="20"/>
        <v>150553845.29238558</v>
      </c>
      <c r="I281" s="59">
        <f t="shared" si="21"/>
        <v>2.2666460332323572E+16</v>
      </c>
      <c r="J281" s="41">
        <f t="shared" si="22"/>
        <v>150553845.29238558</v>
      </c>
      <c r="K281" s="40">
        <f t="shared" si="23"/>
        <v>0.14329663957117036</v>
      </c>
      <c r="L281" s="41"/>
    </row>
    <row r="282" spans="2:12" x14ac:dyDescent="0.25">
      <c r="B282">
        <v>9.2954085811994904</v>
      </c>
      <c r="C282" s="39">
        <f t="array" ref="C282">B$17+SUMPRODUCT(TRANSPOSE(B$18:B$27),'PhiDiff_LN Data'!J251:S251)</f>
        <v>9.2969916403467252</v>
      </c>
      <c r="D282" s="39">
        <f t="shared" si="24"/>
        <v>-1.5830591472347777E-3</v>
      </c>
      <c r="E282" s="5">
        <v>997115275</v>
      </c>
      <c r="F282" s="37">
        <f t="shared" si="18"/>
        <v>20.720376943108018</v>
      </c>
      <c r="G282" s="38">
        <f t="shared" si="19"/>
        <v>998695017.53996241</v>
      </c>
      <c r="H282" s="41">
        <f t="shared" si="20"/>
        <v>-1579742.5399624109</v>
      </c>
      <c r="I282" s="59">
        <f t="shared" si="21"/>
        <v>2495586492566.8896</v>
      </c>
      <c r="J282" s="41">
        <f t="shared" si="22"/>
        <v>1579742.5399624109</v>
      </c>
      <c r="K282" s="40">
        <f t="shared" si="23"/>
        <v>1.58431284683951E-3</v>
      </c>
      <c r="L282" s="41"/>
    </row>
    <row r="283" spans="2:12" x14ac:dyDescent="0.25">
      <c r="B283">
        <v>9.3008339998278444</v>
      </c>
      <c r="C283" s="39">
        <f t="array" ref="C283">B$17+SUMPRODUCT(TRANSPOSE(B$18:B$27),'PhiDiff_LN Data'!J252:S252)</f>
        <v>9.1385710552585504</v>
      </c>
      <c r="D283" s="39">
        <f t="shared" si="24"/>
        <v>0.16226294456929402</v>
      </c>
      <c r="E283" s="5">
        <v>974116358</v>
      </c>
      <c r="F283" s="37">
        <f t="shared" si="18"/>
        <v>20.697041318537256</v>
      </c>
      <c r="G283" s="38">
        <f t="shared" si="19"/>
        <v>828210886.67128766</v>
      </c>
      <c r="H283" s="41">
        <f t="shared" si="20"/>
        <v>145905471.32871234</v>
      </c>
      <c r="I283" s="59">
        <f t="shared" si="21"/>
        <v>2.12884065636537E+16</v>
      </c>
      <c r="J283" s="41">
        <f t="shared" si="22"/>
        <v>145905471.32871234</v>
      </c>
      <c r="K283" s="40">
        <f t="shared" si="23"/>
        <v>0.14978238495889457</v>
      </c>
      <c r="L283" s="41"/>
    </row>
    <row r="284" spans="2:12" x14ac:dyDescent="0.25">
      <c r="H284" s="1" t="s">
        <v>142</v>
      </c>
      <c r="I284" s="1" t="s">
        <v>132</v>
      </c>
      <c r="J284" s="1" t="s">
        <v>133</v>
      </c>
      <c r="K284" s="1" t="s">
        <v>134</v>
      </c>
      <c r="L284" s="1" t="s">
        <v>141</v>
      </c>
    </row>
    <row r="285" spans="2:12" x14ac:dyDescent="0.25">
      <c r="D285" s="39"/>
      <c r="G285" t="s">
        <v>138</v>
      </c>
      <c r="H285" s="55">
        <f>STDEV(H34:H236)</f>
        <v>44375896.808230296</v>
      </c>
      <c r="I285" s="55">
        <f>SQRT(AVERAGE(I34:I236))</f>
        <v>44292542.640678518</v>
      </c>
      <c r="J285" s="55">
        <f>AVERAGE(J34:J236)</f>
        <v>31916509.321251228</v>
      </c>
      <c r="K285" s="40">
        <f>AVERAGE(K34:K236)</f>
        <v>4.8400992265030002E-2</v>
      </c>
      <c r="L285" s="58">
        <f>CORREL(H34:H235,H35:H236)</f>
        <v>-7.6811347967974727E-3</v>
      </c>
    </row>
    <row r="286" spans="2:12" x14ac:dyDescent="0.25">
      <c r="D286" s="39"/>
      <c r="G286" t="s">
        <v>65</v>
      </c>
      <c r="H286" s="41">
        <f>STDEV(H237:H283)</f>
        <v>78484826.397694349</v>
      </c>
      <c r="I286" s="41">
        <f>SQRT(AVERAGE(I237:I283))</f>
        <v>82058459.119002715</v>
      </c>
      <c r="J286" s="41">
        <f>AVERAGE(J237:J283)</f>
        <v>69024243.513182119</v>
      </c>
      <c r="K286" s="40">
        <f>AVERAGE(K237:K283)</f>
        <v>6.2509358969233222E-2</v>
      </c>
      <c r="L286" s="58">
        <f>CORREL(H237:H282,H238:H283)</f>
        <v>0.23541025223364004</v>
      </c>
    </row>
  </sheetData>
  <conditionalFormatting sqref="E17:E27">
    <cfRule type="cellIs" dxfId="0" priority="1" operator="lessThan">
      <formula>0.05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</vt:lpstr>
      <vt:lpstr>Correlations</vt:lpstr>
      <vt:lpstr>Lagged Holdback Model</vt:lpstr>
      <vt:lpstr>Lagged Full Model</vt:lpstr>
      <vt:lpstr>Lagged LN-LN data</vt:lpstr>
      <vt:lpstr>LN-LN regr</vt:lpstr>
      <vt:lpstr>Lagged Ratio data</vt:lpstr>
      <vt:lpstr>Ratio regr</vt:lpstr>
      <vt:lpstr>PhiDiff_LN Data</vt:lpstr>
      <vt:lpstr>PhiDiff_LN regr</vt:lpstr>
      <vt:lpstr>PDiff_LN regr 2</vt:lpstr>
      <vt:lpstr>PhiDiff_LN holdback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remove</cp:lastModifiedBy>
  <dcterms:created xsi:type="dcterms:W3CDTF">2017-02-08T18:54:30Z</dcterms:created>
  <dcterms:modified xsi:type="dcterms:W3CDTF">2017-02-12T02:50:42Z</dcterms:modified>
</cp:coreProperties>
</file>