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1680" windowWidth="11430" windowHeight="6735"/>
  </bookViews>
  <sheets>
    <sheet name="1.  politician" sheetId="9" r:id="rId1"/>
    <sheet name="2.  Clerical I" sheetId="1" r:id="rId2"/>
  </sheets>
  <calcPr calcId="125725"/>
</workbook>
</file>

<file path=xl/calcChain.xml><?xml version="1.0" encoding="utf-8"?>
<calcChain xmlns="http://schemas.openxmlformats.org/spreadsheetml/2006/main">
  <c r="O7" i="9"/>
  <c r="O6"/>
  <c r="O5"/>
  <c r="A7"/>
  <c r="C7"/>
  <c r="A8"/>
  <c r="C8"/>
  <c r="A9"/>
  <c r="C9"/>
  <c r="A10"/>
  <c r="C10"/>
  <c r="A11"/>
  <c r="C11"/>
  <c r="A12"/>
  <c r="C12"/>
  <c r="A13"/>
  <c r="C13"/>
  <c r="A14"/>
  <c r="C14"/>
  <c r="A15"/>
  <c r="C15"/>
  <c r="A16"/>
  <c r="C16"/>
  <c r="A17"/>
  <c r="C17"/>
  <c r="A18"/>
  <c r="C18"/>
  <c r="A19"/>
  <c r="C19"/>
  <c r="A20"/>
  <c r="C20"/>
  <c r="A21"/>
  <c r="C21"/>
  <c r="A22"/>
  <c r="C22"/>
  <c r="A23"/>
  <c r="C23"/>
  <c r="A24"/>
  <c r="C24"/>
  <c r="A25"/>
  <c r="C25"/>
  <c r="A26"/>
  <c r="C26"/>
  <c r="A27"/>
  <c r="C27"/>
  <c r="A28"/>
  <c r="C28"/>
  <c r="A29"/>
  <c r="C29"/>
  <c r="A30"/>
  <c r="C30"/>
  <c r="A31"/>
  <c r="C31"/>
  <c r="A32"/>
  <c r="C32"/>
  <c r="A33"/>
  <c r="C33"/>
  <c r="A34"/>
  <c r="C34"/>
  <c r="A35"/>
  <c r="C35"/>
  <c r="A36"/>
  <c r="C36"/>
  <c r="A37"/>
  <c r="C37"/>
  <c r="A38"/>
  <c r="C38"/>
  <c r="A39"/>
  <c r="C39"/>
  <c r="A40"/>
  <c r="C40"/>
  <c r="A41"/>
  <c r="C41"/>
  <c r="A42"/>
  <c r="C42"/>
  <c r="A43"/>
  <c r="C43"/>
  <c r="A44"/>
  <c r="C44"/>
  <c r="A45"/>
  <c r="C45"/>
  <c r="A46"/>
  <c r="C46"/>
  <c r="A47"/>
  <c r="C47"/>
  <c r="A48"/>
  <c r="C48"/>
  <c r="A49"/>
  <c r="C49"/>
  <c r="A50"/>
  <c r="C50"/>
  <c r="A51"/>
  <c r="C51"/>
  <c r="A52"/>
  <c r="C52"/>
  <c r="A53"/>
  <c r="C53"/>
  <c r="A54"/>
  <c r="C54"/>
  <c r="A55"/>
  <c r="C55"/>
  <c r="A56"/>
  <c r="C56"/>
  <c r="A57"/>
  <c r="C57"/>
  <c r="A58"/>
  <c r="C58"/>
  <c r="A59"/>
  <c r="C59"/>
  <c r="A60"/>
  <c r="C60"/>
  <c r="A61"/>
  <c r="C61"/>
  <c r="A62"/>
  <c r="C62"/>
  <c r="A63"/>
  <c r="C63"/>
  <c r="A64"/>
  <c r="C64"/>
  <c r="A65"/>
  <c r="C65"/>
  <c r="A66"/>
  <c r="C66"/>
  <c r="A67"/>
  <c r="C67"/>
  <c r="A68"/>
  <c r="C68"/>
  <c r="A69"/>
  <c r="C69"/>
  <c r="A70"/>
  <c r="C70"/>
  <c r="A71"/>
  <c r="C71"/>
  <c r="A72"/>
  <c r="C72"/>
  <c r="A73"/>
  <c r="C73"/>
  <c r="A74"/>
  <c r="C74"/>
  <c r="A75"/>
  <c r="C75"/>
  <c r="A76"/>
  <c r="C76"/>
  <c r="A77"/>
  <c r="C77"/>
  <c r="A78"/>
  <c r="C78"/>
  <c r="A79"/>
  <c r="C79"/>
  <c r="A80"/>
  <c r="C80"/>
  <c r="A81"/>
  <c r="C81"/>
  <c r="A82"/>
  <c r="C82"/>
  <c r="A83"/>
  <c r="C83"/>
  <c r="A84"/>
  <c r="C84"/>
  <c r="A85"/>
  <c r="C85"/>
  <c r="A86"/>
  <c r="C86"/>
  <c r="A87"/>
  <c r="C87"/>
  <c r="A88"/>
  <c r="C88"/>
  <c r="A89"/>
  <c r="C89"/>
  <c r="A90"/>
  <c r="C90"/>
  <c r="A91"/>
  <c r="C91"/>
  <c r="A92"/>
  <c r="C92"/>
  <c r="A93"/>
  <c r="C93"/>
  <c r="A94"/>
  <c r="C94"/>
  <c r="A95"/>
  <c r="C95"/>
  <c r="A96"/>
  <c r="C96"/>
  <c r="A97"/>
  <c r="C97"/>
  <c r="A98"/>
  <c r="C98"/>
  <c r="A99"/>
  <c r="C99"/>
  <c r="A100"/>
  <c r="C100"/>
  <c r="A101"/>
  <c r="C101"/>
  <c r="A102"/>
  <c r="C102"/>
  <c r="A103"/>
  <c r="C103"/>
  <c r="A104"/>
  <c r="C104"/>
  <c r="A105"/>
  <c r="C105"/>
  <c r="A106"/>
  <c r="C106"/>
  <c r="A107"/>
  <c r="C107"/>
  <c r="A108"/>
  <c r="C108"/>
  <c r="A109"/>
  <c r="C109"/>
  <c r="A110"/>
  <c r="C110"/>
  <c r="A111"/>
  <c r="C111"/>
  <c r="A112"/>
  <c r="C112"/>
  <c r="A113"/>
  <c r="C113"/>
  <c r="A114"/>
  <c r="C114"/>
  <c r="A115"/>
  <c r="C115"/>
  <c r="A116"/>
  <c r="C116"/>
  <c r="A117"/>
  <c r="C117"/>
  <c r="A118"/>
  <c r="C118"/>
  <c r="A119"/>
  <c r="C119"/>
  <c r="A120"/>
  <c r="C120"/>
  <c r="A121"/>
  <c r="C121"/>
  <c r="A122"/>
  <c r="C122"/>
  <c r="A123"/>
  <c r="C123"/>
  <c r="A124"/>
  <c r="C124"/>
  <c r="A125"/>
  <c r="C125"/>
  <c r="A126"/>
  <c r="C126"/>
  <c r="A127"/>
  <c r="C127"/>
  <c r="A128"/>
  <c r="C128"/>
  <c r="A129"/>
  <c r="C129"/>
  <c r="A130"/>
  <c r="C130"/>
  <c r="A131"/>
  <c r="C131"/>
  <c r="A132"/>
  <c r="C132"/>
  <c r="A133"/>
  <c r="C133"/>
  <c r="A134"/>
  <c r="C134"/>
  <c r="A135"/>
  <c r="C135"/>
  <c r="A136"/>
  <c r="C136"/>
  <c r="A137"/>
  <c r="C137"/>
  <c r="A138"/>
  <c r="C138"/>
  <c r="A139"/>
  <c r="C139"/>
  <c r="A140"/>
  <c r="C140"/>
  <c r="A141"/>
  <c r="C141"/>
  <c r="A142"/>
  <c r="C142"/>
  <c r="A143"/>
  <c r="C143"/>
  <c r="A144"/>
  <c r="C144"/>
  <c r="A145"/>
  <c r="C145"/>
  <c r="A146"/>
  <c r="C146"/>
  <c r="A147"/>
  <c r="C147"/>
  <c r="A148"/>
  <c r="C148"/>
  <c r="A149"/>
  <c r="C149"/>
  <c r="A150"/>
  <c r="C150"/>
  <c r="A151"/>
  <c r="C151"/>
  <c r="A152"/>
  <c r="C152"/>
  <c r="A153"/>
  <c r="C153"/>
  <c r="A154"/>
  <c r="C154"/>
  <c r="A155"/>
  <c r="C155"/>
  <c r="A156"/>
  <c r="C156"/>
  <c r="A157"/>
  <c r="C157"/>
  <c r="A158"/>
  <c r="C158"/>
  <c r="A159"/>
  <c r="C159"/>
  <c r="A160"/>
  <c r="C160"/>
  <c r="A161"/>
  <c r="C161"/>
  <c r="A162"/>
  <c r="C162"/>
  <c r="A163"/>
  <c r="C163"/>
  <c r="A164"/>
  <c r="C164"/>
  <c r="A165"/>
  <c r="C165"/>
  <c r="A166"/>
  <c r="C166"/>
  <c r="A167"/>
  <c r="C167"/>
  <c r="A168"/>
  <c r="C168"/>
  <c r="A169"/>
  <c r="C169"/>
  <c r="A170"/>
  <c r="C170"/>
  <c r="A171"/>
  <c r="C171"/>
  <c r="A172"/>
  <c r="C172"/>
  <c r="A173"/>
  <c r="C173"/>
  <c r="A174"/>
  <c r="C174"/>
  <c r="A175"/>
  <c r="C175"/>
  <c r="A176"/>
  <c r="C176"/>
  <c r="A177"/>
  <c r="C177"/>
  <c r="A178"/>
  <c r="C178"/>
  <c r="A179"/>
  <c r="C179"/>
  <c r="A180"/>
  <c r="C180"/>
  <c r="A181"/>
  <c r="C181"/>
  <c r="A182"/>
  <c r="C182"/>
  <c r="A183"/>
  <c r="C183"/>
  <c r="A184"/>
  <c r="C184"/>
  <c r="A185"/>
  <c r="C185"/>
  <c r="C6"/>
  <c r="I25"/>
  <c r="L25"/>
  <c r="D14" i="1"/>
  <c r="F18"/>
  <c r="D25"/>
  <c r="I36"/>
  <c r="B6" i="9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I29"/>
  <c r="I27"/>
  <c r="H2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E25" i="1"/>
  <c r="D28"/>
</calcChain>
</file>

<file path=xl/sharedStrings.xml><?xml version="1.0" encoding="utf-8"?>
<sst xmlns="http://schemas.openxmlformats.org/spreadsheetml/2006/main" count="57" uniqueCount="55">
  <si>
    <t>Clerical workers process checks in batches of 1,000. This process results</t>
  </si>
  <si>
    <t>in errors 4% of the time on the average.</t>
  </si>
  <si>
    <t>From the problem statement, we know:</t>
  </si>
  <si>
    <t>n</t>
  </si>
  <si>
    <t>p</t>
  </si>
  <si>
    <t>(a) For a batch of 1,000 checks, how many errors would you expect from an</t>
  </si>
  <si>
    <t>average worker?</t>
  </si>
  <si>
    <t>X = number of errors in batch of 1,000 checks</t>
  </si>
  <si>
    <t>(c) One worker had 60 errors in a batch of 1,000. This person claims that</t>
  </si>
  <si>
    <t>60 errors is not an unusual occurrence for these workers. Is this claim</t>
  </si>
  <si>
    <t>reasonable?</t>
  </si>
  <si>
    <t>E[X] = np = C8*C9</t>
  </si>
  <si>
    <t>We consider the probability that a worker makes 60 or more errors:</t>
  </si>
  <si>
    <t>P(X &gt;= 60) = 1.0 - P(X &lt;= 59) = 1.0 - BINOMDIST(59, C8, C9, 1)</t>
  </si>
  <si>
    <t>So there is a 0.15% probability of making 60 or more errors. Therefore,</t>
  </si>
  <si>
    <t>the claim is not reasonable; something other than pure chance</t>
  </si>
  <si>
    <t>is causing this worker to make so many errors.</t>
  </si>
  <si>
    <t>or</t>
  </si>
  <si>
    <t>(b) Provide a three-sigma lower and upper bound for a batch of 1,000.</t>
  </si>
  <si>
    <t>σ = sqrt(np(1-p)) = SQRT(C8*C9*(1 - C9))</t>
  </si>
  <si>
    <t>To provide a three-sigma lower and upper bound means to provide</t>
  </si>
  <si>
    <t>a</t>
  </si>
  <si>
    <t>b</t>
  </si>
  <si>
    <t>P(a ≤ X ≤ b)</t>
  </si>
  <si>
    <t>a and b, each an equal distance of 3σ from E[X]. Since we are</t>
  </si>
  <si>
    <t>working with a discrete distribution, the convention is to provide a</t>
  </si>
  <si>
    <t>Hence:</t>
  </si>
  <si>
    <t>Notice that:</t>
  </si>
  <si>
    <t>In other words, the probability that X falls within 3σ of its mean is about 99.79%.</t>
  </si>
  <si>
    <t>Another way to reach the same conclusion is to see that 60 falls</t>
  </si>
  <si>
    <t>outside of the three-sigma lower and upper bounds calculated in</t>
  </si>
  <si>
    <t>part (b). Hence, X = 60 is a very unlikely occurrence.</t>
  </si>
  <si>
    <r>
      <t xml:space="preserve">and b integer, each an equal distance of </t>
    </r>
    <r>
      <rPr>
        <b/>
        <sz val="10"/>
        <rFont val="Arial"/>
        <family val="2"/>
      </rPr>
      <t>at least</t>
    </r>
    <r>
      <rPr>
        <sz val="10"/>
        <rFont val="Arial"/>
        <family val="2"/>
      </rPr>
      <t xml:space="preserve"> 3σ from E[X].</t>
    </r>
  </si>
  <si>
    <t>K</t>
  </si>
  <si>
    <t>P(X=k)</t>
  </si>
  <si>
    <t>mean=E[X] = np = (186)(0.5) =</t>
  </si>
  <si>
    <t>variance= V[X] = np(1-p) = (186)(0.5)(0.5) =</t>
  </si>
  <si>
    <r>
      <t xml:space="preserve">P(X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88) = BINOMDIST(88, 186, 0.5,1) =</t>
    </r>
  </si>
  <si>
    <t>OR SUM OF A6 THROUGH A94 =</t>
  </si>
  <si>
    <t xml:space="preserve">The politician should not conclude that her support has fallen below 50% </t>
  </si>
  <si>
    <t>because 25.47% is not small enough to reject the 50% assumption</t>
  </si>
  <si>
    <t>A</t>
  </si>
  <si>
    <t>B.</t>
  </si>
  <si>
    <t>C.</t>
  </si>
  <si>
    <t>D.</t>
  </si>
  <si>
    <t>the proportion remains at 50% or above.</t>
  </si>
  <si>
    <t xml:space="preserve">stdev = </t>
  </si>
  <si>
    <t>A:  Clerical workers : SOLUTION #1</t>
  </si>
  <si>
    <t>P(X&lt;=k)</t>
  </si>
  <si>
    <t>95% confidence interval  is given by:</t>
  </si>
  <si>
    <t>But sample proportion has 88 successes</t>
  </si>
  <si>
    <t>Since 95% confidence interval contains sample, we cannot reject the hypothesis that</t>
  </si>
  <si>
    <t>(see table to left)</t>
  </si>
  <si>
    <t>Lower</t>
  </si>
  <si>
    <t>Upper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</si>
</sst>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0" fontId="1" fillId="0" borderId="0" xfId="0" quotePrefix="1" applyFont="1" applyBorder="1" applyAlignment="1">
      <alignment horizontal="left"/>
    </xf>
    <xf numFmtId="0" fontId="1" fillId="0" borderId="0" xfId="0" quotePrefix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Binomial Probabilities for n = 186 and p = 0.5</a:t>
            </a:r>
          </a:p>
        </c:rich>
      </c:tx>
      <c:layout>
        <c:manualLayout>
          <c:xMode val="edge"/>
          <c:yMode val="edge"/>
          <c:x val="0.15478615071283108"/>
          <c:y val="3.832752613240417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478615071283108"/>
          <c:y val="0.22996515679442525"/>
          <c:w val="0.81670061099796332"/>
          <c:h val="0.52264808362369386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'1.  politician'!$A$6:$A$185</c:f>
              <c:numCache>
                <c:formatCode>General</c:formatCode>
                <c:ptCount val="1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</c:numCache>
            </c:numRef>
          </c:cat>
          <c:val>
            <c:numRef>
              <c:f>'1.  politician'!$B$6:$B$185</c:f>
              <c:numCache>
                <c:formatCode>General</c:formatCode>
                <c:ptCount val="180"/>
                <c:pt idx="0">
                  <c:v>1.0195788231247637E-56</c:v>
                </c:pt>
                <c:pt idx="1">
                  <c:v>1.8964166110120639E-54</c:v>
                </c:pt>
                <c:pt idx="2">
                  <c:v>1.7541853651861625E-52</c:v>
                </c:pt>
                <c:pt idx="3">
                  <c:v>1.0759003573141817E-50</c:v>
                </c:pt>
                <c:pt idx="4">
                  <c:v>4.9222441347123905E-49</c:v>
                </c:pt>
                <c:pt idx="5">
                  <c:v>1.7916968650353131E-47</c:v>
                </c:pt>
                <c:pt idx="6">
                  <c:v>5.4049522095232075E-46</c:v>
                </c:pt>
                <c:pt idx="7">
                  <c:v>1.3898448538773985E-44</c:v>
                </c:pt>
                <c:pt idx="8">
                  <c:v>3.1097778605506855E-43</c:v>
                </c:pt>
                <c:pt idx="9">
                  <c:v>6.1504495464224767E-42</c:v>
                </c:pt>
                <c:pt idx="10">
                  <c:v>1.0886295697167649E-40</c:v>
                </c:pt>
                <c:pt idx="11">
                  <c:v>1.7418073115468264E-39</c:v>
                </c:pt>
                <c:pt idx="12">
                  <c:v>2.5401356626724622E-38</c:v>
                </c:pt>
                <c:pt idx="13">
                  <c:v>3.3998738869616101E-37</c:v>
                </c:pt>
                <c:pt idx="14">
                  <c:v>4.2012727317454252E-36</c:v>
                </c:pt>
                <c:pt idx="15">
                  <c:v>4.8174593990680962E-35</c:v>
                </c:pt>
                <c:pt idx="16">
                  <c:v>5.1486597327540376E-34</c:v>
                </c:pt>
                <c:pt idx="17">
                  <c:v>5.1486597327539726E-33</c:v>
                </c:pt>
                <c:pt idx="18">
                  <c:v>4.8340194157523517E-32</c:v>
                </c:pt>
                <c:pt idx="19">
                  <c:v>4.2742908518231385E-31</c:v>
                </c:pt>
                <c:pt idx="20">
                  <c:v>3.5690328612723264E-30</c:v>
                </c:pt>
                <c:pt idx="21">
                  <c:v>2.8212354998628895E-29</c:v>
                </c:pt>
                <c:pt idx="22">
                  <c:v>2.1159266248971718E-28</c:v>
                </c:pt>
                <c:pt idx="23">
                  <c:v>1.5087476803614648E-27</c:v>
                </c:pt>
                <c:pt idx="24">
                  <c:v>1.0246911329121653E-26</c:v>
                </c:pt>
                <c:pt idx="25">
                  <c:v>6.6399985412707349E-26</c:v>
                </c:pt>
                <c:pt idx="26">
                  <c:v>4.1116914044022779E-25</c:v>
                </c:pt>
                <c:pt idx="27">
                  <c:v>2.4365578692754252E-24</c:v>
                </c:pt>
                <c:pt idx="28">
                  <c:v>1.3836167900528348E-23</c:v>
                </c:pt>
                <c:pt idx="29">
                  <c:v>7.5383259595982064E-23</c:v>
                </c:pt>
                <c:pt idx="30">
                  <c:v>3.9450572521897382E-22</c:v>
                </c:pt>
                <c:pt idx="31">
                  <c:v>1.9852546172309669E-21</c:v>
                </c:pt>
                <c:pt idx="32">
                  <c:v>9.6160770522123908E-21</c:v>
                </c:pt>
                <c:pt idx="33">
                  <c:v>4.4875026243657963E-20</c:v>
                </c:pt>
                <c:pt idx="34">
                  <c:v>2.0193761809646101E-19</c:v>
                </c:pt>
                <c:pt idx="35">
                  <c:v>8.7698622716177634E-19</c:v>
                </c:pt>
                <c:pt idx="36">
                  <c:v>3.6784700083730083E-18</c:v>
                </c:pt>
                <c:pt idx="37">
                  <c:v>1.491271625016089E-17</c:v>
                </c:pt>
                <c:pt idx="38">
                  <c:v>5.8473545296683481E-17</c:v>
                </c:pt>
                <c:pt idx="39">
                  <c:v>2.2189960779254311E-16</c:v>
                </c:pt>
                <c:pt idx="40">
                  <c:v>8.1548105863758505E-16</c:v>
                </c:pt>
                <c:pt idx="41">
                  <c:v>2.9039081600265316E-15</c:v>
                </c:pt>
                <c:pt idx="42">
                  <c:v>1.0025397219139221E-14</c:v>
                </c:pt>
                <c:pt idx="43">
                  <c:v>3.3573423245489574E-14</c:v>
                </c:pt>
                <c:pt idx="44">
                  <c:v>1.0911362554784117E-13</c:v>
                </c:pt>
                <c:pt idx="45">
                  <c:v>3.4431410728430002E-13</c:v>
                </c:pt>
                <c:pt idx="46">
                  <c:v>1.0553975897192674E-12</c:v>
                </c:pt>
                <c:pt idx="47">
                  <c:v>3.1437375012913891E-12</c:v>
                </c:pt>
                <c:pt idx="48">
                  <c:v>9.1037398474897088E-12</c:v>
                </c:pt>
                <c:pt idx="49">
                  <c:v>2.5639104060277166E-11</c:v>
                </c:pt>
                <c:pt idx="50">
                  <c:v>7.0251145125159417E-11</c:v>
                </c:pt>
                <c:pt idx="51">
                  <c:v>1.873363870004266E-10</c:v>
                </c:pt>
                <c:pt idx="52">
                  <c:v>4.8635408163572263E-10</c:v>
                </c:pt>
                <c:pt idx="53">
                  <c:v>1.2296499422488085E-9</c:v>
                </c:pt>
                <c:pt idx="54">
                  <c:v>3.0285822651683589E-9</c:v>
                </c:pt>
                <c:pt idx="55">
                  <c:v>7.2685974364040106E-9</c:v>
                </c:pt>
                <c:pt idx="56">
                  <c:v>1.700332614587366E-8</c:v>
                </c:pt>
                <c:pt idx="57">
                  <c:v>3.8779515771290806E-8</c:v>
                </c:pt>
                <c:pt idx="58">
                  <c:v>8.625099197407786E-8</c:v>
                </c:pt>
                <c:pt idx="59">
                  <c:v>1.8712079614715355E-7</c:v>
                </c:pt>
                <c:pt idx="60">
                  <c:v>3.9607235184480803E-7</c:v>
                </c:pt>
                <c:pt idx="61">
                  <c:v>8.18116661187637E-7</c:v>
                </c:pt>
                <c:pt idx="62">
                  <c:v>1.6494287523944039E-6</c:v>
                </c:pt>
                <c:pt idx="63">
                  <c:v>3.246494687252498E-6</c:v>
                </c:pt>
                <c:pt idx="64">
                  <c:v>6.2393569770633988E-6</c:v>
                </c:pt>
                <c:pt idx="65">
                  <c:v>1.1710793095411303E-5</c:v>
                </c:pt>
                <c:pt idx="66">
                  <c:v>2.1469787341587544E-5</c:v>
                </c:pt>
                <c:pt idx="67">
                  <c:v>3.8453350462544862E-5</c:v>
                </c:pt>
                <c:pt idx="68">
                  <c:v>6.7293363309453479E-5</c:v>
                </c:pt>
                <c:pt idx="69">
                  <c:v>1.1508140392051463E-4</c:v>
                </c:pt>
                <c:pt idx="70">
                  <c:v>1.9235034655285893E-4</c:v>
                </c:pt>
                <c:pt idx="71">
                  <c:v>3.1426253803002293E-4</c:v>
                </c:pt>
                <c:pt idx="72">
                  <c:v>5.0194710935350876E-4</c:v>
                </c:pt>
                <c:pt idx="73">
                  <c:v>7.8386260912739715E-4</c:v>
                </c:pt>
                <c:pt idx="74">
                  <c:v>1.1969793896134666E-3</c:v>
                </c:pt>
                <c:pt idx="75">
                  <c:v>1.787489221822778E-3</c:v>
                </c:pt>
                <c:pt idx="76">
                  <c:v>2.6106750476622169E-3</c:v>
                </c:pt>
                <c:pt idx="77">
                  <c:v>3.7295357823745401E-3</c:v>
                </c:pt>
                <c:pt idx="78">
                  <c:v>5.2117871830618858E-3</c:v>
                </c:pt>
                <c:pt idx="79">
                  <c:v>7.1249748831732178E-3</c:v>
                </c:pt>
                <c:pt idx="80">
                  <c:v>9.529653906244169E-3</c:v>
                </c:pt>
                <c:pt idx="81">
                  <c:v>1.2470905111875177E-2</c:v>
                </c:pt>
                <c:pt idx="82">
                  <c:v>1.5968841911547509E-2</c:v>
                </c:pt>
                <c:pt idx="83">
                  <c:v>2.0009151310854702E-2</c:v>
                </c:pt>
                <c:pt idx="84">
                  <c:v>2.4535030774024195E-2</c:v>
                </c:pt>
                <c:pt idx="85">
                  <c:v>2.9442036928828845E-2</c:v>
                </c:pt>
                <c:pt idx="86">
                  <c:v>3.457727592804314E-2</c:v>
                </c:pt>
                <c:pt idx="87">
                  <c:v>3.9743995319589887E-2</c:v>
                </c:pt>
                <c:pt idx="88">
                  <c:v>4.4711994734538615E-2</c:v>
                </c:pt>
                <c:pt idx="89">
                  <c:v>4.9233432404323756E-2</c:v>
                </c:pt>
                <c:pt idx="90">
                  <c:v>5.3062699369104412E-2</c:v>
                </c:pt>
                <c:pt idx="91">
                  <c:v>5.5978232301472849E-2</c:v>
                </c:pt>
                <c:pt idx="92">
                  <c:v>5.7803609441737534E-2</c:v>
                </c:pt>
                <c:pt idx="93">
                  <c:v>5.8425153629282953E-2</c:v>
                </c:pt>
                <c:pt idx="94">
                  <c:v>5.7803609441737534E-2</c:v>
                </c:pt>
                <c:pt idx="95">
                  <c:v>5.5978232301472849E-2</c:v>
                </c:pt>
                <c:pt idx="96">
                  <c:v>5.3062699369104412E-2</c:v>
                </c:pt>
                <c:pt idx="97">
                  <c:v>4.9233432404323756E-2</c:v>
                </c:pt>
                <c:pt idx="98">
                  <c:v>4.4711994734538615E-2</c:v>
                </c:pt>
                <c:pt idx="99">
                  <c:v>3.9743995319589887E-2</c:v>
                </c:pt>
                <c:pt idx="100">
                  <c:v>3.457727592804314E-2</c:v>
                </c:pt>
                <c:pt idx="101">
                  <c:v>2.9442036928828845E-2</c:v>
                </c:pt>
                <c:pt idx="102">
                  <c:v>2.4535030774024195E-2</c:v>
                </c:pt>
                <c:pt idx="103">
                  <c:v>2.0009151310854702E-2</c:v>
                </c:pt>
                <c:pt idx="104">
                  <c:v>1.5968841911547509E-2</c:v>
                </c:pt>
                <c:pt idx="105">
                  <c:v>1.2470905111875177E-2</c:v>
                </c:pt>
                <c:pt idx="106">
                  <c:v>9.529653906244169E-3</c:v>
                </c:pt>
                <c:pt idx="107">
                  <c:v>7.1249748831732178E-3</c:v>
                </c:pt>
                <c:pt idx="108">
                  <c:v>5.2117871830618858E-3</c:v>
                </c:pt>
                <c:pt idx="109">
                  <c:v>3.7295357823745401E-3</c:v>
                </c:pt>
                <c:pt idx="110">
                  <c:v>2.6106750476622169E-3</c:v>
                </c:pt>
                <c:pt idx="111">
                  <c:v>1.787489221822778E-3</c:v>
                </c:pt>
                <c:pt idx="112">
                  <c:v>1.1969793896134666E-3</c:v>
                </c:pt>
                <c:pt idx="113">
                  <c:v>7.8386260912739715E-4</c:v>
                </c:pt>
                <c:pt idx="114">
                  <c:v>5.0194710935350876E-4</c:v>
                </c:pt>
                <c:pt idx="115">
                  <c:v>3.1426253803002293E-4</c:v>
                </c:pt>
                <c:pt idx="116">
                  <c:v>1.9235034655285893E-4</c:v>
                </c:pt>
                <c:pt idx="117">
                  <c:v>1.1508140392051463E-4</c:v>
                </c:pt>
                <c:pt idx="118">
                  <c:v>6.7293363309453479E-5</c:v>
                </c:pt>
                <c:pt idx="119">
                  <c:v>3.8453350462544862E-5</c:v>
                </c:pt>
                <c:pt idx="120">
                  <c:v>2.1469787341587544E-5</c:v>
                </c:pt>
                <c:pt idx="121">
                  <c:v>1.1710793095411303E-5</c:v>
                </c:pt>
                <c:pt idx="122">
                  <c:v>6.2393569770633988E-6</c:v>
                </c:pt>
                <c:pt idx="123">
                  <c:v>3.246494687252498E-6</c:v>
                </c:pt>
                <c:pt idx="124">
                  <c:v>1.6494287523944039E-6</c:v>
                </c:pt>
                <c:pt idx="125">
                  <c:v>8.18116661187637E-7</c:v>
                </c:pt>
                <c:pt idx="126">
                  <c:v>3.9607235184480803E-7</c:v>
                </c:pt>
                <c:pt idx="127">
                  <c:v>1.8712079614715355E-7</c:v>
                </c:pt>
                <c:pt idx="128">
                  <c:v>8.625099197407786E-8</c:v>
                </c:pt>
                <c:pt idx="129">
                  <c:v>3.8779515771290806E-8</c:v>
                </c:pt>
                <c:pt idx="130">
                  <c:v>1.700332614587366E-8</c:v>
                </c:pt>
                <c:pt idx="131">
                  <c:v>7.2685974364040106E-9</c:v>
                </c:pt>
                <c:pt idx="132">
                  <c:v>3.0285822651683589E-9</c:v>
                </c:pt>
                <c:pt idx="133">
                  <c:v>1.2296499422488085E-9</c:v>
                </c:pt>
                <c:pt idx="134">
                  <c:v>4.8635408163572263E-10</c:v>
                </c:pt>
                <c:pt idx="135">
                  <c:v>1.873363870004266E-10</c:v>
                </c:pt>
                <c:pt idx="136">
                  <c:v>7.0251145125159417E-11</c:v>
                </c:pt>
                <c:pt idx="137">
                  <c:v>2.5639104060277166E-11</c:v>
                </c:pt>
                <c:pt idx="138">
                  <c:v>9.1037398474897088E-12</c:v>
                </c:pt>
                <c:pt idx="139">
                  <c:v>3.1437375012913891E-12</c:v>
                </c:pt>
                <c:pt idx="140">
                  <c:v>1.0553975897192674E-12</c:v>
                </c:pt>
                <c:pt idx="141">
                  <c:v>3.4431410728430002E-13</c:v>
                </c:pt>
                <c:pt idx="142">
                  <c:v>1.0911362554784117E-13</c:v>
                </c:pt>
                <c:pt idx="143">
                  <c:v>3.3573423245489574E-14</c:v>
                </c:pt>
                <c:pt idx="144">
                  <c:v>1.0025397219139221E-14</c:v>
                </c:pt>
                <c:pt idx="145">
                  <c:v>2.9039081600265316E-15</c:v>
                </c:pt>
                <c:pt idx="146">
                  <c:v>8.1548105863758505E-16</c:v>
                </c:pt>
                <c:pt idx="147">
                  <c:v>2.2189960779254311E-16</c:v>
                </c:pt>
                <c:pt idx="148">
                  <c:v>5.8473545296683481E-17</c:v>
                </c:pt>
                <c:pt idx="149">
                  <c:v>1.491271625016089E-17</c:v>
                </c:pt>
                <c:pt idx="150">
                  <c:v>3.6784700083730083E-18</c:v>
                </c:pt>
                <c:pt idx="151">
                  <c:v>8.7698622716177634E-19</c:v>
                </c:pt>
                <c:pt idx="152">
                  <c:v>2.0193761809646101E-19</c:v>
                </c:pt>
                <c:pt idx="153">
                  <c:v>4.4875026243657963E-20</c:v>
                </c:pt>
                <c:pt idx="154">
                  <c:v>9.6160770522123908E-21</c:v>
                </c:pt>
                <c:pt idx="155">
                  <c:v>1.9852546172309669E-21</c:v>
                </c:pt>
                <c:pt idx="156">
                  <c:v>3.9450572521897382E-22</c:v>
                </c:pt>
                <c:pt idx="157">
                  <c:v>7.5383259595982064E-23</c:v>
                </c:pt>
                <c:pt idx="158">
                  <c:v>1.3836167900528348E-23</c:v>
                </c:pt>
                <c:pt idx="159">
                  <c:v>2.4365578692754252E-24</c:v>
                </c:pt>
                <c:pt idx="160">
                  <c:v>4.1116914044022779E-25</c:v>
                </c:pt>
                <c:pt idx="161">
                  <c:v>6.6399985412707349E-26</c:v>
                </c:pt>
                <c:pt idx="162">
                  <c:v>1.0246911329121653E-26</c:v>
                </c:pt>
                <c:pt idx="163">
                  <c:v>1.5087476803614648E-27</c:v>
                </c:pt>
                <c:pt idx="164">
                  <c:v>2.1159266248971718E-28</c:v>
                </c:pt>
                <c:pt idx="165">
                  <c:v>2.8212354998628895E-29</c:v>
                </c:pt>
                <c:pt idx="166">
                  <c:v>3.5690328612723264E-30</c:v>
                </c:pt>
                <c:pt idx="167">
                  <c:v>4.2742908518231385E-31</c:v>
                </c:pt>
                <c:pt idx="168">
                  <c:v>4.8340194157523517E-32</c:v>
                </c:pt>
                <c:pt idx="169">
                  <c:v>5.1486597327539726E-33</c:v>
                </c:pt>
                <c:pt idx="170">
                  <c:v>5.1486597327540376E-34</c:v>
                </c:pt>
                <c:pt idx="171">
                  <c:v>4.8174593990680962E-35</c:v>
                </c:pt>
                <c:pt idx="172">
                  <c:v>4.2012727317454252E-36</c:v>
                </c:pt>
                <c:pt idx="173">
                  <c:v>3.3998738869616101E-37</c:v>
                </c:pt>
                <c:pt idx="174">
                  <c:v>2.5401356626724622E-38</c:v>
                </c:pt>
                <c:pt idx="175">
                  <c:v>1.7418073115468264E-39</c:v>
                </c:pt>
                <c:pt idx="176">
                  <c:v>1.0886295697167649E-40</c:v>
                </c:pt>
                <c:pt idx="177">
                  <c:v>6.1504495464224767E-42</c:v>
                </c:pt>
                <c:pt idx="178">
                  <c:v>3.1097778605506855E-43</c:v>
                </c:pt>
                <c:pt idx="179">
                  <c:v>1.3898448538773985E-44</c:v>
                </c:pt>
              </c:numCache>
            </c:numRef>
          </c:val>
        </c:ser>
        <c:axId val="180963584"/>
        <c:axId val="185836288"/>
      </c:barChart>
      <c:catAx>
        <c:axId val="180963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Successes</a:t>
                </a:r>
              </a:p>
            </c:rich>
          </c:tx>
          <c:layout>
            <c:manualLayout>
              <c:xMode val="edge"/>
              <c:yMode val="edge"/>
              <c:x val="0.45010183299389001"/>
              <c:y val="0.867595818815331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36288"/>
        <c:crosses val="autoZero"/>
        <c:auto val="1"/>
        <c:lblAlgn val="ctr"/>
        <c:lblOffset val="100"/>
        <c:tickLblSkip val="11"/>
        <c:tickMarkSkip val="1"/>
      </c:catAx>
      <c:valAx>
        <c:axId val="18583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365853658536585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63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</xdr:row>
      <xdr:rowOff>76200</xdr:rowOff>
    </xdr:from>
    <xdr:to>
      <xdr:col>11</xdr:col>
      <xdr:colOff>85725</xdr:colOff>
      <xdr:row>20</xdr:row>
      <xdr:rowOff>57150</xdr:rowOff>
    </xdr:to>
    <xdr:graphicFrame macro="">
      <xdr:nvGraphicFramePr>
        <xdr:cNvPr id="102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5"/>
  <sheetViews>
    <sheetView tabSelected="1" topLeftCell="A13" workbookViewId="0">
      <selection activeCell="G46" sqref="G46"/>
    </sheetView>
  </sheetViews>
  <sheetFormatPr defaultRowHeight="12.75"/>
  <cols>
    <col min="2" max="3" width="12.42578125" bestFit="1" customWidth="1"/>
  </cols>
  <sheetData>
    <row r="1" spans="1:15">
      <c r="A1" s="1" t="s">
        <v>41</v>
      </c>
    </row>
    <row r="2" spans="1:15">
      <c r="A2" s="1" t="s">
        <v>3</v>
      </c>
      <c r="B2">
        <v>186</v>
      </c>
    </row>
    <row r="3" spans="1:15">
      <c r="A3" s="1" t="s">
        <v>4</v>
      </c>
      <c r="B3">
        <v>0.5</v>
      </c>
    </row>
    <row r="4" spans="1:15">
      <c r="A4" s="1"/>
    </row>
    <row r="5" spans="1:15">
      <c r="A5" t="s">
        <v>33</v>
      </c>
      <c r="B5" t="s">
        <v>34</v>
      </c>
      <c r="C5" t="s">
        <v>48</v>
      </c>
      <c r="O5" s="2">
        <f>BINOMDIST(0,2,0.5,1)</f>
        <v>0.25</v>
      </c>
    </row>
    <row r="6" spans="1:15">
      <c r="A6">
        <v>0</v>
      </c>
      <c r="B6">
        <f>BINOMDIST(A6,186,0.5,0)</f>
        <v>1.0195788231247637E-56</v>
      </c>
      <c r="C6">
        <f>BINOMDIST(A6,186,0.5,1)</f>
        <v>1.0195788231247637E-56</v>
      </c>
      <c r="O6" s="2">
        <f>BINOMDIST(1,2,0.5,1)</f>
        <v>0.75</v>
      </c>
    </row>
    <row r="7" spans="1:15">
      <c r="A7">
        <f>+A6+1</f>
        <v>1</v>
      </c>
      <c r="B7">
        <f t="shared" ref="B7:B70" si="0">BINOMDIST(A7,186,0.5,0)</f>
        <v>1.8964166110120639E-54</v>
      </c>
      <c r="C7">
        <f t="shared" ref="C7:C70" si="1">BINOMDIST(A7,186,0.5,1)</f>
        <v>1.9066123992433116E-54</v>
      </c>
      <c r="O7" s="2">
        <f>BINOMDIST(2,2,0.5,1)</f>
        <v>1</v>
      </c>
    </row>
    <row r="8" spans="1:15">
      <c r="A8">
        <f t="shared" ref="A8:A71" si="2">+A7+1</f>
        <v>2</v>
      </c>
      <c r="B8">
        <f t="shared" si="0"/>
        <v>1.7541853651861625E-52</v>
      </c>
      <c r="C8">
        <f t="shared" si="1"/>
        <v>1.7732514891785957E-52</v>
      </c>
    </row>
    <row r="9" spans="1:15">
      <c r="A9">
        <f t="shared" si="2"/>
        <v>3</v>
      </c>
      <c r="B9">
        <f t="shared" si="0"/>
        <v>1.0759003573141817E-50</v>
      </c>
      <c r="C9">
        <f t="shared" si="1"/>
        <v>1.0936328722059677E-50</v>
      </c>
    </row>
    <row r="10" spans="1:15">
      <c r="A10">
        <f t="shared" si="2"/>
        <v>4</v>
      </c>
      <c r="B10">
        <f t="shared" si="0"/>
        <v>4.9222441347123905E-49</v>
      </c>
      <c r="C10">
        <f t="shared" si="1"/>
        <v>5.0316074219329873E-49</v>
      </c>
    </row>
    <row r="11" spans="1:15">
      <c r="A11">
        <f t="shared" si="2"/>
        <v>5</v>
      </c>
      <c r="B11">
        <f t="shared" si="0"/>
        <v>1.7916968650353131E-47</v>
      </c>
      <c r="C11">
        <f t="shared" si="1"/>
        <v>1.8420129392546429E-47</v>
      </c>
    </row>
    <row r="12" spans="1:15">
      <c r="A12">
        <f t="shared" si="2"/>
        <v>6</v>
      </c>
      <c r="B12">
        <f t="shared" si="0"/>
        <v>5.4049522095232075E-46</v>
      </c>
      <c r="C12">
        <f t="shared" si="1"/>
        <v>5.5891535034486719E-46</v>
      </c>
    </row>
    <row r="13" spans="1:15">
      <c r="A13">
        <f t="shared" si="2"/>
        <v>7</v>
      </c>
      <c r="B13">
        <f t="shared" si="0"/>
        <v>1.3898448538773985E-44</v>
      </c>
      <c r="C13">
        <f t="shared" si="1"/>
        <v>1.4457363889118851E-44</v>
      </c>
    </row>
    <row r="14" spans="1:15">
      <c r="A14">
        <f t="shared" si="2"/>
        <v>8</v>
      </c>
      <c r="B14">
        <f t="shared" si="0"/>
        <v>3.1097778605506855E-43</v>
      </c>
      <c r="C14">
        <f t="shared" si="1"/>
        <v>3.2543514994418742E-43</v>
      </c>
    </row>
    <row r="15" spans="1:15">
      <c r="A15">
        <f t="shared" si="2"/>
        <v>9</v>
      </c>
      <c r="B15">
        <f t="shared" si="0"/>
        <v>6.1504495464224767E-42</v>
      </c>
      <c r="C15">
        <f t="shared" si="1"/>
        <v>6.4758846963666635E-42</v>
      </c>
    </row>
    <row r="16" spans="1:15">
      <c r="A16">
        <f t="shared" si="2"/>
        <v>10</v>
      </c>
      <c r="B16">
        <f t="shared" si="0"/>
        <v>1.0886295697167649E-40</v>
      </c>
      <c r="C16">
        <f t="shared" si="1"/>
        <v>1.1533884166804315E-40</v>
      </c>
    </row>
    <row r="17" spans="1:12">
      <c r="A17">
        <f t="shared" si="2"/>
        <v>11</v>
      </c>
      <c r="B17">
        <f t="shared" si="0"/>
        <v>1.7418073115468264E-39</v>
      </c>
      <c r="C17">
        <f t="shared" si="1"/>
        <v>1.8571461532148696E-39</v>
      </c>
    </row>
    <row r="18" spans="1:12">
      <c r="A18">
        <f t="shared" si="2"/>
        <v>12</v>
      </c>
      <c r="B18">
        <f t="shared" si="0"/>
        <v>2.5401356626724622E-38</v>
      </c>
      <c r="C18">
        <f t="shared" si="1"/>
        <v>2.725850277993949E-38</v>
      </c>
    </row>
    <row r="19" spans="1:12">
      <c r="A19">
        <f t="shared" si="2"/>
        <v>13</v>
      </c>
      <c r="B19">
        <f t="shared" si="0"/>
        <v>3.3998738869616101E-37</v>
      </c>
      <c r="C19">
        <f t="shared" si="1"/>
        <v>3.6724589147610051E-37</v>
      </c>
    </row>
    <row r="20" spans="1:12">
      <c r="A20">
        <f t="shared" si="2"/>
        <v>14</v>
      </c>
      <c r="B20">
        <f t="shared" si="0"/>
        <v>4.2012727317454252E-36</v>
      </c>
      <c r="C20">
        <f t="shared" si="1"/>
        <v>4.5685186232215259E-36</v>
      </c>
    </row>
    <row r="21" spans="1:12">
      <c r="A21">
        <f t="shared" si="2"/>
        <v>15</v>
      </c>
      <c r="B21">
        <f t="shared" si="0"/>
        <v>4.8174593990680962E-35</v>
      </c>
      <c r="C21">
        <f t="shared" si="1"/>
        <v>5.274311261390249E-35</v>
      </c>
    </row>
    <row r="22" spans="1:12">
      <c r="A22">
        <f t="shared" si="2"/>
        <v>16</v>
      </c>
      <c r="B22">
        <f t="shared" si="0"/>
        <v>5.1486597327540376E-34</v>
      </c>
      <c r="C22">
        <f t="shared" si="1"/>
        <v>5.6760908588930629E-34</v>
      </c>
    </row>
    <row r="23" spans="1:12">
      <c r="A23">
        <f t="shared" si="2"/>
        <v>17</v>
      </c>
      <c r="B23">
        <f t="shared" si="0"/>
        <v>5.1486597327539726E-33</v>
      </c>
      <c r="C23">
        <f t="shared" si="1"/>
        <v>5.7162688186432787E-33</v>
      </c>
    </row>
    <row r="24" spans="1:12">
      <c r="A24">
        <f t="shared" si="2"/>
        <v>18</v>
      </c>
      <c r="B24">
        <f t="shared" si="0"/>
        <v>4.8340194157523517E-32</v>
      </c>
      <c r="C24">
        <f t="shared" si="1"/>
        <v>5.4056462976166795E-32</v>
      </c>
      <c r="D24" s="7" t="s">
        <v>42</v>
      </c>
      <c r="E24" s="4" t="s">
        <v>35</v>
      </c>
      <c r="H24">
        <f>186*0.5</f>
        <v>93</v>
      </c>
    </row>
    <row r="25" spans="1:12">
      <c r="A25">
        <f t="shared" si="2"/>
        <v>19</v>
      </c>
      <c r="B25">
        <f t="shared" si="0"/>
        <v>4.2742908518231385E-31</v>
      </c>
      <c r="C25">
        <f t="shared" si="1"/>
        <v>4.8148554815848068E-31</v>
      </c>
      <c r="E25" s="4" t="s">
        <v>36</v>
      </c>
      <c r="I25">
        <f>186*0.5*0.5</f>
        <v>46.5</v>
      </c>
      <c r="K25" t="s">
        <v>46</v>
      </c>
      <c r="L25">
        <f>SQRT(I25)</f>
        <v>6.8190908484929276</v>
      </c>
    </row>
    <row r="26" spans="1:12">
      <c r="A26">
        <f t="shared" si="2"/>
        <v>20</v>
      </c>
      <c r="B26">
        <f t="shared" si="0"/>
        <v>3.5690328612723264E-30</v>
      </c>
      <c r="C26">
        <f t="shared" si="1"/>
        <v>4.0505184094308071E-30</v>
      </c>
    </row>
    <row r="27" spans="1:12">
      <c r="A27">
        <f t="shared" si="2"/>
        <v>21</v>
      </c>
      <c r="B27">
        <f t="shared" si="0"/>
        <v>2.8212354998628895E-29</v>
      </c>
      <c r="C27">
        <f t="shared" si="1"/>
        <v>3.2262873408059703E-29</v>
      </c>
      <c r="D27" s="1" t="s">
        <v>43</v>
      </c>
      <c r="E27" s="5" t="s">
        <v>37</v>
      </c>
      <c r="I27">
        <f>BINOMDIST(88,186,0.5,1)</f>
        <v>0.25470944966872172</v>
      </c>
    </row>
    <row r="28" spans="1:12">
      <c r="A28">
        <f t="shared" si="2"/>
        <v>22</v>
      </c>
      <c r="B28">
        <f t="shared" si="0"/>
        <v>2.1159266248971718E-28</v>
      </c>
      <c r="C28">
        <f t="shared" si="1"/>
        <v>2.4385553589777689E-28</v>
      </c>
    </row>
    <row r="29" spans="1:12">
      <c r="A29">
        <f t="shared" si="2"/>
        <v>23</v>
      </c>
      <c r="B29">
        <f t="shared" si="0"/>
        <v>1.5087476803614648E-27</v>
      </c>
      <c r="C29">
        <f t="shared" si="1"/>
        <v>1.7526032162592415E-27</v>
      </c>
      <c r="E29" s="6" t="s">
        <v>38</v>
      </c>
      <c r="I29">
        <f>SUM(B6:B94)</f>
        <v>0.25470944966872172</v>
      </c>
    </row>
    <row r="30" spans="1:12">
      <c r="A30">
        <f t="shared" si="2"/>
        <v>24</v>
      </c>
      <c r="B30">
        <f t="shared" si="0"/>
        <v>1.0246911329121653E-26</v>
      </c>
      <c r="C30">
        <f t="shared" si="1"/>
        <v>1.1999514545380894E-26</v>
      </c>
    </row>
    <row r="31" spans="1:12">
      <c r="A31">
        <f t="shared" si="2"/>
        <v>25</v>
      </c>
      <c r="B31">
        <f t="shared" si="0"/>
        <v>6.6399985412707349E-26</v>
      </c>
      <c r="C31">
        <f t="shared" si="1"/>
        <v>7.8399499958088237E-26</v>
      </c>
      <c r="D31" s="1" t="s">
        <v>44</v>
      </c>
      <c r="E31" t="s">
        <v>39</v>
      </c>
    </row>
    <row r="32" spans="1:12">
      <c r="A32">
        <f t="shared" si="2"/>
        <v>26</v>
      </c>
      <c r="B32">
        <f t="shared" si="0"/>
        <v>4.1116914044022779E-25</v>
      </c>
      <c r="C32">
        <f t="shared" si="1"/>
        <v>4.8956864039831602E-25</v>
      </c>
      <c r="E32" t="s">
        <v>40</v>
      </c>
    </row>
    <row r="33" spans="1:10">
      <c r="A33">
        <f t="shared" si="2"/>
        <v>27</v>
      </c>
      <c r="B33">
        <f t="shared" si="0"/>
        <v>2.4365578692754252E-24</v>
      </c>
      <c r="C33">
        <f t="shared" si="1"/>
        <v>2.9261265096737412E-24</v>
      </c>
    </row>
    <row r="34" spans="1:10">
      <c r="A34">
        <f t="shared" si="2"/>
        <v>28</v>
      </c>
      <c r="B34">
        <f t="shared" si="0"/>
        <v>1.3836167900528348E-23</v>
      </c>
      <c r="C34">
        <f t="shared" si="1"/>
        <v>1.6762294410202089E-23</v>
      </c>
      <c r="E34" t="s">
        <v>17</v>
      </c>
    </row>
    <row r="35" spans="1:10">
      <c r="A35">
        <f t="shared" si="2"/>
        <v>29</v>
      </c>
      <c r="B35">
        <f t="shared" si="0"/>
        <v>7.5383259595982064E-23</v>
      </c>
      <c r="C35">
        <f t="shared" si="1"/>
        <v>9.2145554006184156E-23</v>
      </c>
    </row>
    <row r="36" spans="1:10">
      <c r="A36">
        <f t="shared" si="2"/>
        <v>30</v>
      </c>
      <c r="B36">
        <f t="shared" si="0"/>
        <v>3.9450572521897382E-22</v>
      </c>
      <c r="C36">
        <f t="shared" si="1"/>
        <v>4.8665127922515801E-22</v>
      </c>
      <c r="E36" t="s">
        <v>49</v>
      </c>
      <c r="I36" t="s">
        <v>52</v>
      </c>
    </row>
    <row r="37" spans="1:10">
      <c r="A37">
        <f t="shared" si="2"/>
        <v>31</v>
      </c>
      <c r="B37">
        <f t="shared" si="0"/>
        <v>1.9852546172309669E-21</v>
      </c>
      <c r="C37">
        <f t="shared" si="1"/>
        <v>2.4719058964561251E-21</v>
      </c>
    </row>
    <row r="38" spans="1:10">
      <c r="A38">
        <f t="shared" si="2"/>
        <v>32</v>
      </c>
      <c r="B38">
        <f t="shared" si="0"/>
        <v>9.6160770522123908E-21</v>
      </c>
      <c r="C38">
        <f t="shared" si="1"/>
        <v>1.2087982948668515E-20</v>
      </c>
      <c r="F38" s="9" t="s">
        <v>53</v>
      </c>
      <c r="H38" s="9" t="s">
        <v>54</v>
      </c>
    </row>
    <row r="39" spans="1:10">
      <c r="A39">
        <f t="shared" si="2"/>
        <v>33</v>
      </c>
      <c r="B39">
        <f t="shared" si="0"/>
        <v>4.4875026243657963E-20</v>
      </c>
      <c r="C39">
        <f t="shared" si="1"/>
        <v>5.6963009192326472E-20</v>
      </c>
      <c r="F39" s="8">
        <v>79</v>
      </c>
      <c r="H39" s="8">
        <v>106</v>
      </c>
    </row>
    <row r="40" spans="1:10">
      <c r="A40">
        <f t="shared" si="2"/>
        <v>34</v>
      </c>
      <c r="B40">
        <f t="shared" si="0"/>
        <v>2.0193761809646101E-19</v>
      </c>
      <c r="C40">
        <f t="shared" si="1"/>
        <v>2.5890062728878748E-19</v>
      </c>
    </row>
    <row r="41" spans="1:10">
      <c r="A41">
        <f t="shared" si="2"/>
        <v>35</v>
      </c>
      <c r="B41">
        <f t="shared" si="0"/>
        <v>8.7698622716177634E-19</v>
      </c>
      <c r="C41">
        <f t="shared" si="1"/>
        <v>1.1358868544505639E-18</v>
      </c>
      <c r="F41" t="s">
        <v>50</v>
      </c>
      <c r="J41" s="8"/>
    </row>
    <row r="42" spans="1:10">
      <c r="A42">
        <f t="shared" si="2"/>
        <v>36</v>
      </c>
      <c r="B42">
        <f t="shared" si="0"/>
        <v>3.6784700083730083E-18</v>
      </c>
      <c r="C42">
        <f t="shared" si="1"/>
        <v>4.8143568628235726E-18</v>
      </c>
    </row>
    <row r="43" spans="1:10">
      <c r="A43">
        <f t="shared" si="2"/>
        <v>37</v>
      </c>
      <c r="B43">
        <f t="shared" si="0"/>
        <v>1.491271625016089E-17</v>
      </c>
      <c r="C43">
        <f t="shared" si="1"/>
        <v>1.9727073112984464E-17</v>
      </c>
      <c r="E43" t="s">
        <v>51</v>
      </c>
    </row>
    <row r="44" spans="1:10">
      <c r="A44">
        <f t="shared" si="2"/>
        <v>38</v>
      </c>
      <c r="B44">
        <f t="shared" si="0"/>
        <v>5.8473545296683481E-17</v>
      </c>
      <c r="C44">
        <f t="shared" si="1"/>
        <v>7.8200618409667945E-17</v>
      </c>
      <c r="E44" t="s">
        <v>45</v>
      </c>
    </row>
    <row r="45" spans="1:10">
      <c r="A45">
        <f t="shared" si="2"/>
        <v>39</v>
      </c>
      <c r="B45">
        <f t="shared" si="0"/>
        <v>2.2189960779254311E-16</v>
      </c>
      <c r="C45">
        <f t="shared" si="1"/>
        <v>3.0010022620221105E-16</v>
      </c>
    </row>
    <row r="46" spans="1:10">
      <c r="A46">
        <f t="shared" si="2"/>
        <v>40</v>
      </c>
      <c r="B46">
        <f t="shared" si="0"/>
        <v>8.1548105863758505E-16</v>
      </c>
      <c r="C46">
        <f t="shared" si="1"/>
        <v>1.1155812848397962E-15</v>
      </c>
    </row>
    <row r="47" spans="1:10">
      <c r="A47">
        <f t="shared" si="2"/>
        <v>41</v>
      </c>
      <c r="B47">
        <f t="shared" si="0"/>
        <v>2.9039081600265316E-15</v>
      </c>
      <c r="C47">
        <f t="shared" si="1"/>
        <v>4.0194894448663278E-15</v>
      </c>
    </row>
    <row r="48" spans="1:10">
      <c r="A48">
        <f t="shared" si="2"/>
        <v>42</v>
      </c>
      <c r="B48">
        <f t="shared" si="0"/>
        <v>1.0025397219139221E-14</v>
      </c>
      <c r="C48">
        <f t="shared" si="1"/>
        <v>1.4044886664005548E-14</v>
      </c>
    </row>
    <row r="49" spans="1:3">
      <c r="A49">
        <f t="shared" si="2"/>
        <v>43</v>
      </c>
      <c r="B49">
        <f t="shared" si="0"/>
        <v>3.3573423245489574E-14</v>
      </c>
      <c r="C49">
        <f t="shared" si="1"/>
        <v>4.7618309909495122E-14</v>
      </c>
    </row>
    <row r="50" spans="1:3">
      <c r="A50">
        <f t="shared" si="2"/>
        <v>44</v>
      </c>
      <c r="B50">
        <f t="shared" si="0"/>
        <v>1.0911362554784117E-13</v>
      </c>
      <c r="C50">
        <f t="shared" si="1"/>
        <v>1.5673193545733628E-13</v>
      </c>
    </row>
    <row r="51" spans="1:3">
      <c r="A51">
        <f t="shared" si="2"/>
        <v>45</v>
      </c>
      <c r="B51">
        <f t="shared" si="0"/>
        <v>3.4431410728430002E-13</v>
      </c>
      <c r="C51">
        <f t="shared" si="1"/>
        <v>5.0104604274163625E-13</v>
      </c>
    </row>
    <row r="52" spans="1:3">
      <c r="A52">
        <f t="shared" si="2"/>
        <v>46</v>
      </c>
      <c r="B52">
        <f t="shared" si="0"/>
        <v>1.0553975897192674E-12</v>
      </c>
      <c r="C52">
        <f t="shared" si="1"/>
        <v>1.5564436324609036E-12</v>
      </c>
    </row>
    <row r="53" spans="1:3">
      <c r="A53">
        <f t="shared" si="2"/>
        <v>47</v>
      </c>
      <c r="B53">
        <f t="shared" si="0"/>
        <v>3.1437375012913891E-12</v>
      </c>
      <c r="C53">
        <f t="shared" si="1"/>
        <v>4.7001811337522924E-12</v>
      </c>
    </row>
    <row r="54" spans="1:3">
      <c r="A54">
        <f t="shared" si="2"/>
        <v>48</v>
      </c>
      <c r="B54">
        <f t="shared" si="0"/>
        <v>9.1037398474897088E-12</v>
      </c>
      <c r="C54">
        <f t="shared" si="1"/>
        <v>1.3803920981242001E-11</v>
      </c>
    </row>
    <row r="55" spans="1:3">
      <c r="A55">
        <f t="shared" si="2"/>
        <v>49</v>
      </c>
      <c r="B55">
        <f t="shared" si="0"/>
        <v>2.5639104060277166E-11</v>
      </c>
      <c r="C55">
        <f t="shared" si="1"/>
        <v>3.9443025041519171E-11</v>
      </c>
    </row>
    <row r="56" spans="1:3">
      <c r="A56">
        <f t="shared" si="2"/>
        <v>50</v>
      </c>
      <c r="B56">
        <f t="shared" si="0"/>
        <v>7.0251145125159417E-11</v>
      </c>
      <c r="C56">
        <f t="shared" si="1"/>
        <v>1.0969417016667859E-10</v>
      </c>
    </row>
    <row r="57" spans="1:3">
      <c r="A57">
        <f t="shared" si="2"/>
        <v>51</v>
      </c>
      <c r="B57">
        <f t="shared" si="0"/>
        <v>1.873363870004266E-10</v>
      </c>
      <c r="C57">
        <f t="shared" si="1"/>
        <v>2.970305571671052E-10</v>
      </c>
    </row>
    <row r="58" spans="1:3">
      <c r="A58">
        <f t="shared" si="2"/>
        <v>52</v>
      </c>
      <c r="B58">
        <f t="shared" si="0"/>
        <v>4.8635408163572263E-10</v>
      </c>
      <c r="C58">
        <f t="shared" si="1"/>
        <v>7.8338463880282784E-10</v>
      </c>
    </row>
    <row r="59" spans="1:3">
      <c r="A59">
        <f t="shared" si="2"/>
        <v>53</v>
      </c>
      <c r="B59">
        <f t="shared" si="0"/>
        <v>1.2296499422488085E-9</v>
      </c>
      <c r="C59">
        <f t="shared" si="1"/>
        <v>2.0130345810516362E-9</v>
      </c>
    </row>
    <row r="60" spans="1:3">
      <c r="A60">
        <f t="shared" si="2"/>
        <v>54</v>
      </c>
      <c r="B60">
        <f t="shared" si="0"/>
        <v>3.0285822651683589E-9</v>
      </c>
      <c r="C60">
        <f t="shared" si="1"/>
        <v>5.0416168462199956E-9</v>
      </c>
    </row>
    <row r="61" spans="1:3">
      <c r="A61">
        <f t="shared" si="2"/>
        <v>55</v>
      </c>
      <c r="B61">
        <f t="shared" si="0"/>
        <v>7.2685974364040106E-9</v>
      </c>
      <c r="C61">
        <f t="shared" si="1"/>
        <v>1.2310214282624005E-8</v>
      </c>
    </row>
    <row r="62" spans="1:3">
      <c r="A62">
        <f t="shared" si="2"/>
        <v>56</v>
      </c>
      <c r="B62">
        <f t="shared" si="0"/>
        <v>1.700332614587366E-8</v>
      </c>
      <c r="C62">
        <f t="shared" si="1"/>
        <v>2.9313540428497665E-8</v>
      </c>
    </row>
    <row r="63" spans="1:3">
      <c r="A63">
        <f t="shared" si="2"/>
        <v>57</v>
      </c>
      <c r="B63">
        <f t="shared" si="0"/>
        <v>3.8779515771290806E-8</v>
      </c>
      <c r="C63">
        <f t="shared" si="1"/>
        <v>6.8093056199788474E-8</v>
      </c>
    </row>
    <row r="64" spans="1:3">
      <c r="A64">
        <f t="shared" si="2"/>
        <v>58</v>
      </c>
      <c r="B64">
        <f t="shared" si="0"/>
        <v>8.625099197407786E-8</v>
      </c>
      <c r="C64">
        <f t="shared" si="1"/>
        <v>1.5434404817386633E-7</v>
      </c>
    </row>
    <row r="65" spans="1:3">
      <c r="A65">
        <f t="shared" si="2"/>
        <v>59</v>
      </c>
      <c r="B65">
        <f t="shared" si="0"/>
        <v>1.8712079614715355E-7</v>
      </c>
      <c r="C65">
        <f t="shared" si="1"/>
        <v>3.4146484432101986E-7</v>
      </c>
    </row>
    <row r="66" spans="1:3">
      <c r="A66">
        <f t="shared" si="2"/>
        <v>60</v>
      </c>
      <c r="B66">
        <f t="shared" si="0"/>
        <v>3.9607235184480803E-7</v>
      </c>
      <c r="C66">
        <f t="shared" si="1"/>
        <v>7.3753719616582784E-7</v>
      </c>
    </row>
    <row r="67" spans="1:3">
      <c r="A67">
        <f t="shared" si="2"/>
        <v>61</v>
      </c>
      <c r="B67">
        <f t="shared" si="0"/>
        <v>8.18116661187637E-7</v>
      </c>
      <c r="C67">
        <f t="shared" si="1"/>
        <v>1.5556538573534647E-6</v>
      </c>
    </row>
    <row r="68" spans="1:3">
      <c r="A68">
        <f t="shared" si="2"/>
        <v>62</v>
      </c>
      <c r="B68">
        <f t="shared" si="0"/>
        <v>1.6494287523944039E-6</v>
      </c>
      <c r="C68">
        <f t="shared" si="1"/>
        <v>3.2050826097478686E-6</v>
      </c>
    </row>
    <row r="69" spans="1:3">
      <c r="A69">
        <f t="shared" si="2"/>
        <v>63</v>
      </c>
      <c r="B69">
        <f t="shared" si="0"/>
        <v>3.246494687252498E-6</v>
      </c>
      <c r="C69">
        <f t="shared" si="1"/>
        <v>6.4515772970003662E-6</v>
      </c>
    </row>
    <row r="70" spans="1:3">
      <c r="A70">
        <f t="shared" si="2"/>
        <v>64</v>
      </c>
      <c r="B70">
        <f t="shared" si="0"/>
        <v>6.2393569770633988E-6</v>
      </c>
      <c r="C70">
        <f t="shared" si="1"/>
        <v>1.2690934274063765E-5</v>
      </c>
    </row>
    <row r="71" spans="1:3">
      <c r="A71">
        <f t="shared" si="2"/>
        <v>65</v>
      </c>
      <c r="B71">
        <f t="shared" ref="B71:B134" si="3">BINOMDIST(A71,186,0.5,0)</f>
        <v>1.1710793095411303E-5</v>
      </c>
      <c r="C71">
        <f t="shared" ref="C71:C134" si="4">BINOMDIST(A71,186,0.5,1)</f>
        <v>2.4401727369475068E-5</v>
      </c>
    </row>
    <row r="72" spans="1:3">
      <c r="A72">
        <f t="shared" ref="A72:A135" si="5">+A71+1</f>
        <v>66</v>
      </c>
      <c r="B72">
        <f t="shared" si="3"/>
        <v>2.1469787341587544E-5</v>
      </c>
      <c r="C72">
        <f t="shared" si="4"/>
        <v>4.5871514711062612E-5</v>
      </c>
    </row>
    <row r="73" spans="1:3">
      <c r="A73">
        <f t="shared" si="5"/>
        <v>67</v>
      </c>
      <c r="B73">
        <f t="shared" si="3"/>
        <v>3.8453350462544862E-5</v>
      </c>
      <c r="C73">
        <f t="shared" si="4"/>
        <v>8.4324865173607467E-5</v>
      </c>
    </row>
    <row r="74" spans="1:3">
      <c r="A74">
        <f t="shared" si="5"/>
        <v>68</v>
      </c>
      <c r="B74">
        <f t="shared" si="3"/>
        <v>6.7293363309453479E-5</v>
      </c>
      <c r="C74">
        <f t="shared" si="4"/>
        <v>1.5161822848306093E-4</v>
      </c>
    </row>
    <row r="75" spans="1:3">
      <c r="A75">
        <f t="shared" si="5"/>
        <v>69</v>
      </c>
      <c r="B75">
        <f t="shared" si="3"/>
        <v>1.1508140392051463E-4</v>
      </c>
      <c r="C75">
        <f t="shared" si="4"/>
        <v>2.6669963240357559E-4</v>
      </c>
    </row>
    <row r="76" spans="1:3">
      <c r="A76">
        <f t="shared" si="5"/>
        <v>70</v>
      </c>
      <c r="B76">
        <f t="shared" si="3"/>
        <v>1.9235034655285893E-4</v>
      </c>
      <c r="C76">
        <f t="shared" si="4"/>
        <v>4.5904997895643453E-4</v>
      </c>
    </row>
    <row r="77" spans="1:3">
      <c r="A77">
        <f t="shared" si="5"/>
        <v>71</v>
      </c>
      <c r="B77">
        <f t="shared" si="3"/>
        <v>3.1426253803002293E-4</v>
      </c>
      <c r="C77">
        <f t="shared" si="4"/>
        <v>7.7331251698645751E-4</v>
      </c>
    </row>
    <row r="78" spans="1:3">
      <c r="A78">
        <f t="shared" si="5"/>
        <v>72</v>
      </c>
      <c r="B78">
        <f t="shared" si="3"/>
        <v>5.0194710935350876E-4</v>
      </c>
      <c r="C78">
        <f t="shared" si="4"/>
        <v>1.2752596263399664E-3</v>
      </c>
    </row>
    <row r="79" spans="1:3">
      <c r="A79">
        <f t="shared" si="5"/>
        <v>73</v>
      </c>
      <c r="B79">
        <f t="shared" si="3"/>
        <v>7.8386260912739715E-4</v>
      </c>
      <c r="C79">
        <f t="shared" si="4"/>
        <v>2.0591222354673635E-3</v>
      </c>
    </row>
    <row r="80" spans="1:3">
      <c r="A80">
        <f t="shared" si="5"/>
        <v>74</v>
      </c>
      <c r="B80">
        <f t="shared" si="3"/>
        <v>1.1969793896134666E-3</v>
      </c>
      <c r="C80">
        <f t="shared" si="4"/>
        <v>3.2561016250808299E-3</v>
      </c>
    </row>
    <row r="81" spans="1:3">
      <c r="A81">
        <f t="shared" si="5"/>
        <v>75</v>
      </c>
      <c r="B81">
        <f t="shared" si="3"/>
        <v>1.787489221822778E-3</v>
      </c>
      <c r="C81">
        <f t="shared" si="4"/>
        <v>5.0435908469036077E-3</v>
      </c>
    </row>
    <row r="82" spans="1:3">
      <c r="A82">
        <f t="shared" si="5"/>
        <v>76</v>
      </c>
      <c r="B82">
        <f t="shared" si="3"/>
        <v>2.6106750476622169E-3</v>
      </c>
      <c r="C82">
        <f t="shared" si="4"/>
        <v>7.6542658945658246E-3</v>
      </c>
    </row>
    <row r="83" spans="1:3">
      <c r="A83">
        <f t="shared" si="5"/>
        <v>77</v>
      </c>
      <c r="B83">
        <f t="shared" si="3"/>
        <v>3.7295357823745401E-3</v>
      </c>
      <c r="C83">
        <f t="shared" si="4"/>
        <v>1.1383801676940364E-2</v>
      </c>
    </row>
    <row r="84" spans="1:3">
      <c r="A84">
        <f t="shared" si="5"/>
        <v>78</v>
      </c>
      <c r="B84">
        <f t="shared" si="3"/>
        <v>5.2117871830618858E-3</v>
      </c>
      <c r="C84">
        <f t="shared" si="4"/>
        <v>1.6595588860002251E-2</v>
      </c>
    </row>
    <row r="85" spans="1:3">
      <c r="A85">
        <f t="shared" si="5"/>
        <v>79</v>
      </c>
      <c r="B85">
        <f t="shared" si="3"/>
        <v>7.1249748831732178E-3</v>
      </c>
      <c r="C85">
        <f t="shared" si="4"/>
        <v>2.3720563743175469E-2</v>
      </c>
    </row>
    <row r="86" spans="1:3">
      <c r="A86">
        <f t="shared" si="5"/>
        <v>80</v>
      </c>
      <c r="B86">
        <f t="shared" si="3"/>
        <v>9.529653906244169E-3</v>
      </c>
      <c r="C86">
        <f t="shared" si="4"/>
        <v>3.3250217649419642E-2</v>
      </c>
    </row>
    <row r="87" spans="1:3">
      <c r="A87">
        <f t="shared" si="5"/>
        <v>81</v>
      </c>
      <c r="B87">
        <f t="shared" si="3"/>
        <v>1.2470905111875177E-2</v>
      </c>
      <c r="C87">
        <f t="shared" si="4"/>
        <v>4.5721122761294822E-2</v>
      </c>
    </row>
    <row r="88" spans="1:3">
      <c r="A88">
        <f t="shared" si="5"/>
        <v>82</v>
      </c>
      <c r="B88">
        <f t="shared" si="3"/>
        <v>1.5968841911547509E-2</v>
      </c>
      <c r="C88">
        <f t="shared" si="4"/>
        <v>6.168996467284233E-2</v>
      </c>
    </row>
    <row r="89" spans="1:3">
      <c r="A89">
        <f t="shared" si="5"/>
        <v>83</v>
      </c>
      <c r="B89">
        <f t="shared" si="3"/>
        <v>2.0009151310854702E-2</v>
      </c>
      <c r="C89">
        <f t="shared" si="4"/>
        <v>8.1699115983697029E-2</v>
      </c>
    </row>
    <row r="90" spans="1:3">
      <c r="A90">
        <f t="shared" si="5"/>
        <v>84</v>
      </c>
      <c r="B90">
        <f t="shared" si="3"/>
        <v>2.4535030774024195E-2</v>
      </c>
      <c r="C90">
        <f t="shared" si="4"/>
        <v>0.10623414675772122</v>
      </c>
    </row>
    <row r="91" spans="1:3">
      <c r="A91">
        <f t="shared" si="5"/>
        <v>85</v>
      </c>
      <c r="B91">
        <f t="shared" si="3"/>
        <v>2.9442036928828845E-2</v>
      </c>
      <c r="C91">
        <f t="shared" si="4"/>
        <v>0.13567618368655007</v>
      </c>
    </row>
    <row r="92" spans="1:3">
      <c r="A92">
        <f t="shared" si="5"/>
        <v>86</v>
      </c>
      <c r="B92">
        <f t="shared" si="3"/>
        <v>3.457727592804314E-2</v>
      </c>
      <c r="C92">
        <f t="shared" si="4"/>
        <v>0.17025345961459321</v>
      </c>
    </row>
    <row r="93" spans="1:3">
      <c r="A93">
        <f t="shared" si="5"/>
        <v>87</v>
      </c>
      <c r="B93">
        <f t="shared" si="3"/>
        <v>3.9743995319589887E-2</v>
      </c>
      <c r="C93">
        <f t="shared" si="4"/>
        <v>0.20999745493418309</v>
      </c>
    </row>
    <row r="94" spans="1:3">
      <c r="A94">
        <f t="shared" si="5"/>
        <v>88</v>
      </c>
      <c r="B94">
        <f t="shared" si="3"/>
        <v>4.4711994734538615E-2</v>
      </c>
      <c r="C94">
        <f t="shared" si="4"/>
        <v>0.25470944966872172</v>
      </c>
    </row>
    <row r="95" spans="1:3">
      <c r="A95">
        <f t="shared" si="5"/>
        <v>89</v>
      </c>
      <c r="B95">
        <f t="shared" si="3"/>
        <v>4.9233432404323756E-2</v>
      </c>
      <c r="C95">
        <f t="shared" si="4"/>
        <v>0.30394288207304548</v>
      </c>
    </row>
    <row r="96" spans="1:3">
      <c r="A96">
        <f t="shared" si="5"/>
        <v>90</v>
      </c>
      <c r="B96">
        <f t="shared" si="3"/>
        <v>5.3062699369104412E-2</v>
      </c>
      <c r="C96">
        <f t="shared" si="4"/>
        <v>0.35700558144214989</v>
      </c>
    </row>
    <row r="97" spans="1:3">
      <c r="A97">
        <f t="shared" si="5"/>
        <v>91</v>
      </c>
      <c r="B97">
        <f t="shared" si="3"/>
        <v>5.5978232301472849E-2</v>
      </c>
      <c r="C97">
        <f t="shared" si="4"/>
        <v>0.41298381374362275</v>
      </c>
    </row>
    <row r="98" spans="1:3">
      <c r="A98">
        <f t="shared" si="5"/>
        <v>92</v>
      </c>
      <c r="B98">
        <f t="shared" si="3"/>
        <v>5.7803609441737534E-2</v>
      </c>
      <c r="C98">
        <f t="shared" si="4"/>
        <v>0.47078742318536027</v>
      </c>
    </row>
    <row r="99" spans="1:3">
      <c r="A99">
        <f t="shared" si="5"/>
        <v>93</v>
      </c>
      <c r="B99">
        <f t="shared" si="3"/>
        <v>5.8425153629282953E-2</v>
      </c>
      <c r="C99">
        <f t="shared" si="4"/>
        <v>0.52921257681464318</v>
      </c>
    </row>
    <row r="100" spans="1:3">
      <c r="A100">
        <f t="shared" si="5"/>
        <v>94</v>
      </c>
      <c r="B100">
        <f t="shared" si="3"/>
        <v>5.7803609441737534E-2</v>
      </c>
      <c r="C100">
        <f t="shared" si="4"/>
        <v>0.58701618625638075</v>
      </c>
    </row>
    <row r="101" spans="1:3">
      <c r="A101">
        <f t="shared" si="5"/>
        <v>95</v>
      </c>
      <c r="B101">
        <f t="shared" si="3"/>
        <v>5.5978232301472849E-2</v>
      </c>
      <c r="C101">
        <f t="shared" si="4"/>
        <v>0.64299441855785355</v>
      </c>
    </row>
    <row r="102" spans="1:3">
      <c r="A102">
        <f t="shared" si="5"/>
        <v>96</v>
      </c>
      <c r="B102">
        <f t="shared" si="3"/>
        <v>5.3062699369104412E-2</v>
      </c>
      <c r="C102">
        <f t="shared" si="4"/>
        <v>0.69605711792695801</v>
      </c>
    </row>
    <row r="103" spans="1:3">
      <c r="A103">
        <f t="shared" si="5"/>
        <v>97</v>
      </c>
      <c r="B103">
        <f t="shared" si="3"/>
        <v>4.9233432404323756E-2</v>
      </c>
      <c r="C103">
        <f t="shared" si="4"/>
        <v>0.74529055033128178</v>
      </c>
    </row>
    <row r="104" spans="1:3">
      <c r="A104">
        <f t="shared" si="5"/>
        <v>98</v>
      </c>
      <c r="B104">
        <f t="shared" si="3"/>
        <v>4.4711994734538615E-2</v>
      </c>
      <c r="C104">
        <f t="shared" si="4"/>
        <v>0.79000254506582035</v>
      </c>
    </row>
    <row r="105" spans="1:3">
      <c r="A105">
        <f t="shared" si="5"/>
        <v>99</v>
      </c>
      <c r="B105">
        <f t="shared" si="3"/>
        <v>3.9743995319589887E-2</v>
      </c>
      <c r="C105">
        <f t="shared" si="4"/>
        <v>0.82974654038541029</v>
      </c>
    </row>
    <row r="106" spans="1:3">
      <c r="A106">
        <f t="shared" si="5"/>
        <v>100</v>
      </c>
      <c r="B106">
        <f t="shared" si="3"/>
        <v>3.457727592804314E-2</v>
      </c>
      <c r="C106">
        <f t="shared" si="4"/>
        <v>0.86432381631345345</v>
      </c>
    </row>
    <row r="107" spans="1:3">
      <c r="A107">
        <f t="shared" si="5"/>
        <v>101</v>
      </c>
      <c r="B107">
        <f t="shared" si="3"/>
        <v>2.9442036928828845E-2</v>
      </c>
      <c r="C107">
        <f t="shared" si="4"/>
        <v>0.8937658532422823</v>
      </c>
    </row>
    <row r="108" spans="1:3">
      <c r="A108">
        <f t="shared" si="5"/>
        <v>102</v>
      </c>
      <c r="B108">
        <f t="shared" si="3"/>
        <v>2.4535030774024195E-2</v>
      </c>
      <c r="C108">
        <f t="shared" si="4"/>
        <v>0.9183008840163065</v>
      </c>
    </row>
    <row r="109" spans="1:3">
      <c r="A109">
        <f t="shared" si="5"/>
        <v>103</v>
      </c>
      <c r="B109">
        <f t="shared" si="3"/>
        <v>2.0009151310854702E-2</v>
      </c>
      <c r="C109">
        <f t="shared" si="4"/>
        <v>0.93831003532716117</v>
      </c>
    </row>
    <row r="110" spans="1:3">
      <c r="A110">
        <f t="shared" si="5"/>
        <v>104</v>
      </c>
      <c r="B110">
        <f t="shared" si="3"/>
        <v>1.5968841911547509E-2</v>
      </c>
      <c r="C110">
        <f t="shared" si="4"/>
        <v>0.95427887723870863</v>
      </c>
    </row>
    <row r="111" spans="1:3">
      <c r="A111">
        <f t="shared" si="5"/>
        <v>105</v>
      </c>
      <c r="B111">
        <f t="shared" si="3"/>
        <v>1.2470905111875177E-2</v>
      </c>
      <c r="C111">
        <f t="shared" si="4"/>
        <v>0.96674978235058384</v>
      </c>
    </row>
    <row r="112" spans="1:3">
      <c r="A112">
        <f t="shared" si="5"/>
        <v>106</v>
      </c>
      <c r="B112">
        <f t="shared" si="3"/>
        <v>9.529653906244169E-3</v>
      </c>
      <c r="C112">
        <f t="shared" si="4"/>
        <v>0.976279436256828</v>
      </c>
    </row>
    <row r="113" spans="1:3">
      <c r="A113">
        <f t="shared" si="5"/>
        <v>107</v>
      </c>
      <c r="B113">
        <f t="shared" si="3"/>
        <v>7.1249748831732178E-3</v>
      </c>
      <c r="C113">
        <f t="shared" si="4"/>
        <v>0.98340441114000121</v>
      </c>
    </row>
    <row r="114" spans="1:3">
      <c r="A114">
        <f t="shared" si="5"/>
        <v>108</v>
      </c>
      <c r="B114">
        <f t="shared" si="3"/>
        <v>5.2117871830618858E-3</v>
      </c>
      <c r="C114">
        <f t="shared" si="4"/>
        <v>0.98861619832306313</v>
      </c>
    </row>
    <row r="115" spans="1:3">
      <c r="A115">
        <f t="shared" si="5"/>
        <v>109</v>
      </c>
      <c r="B115">
        <f t="shared" si="3"/>
        <v>3.7295357823745401E-3</v>
      </c>
      <c r="C115">
        <f t="shared" si="4"/>
        <v>0.99234573410543769</v>
      </c>
    </row>
    <row r="116" spans="1:3">
      <c r="A116">
        <f t="shared" si="5"/>
        <v>110</v>
      </c>
      <c r="B116">
        <f t="shared" si="3"/>
        <v>2.6106750476622169E-3</v>
      </c>
      <c r="C116">
        <f t="shared" si="4"/>
        <v>0.99495640915309991</v>
      </c>
    </row>
    <row r="117" spans="1:3">
      <c r="A117">
        <f t="shared" si="5"/>
        <v>111</v>
      </c>
      <c r="B117">
        <f t="shared" si="3"/>
        <v>1.787489221822778E-3</v>
      </c>
      <c r="C117">
        <f t="shared" si="4"/>
        <v>0.99674389837492272</v>
      </c>
    </row>
    <row r="118" spans="1:3">
      <c r="A118">
        <f t="shared" si="5"/>
        <v>112</v>
      </c>
      <c r="B118">
        <f t="shared" si="3"/>
        <v>1.1969793896134666E-3</v>
      </c>
      <c r="C118">
        <f t="shared" si="4"/>
        <v>0.99794087776453622</v>
      </c>
    </row>
    <row r="119" spans="1:3">
      <c r="A119">
        <f t="shared" si="5"/>
        <v>113</v>
      </c>
      <c r="B119">
        <f t="shared" si="3"/>
        <v>7.8386260912739715E-4</v>
      </c>
      <c r="C119">
        <f t="shared" si="4"/>
        <v>0.99872474037366366</v>
      </c>
    </row>
    <row r="120" spans="1:3">
      <c r="A120">
        <f t="shared" si="5"/>
        <v>114</v>
      </c>
      <c r="B120">
        <f t="shared" si="3"/>
        <v>5.0194710935350876E-4</v>
      </c>
      <c r="C120">
        <f t="shared" si="4"/>
        <v>0.99922668748301713</v>
      </c>
    </row>
    <row r="121" spans="1:3">
      <c r="A121">
        <f t="shared" si="5"/>
        <v>115</v>
      </c>
      <c r="B121">
        <f t="shared" si="3"/>
        <v>3.1426253803002293E-4</v>
      </c>
      <c r="C121">
        <f t="shared" si="4"/>
        <v>0.99954095002104715</v>
      </c>
    </row>
    <row r="122" spans="1:3">
      <c r="A122">
        <f t="shared" si="5"/>
        <v>116</v>
      </c>
      <c r="B122">
        <f t="shared" si="3"/>
        <v>1.9235034655285893E-4</v>
      </c>
      <c r="C122">
        <f t="shared" si="4"/>
        <v>0.9997333003676</v>
      </c>
    </row>
    <row r="123" spans="1:3">
      <c r="A123">
        <f t="shared" si="5"/>
        <v>117</v>
      </c>
      <c r="B123">
        <f t="shared" si="3"/>
        <v>1.1508140392051463E-4</v>
      </c>
      <c r="C123">
        <f t="shared" si="4"/>
        <v>0.99984838177152047</v>
      </c>
    </row>
    <row r="124" spans="1:3">
      <c r="A124">
        <f t="shared" si="5"/>
        <v>118</v>
      </c>
      <c r="B124">
        <f t="shared" si="3"/>
        <v>6.7293363309453479E-5</v>
      </c>
      <c r="C124">
        <f t="shared" si="4"/>
        <v>0.99991567513482993</v>
      </c>
    </row>
    <row r="125" spans="1:3">
      <c r="A125">
        <f t="shared" si="5"/>
        <v>119</v>
      </c>
      <c r="B125">
        <f t="shared" si="3"/>
        <v>3.8453350462544862E-5</v>
      </c>
      <c r="C125">
        <f t="shared" si="4"/>
        <v>0.99995412848529253</v>
      </c>
    </row>
    <row r="126" spans="1:3">
      <c r="A126">
        <f t="shared" si="5"/>
        <v>120</v>
      </c>
      <c r="B126">
        <f t="shared" si="3"/>
        <v>2.1469787341587544E-5</v>
      </c>
      <c r="C126">
        <f t="shared" si="4"/>
        <v>0.99997559827263416</v>
      </c>
    </row>
    <row r="127" spans="1:3">
      <c r="A127">
        <f t="shared" si="5"/>
        <v>121</v>
      </c>
      <c r="B127">
        <f t="shared" si="3"/>
        <v>1.1710793095411303E-5</v>
      </c>
      <c r="C127">
        <f t="shared" si="4"/>
        <v>0.99998730906572952</v>
      </c>
    </row>
    <row r="128" spans="1:3">
      <c r="A128">
        <f t="shared" si="5"/>
        <v>122</v>
      </c>
      <c r="B128">
        <f t="shared" si="3"/>
        <v>6.2393569770633988E-6</v>
      </c>
      <c r="C128">
        <f t="shared" si="4"/>
        <v>0.9999935484227066</v>
      </c>
    </row>
    <row r="129" spans="1:3">
      <c r="A129">
        <f t="shared" si="5"/>
        <v>123</v>
      </c>
      <c r="B129">
        <f t="shared" si="3"/>
        <v>3.246494687252498E-6</v>
      </c>
      <c r="C129">
        <f t="shared" si="4"/>
        <v>0.99999679491739391</v>
      </c>
    </row>
    <row r="130" spans="1:3">
      <c r="A130">
        <f t="shared" si="5"/>
        <v>124</v>
      </c>
      <c r="B130">
        <f t="shared" si="3"/>
        <v>1.6494287523944039E-6</v>
      </c>
      <c r="C130">
        <f t="shared" si="4"/>
        <v>0.99999844434614626</v>
      </c>
    </row>
    <row r="131" spans="1:3">
      <c r="A131">
        <f t="shared" si="5"/>
        <v>125</v>
      </c>
      <c r="B131">
        <f t="shared" si="3"/>
        <v>8.18116661187637E-7</v>
      </c>
      <c r="C131">
        <f t="shared" si="4"/>
        <v>0.99999926246280746</v>
      </c>
    </row>
    <row r="132" spans="1:3">
      <c r="A132">
        <f t="shared" si="5"/>
        <v>126</v>
      </c>
      <c r="B132">
        <f t="shared" si="3"/>
        <v>3.9607235184480803E-7</v>
      </c>
      <c r="C132">
        <f t="shared" si="4"/>
        <v>0.99999965853515926</v>
      </c>
    </row>
    <row r="133" spans="1:3">
      <c r="A133">
        <f t="shared" si="5"/>
        <v>127</v>
      </c>
      <c r="B133">
        <f t="shared" si="3"/>
        <v>1.8712079614715355E-7</v>
      </c>
      <c r="C133">
        <f t="shared" si="4"/>
        <v>0.99999984565595545</v>
      </c>
    </row>
    <row r="134" spans="1:3">
      <c r="A134">
        <f t="shared" si="5"/>
        <v>128</v>
      </c>
      <c r="B134">
        <f t="shared" si="3"/>
        <v>8.625099197407786E-8</v>
      </c>
      <c r="C134">
        <f t="shared" si="4"/>
        <v>0.99999993190694747</v>
      </c>
    </row>
    <row r="135" spans="1:3">
      <c r="A135">
        <f t="shared" si="5"/>
        <v>129</v>
      </c>
      <c r="B135">
        <f t="shared" ref="B135:B185" si="6">BINOMDIST(A135,186,0.5,0)</f>
        <v>3.8779515771290806E-8</v>
      </c>
      <c r="C135">
        <f t="shared" ref="C135:C185" si="7">BINOMDIST(A135,186,0.5,1)</f>
        <v>0.99999997068646329</v>
      </c>
    </row>
    <row r="136" spans="1:3">
      <c r="A136">
        <f t="shared" ref="A136:A185" si="8">+A135+1</f>
        <v>130</v>
      </c>
      <c r="B136">
        <f t="shared" si="6"/>
        <v>1.700332614587366E-8</v>
      </c>
      <c r="C136">
        <f t="shared" si="7"/>
        <v>0.99999998768978948</v>
      </c>
    </row>
    <row r="137" spans="1:3">
      <c r="A137">
        <f t="shared" si="8"/>
        <v>131</v>
      </c>
      <c r="B137">
        <f t="shared" si="6"/>
        <v>7.2685974364040106E-9</v>
      </c>
      <c r="C137">
        <f t="shared" si="7"/>
        <v>0.99999999495838687</v>
      </c>
    </row>
    <row r="138" spans="1:3">
      <c r="A138">
        <f t="shared" si="8"/>
        <v>132</v>
      </c>
      <c r="B138">
        <f t="shared" si="6"/>
        <v>3.0285822651683589E-9</v>
      </c>
      <c r="C138">
        <f t="shared" si="7"/>
        <v>0.99999999798696915</v>
      </c>
    </row>
    <row r="139" spans="1:3">
      <c r="A139">
        <f t="shared" si="8"/>
        <v>133</v>
      </c>
      <c r="B139">
        <f t="shared" si="6"/>
        <v>1.2296499422488085E-9</v>
      </c>
      <c r="C139">
        <f t="shared" si="7"/>
        <v>0.99999999921661908</v>
      </c>
    </row>
    <row r="140" spans="1:3">
      <c r="A140">
        <f t="shared" si="8"/>
        <v>134</v>
      </c>
      <c r="B140">
        <f t="shared" si="6"/>
        <v>4.8635408163572263E-10</v>
      </c>
      <c r="C140">
        <f t="shared" si="7"/>
        <v>0.99999999970297315</v>
      </c>
    </row>
    <row r="141" spans="1:3">
      <c r="A141">
        <f t="shared" si="8"/>
        <v>135</v>
      </c>
      <c r="B141">
        <f t="shared" si="6"/>
        <v>1.873363870004266E-10</v>
      </c>
      <c r="C141">
        <f t="shared" si="7"/>
        <v>0.99999999989030952</v>
      </c>
    </row>
    <row r="142" spans="1:3">
      <c r="A142">
        <f t="shared" si="8"/>
        <v>136</v>
      </c>
      <c r="B142">
        <f t="shared" si="6"/>
        <v>7.0251145125159417E-11</v>
      </c>
      <c r="C142">
        <f t="shared" si="7"/>
        <v>0.99999999996056066</v>
      </c>
    </row>
    <row r="143" spans="1:3">
      <c r="A143">
        <f t="shared" si="8"/>
        <v>137</v>
      </c>
      <c r="B143">
        <f t="shared" si="6"/>
        <v>2.5639104060277166E-11</v>
      </c>
      <c r="C143">
        <f t="shared" si="7"/>
        <v>0.99999999998619982</v>
      </c>
    </row>
    <row r="144" spans="1:3">
      <c r="A144">
        <f t="shared" si="8"/>
        <v>138</v>
      </c>
      <c r="B144">
        <f t="shared" si="6"/>
        <v>9.1037398474897088E-12</v>
      </c>
      <c r="C144">
        <f t="shared" si="7"/>
        <v>0.99999999999530353</v>
      </c>
    </row>
    <row r="145" spans="1:3">
      <c r="A145">
        <f t="shared" si="8"/>
        <v>139</v>
      </c>
      <c r="B145">
        <f t="shared" si="6"/>
        <v>3.1437375012913891E-12</v>
      </c>
      <c r="C145">
        <f t="shared" si="7"/>
        <v>0.99999999999844724</v>
      </c>
    </row>
    <row r="146" spans="1:3">
      <c r="A146">
        <f t="shared" si="8"/>
        <v>140</v>
      </c>
      <c r="B146">
        <f t="shared" si="6"/>
        <v>1.0553975897192674E-12</v>
      </c>
      <c r="C146">
        <f t="shared" si="7"/>
        <v>0.99999999999950262</v>
      </c>
    </row>
    <row r="147" spans="1:3">
      <c r="A147">
        <f t="shared" si="8"/>
        <v>141</v>
      </c>
      <c r="B147">
        <f t="shared" si="6"/>
        <v>3.4431410728430002E-13</v>
      </c>
      <c r="C147">
        <f t="shared" si="7"/>
        <v>0.9999999999998469</v>
      </c>
    </row>
    <row r="148" spans="1:3">
      <c r="A148">
        <f t="shared" si="8"/>
        <v>142</v>
      </c>
      <c r="B148">
        <f t="shared" si="6"/>
        <v>1.0911362554784117E-13</v>
      </c>
      <c r="C148">
        <f t="shared" si="7"/>
        <v>0.99999999999995604</v>
      </c>
    </row>
    <row r="149" spans="1:3">
      <c r="A149">
        <f t="shared" si="8"/>
        <v>143</v>
      </c>
      <c r="B149">
        <f t="shared" si="6"/>
        <v>3.3573423245489574E-14</v>
      </c>
      <c r="C149">
        <f t="shared" si="7"/>
        <v>0.99999999999998956</v>
      </c>
    </row>
    <row r="150" spans="1:3">
      <c r="A150">
        <f t="shared" si="8"/>
        <v>144</v>
      </c>
      <c r="B150">
        <f t="shared" si="6"/>
        <v>1.0025397219139221E-14</v>
      </c>
      <c r="C150">
        <f t="shared" si="7"/>
        <v>0.99999999999999956</v>
      </c>
    </row>
    <row r="151" spans="1:3">
      <c r="A151">
        <f t="shared" si="8"/>
        <v>145</v>
      </c>
      <c r="B151">
        <f t="shared" si="6"/>
        <v>2.9039081600265316E-15</v>
      </c>
      <c r="C151">
        <f t="shared" si="7"/>
        <v>1.0000000000000024</v>
      </c>
    </row>
    <row r="152" spans="1:3">
      <c r="A152">
        <f t="shared" si="8"/>
        <v>146</v>
      </c>
      <c r="B152">
        <f t="shared" si="6"/>
        <v>8.1548105863758505E-16</v>
      </c>
      <c r="C152">
        <f t="shared" si="7"/>
        <v>1.0000000000000033</v>
      </c>
    </row>
    <row r="153" spans="1:3">
      <c r="A153">
        <f t="shared" si="8"/>
        <v>147</v>
      </c>
      <c r="B153">
        <f t="shared" si="6"/>
        <v>2.2189960779254311E-16</v>
      </c>
      <c r="C153">
        <f t="shared" si="7"/>
        <v>1.0000000000000036</v>
      </c>
    </row>
    <row r="154" spans="1:3">
      <c r="A154">
        <f t="shared" si="8"/>
        <v>148</v>
      </c>
      <c r="B154">
        <f t="shared" si="6"/>
        <v>5.8473545296683481E-17</v>
      </c>
      <c r="C154">
        <f t="shared" si="7"/>
        <v>1.0000000000000036</v>
      </c>
    </row>
    <row r="155" spans="1:3">
      <c r="A155">
        <f t="shared" si="8"/>
        <v>149</v>
      </c>
      <c r="B155">
        <f t="shared" si="6"/>
        <v>1.491271625016089E-17</v>
      </c>
      <c r="C155">
        <f t="shared" si="7"/>
        <v>1.0000000000000036</v>
      </c>
    </row>
    <row r="156" spans="1:3">
      <c r="A156">
        <f t="shared" si="8"/>
        <v>150</v>
      </c>
      <c r="B156">
        <f t="shared" si="6"/>
        <v>3.6784700083730083E-18</v>
      </c>
      <c r="C156">
        <f t="shared" si="7"/>
        <v>1.0000000000000036</v>
      </c>
    </row>
    <row r="157" spans="1:3">
      <c r="A157">
        <f t="shared" si="8"/>
        <v>151</v>
      </c>
      <c r="B157">
        <f t="shared" si="6"/>
        <v>8.7698622716177634E-19</v>
      </c>
      <c r="C157">
        <f t="shared" si="7"/>
        <v>1.0000000000000036</v>
      </c>
    </row>
    <row r="158" spans="1:3">
      <c r="A158">
        <f t="shared" si="8"/>
        <v>152</v>
      </c>
      <c r="B158">
        <f t="shared" si="6"/>
        <v>2.0193761809646101E-19</v>
      </c>
      <c r="C158">
        <f t="shared" si="7"/>
        <v>1.0000000000000036</v>
      </c>
    </row>
    <row r="159" spans="1:3">
      <c r="A159">
        <f t="shared" si="8"/>
        <v>153</v>
      </c>
      <c r="B159">
        <f t="shared" si="6"/>
        <v>4.4875026243657963E-20</v>
      </c>
      <c r="C159">
        <f t="shared" si="7"/>
        <v>1.0000000000000036</v>
      </c>
    </row>
    <row r="160" spans="1:3">
      <c r="A160">
        <f t="shared" si="8"/>
        <v>154</v>
      </c>
      <c r="B160">
        <f t="shared" si="6"/>
        <v>9.6160770522123908E-21</v>
      </c>
      <c r="C160">
        <f t="shared" si="7"/>
        <v>1.0000000000000036</v>
      </c>
    </row>
    <row r="161" spans="1:3">
      <c r="A161">
        <f t="shared" si="8"/>
        <v>155</v>
      </c>
      <c r="B161">
        <f t="shared" si="6"/>
        <v>1.9852546172309669E-21</v>
      </c>
      <c r="C161">
        <f t="shared" si="7"/>
        <v>1.0000000000000036</v>
      </c>
    </row>
    <row r="162" spans="1:3">
      <c r="A162">
        <f t="shared" si="8"/>
        <v>156</v>
      </c>
      <c r="B162">
        <f t="shared" si="6"/>
        <v>3.9450572521897382E-22</v>
      </c>
      <c r="C162">
        <f t="shared" si="7"/>
        <v>1.0000000000000036</v>
      </c>
    </row>
    <row r="163" spans="1:3">
      <c r="A163">
        <f t="shared" si="8"/>
        <v>157</v>
      </c>
      <c r="B163">
        <f t="shared" si="6"/>
        <v>7.5383259595982064E-23</v>
      </c>
      <c r="C163">
        <f t="shared" si="7"/>
        <v>1.0000000000000036</v>
      </c>
    </row>
    <row r="164" spans="1:3">
      <c r="A164">
        <f t="shared" si="8"/>
        <v>158</v>
      </c>
      <c r="B164">
        <f t="shared" si="6"/>
        <v>1.3836167900528348E-23</v>
      </c>
      <c r="C164">
        <f t="shared" si="7"/>
        <v>1.0000000000000036</v>
      </c>
    </row>
    <row r="165" spans="1:3">
      <c r="A165">
        <f t="shared" si="8"/>
        <v>159</v>
      </c>
      <c r="B165">
        <f t="shared" si="6"/>
        <v>2.4365578692754252E-24</v>
      </c>
      <c r="C165">
        <f t="shared" si="7"/>
        <v>1.0000000000000036</v>
      </c>
    </row>
    <row r="166" spans="1:3">
      <c r="A166">
        <f t="shared" si="8"/>
        <v>160</v>
      </c>
      <c r="B166">
        <f t="shared" si="6"/>
        <v>4.1116914044022779E-25</v>
      </c>
      <c r="C166">
        <f t="shared" si="7"/>
        <v>1.0000000000000036</v>
      </c>
    </row>
    <row r="167" spans="1:3">
      <c r="A167">
        <f t="shared" si="8"/>
        <v>161</v>
      </c>
      <c r="B167">
        <f t="shared" si="6"/>
        <v>6.6399985412707349E-26</v>
      </c>
      <c r="C167">
        <f t="shared" si="7"/>
        <v>1.0000000000000036</v>
      </c>
    </row>
    <row r="168" spans="1:3">
      <c r="A168">
        <f t="shared" si="8"/>
        <v>162</v>
      </c>
      <c r="B168">
        <f t="shared" si="6"/>
        <v>1.0246911329121653E-26</v>
      </c>
      <c r="C168">
        <f t="shared" si="7"/>
        <v>1.0000000000000036</v>
      </c>
    </row>
    <row r="169" spans="1:3">
      <c r="A169">
        <f t="shared" si="8"/>
        <v>163</v>
      </c>
      <c r="B169">
        <f t="shared" si="6"/>
        <v>1.5087476803614648E-27</v>
      </c>
      <c r="C169">
        <f t="shared" si="7"/>
        <v>1.0000000000000036</v>
      </c>
    </row>
    <row r="170" spans="1:3">
      <c r="A170">
        <f t="shared" si="8"/>
        <v>164</v>
      </c>
      <c r="B170">
        <f t="shared" si="6"/>
        <v>2.1159266248971718E-28</v>
      </c>
      <c r="C170">
        <f t="shared" si="7"/>
        <v>1.0000000000000036</v>
      </c>
    </row>
    <row r="171" spans="1:3">
      <c r="A171">
        <f t="shared" si="8"/>
        <v>165</v>
      </c>
      <c r="B171">
        <f t="shared" si="6"/>
        <v>2.8212354998628895E-29</v>
      </c>
      <c r="C171">
        <f t="shared" si="7"/>
        <v>1.0000000000000036</v>
      </c>
    </row>
    <row r="172" spans="1:3">
      <c r="A172">
        <f t="shared" si="8"/>
        <v>166</v>
      </c>
      <c r="B172">
        <f t="shared" si="6"/>
        <v>3.5690328612723264E-30</v>
      </c>
      <c r="C172">
        <f t="shared" si="7"/>
        <v>1.0000000000000036</v>
      </c>
    </row>
    <row r="173" spans="1:3">
      <c r="A173">
        <f t="shared" si="8"/>
        <v>167</v>
      </c>
      <c r="B173">
        <f t="shared" si="6"/>
        <v>4.2742908518231385E-31</v>
      </c>
      <c r="C173">
        <f t="shared" si="7"/>
        <v>1.0000000000000036</v>
      </c>
    </row>
    <row r="174" spans="1:3">
      <c r="A174">
        <f t="shared" si="8"/>
        <v>168</v>
      </c>
      <c r="B174">
        <f t="shared" si="6"/>
        <v>4.8340194157523517E-32</v>
      </c>
      <c r="C174">
        <f t="shared" si="7"/>
        <v>1.0000000000000036</v>
      </c>
    </row>
    <row r="175" spans="1:3">
      <c r="A175">
        <f t="shared" si="8"/>
        <v>169</v>
      </c>
      <c r="B175">
        <f t="shared" si="6"/>
        <v>5.1486597327539726E-33</v>
      </c>
      <c r="C175">
        <f t="shared" si="7"/>
        <v>1.0000000000000036</v>
      </c>
    </row>
    <row r="176" spans="1:3">
      <c r="A176">
        <f t="shared" si="8"/>
        <v>170</v>
      </c>
      <c r="B176">
        <f t="shared" si="6"/>
        <v>5.1486597327540376E-34</v>
      </c>
      <c r="C176">
        <f t="shared" si="7"/>
        <v>1.0000000000000036</v>
      </c>
    </row>
    <row r="177" spans="1:3">
      <c r="A177">
        <f t="shared" si="8"/>
        <v>171</v>
      </c>
      <c r="B177">
        <f t="shared" si="6"/>
        <v>4.8174593990680962E-35</v>
      </c>
      <c r="C177">
        <f t="shared" si="7"/>
        <v>1.0000000000000036</v>
      </c>
    </row>
    <row r="178" spans="1:3">
      <c r="A178">
        <f t="shared" si="8"/>
        <v>172</v>
      </c>
      <c r="B178">
        <f t="shared" si="6"/>
        <v>4.2012727317454252E-36</v>
      </c>
      <c r="C178">
        <f t="shared" si="7"/>
        <v>1.0000000000000036</v>
      </c>
    </row>
    <row r="179" spans="1:3">
      <c r="A179">
        <f t="shared" si="8"/>
        <v>173</v>
      </c>
      <c r="B179">
        <f t="shared" si="6"/>
        <v>3.3998738869616101E-37</v>
      </c>
      <c r="C179">
        <f t="shared" si="7"/>
        <v>1.0000000000000036</v>
      </c>
    </row>
    <row r="180" spans="1:3">
      <c r="A180">
        <f t="shared" si="8"/>
        <v>174</v>
      </c>
      <c r="B180">
        <f t="shared" si="6"/>
        <v>2.5401356626724622E-38</v>
      </c>
      <c r="C180">
        <f t="shared" si="7"/>
        <v>1.0000000000000036</v>
      </c>
    </row>
    <row r="181" spans="1:3">
      <c r="A181">
        <f t="shared" si="8"/>
        <v>175</v>
      </c>
      <c r="B181">
        <f t="shared" si="6"/>
        <v>1.7418073115468264E-39</v>
      </c>
      <c r="C181">
        <f t="shared" si="7"/>
        <v>1.0000000000000036</v>
      </c>
    </row>
    <row r="182" spans="1:3">
      <c r="A182">
        <f t="shared" si="8"/>
        <v>176</v>
      </c>
      <c r="B182">
        <f t="shared" si="6"/>
        <v>1.0886295697167649E-40</v>
      </c>
      <c r="C182">
        <f t="shared" si="7"/>
        <v>1.0000000000000036</v>
      </c>
    </row>
    <row r="183" spans="1:3">
      <c r="A183">
        <f t="shared" si="8"/>
        <v>177</v>
      </c>
      <c r="B183">
        <f t="shared" si="6"/>
        <v>6.1504495464224767E-42</v>
      </c>
      <c r="C183">
        <f t="shared" si="7"/>
        <v>1.0000000000000036</v>
      </c>
    </row>
    <row r="184" spans="1:3">
      <c r="A184">
        <f t="shared" si="8"/>
        <v>178</v>
      </c>
      <c r="B184">
        <f t="shared" si="6"/>
        <v>3.1097778605506855E-43</v>
      </c>
      <c r="C184">
        <f t="shared" si="7"/>
        <v>1.0000000000000036</v>
      </c>
    </row>
    <row r="185" spans="1:3">
      <c r="A185">
        <f t="shared" si="8"/>
        <v>179</v>
      </c>
      <c r="B185">
        <f t="shared" si="6"/>
        <v>1.3898448538773985E-44</v>
      </c>
      <c r="C185">
        <f t="shared" si="7"/>
        <v>1.0000000000000036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3"/>
  <sheetViews>
    <sheetView topLeftCell="A7" workbookViewId="0">
      <selection activeCell="D25" sqref="D25"/>
    </sheetView>
  </sheetViews>
  <sheetFormatPr defaultRowHeight="12.75"/>
  <cols>
    <col min="1" max="2" width="9.140625" style="2"/>
    <col min="3" max="3" width="6.85546875" style="2" customWidth="1"/>
    <col min="4" max="4" width="11" style="2" customWidth="1"/>
    <col min="5" max="5" width="9.140625" style="2"/>
    <col min="6" max="6" width="11" style="2" customWidth="1"/>
    <col min="7" max="16384" width="9.140625" style="2"/>
  </cols>
  <sheetData>
    <row r="1" spans="1:4">
      <c r="A1" s="1" t="s">
        <v>47</v>
      </c>
    </row>
    <row r="3" spans="1:4">
      <c r="A3" s="2" t="s">
        <v>0</v>
      </c>
    </row>
    <row r="4" spans="1:4">
      <c r="A4" s="2" t="s">
        <v>1</v>
      </c>
    </row>
    <row r="6" spans="1:4">
      <c r="B6" s="2" t="s">
        <v>2</v>
      </c>
    </row>
    <row r="7" spans="1:4">
      <c r="B7" s="2" t="s">
        <v>7</v>
      </c>
    </row>
    <row r="8" spans="1:4">
      <c r="B8" s="2" t="s">
        <v>3</v>
      </c>
      <c r="C8" s="1">
        <v>1000</v>
      </c>
    </row>
    <row r="9" spans="1:4">
      <c r="B9" s="2" t="s">
        <v>4</v>
      </c>
      <c r="C9" s="1">
        <v>0.04</v>
      </c>
    </row>
    <row r="11" spans="1:4">
      <c r="A11" s="2" t="s">
        <v>5</v>
      </c>
    </row>
    <row r="12" spans="1:4">
      <c r="A12" s="2" t="s">
        <v>6</v>
      </c>
    </row>
    <row r="14" spans="1:4">
      <c r="B14" s="2" t="s">
        <v>11</v>
      </c>
      <c r="D14" s="1">
        <f>C8*C9</f>
        <v>40</v>
      </c>
    </row>
    <row r="16" spans="1:4">
      <c r="A16" s="2" t="s">
        <v>18</v>
      </c>
    </row>
    <row r="18" spans="1:6">
      <c r="B18" s="2" t="s">
        <v>19</v>
      </c>
      <c r="F18" s="2">
        <f>SQRT(C8*C9*(1-C9))</f>
        <v>6.1967733539318672</v>
      </c>
    </row>
    <row r="20" spans="1:6">
      <c r="B20" s="2" t="s">
        <v>20</v>
      </c>
    </row>
    <row r="21" spans="1:6">
      <c r="B21" s="2" t="s">
        <v>24</v>
      </c>
    </row>
    <row r="22" spans="1:6">
      <c r="B22" s="2" t="s">
        <v>25</v>
      </c>
    </row>
    <row r="23" spans="1:6">
      <c r="B23" s="2" t="s">
        <v>32</v>
      </c>
    </row>
    <row r="24" spans="1:6">
      <c r="B24" s="2" t="s">
        <v>26</v>
      </c>
      <c r="D24" s="3" t="s">
        <v>21</v>
      </c>
      <c r="E24" s="3" t="s">
        <v>22</v>
      </c>
    </row>
    <row r="25" spans="1:6">
      <c r="D25" s="3">
        <f>D14-CEILING(3*F18,1)</f>
        <v>21</v>
      </c>
      <c r="E25" s="3">
        <f>D14+CEILING(3*F18,1)</f>
        <v>59</v>
      </c>
    </row>
    <row r="26" spans="1:6">
      <c r="B26" s="2" t="s">
        <v>27</v>
      </c>
      <c r="D26" s="3"/>
      <c r="E26" s="3"/>
    </row>
    <row r="27" spans="1:6">
      <c r="D27" s="3" t="s">
        <v>23</v>
      </c>
      <c r="E27" s="3"/>
    </row>
    <row r="28" spans="1:6">
      <c r="D28" s="3">
        <f>BINOMDIST(E25,C8,C9,1)-BINOMDIST(D25,C8,C9,1)</f>
        <v>0.99788116533903715</v>
      </c>
      <c r="E28" s="3"/>
    </row>
    <row r="29" spans="1:6">
      <c r="B29" s="2" t="s">
        <v>28</v>
      </c>
      <c r="D29" s="3"/>
      <c r="E29" s="3"/>
    </row>
    <row r="30" spans="1:6">
      <c r="D30" s="3"/>
      <c r="E30" s="3"/>
    </row>
    <row r="31" spans="1:6">
      <c r="A31" s="2" t="s">
        <v>8</v>
      </c>
    </row>
    <row r="32" spans="1:6">
      <c r="A32" s="2" t="s">
        <v>9</v>
      </c>
    </row>
    <row r="33" spans="1:9">
      <c r="A33" s="2" t="s">
        <v>10</v>
      </c>
    </row>
    <row r="35" spans="1:9">
      <c r="B35" s="2" t="s">
        <v>12</v>
      </c>
    </row>
    <row r="36" spans="1:9">
      <c r="B36" s="2" t="s">
        <v>13</v>
      </c>
      <c r="I36" s="1">
        <f>1-BINOMDIST(59,C8,C9,1)</f>
        <v>1.5153048353911958E-3</v>
      </c>
    </row>
    <row r="37" spans="1:9">
      <c r="B37" s="2" t="s">
        <v>14</v>
      </c>
    </row>
    <row r="38" spans="1:9">
      <c r="B38" s="2" t="s">
        <v>15</v>
      </c>
    </row>
    <row r="39" spans="1:9">
      <c r="B39" s="2" t="s">
        <v>16</v>
      </c>
    </row>
    <row r="41" spans="1:9">
      <c r="B41" s="2" t="s">
        <v>29</v>
      </c>
    </row>
    <row r="42" spans="1:9">
      <c r="B42" s="2" t="s">
        <v>30</v>
      </c>
    </row>
    <row r="43" spans="1:9">
      <c r="B43" s="2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 politician</vt:lpstr>
      <vt:lpstr>2.  Clerical I</vt:lpstr>
    </vt:vector>
  </TitlesOfParts>
  <Company>Tippie College of Business, University of Iowa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Burer</dc:creator>
  <cp:lastModifiedBy>pcjones</cp:lastModifiedBy>
  <dcterms:created xsi:type="dcterms:W3CDTF">2001-09-30T04:12:42Z</dcterms:created>
  <dcterms:modified xsi:type="dcterms:W3CDTF">2015-09-03T18:25:12Z</dcterms:modified>
</cp:coreProperties>
</file>