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16\Fall 2015\Week 8\"/>
    </mc:Choice>
  </mc:AlternateContent>
  <bookViews>
    <workbookView xWindow="600" yWindow="345" windowWidth="7275" windowHeight="7935"/>
  </bookViews>
  <sheets>
    <sheet name="chi-test &amp; f-test baseball data" sheetId="1" r:id="rId1"/>
    <sheet name="Sheet2" sheetId="2" r:id="rId2"/>
    <sheet name="Sheet3" sheetId="3" r:id="rId3"/>
  </sheets>
  <calcPr calcId="152511" calcMode="manual"/>
  <pivotCaches>
    <pivotCache cacheId="1" r:id="rId4"/>
  </pivotCaches>
</workbook>
</file>

<file path=xl/calcChain.xml><?xml version="1.0" encoding="utf-8"?>
<calcChain xmlns="http://schemas.openxmlformats.org/spreadsheetml/2006/main">
  <c r="N12" i="1" l="1"/>
  <c r="O11" i="1"/>
  <c r="N11" i="1"/>
  <c r="O12" i="1"/>
  <c r="M19" i="1"/>
</calcChain>
</file>

<file path=xl/sharedStrings.xml><?xml version="1.0" encoding="utf-8"?>
<sst xmlns="http://schemas.openxmlformats.org/spreadsheetml/2006/main" count="116" uniqueCount="79">
  <si>
    <t>Batting</t>
  </si>
  <si>
    <t>Pitching</t>
  </si>
  <si>
    <t>Team</t>
  </si>
  <si>
    <t>League</t>
  </si>
  <si>
    <t>Payroll</t>
  </si>
  <si>
    <t>Winning %</t>
  </si>
  <si>
    <t>Avg</t>
  </si>
  <si>
    <t>HR</t>
  </si>
  <si>
    <t>R</t>
  </si>
  <si>
    <t>RBI</t>
  </si>
  <si>
    <t>ERA</t>
  </si>
  <si>
    <t>Saves</t>
  </si>
  <si>
    <t>Anaheim</t>
  </si>
  <si>
    <t>American</t>
  </si>
  <si>
    <t>Arizona</t>
  </si>
  <si>
    <t>National</t>
  </si>
  <si>
    <t>Atlanta</t>
  </si>
  <si>
    <t>Baltimore</t>
  </si>
  <si>
    <t>Boston</t>
  </si>
  <si>
    <t>Chicago White Sox</t>
  </si>
  <si>
    <t>Chicago Cubs</t>
  </si>
  <si>
    <t>Cincinnati</t>
  </si>
  <si>
    <t>Cleveland</t>
  </si>
  <si>
    <t>Colorado</t>
  </si>
  <si>
    <t>Detroit</t>
  </si>
  <si>
    <t>Florida</t>
  </si>
  <si>
    <t>Houston</t>
  </si>
  <si>
    <t>Kansas City</t>
  </si>
  <si>
    <t>Los Angeles</t>
  </si>
  <si>
    <t>Milwaukee</t>
  </si>
  <si>
    <t>Minnesota</t>
  </si>
  <si>
    <t>Montreal</t>
  </si>
  <si>
    <t>New York Yankees</t>
  </si>
  <si>
    <t>New York Mets</t>
  </si>
  <si>
    <t>Oakland</t>
  </si>
  <si>
    <t>Philadelphia</t>
  </si>
  <si>
    <t>Pittsburgh</t>
  </si>
  <si>
    <t>San Diego</t>
  </si>
  <si>
    <t>Seattle</t>
  </si>
  <si>
    <t>San Francisco</t>
  </si>
  <si>
    <t>St. Louis</t>
  </si>
  <si>
    <t>Tampa Bay</t>
  </si>
  <si>
    <t>Texas</t>
  </si>
  <si>
    <t>Toronto</t>
  </si>
  <si>
    <t>Count of Team</t>
  </si>
  <si>
    <t>Grand Total</t>
  </si>
  <si>
    <t>0.3-0.5</t>
  </si>
  <si>
    <t>0.5-0.7</t>
  </si>
  <si>
    <t>29-41</t>
  </si>
  <si>
    <t>42-55</t>
  </si>
  <si>
    <t>Actual</t>
  </si>
  <si>
    <t>Expected counts if winning % is independent of # saves</t>
  </si>
  <si>
    <t xml:space="preserve">Teams with low winning % have low saves more often than </t>
  </si>
  <si>
    <t>would be expected----is difference significant?</t>
  </si>
  <si>
    <t>Do chi-test:</t>
  </si>
  <si>
    <t xml:space="preserve">p-value = </t>
  </si>
  <si>
    <t>Very small p-value implies we can reject null hypothesis</t>
  </si>
  <si>
    <t>of independence.</t>
  </si>
  <si>
    <t>High batting avg.</t>
  </si>
  <si>
    <t>Low Batting avg.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</si>
  <si>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</si>
  <si>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</si>
  <si>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</si>
  <si>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</si>
  <si>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</si>
  <si>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</si>
  <si>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</si>
  <si>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</si>
  <si>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</si>
  <si>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</si>
  <si>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</si>
  <si>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</si>
  <si>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</si>
  <si>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null hypothesis:  high avg &lt;= low avg</t>
  </si>
  <si>
    <t>F-Test Two-Sample for Variances</t>
  </si>
  <si>
    <t>F</t>
  </si>
  <si>
    <t>P(F&lt;=f) one-tail</t>
  </si>
  <si>
    <t>F Critical one-tail</t>
  </si>
  <si>
    <t>Fail to reject hypothesis of 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</si>
</sst>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i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2" borderId="0" xfId="0" applyFill="1"/>
    <xf numFmtId="0" fontId="0" fillId="0" borderId="0" xfId="0" applyFill="1"/>
    <xf numFmtId="0" fontId="0" fillId="0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1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ad Technology Services Group" refreshedDate="38261.611494907411" createdVersion="1" refreshedVersion="1" recordCount="30" upgradeOnRefresh="1">
  <cacheSource type="worksheet">
    <worksheetSource ref="A2:J32" sheet="chi-test &amp; f-test baseball data"/>
  </cacheSource>
  <cacheFields count="10">
    <cacheField name="Team" numFmtId="0">
      <sharedItems count="30">
        <s v="Anaheim"/>
        <s v="Arizona"/>
        <s v="Atlanta"/>
        <s v="Baltimore"/>
        <s v="Boston"/>
        <s v="Chicago White Sox"/>
        <s v="Chicago Cubs"/>
        <s v="Cincinnati"/>
        <s v="Cleveland"/>
        <s v="Colorado"/>
        <s v="Detroit"/>
        <s v="Florida"/>
        <s v="Houston"/>
        <s v="Kansas City"/>
        <s v="Los Angeles"/>
        <s v="Milwaukee"/>
        <s v="Minnesota"/>
        <s v="Montreal"/>
        <s v="New York Yankees"/>
        <s v="New York Mets"/>
        <s v="Oakland"/>
        <s v="Philadelphia"/>
        <s v="Pittsburgh"/>
        <s v="San Diego"/>
        <s v="Seattle"/>
        <s v="San Francisco"/>
        <s v="St. Louis"/>
        <s v="Tampa Bay"/>
        <s v="Texas"/>
        <s v="Toronto"/>
      </sharedItems>
    </cacheField>
    <cacheField name="League" numFmtId="0">
      <sharedItems count="2">
        <s v="American"/>
        <s v="National"/>
      </sharedItems>
    </cacheField>
    <cacheField name="Payroll" numFmtId="0">
      <sharedItems containsSemiMixedTypes="0" containsString="0" containsNumber="1" containsInteger="1" minValue="14650000" maxValue="91990955" count="30">
        <n v="51340297"/>
        <n v="70046818"/>
        <n v="79256599"/>
        <n v="75443363"/>
        <n v="72330656"/>
        <n v="24535000"/>
        <n v="55419648"/>
        <n v="38031285"/>
        <n v="73531692"/>
        <n v="54367504"/>
        <n v="36954666"/>
        <n v="14650000"/>
        <n v="56389000"/>
        <n v="16557000"/>
        <n v="76607247"/>
        <n v="42976575"/>
        <n v="15845000"/>
        <n v="15015250"/>
        <n v="91990955"/>
        <n v="71510523"/>
        <n v="25208858"/>
        <n v="30441500"/>
        <n v="23682420"/>
        <n v="46507179"/>
        <n v="45351254"/>
        <n v="45991934"/>
        <n v="46337129"/>
        <n v="37860451"/>
        <n v="80801598"/>
        <n v="48847300"/>
      </sharedItems>
    </cacheField>
    <cacheField name="Winning %" numFmtId="0">
      <sharedItems containsSemiMixedTypes="0" containsString="0" containsNumber="1" minValue="0.39400000000000002" maxValue="0.63600000000000001" count="27">
        <n v="0.432"/>
        <n v="0.61699999999999999"/>
        <n v="0.63600000000000001"/>
        <n v="0.48099999999999998"/>
        <n v="0.57999999999999996"/>
        <n v="0.46600000000000003"/>
        <n v="0.41399999999999998"/>
        <n v="0.58899999999999997"/>
        <n v="0.59899999999999998"/>
        <n v="0.44400000000000001"/>
        <n v="0.42899999999999999"/>
        <n v="0.39500000000000002"/>
        <n v="0.39800000000000002"/>
        <n v="0.47499999999999998"/>
        <n v="0.46"/>
        <n v="0.39400000000000002"/>
        <n v="0.42"/>
        <n v="0.60499999999999998"/>
        <n v="0.59499999999999997"/>
        <n v="0.53700000000000003"/>
        <n v="0.48399999999999999"/>
        <n v="0.45700000000000002"/>
        <n v="0.48799999999999999"/>
        <n v="0.53100000000000003"/>
        <n v="0.42599999999999999"/>
        <n v="0.58599999999999997"/>
        <n v="0.51900000000000002"/>
      </sharedItems>
      <fieldGroup base="3">
        <rangePr autoStart="0" autoEnd="0" startNum="0.3" endNum="0.7" groupInterval="0.2"/>
        <groupItems count="4">
          <s v="&lt;0.3"/>
          <s v="0.3-0.5"/>
          <s v="0.5-0.7"/>
          <s v="&gt;0.7"/>
        </groupItems>
      </fieldGroup>
    </cacheField>
    <cacheField name="Avg" numFmtId="0">
      <sharedItems containsSemiMixedTypes="0" containsString="0" containsNumber="1" minValue="0.252" maxValue="0.29299999999999998" count="25">
        <n v="0.25600000000000001"/>
        <n v="0.27700000000000002"/>
        <n v="0.26600000000000001"/>
        <n v="0.27900000000000003"/>
        <n v="0.27800000000000002"/>
        <n v="0.25700000000000001"/>
        <n v="0.27200000000000002"/>
        <n v="0.28899999999999998"/>
        <n v="0.28799999999999998"/>
        <n v="0.26100000000000001"/>
        <n v="0.26300000000000001"/>
        <n v="0.26700000000000002"/>
        <n v="0.28199999999999997"/>
        <n v="0.27300000000000002"/>
        <n v="0.26400000000000001"/>
        <n v="0.26500000000000001"/>
        <n v="0.25900000000000001"/>
        <n v="0.27500000000000002"/>
        <n v="0.252"/>
        <n v="0.26900000000000002"/>
        <n v="0.27100000000000002"/>
        <n v="0.26200000000000001"/>
        <n v="0.27400000000000002"/>
        <n v="0.29299999999999998"/>
        <n v="0.28000000000000003"/>
      </sharedItems>
    </cacheField>
    <cacheField name="HR" numFmtId="0">
      <sharedItems containsSemiMixedTypes="0" containsString="0" containsNumber="1" containsInteger="1" minValue="105" maxValue="244" count="28">
        <n v="158"/>
        <n v="216"/>
        <n v="197"/>
        <n v="203"/>
        <n v="176"/>
        <n v="162"/>
        <n v="189"/>
        <n v="209"/>
        <n v="223"/>
        <n v="212"/>
        <n v="128"/>
        <n v="168"/>
        <n v="151"/>
        <n v="187"/>
        <n v="165"/>
        <n v="105"/>
        <n v="163"/>
        <n v="193"/>
        <n v="181"/>
        <n v="235"/>
        <n v="161"/>
        <n v="171"/>
        <n v="153"/>
        <n v="244"/>
        <n v="188"/>
        <n v="194"/>
        <n v="145"/>
        <n v="230"/>
      </sharedItems>
    </cacheField>
    <cacheField name="R" numFmtId="0">
      <sharedItems containsSemiMixedTypes="0" containsString="0" containsNumber="1" containsInteger="1" minValue="686" maxValue="1009" count="29">
        <n v="711"/>
        <n v="908"/>
        <n v="840"/>
        <n v="851"/>
        <n v="836"/>
        <n v="777"/>
        <n v="747"/>
        <n v="865"/>
        <n v="1009"/>
        <n v="906"/>
        <n v="691"/>
        <n v="823"/>
        <n v="856"/>
        <n v="793"/>
        <n v="815"/>
        <n v="686"/>
        <n v="718"/>
        <n v="900"/>
        <n v="853"/>
        <n v="893"/>
        <n v="841"/>
        <n v="775"/>
        <n v="710"/>
        <n v="859"/>
        <n v="872"/>
        <n v="809"/>
        <n v="772"/>
        <n v="945"/>
        <n v="883"/>
      </sharedItems>
    </cacheField>
    <cacheField name="RBI" numFmtId="0">
      <sharedItems containsSemiMixedTypes="0" containsString="0" containsNumber="1" containsInteger="1" minValue="643" maxValue="960" count="30">
        <n v="673"/>
        <n v="865"/>
        <n v="791"/>
        <n v="804"/>
        <n v="808"/>
        <n v="742"/>
        <n v="717"/>
        <n v="820"/>
        <n v="960"/>
        <n v="863"/>
        <n v="704"/>
        <n v="655"/>
        <n v="784"/>
        <n v="800"/>
        <n v="761"/>
        <n v="777"/>
        <n v="643"/>
        <n v="680"/>
        <n v="855"/>
        <n v="814"/>
        <n v="845"/>
        <n v="797"/>
        <n v="735"/>
        <n v="671"/>
        <n v="825"/>
        <n v="828"/>
        <n v="763"/>
        <n v="728"/>
        <n v="897"/>
        <n v="856"/>
      </sharedItems>
    </cacheField>
    <cacheField name="ERA" numFmtId="0">
      <sharedItems containsSemiMixedTypes="0" containsString="0" containsNumber="1" minValue="3.65" maxValue="6.03" count="28">
        <n v="4.79"/>
        <n v="3.77"/>
        <n v="3.65"/>
        <n v="4.7699999999999996"/>
        <n v="4"/>
        <n v="4.92"/>
        <n v="5.27"/>
        <n v="3.99"/>
        <n v="4.91"/>
        <n v="6.03"/>
        <n v="5.22"/>
        <n v="4.9000000000000004"/>
        <n v="3.84"/>
        <n v="5.35"/>
        <n v="4.45"/>
        <n v="5.08"/>
        <n v="5.03"/>
        <n v="4.6900000000000004"/>
        <n v="4.16"/>
        <n v="4.2699999999999996"/>
        <n v="4.76"/>
        <n v="4.93"/>
        <n v="4.3499999999999996"/>
        <n v="4.47"/>
        <n v="5.25"/>
        <n v="4.71"/>
        <n v="5.0599999999999996"/>
        <n v="5.07"/>
      </sharedItems>
    </cacheField>
    <cacheField name="Saves" numFmtId="0">
      <sharedItems containsSemiMixedTypes="0" containsString="0" containsNumber="1" containsInteger="1" minValue="29" maxValue="55" count="18">
        <n v="37"/>
        <n v="42"/>
        <n v="45"/>
        <n v="33"/>
        <n v="50"/>
        <n v="39"/>
        <n v="32"/>
        <n v="55"/>
        <n v="46"/>
        <n v="48"/>
        <n v="29"/>
        <n v="40"/>
        <n v="34"/>
        <n v="44"/>
        <n v="49"/>
        <n v="43"/>
        <n v="38"/>
        <n v="47"/>
      </sharedItems>
      <fieldGroup base="9">
        <rangePr startNum="29" endNum="55" groupInterval="13"/>
        <groupItems count="4">
          <s v="&lt;29"/>
          <s v="29-41"/>
          <s v="42-55"/>
          <s v="&gt;5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1"/>
    <x v="2"/>
    <x v="2"/>
    <x v="2"/>
    <x v="2"/>
    <x v="2"/>
    <x v="2"/>
    <x v="2"/>
    <x v="2"/>
  </r>
  <r>
    <x v="3"/>
    <x v="0"/>
    <x v="3"/>
    <x v="3"/>
    <x v="3"/>
    <x v="3"/>
    <x v="3"/>
    <x v="3"/>
    <x v="3"/>
    <x v="3"/>
  </r>
  <r>
    <x v="4"/>
    <x v="0"/>
    <x v="4"/>
    <x v="4"/>
    <x v="4"/>
    <x v="4"/>
    <x v="4"/>
    <x v="4"/>
    <x v="4"/>
    <x v="4"/>
  </r>
  <r>
    <x v="5"/>
    <x v="0"/>
    <x v="5"/>
    <x v="5"/>
    <x v="1"/>
    <x v="5"/>
    <x v="5"/>
    <x v="5"/>
    <x v="5"/>
    <x v="5"/>
  </r>
  <r>
    <x v="6"/>
    <x v="1"/>
    <x v="6"/>
    <x v="6"/>
    <x v="5"/>
    <x v="6"/>
    <x v="6"/>
    <x v="6"/>
    <x v="6"/>
    <x v="6"/>
  </r>
  <r>
    <x v="7"/>
    <x v="1"/>
    <x v="7"/>
    <x v="7"/>
    <x v="6"/>
    <x v="7"/>
    <x v="7"/>
    <x v="7"/>
    <x v="7"/>
    <x v="7"/>
  </r>
  <r>
    <x v="8"/>
    <x v="0"/>
    <x v="8"/>
    <x v="8"/>
    <x v="7"/>
    <x v="7"/>
    <x v="8"/>
    <x v="8"/>
    <x v="8"/>
    <x v="8"/>
  </r>
  <r>
    <x v="9"/>
    <x v="1"/>
    <x v="9"/>
    <x v="9"/>
    <x v="8"/>
    <x v="8"/>
    <x v="9"/>
    <x v="9"/>
    <x v="9"/>
    <x v="3"/>
  </r>
  <r>
    <x v="10"/>
    <x v="0"/>
    <x v="10"/>
    <x v="10"/>
    <x v="9"/>
    <x v="9"/>
    <x v="6"/>
    <x v="10"/>
    <x v="10"/>
    <x v="3"/>
  </r>
  <r>
    <x v="11"/>
    <x v="1"/>
    <x v="11"/>
    <x v="11"/>
    <x v="10"/>
    <x v="10"/>
    <x v="10"/>
    <x v="11"/>
    <x v="11"/>
    <x v="3"/>
  </r>
  <r>
    <x v="12"/>
    <x v="1"/>
    <x v="12"/>
    <x v="8"/>
    <x v="11"/>
    <x v="11"/>
    <x v="11"/>
    <x v="12"/>
    <x v="12"/>
    <x v="9"/>
  </r>
  <r>
    <x v="13"/>
    <x v="0"/>
    <x v="13"/>
    <x v="12"/>
    <x v="12"/>
    <x v="12"/>
    <x v="12"/>
    <x v="13"/>
    <x v="13"/>
    <x v="10"/>
  </r>
  <r>
    <x v="14"/>
    <x v="1"/>
    <x v="14"/>
    <x v="13"/>
    <x v="2"/>
    <x v="13"/>
    <x v="13"/>
    <x v="14"/>
    <x v="14"/>
    <x v="0"/>
  </r>
  <r>
    <x v="15"/>
    <x v="1"/>
    <x v="15"/>
    <x v="14"/>
    <x v="13"/>
    <x v="14"/>
    <x v="14"/>
    <x v="15"/>
    <x v="15"/>
    <x v="11"/>
  </r>
  <r>
    <x v="16"/>
    <x v="0"/>
    <x v="16"/>
    <x v="15"/>
    <x v="14"/>
    <x v="15"/>
    <x v="15"/>
    <x v="16"/>
    <x v="16"/>
    <x v="12"/>
  </r>
  <r>
    <x v="17"/>
    <x v="1"/>
    <x v="17"/>
    <x v="16"/>
    <x v="15"/>
    <x v="16"/>
    <x v="16"/>
    <x v="17"/>
    <x v="17"/>
    <x v="13"/>
  </r>
  <r>
    <x v="18"/>
    <x v="0"/>
    <x v="18"/>
    <x v="17"/>
    <x v="12"/>
    <x v="17"/>
    <x v="17"/>
    <x v="18"/>
    <x v="18"/>
    <x v="4"/>
  </r>
  <r>
    <x v="19"/>
    <x v="1"/>
    <x v="19"/>
    <x v="18"/>
    <x v="3"/>
    <x v="18"/>
    <x v="18"/>
    <x v="19"/>
    <x v="19"/>
    <x v="14"/>
  </r>
  <r>
    <x v="20"/>
    <x v="0"/>
    <x v="20"/>
    <x v="19"/>
    <x v="16"/>
    <x v="19"/>
    <x v="19"/>
    <x v="20"/>
    <x v="20"/>
    <x v="9"/>
  </r>
  <r>
    <x v="21"/>
    <x v="1"/>
    <x v="21"/>
    <x v="13"/>
    <x v="17"/>
    <x v="20"/>
    <x v="20"/>
    <x v="21"/>
    <x v="21"/>
    <x v="6"/>
  </r>
  <r>
    <x v="22"/>
    <x v="1"/>
    <x v="22"/>
    <x v="20"/>
    <x v="16"/>
    <x v="21"/>
    <x v="21"/>
    <x v="22"/>
    <x v="22"/>
    <x v="12"/>
  </r>
  <r>
    <x v="23"/>
    <x v="1"/>
    <x v="23"/>
    <x v="21"/>
    <x v="18"/>
    <x v="22"/>
    <x v="22"/>
    <x v="23"/>
    <x v="23"/>
    <x v="15"/>
  </r>
  <r>
    <x v="24"/>
    <x v="0"/>
    <x v="24"/>
    <x v="22"/>
    <x v="19"/>
    <x v="23"/>
    <x v="23"/>
    <x v="24"/>
    <x v="24"/>
    <x v="11"/>
  </r>
  <r>
    <x v="25"/>
    <x v="1"/>
    <x v="25"/>
    <x v="23"/>
    <x v="20"/>
    <x v="24"/>
    <x v="24"/>
    <x v="25"/>
    <x v="25"/>
    <x v="1"/>
  </r>
  <r>
    <x v="26"/>
    <x v="1"/>
    <x v="26"/>
    <x v="5"/>
    <x v="21"/>
    <x v="25"/>
    <x v="25"/>
    <x v="26"/>
    <x v="20"/>
    <x v="16"/>
  </r>
  <r>
    <x v="27"/>
    <x v="0"/>
    <x v="27"/>
    <x v="24"/>
    <x v="22"/>
    <x v="26"/>
    <x v="26"/>
    <x v="27"/>
    <x v="26"/>
    <x v="2"/>
  </r>
  <r>
    <x v="28"/>
    <x v="0"/>
    <x v="28"/>
    <x v="25"/>
    <x v="23"/>
    <x v="27"/>
    <x v="27"/>
    <x v="28"/>
    <x v="27"/>
    <x v="17"/>
  </r>
  <r>
    <x v="29"/>
    <x v="0"/>
    <x v="29"/>
    <x v="26"/>
    <x v="24"/>
    <x v="9"/>
    <x v="28"/>
    <x v="29"/>
    <x v="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M4:P8" firstHeaderRow="1" firstDataRow="2" firstDataCol="1"/>
  <pivotFields count="10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 v="1"/>
    </i>
    <i>
      <x v="2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Count of Team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D19" workbookViewId="0">
      <selection activeCell="C57" sqref="C57"/>
    </sheetView>
  </sheetViews>
  <sheetFormatPr defaultRowHeight="12.75" x14ac:dyDescent="0.2"/>
  <cols>
    <col min="1" max="1" width="17.28515625" bestFit="1" customWidth="1"/>
    <col min="12" max="12" width="12.42578125" bestFit="1" customWidth="1"/>
    <col min="13" max="13" width="13.140625" bestFit="1" customWidth="1"/>
    <col min="14" max="15" width="8.42578125" customWidth="1"/>
    <col min="16" max="16" width="10.5703125" customWidth="1"/>
    <col min="17" max="31" width="8.42578125" customWidth="1"/>
    <col min="32" max="32" width="10.5703125" bestFit="1" customWidth="1"/>
  </cols>
  <sheetData>
    <row r="1" spans="1:16" x14ac:dyDescent="0.2">
      <c r="E1" t="s">
        <v>0</v>
      </c>
      <c r="J1" t="s">
        <v>1</v>
      </c>
    </row>
    <row r="2" spans="1:16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6" x14ac:dyDescent="0.2">
      <c r="A3" s="18" t="s">
        <v>32</v>
      </c>
      <c r="B3" s="18" t="s">
        <v>13</v>
      </c>
      <c r="C3" s="18">
        <v>91990955</v>
      </c>
      <c r="D3" s="18">
        <v>0.60499999999999998</v>
      </c>
      <c r="E3" s="18">
        <v>0.28199999999999997</v>
      </c>
      <c r="F3" s="18">
        <v>193</v>
      </c>
      <c r="G3" s="18">
        <v>900</v>
      </c>
      <c r="H3" s="18">
        <v>855</v>
      </c>
      <c r="I3" s="18">
        <v>4.16</v>
      </c>
      <c r="J3" s="18">
        <v>50</v>
      </c>
      <c r="L3" t="s">
        <v>50</v>
      </c>
    </row>
    <row r="4" spans="1:16" x14ac:dyDescent="0.2">
      <c r="A4" s="18" t="s">
        <v>42</v>
      </c>
      <c r="B4" s="18" t="s">
        <v>13</v>
      </c>
      <c r="C4" s="18">
        <v>80801598</v>
      </c>
      <c r="D4" s="18">
        <v>0.58599999999999997</v>
      </c>
      <c r="E4" s="18">
        <v>0.29299999999999998</v>
      </c>
      <c r="F4" s="18">
        <v>230</v>
      </c>
      <c r="G4" s="18">
        <v>945</v>
      </c>
      <c r="H4" s="18">
        <v>897</v>
      </c>
      <c r="I4" s="18">
        <v>5.07</v>
      </c>
      <c r="J4" s="18">
        <v>47</v>
      </c>
      <c r="M4" s="1" t="s">
        <v>44</v>
      </c>
      <c r="N4" s="1" t="s">
        <v>11</v>
      </c>
      <c r="O4" s="2"/>
      <c r="P4" s="3"/>
    </row>
    <row r="5" spans="1:16" x14ac:dyDescent="0.2">
      <c r="A5" s="18" t="s">
        <v>16</v>
      </c>
      <c r="B5" s="18" t="s">
        <v>15</v>
      </c>
      <c r="C5" s="18">
        <v>79256599</v>
      </c>
      <c r="D5" s="18">
        <v>0.63600000000000001</v>
      </c>
      <c r="E5" s="18">
        <v>0.26600000000000001</v>
      </c>
      <c r="F5" s="18">
        <v>197</v>
      </c>
      <c r="G5" s="18">
        <v>840</v>
      </c>
      <c r="H5" s="18">
        <v>791</v>
      </c>
      <c r="I5" s="18">
        <v>3.65</v>
      </c>
      <c r="J5" s="18">
        <v>45</v>
      </c>
      <c r="M5" s="1" t="s">
        <v>5</v>
      </c>
      <c r="N5" s="4" t="s">
        <v>48</v>
      </c>
      <c r="O5" s="5" t="s">
        <v>49</v>
      </c>
      <c r="P5" s="6" t="s">
        <v>45</v>
      </c>
    </row>
    <row r="6" spans="1:16" x14ac:dyDescent="0.2">
      <c r="A6" s="18" t="s">
        <v>28</v>
      </c>
      <c r="B6" s="18" t="s">
        <v>15</v>
      </c>
      <c r="C6" s="18">
        <v>76607247</v>
      </c>
      <c r="D6" s="18">
        <v>0.47499999999999998</v>
      </c>
      <c r="E6" s="18">
        <v>0.26600000000000001</v>
      </c>
      <c r="F6" s="18">
        <v>187</v>
      </c>
      <c r="G6" s="18">
        <v>793</v>
      </c>
      <c r="H6" s="18">
        <v>761</v>
      </c>
      <c r="I6" s="18">
        <v>4.45</v>
      </c>
      <c r="J6" s="18">
        <v>37</v>
      </c>
      <c r="M6" s="4" t="s">
        <v>46</v>
      </c>
      <c r="N6" s="7">
        <v>15</v>
      </c>
      <c r="O6" s="8">
        <v>3</v>
      </c>
      <c r="P6" s="9">
        <v>18</v>
      </c>
    </row>
    <row r="7" spans="1:16" x14ac:dyDescent="0.2">
      <c r="A7" s="18" t="s">
        <v>17</v>
      </c>
      <c r="B7" s="18" t="s">
        <v>13</v>
      </c>
      <c r="C7" s="18">
        <v>75443363</v>
      </c>
      <c r="D7" s="18">
        <v>0.48099999999999998</v>
      </c>
      <c r="E7" s="18">
        <v>0.27900000000000003</v>
      </c>
      <c r="F7" s="18">
        <v>203</v>
      </c>
      <c r="G7" s="18">
        <v>851</v>
      </c>
      <c r="H7" s="18">
        <v>804</v>
      </c>
      <c r="I7" s="18">
        <v>4.7699999999999996</v>
      </c>
      <c r="J7" s="18">
        <v>33</v>
      </c>
      <c r="M7" s="10" t="s">
        <v>47</v>
      </c>
      <c r="N7" s="11">
        <v>1</v>
      </c>
      <c r="O7" s="12">
        <v>11</v>
      </c>
      <c r="P7" s="13">
        <v>12</v>
      </c>
    </row>
    <row r="8" spans="1:16" x14ac:dyDescent="0.2">
      <c r="A8" s="18" t="s">
        <v>22</v>
      </c>
      <c r="B8" s="18" t="s">
        <v>13</v>
      </c>
      <c r="C8" s="18">
        <v>73531692</v>
      </c>
      <c r="D8" s="18">
        <v>0.59899999999999998</v>
      </c>
      <c r="E8" s="18">
        <v>0.28899999999999998</v>
      </c>
      <c r="F8" s="18">
        <v>209</v>
      </c>
      <c r="G8" s="18">
        <v>1009</v>
      </c>
      <c r="H8" s="18">
        <v>960</v>
      </c>
      <c r="I8" s="18">
        <v>4.91</v>
      </c>
      <c r="J8" s="18">
        <v>46</v>
      </c>
      <c r="M8" s="14" t="s">
        <v>45</v>
      </c>
      <c r="N8" s="15">
        <v>16</v>
      </c>
      <c r="O8" s="16">
        <v>14</v>
      </c>
      <c r="P8" s="17">
        <v>30</v>
      </c>
    </row>
    <row r="9" spans="1:16" x14ac:dyDescent="0.2">
      <c r="A9" s="18" t="s">
        <v>18</v>
      </c>
      <c r="B9" s="18" t="s">
        <v>13</v>
      </c>
      <c r="C9" s="18">
        <v>72330656</v>
      </c>
      <c r="D9" s="18">
        <v>0.57999999999999996</v>
      </c>
      <c r="E9" s="18">
        <v>0.27800000000000002</v>
      </c>
      <c r="F9" s="18">
        <v>176</v>
      </c>
      <c r="G9" s="18">
        <v>836</v>
      </c>
      <c r="H9" s="18">
        <v>808</v>
      </c>
      <c r="I9" s="18">
        <v>4</v>
      </c>
      <c r="J9" s="18">
        <v>50</v>
      </c>
    </row>
    <row r="10" spans="1:16" x14ac:dyDescent="0.2">
      <c r="A10" s="18" t="s">
        <v>33</v>
      </c>
      <c r="B10" s="18" t="s">
        <v>15</v>
      </c>
      <c r="C10" s="18">
        <v>71510523</v>
      </c>
      <c r="D10" s="18">
        <v>0.59499999999999997</v>
      </c>
      <c r="E10" s="18">
        <v>0.27900000000000003</v>
      </c>
      <c r="F10" s="18">
        <v>181</v>
      </c>
      <c r="G10" s="18">
        <v>853</v>
      </c>
      <c r="H10" s="18">
        <v>814</v>
      </c>
      <c r="I10" s="18">
        <v>4.2699999999999996</v>
      </c>
      <c r="J10" s="18">
        <v>49</v>
      </c>
      <c r="L10" t="s">
        <v>51</v>
      </c>
    </row>
    <row r="11" spans="1:16" x14ac:dyDescent="0.2">
      <c r="A11" s="18" t="s">
        <v>14</v>
      </c>
      <c r="B11" s="18" t="s">
        <v>15</v>
      </c>
      <c r="C11" s="18">
        <v>70046818</v>
      </c>
      <c r="D11" s="18">
        <v>0.61699999999999999</v>
      </c>
      <c r="E11" s="18">
        <v>0.27700000000000002</v>
      </c>
      <c r="F11" s="18">
        <v>216</v>
      </c>
      <c r="G11" s="18">
        <v>908</v>
      </c>
      <c r="H11" s="18">
        <v>865</v>
      </c>
      <c r="I11" s="18">
        <v>3.77</v>
      </c>
      <c r="J11" s="18">
        <v>42</v>
      </c>
      <c r="N11">
        <f>GETPIVOTDATA("Team",$M$4,"Winning %",0.3)*GETPIVOTDATA("Team",$M$4,"Saves",29)/30</f>
        <v>9.6</v>
      </c>
      <c r="O11">
        <f>GETPIVOTDATA("Team",$M$4,"Winning %",0.3)*GETPIVOTDATA("Team",$M$4,"Saves",42)/30</f>
        <v>8.4</v>
      </c>
    </row>
    <row r="12" spans="1:16" x14ac:dyDescent="0.2">
      <c r="A12" s="18" t="s">
        <v>26</v>
      </c>
      <c r="B12" s="18" t="s">
        <v>15</v>
      </c>
      <c r="C12" s="18">
        <v>56389000</v>
      </c>
      <c r="D12" s="18">
        <v>0.59899999999999998</v>
      </c>
      <c r="E12" s="18">
        <v>0.26700000000000002</v>
      </c>
      <c r="F12" s="18">
        <v>168</v>
      </c>
      <c r="G12" s="18">
        <v>823</v>
      </c>
      <c r="H12" s="18">
        <v>784</v>
      </c>
      <c r="I12" s="18">
        <v>3.84</v>
      </c>
      <c r="J12" s="18">
        <v>48</v>
      </c>
      <c r="N12">
        <f>GETPIVOTDATA("Team",$M$4,"Winning %",0.5)*GETPIVOTDATA("Team",$M$4,"Saves",29)/30</f>
        <v>6.4</v>
      </c>
      <c r="O12">
        <f>GETPIVOTDATA("Team",$M$4,"Winning %",0.5)*GETPIVOTDATA("Team",$M$4,"Winning %",0.5,"Saves",42)/30</f>
        <v>4.4000000000000004</v>
      </c>
    </row>
    <row r="13" spans="1:16" x14ac:dyDescent="0.2">
      <c r="A13" t="s">
        <v>20</v>
      </c>
      <c r="B13" t="s">
        <v>15</v>
      </c>
      <c r="C13">
        <v>55419648</v>
      </c>
      <c r="D13">
        <v>0.41399999999999998</v>
      </c>
      <c r="E13">
        <v>0.25700000000000001</v>
      </c>
      <c r="F13">
        <v>189</v>
      </c>
      <c r="G13">
        <v>747</v>
      </c>
      <c r="H13">
        <v>717</v>
      </c>
      <c r="I13">
        <v>5.27</v>
      </c>
      <c r="J13">
        <v>32</v>
      </c>
    </row>
    <row r="14" spans="1:16" x14ac:dyDescent="0.2">
      <c r="A14" t="s">
        <v>23</v>
      </c>
      <c r="B14" t="s">
        <v>15</v>
      </c>
      <c r="C14">
        <v>54367504</v>
      </c>
      <c r="D14">
        <v>0.44400000000000001</v>
      </c>
      <c r="E14">
        <v>0.28799999999999998</v>
      </c>
      <c r="F14">
        <v>223</v>
      </c>
      <c r="G14">
        <v>906</v>
      </c>
      <c r="H14">
        <v>863</v>
      </c>
      <c r="I14">
        <v>6.03</v>
      </c>
      <c r="J14">
        <v>33</v>
      </c>
      <c r="L14" t="s">
        <v>52</v>
      </c>
    </row>
    <row r="15" spans="1:16" x14ac:dyDescent="0.2">
      <c r="A15" t="s">
        <v>12</v>
      </c>
      <c r="B15" t="s">
        <v>13</v>
      </c>
      <c r="C15">
        <v>51340297</v>
      </c>
      <c r="D15">
        <v>0.432</v>
      </c>
      <c r="E15">
        <v>0.25600000000000001</v>
      </c>
      <c r="F15">
        <v>158</v>
      </c>
      <c r="G15">
        <v>711</v>
      </c>
      <c r="H15">
        <v>673</v>
      </c>
      <c r="I15">
        <v>4.79</v>
      </c>
      <c r="J15">
        <v>37</v>
      </c>
      <c r="L15" t="s">
        <v>53</v>
      </c>
    </row>
    <row r="16" spans="1:16" x14ac:dyDescent="0.2">
      <c r="A16" t="s">
        <v>43</v>
      </c>
      <c r="B16" t="s">
        <v>13</v>
      </c>
      <c r="C16">
        <v>48847300</v>
      </c>
      <c r="D16">
        <v>0.51900000000000002</v>
      </c>
      <c r="E16">
        <v>0.28000000000000003</v>
      </c>
      <c r="F16">
        <v>212</v>
      </c>
      <c r="G16">
        <v>883</v>
      </c>
      <c r="H16">
        <v>856</v>
      </c>
      <c r="I16">
        <v>4.93</v>
      </c>
      <c r="J16">
        <v>39</v>
      </c>
    </row>
    <row r="17" spans="1:13" x14ac:dyDescent="0.2">
      <c r="A17" t="s">
        <v>37</v>
      </c>
      <c r="B17" t="s">
        <v>15</v>
      </c>
      <c r="C17">
        <v>46507179</v>
      </c>
      <c r="D17">
        <v>0.45700000000000002</v>
      </c>
      <c r="E17">
        <v>0.252</v>
      </c>
      <c r="F17">
        <v>153</v>
      </c>
      <c r="G17">
        <v>710</v>
      </c>
      <c r="H17">
        <v>671</v>
      </c>
      <c r="I17">
        <v>4.47</v>
      </c>
      <c r="J17">
        <v>43</v>
      </c>
      <c r="L17" t="s">
        <v>54</v>
      </c>
    </row>
    <row r="18" spans="1:13" x14ac:dyDescent="0.2">
      <c r="A18" t="s">
        <v>40</v>
      </c>
      <c r="B18" t="s">
        <v>15</v>
      </c>
      <c r="C18">
        <v>46337129</v>
      </c>
      <c r="D18">
        <v>0.46600000000000003</v>
      </c>
      <c r="E18">
        <v>0.26200000000000001</v>
      </c>
      <c r="F18">
        <v>194</v>
      </c>
      <c r="G18">
        <v>809</v>
      </c>
      <c r="H18">
        <v>763</v>
      </c>
      <c r="I18">
        <v>4.76</v>
      </c>
      <c r="J18">
        <v>38</v>
      </c>
    </row>
    <row r="19" spans="1:13" x14ac:dyDescent="0.2">
      <c r="A19" t="s">
        <v>39</v>
      </c>
      <c r="B19" t="s">
        <v>15</v>
      </c>
      <c r="C19">
        <v>45991934</v>
      </c>
      <c r="D19">
        <v>0.53100000000000003</v>
      </c>
      <c r="E19">
        <v>0.27100000000000002</v>
      </c>
      <c r="F19">
        <v>188</v>
      </c>
      <c r="G19">
        <v>872</v>
      </c>
      <c r="H19">
        <v>828</v>
      </c>
      <c r="I19">
        <v>4.71</v>
      </c>
      <c r="J19">
        <v>42</v>
      </c>
      <c r="L19" t="s">
        <v>55</v>
      </c>
      <c r="M19">
        <f>CHITEST(N6:O7,N11:O12)</f>
        <v>4.6770743763484828E-6</v>
      </c>
    </row>
    <row r="20" spans="1:13" x14ac:dyDescent="0.2">
      <c r="A20" t="s">
        <v>38</v>
      </c>
      <c r="B20" t="s">
        <v>13</v>
      </c>
      <c r="C20">
        <v>45351254</v>
      </c>
      <c r="D20">
        <v>0.48799999999999999</v>
      </c>
      <c r="E20">
        <v>0.26900000000000002</v>
      </c>
      <c r="F20">
        <v>244</v>
      </c>
      <c r="G20">
        <v>859</v>
      </c>
      <c r="H20">
        <v>825</v>
      </c>
      <c r="I20">
        <v>5.25</v>
      </c>
      <c r="J20">
        <v>40</v>
      </c>
    </row>
    <row r="21" spans="1:13" x14ac:dyDescent="0.2">
      <c r="A21" t="s">
        <v>29</v>
      </c>
      <c r="B21" t="s">
        <v>15</v>
      </c>
      <c r="C21">
        <v>42976575</v>
      </c>
      <c r="D21">
        <v>0.46</v>
      </c>
      <c r="E21">
        <v>0.27300000000000002</v>
      </c>
      <c r="F21">
        <v>165</v>
      </c>
      <c r="G21">
        <v>815</v>
      </c>
      <c r="H21">
        <v>777</v>
      </c>
      <c r="I21">
        <v>5.08</v>
      </c>
      <c r="J21">
        <v>40</v>
      </c>
      <c r="L21" t="s">
        <v>56</v>
      </c>
    </row>
    <row r="22" spans="1:13" x14ac:dyDescent="0.2">
      <c r="A22" t="s">
        <v>21</v>
      </c>
      <c r="B22" t="s">
        <v>15</v>
      </c>
      <c r="C22">
        <v>38031285</v>
      </c>
      <c r="D22">
        <v>0.58899999999999997</v>
      </c>
      <c r="E22">
        <v>0.27200000000000002</v>
      </c>
      <c r="F22">
        <v>209</v>
      </c>
      <c r="G22">
        <v>865</v>
      </c>
      <c r="H22">
        <v>820</v>
      </c>
      <c r="I22">
        <v>3.99</v>
      </c>
      <c r="J22">
        <v>55</v>
      </c>
      <c r="L22" t="s">
        <v>57</v>
      </c>
    </row>
    <row r="23" spans="1:13" x14ac:dyDescent="0.2">
      <c r="A23" s="18" t="s">
        <v>41</v>
      </c>
      <c r="B23" s="18" t="s">
        <v>13</v>
      </c>
      <c r="C23" s="18">
        <v>37860451</v>
      </c>
      <c r="D23" s="18">
        <v>0.42599999999999999</v>
      </c>
      <c r="E23" s="18">
        <v>0.27400000000000002</v>
      </c>
      <c r="F23" s="18">
        <v>145</v>
      </c>
      <c r="G23" s="18">
        <v>772</v>
      </c>
      <c r="H23" s="18">
        <v>728</v>
      </c>
      <c r="I23" s="18">
        <v>5.0599999999999996</v>
      </c>
      <c r="J23" s="18">
        <v>45</v>
      </c>
    </row>
    <row r="24" spans="1:13" x14ac:dyDescent="0.2">
      <c r="A24" s="18" t="s">
        <v>24</v>
      </c>
      <c r="B24" s="18" t="s">
        <v>13</v>
      </c>
      <c r="C24" s="18">
        <v>36954666</v>
      </c>
      <c r="D24" s="18">
        <v>0.42899999999999999</v>
      </c>
      <c r="E24" s="18">
        <v>0.26100000000000001</v>
      </c>
      <c r="F24" s="18">
        <v>212</v>
      </c>
      <c r="G24" s="18">
        <v>747</v>
      </c>
      <c r="H24" s="18">
        <v>704</v>
      </c>
      <c r="I24" s="18">
        <v>5.22</v>
      </c>
      <c r="J24" s="18">
        <v>33</v>
      </c>
    </row>
    <row r="25" spans="1:13" x14ac:dyDescent="0.2">
      <c r="A25" s="18" t="s">
        <v>35</v>
      </c>
      <c r="B25" s="18" t="s">
        <v>15</v>
      </c>
      <c r="C25" s="18">
        <v>30441500</v>
      </c>
      <c r="D25" s="18">
        <v>0.47499999999999998</v>
      </c>
      <c r="E25" s="18">
        <v>0.27500000000000002</v>
      </c>
      <c r="F25" s="18">
        <v>161</v>
      </c>
      <c r="G25" s="18">
        <v>841</v>
      </c>
      <c r="H25" s="18">
        <v>797</v>
      </c>
      <c r="I25" s="18">
        <v>4.93</v>
      </c>
      <c r="J25" s="18">
        <v>32</v>
      </c>
    </row>
    <row r="26" spans="1:13" x14ac:dyDescent="0.2">
      <c r="A26" s="18" t="s">
        <v>34</v>
      </c>
      <c r="B26" s="18" t="s">
        <v>13</v>
      </c>
      <c r="C26" s="18">
        <v>25208858</v>
      </c>
      <c r="D26" s="18">
        <v>0.53700000000000003</v>
      </c>
      <c r="E26" s="18">
        <v>0.25900000000000001</v>
      </c>
      <c r="F26" s="18">
        <v>235</v>
      </c>
      <c r="G26" s="18">
        <v>893</v>
      </c>
      <c r="H26" s="18">
        <v>845</v>
      </c>
      <c r="I26" s="18">
        <v>4.76</v>
      </c>
      <c r="J26" s="18">
        <v>48</v>
      </c>
    </row>
    <row r="27" spans="1:13" x14ac:dyDescent="0.2">
      <c r="A27" s="18" t="s">
        <v>19</v>
      </c>
      <c r="B27" s="18" t="s">
        <v>13</v>
      </c>
      <c r="C27" s="18">
        <v>24535000</v>
      </c>
      <c r="D27" s="18">
        <v>0.46600000000000003</v>
      </c>
      <c r="E27" s="18">
        <v>0.27700000000000002</v>
      </c>
      <c r="F27" s="18">
        <v>162</v>
      </c>
      <c r="G27" s="18">
        <v>777</v>
      </c>
      <c r="H27" s="18">
        <v>742</v>
      </c>
      <c r="I27" s="18">
        <v>4.92</v>
      </c>
      <c r="J27" s="18">
        <v>39</v>
      </c>
    </row>
    <row r="28" spans="1:13" x14ac:dyDescent="0.2">
      <c r="A28" s="18" t="s">
        <v>36</v>
      </c>
      <c r="B28" s="18" t="s">
        <v>15</v>
      </c>
      <c r="C28" s="18">
        <v>23682420</v>
      </c>
      <c r="D28" s="18">
        <v>0.48399999999999999</v>
      </c>
      <c r="E28" s="18">
        <v>0.25900000000000001</v>
      </c>
      <c r="F28" s="18">
        <v>171</v>
      </c>
      <c r="G28" s="18">
        <v>775</v>
      </c>
      <c r="H28" s="18">
        <v>735</v>
      </c>
      <c r="I28" s="18">
        <v>4.3499999999999996</v>
      </c>
      <c r="J28" s="18">
        <v>34</v>
      </c>
    </row>
    <row r="29" spans="1:13" x14ac:dyDescent="0.2">
      <c r="A29" s="18" t="s">
        <v>27</v>
      </c>
      <c r="B29" s="18" t="s">
        <v>13</v>
      </c>
      <c r="C29" s="18">
        <v>16557000</v>
      </c>
      <c r="D29" s="18">
        <v>0.39800000000000002</v>
      </c>
      <c r="E29" s="18">
        <v>0.28199999999999997</v>
      </c>
      <c r="F29" s="18">
        <v>151</v>
      </c>
      <c r="G29" s="18">
        <v>856</v>
      </c>
      <c r="H29" s="18">
        <v>800</v>
      </c>
      <c r="I29" s="18">
        <v>5.35</v>
      </c>
      <c r="J29" s="18">
        <v>29</v>
      </c>
    </row>
    <row r="30" spans="1:13" x14ac:dyDescent="0.2">
      <c r="A30" s="18" t="s">
        <v>30</v>
      </c>
      <c r="B30" s="18" t="s">
        <v>13</v>
      </c>
      <c r="C30" s="18">
        <v>15845000</v>
      </c>
      <c r="D30" s="18">
        <v>0.39400000000000002</v>
      </c>
      <c r="E30" s="18">
        <v>0.26400000000000001</v>
      </c>
      <c r="F30" s="18">
        <v>105</v>
      </c>
      <c r="G30" s="18">
        <v>686</v>
      </c>
      <c r="H30" s="18">
        <v>643</v>
      </c>
      <c r="I30" s="18">
        <v>5.03</v>
      </c>
      <c r="J30" s="18">
        <v>34</v>
      </c>
    </row>
    <row r="31" spans="1:13" x14ac:dyDescent="0.2">
      <c r="A31" s="18" t="s">
        <v>31</v>
      </c>
      <c r="B31" s="18" t="s">
        <v>15</v>
      </c>
      <c r="C31" s="18">
        <v>15015250</v>
      </c>
      <c r="D31" s="18">
        <v>0.42</v>
      </c>
      <c r="E31" s="18">
        <v>0.26500000000000001</v>
      </c>
      <c r="F31" s="18">
        <v>163</v>
      </c>
      <c r="G31" s="18">
        <v>718</v>
      </c>
      <c r="H31" s="18">
        <v>680</v>
      </c>
      <c r="I31" s="18">
        <v>4.6900000000000004</v>
      </c>
      <c r="J31" s="18">
        <v>44</v>
      </c>
    </row>
    <row r="32" spans="1:13" x14ac:dyDescent="0.2">
      <c r="A32" s="18" t="s">
        <v>25</v>
      </c>
      <c r="B32" s="18" t="s">
        <v>15</v>
      </c>
      <c r="C32" s="18">
        <v>14650000</v>
      </c>
      <c r="D32" s="18">
        <v>0.39500000000000002</v>
      </c>
      <c r="E32" s="18">
        <v>0.26300000000000001</v>
      </c>
      <c r="F32" s="18">
        <v>128</v>
      </c>
      <c r="G32" s="18">
        <v>691</v>
      </c>
      <c r="H32" s="18">
        <v>655</v>
      </c>
      <c r="I32" s="18">
        <v>4.9000000000000004</v>
      </c>
      <c r="J32" s="18">
        <v>33</v>
      </c>
    </row>
    <row r="34" spans="2:8" ht="38.25" x14ac:dyDescent="0.2">
      <c r="B34" s="20" t="s">
        <v>58</v>
      </c>
      <c r="C34" s="21"/>
      <c r="D34" s="21" t="s">
        <v>59</v>
      </c>
    </row>
    <row r="35" spans="2:8" x14ac:dyDescent="0.2">
      <c r="B35" s="19">
        <v>0.28199999999999997</v>
      </c>
      <c r="C35" s="19"/>
      <c r="D35" s="19">
        <v>0.27400000000000002</v>
      </c>
      <c r="F35" t="s">
        <v>60</v>
      </c>
    </row>
    <row r="36" spans="2:8" ht="13.5" thickBot="1" x14ac:dyDescent="0.25">
      <c r="B36" s="19">
        <v>0.29299999999999998</v>
      </c>
      <c r="C36" s="19"/>
      <c r="D36" s="19">
        <v>0.26100000000000001</v>
      </c>
    </row>
    <row r="37" spans="2:8" x14ac:dyDescent="0.2">
      <c r="B37" s="19">
        <v>0.26600000000000001</v>
      </c>
      <c r="C37" s="19"/>
      <c r="D37" s="19">
        <v>0.27500000000000002</v>
      </c>
      <c r="F37" s="24"/>
      <c r="G37" s="24" t="s">
        <v>61</v>
      </c>
      <c r="H37" s="24" t="s">
        <v>62</v>
      </c>
    </row>
    <row r="38" spans="2:8" x14ac:dyDescent="0.2">
      <c r="B38" s="19">
        <v>0.26600000000000001</v>
      </c>
      <c r="C38" s="19"/>
      <c r="D38" s="19">
        <v>0.25900000000000001</v>
      </c>
      <c r="F38" s="22" t="s">
        <v>63</v>
      </c>
      <c r="G38" s="22">
        <v>0.27760000000000001</v>
      </c>
      <c r="H38" s="22">
        <v>0.26789999999999997</v>
      </c>
    </row>
    <row r="39" spans="2:8" x14ac:dyDescent="0.2">
      <c r="B39" s="19">
        <v>0.27900000000000003</v>
      </c>
      <c r="C39" s="19"/>
      <c r="D39" s="19">
        <v>0.27700000000000002</v>
      </c>
      <c r="F39" s="22" t="s">
        <v>64</v>
      </c>
      <c r="G39" s="22">
        <v>8.5822222222222929E-5</v>
      </c>
      <c r="H39" s="22">
        <v>6.9211111111121428E-5</v>
      </c>
    </row>
    <row r="40" spans="2:8" x14ac:dyDescent="0.2">
      <c r="B40" s="19">
        <v>0.28899999999999998</v>
      </c>
      <c r="C40" s="19"/>
      <c r="D40" s="19">
        <v>0.25900000000000001</v>
      </c>
      <c r="F40" s="22" t="s">
        <v>65</v>
      </c>
      <c r="G40" s="22">
        <v>10</v>
      </c>
      <c r="H40" s="22">
        <v>10</v>
      </c>
    </row>
    <row r="41" spans="2:8" x14ac:dyDescent="0.2">
      <c r="B41" s="19">
        <v>0.27800000000000002</v>
      </c>
      <c r="C41" s="19"/>
      <c r="D41" s="19">
        <v>0.28199999999999997</v>
      </c>
      <c r="F41" s="22" t="s">
        <v>66</v>
      </c>
      <c r="G41" s="22">
        <v>0</v>
      </c>
      <c r="H41" s="22"/>
    </row>
    <row r="42" spans="2:8" x14ac:dyDescent="0.2">
      <c r="B42" s="19">
        <v>0.27900000000000003</v>
      </c>
      <c r="C42" s="19"/>
      <c r="D42" s="19">
        <v>0.26400000000000001</v>
      </c>
      <c r="F42" s="22" t="s">
        <v>67</v>
      </c>
      <c r="G42" s="22">
        <v>18</v>
      </c>
      <c r="H42" s="22"/>
    </row>
    <row r="43" spans="2:8" x14ac:dyDescent="0.2">
      <c r="B43" s="19">
        <v>0.27700000000000002</v>
      </c>
      <c r="C43" s="19"/>
      <c r="D43" s="19">
        <v>0.26500000000000001</v>
      </c>
      <c r="F43" s="22" t="s">
        <v>68</v>
      </c>
      <c r="G43" s="22">
        <v>2.4635375815296925</v>
      </c>
      <c r="H43" s="22"/>
    </row>
    <row r="44" spans="2:8" x14ac:dyDescent="0.2">
      <c r="B44" s="19">
        <v>0.26700000000000002</v>
      </c>
      <c r="C44" s="19"/>
      <c r="D44" s="19">
        <v>0.26300000000000001</v>
      </c>
      <c r="F44" s="22" t="s">
        <v>69</v>
      </c>
      <c r="G44" s="22">
        <v>1.2030239333698817E-2</v>
      </c>
      <c r="H44" s="22"/>
    </row>
    <row r="45" spans="2:8" x14ac:dyDescent="0.2">
      <c r="F45" s="22" t="s">
        <v>70</v>
      </c>
      <c r="G45" s="22">
        <v>1.7340630620310549</v>
      </c>
      <c r="H45" s="22"/>
    </row>
    <row r="46" spans="2:8" x14ac:dyDescent="0.2">
      <c r="F46" s="22" t="s">
        <v>71</v>
      </c>
      <c r="G46" s="22">
        <v>2.4060478667397633E-2</v>
      </c>
      <c r="H46" s="22"/>
    </row>
    <row r="47" spans="2:8" ht="13.5" thickBot="1" x14ac:dyDescent="0.25">
      <c r="F47" s="23" t="s">
        <v>72</v>
      </c>
      <c r="G47" s="23">
        <v>2.1009236661484465</v>
      </c>
      <c r="H47" s="23"/>
    </row>
    <row r="49" spans="6:8" x14ac:dyDescent="0.2">
      <c r="F49" t="s">
        <v>73</v>
      </c>
    </row>
    <row r="51" spans="6:8" x14ac:dyDescent="0.2">
      <c r="F51" t="s">
        <v>74</v>
      </c>
    </row>
    <row r="52" spans="6:8" ht="13.5" thickBot="1" x14ac:dyDescent="0.25"/>
    <row r="53" spans="6:8" x14ac:dyDescent="0.2">
      <c r="F53" s="24"/>
      <c r="G53" s="24" t="s">
        <v>61</v>
      </c>
      <c r="H53" s="24" t="s">
        <v>62</v>
      </c>
    </row>
    <row r="54" spans="6:8" x14ac:dyDescent="0.2">
      <c r="F54" s="22" t="s">
        <v>63</v>
      </c>
      <c r="G54" s="22">
        <v>0.27760000000000001</v>
      </c>
      <c r="H54" s="22">
        <v>0.26789999999999997</v>
      </c>
    </row>
    <row r="55" spans="6:8" x14ac:dyDescent="0.2">
      <c r="F55" s="22" t="s">
        <v>64</v>
      </c>
      <c r="G55" s="22">
        <v>8.5822222222222929E-5</v>
      </c>
      <c r="H55" s="22">
        <v>6.9211111111121428E-5</v>
      </c>
    </row>
    <row r="56" spans="6:8" x14ac:dyDescent="0.2">
      <c r="F56" s="22" t="s">
        <v>65</v>
      </c>
      <c r="G56" s="22">
        <v>10</v>
      </c>
      <c r="H56" s="22">
        <v>10</v>
      </c>
    </row>
    <row r="57" spans="6:8" x14ac:dyDescent="0.2">
      <c r="F57" s="22" t="s">
        <v>67</v>
      </c>
      <c r="G57" s="22">
        <v>9</v>
      </c>
      <c r="H57" s="22">
        <v>9</v>
      </c>
    </row>
    <row r="58" spans="6:8" x14ac:dyDescent="0.2">
      <c r="F58" s="22" t="s">
        <v>75</v>
      </c>
      <c r="G58" s="22">
        <v>1.2400064215763225</v>
      </c>
      <c r="H58" s="22"/>
    </row>
    <row r="59" spans="6:8" x14ac:dyDescent="0.2">
      <c r="F59" s="22" t="s">
        <v>76</v>
      </c>
      <c r="G59" s="22">
        <v>0.37692773985586053</v>
      </c>
      <c r="H59" s="22"/>
    </row>
    <row r="60" spans="6:8" ht="13.5" thickBot="1" x14ac:dyDescent="0.25">
      <c r="F60" s="23" t="s">
        <v>77</v>
      </c>
      <c r="G60" s="23">
        <v>3.1788971455171122</v>
      </c>
      <c r="H60" s="23"/>
    </row>
    <row r="62" spans="6:8" x14ac:dyDescent="0.2">
      <c r="F62" t="s">
        <v>78</v>
      </c>
    </row>
  </sheetData>
  <phoneticPr fontId="2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chi-test &amp; f-test baseball data</vt:lpstr>
      <vt:lpstr>Sheet2</vt:lpstr>
      <vt:lpstr>Sheet3</vt:lpstr>
    </vt:vector>
  </TitlesOfParts>
  <Company>Tippie 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Stead Technology Services Group</dc:creator>
  <cp:lastModifiedBy>jones</cp:lastModifiedBy>
  <dcterms:created xsi:type="dcterms:W3CDTF">2004-10-01T19:40:10Z</dcterms:created>
  <dcterms:modified xsi:type="dcterms:W3CDTF">2015-10-09T20:18:21Z</dcterms:modified>
</cp:coreProperties>
</file>