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https://iowa-my.sharepoint.com/personal/jerjacob_uiowa_edu/Documents/BusinessAnalytics/Week9/"/>
    </mc:Choice>
  </mc:AlternateContent>
  <bookViews>
    <workbookView xWindow="0" yWindow="0" windowWidth="20490" windowHeight="7530" firstSheet="1" activeTab="3"/>
  </bookViews>
  <sheets>
    <sheet name="Life Expectancy" sheetId="1" r:id="rId1"/>
    <sheet name="Linear Relationships" sheetId="2" r:id="rId2"/>
    <sheet name="Sheet1" sheetId="4" r:id="rId3"/>
    <sheet name="Regression Example" sheetId="3" r:id="rId4"/>
  </sheets>
  <calcPr calcId="171027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C13" i="1" l="1"/>
  <c r="C12" i="1"/>
  <c r="B19" i="2"/>
  <c r="B18" i="2"/>
  <c r="B17" i="2"/>
  <c r="B16" i="2"/>
  <c r="B15" i="2"/>
  <c r="B14" i="2"/>
  <c r="B13" i="2"/>
  <c r="B12" i="2"/>
  <c r="B11" i="2"/>
  <c r="I30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mments1.xml><?xml version="1.0" encoding="utf-8"?>
<comments xmlns="http://schemas.openxmlformats.org/spreadsheetml/2006/main">
  <authors>
    <author>Samuel Burer</author>
  </authors>
  <commentList>
    <comment ref="B5" authorId="0" shapeId="0">
      <text>
        <r>
          <rPr>
            <sz val="8"/>
            <color indexed="81"/>
            <rFont val="Tahoma"/>
          </rPr>
          <t xml:space="preserve">
Try changing these values to see the effect on the chart.</t>
        </r>
      </text>
    </comment>
  </commentList>
</comments>
</file>

<file path=xl/comments2.xml><?xml version="1.0" encoding="utf-8"?>
<comments xmlns="http://schemas.openxmlformats.org/spreadsheetml/2006/main">
  <authors>
    <author>Samuel Burer</author>
  </authors>
  <commentList>
    <comment ref="A45" authorId="0" shapeId="0">
      <text>
        <r>
          <rPr>
            <sz val="8"/>
            <color indexed="81"/>
            <rFont val="Tahoma"/>
          </rPr>
          <t xml:space="preserve">
Here is R^2, the measure of how good the fit between X and Y is.</t>
        </r>
      </text>
    </comment>
    <comment ref="B57" authorId="0" shapeId="0">
      <text>
        <r>
          <rPr>
            <sz val="8"/>
            <color indexed="81"/>
            <rFont val="Tahoma"/>
          </rPr>
          <t xml:space="preserve">
Here is the intercept</t>
        </r>
      </text>
    </comment>
    <comment ref="B58" authorId="0" shapeId="0">
      <text>
        <r>
          <rPr>
            <sz val="8"/>
            <color indexed="81"/>
            <rFont val="Tahoma"/>
          </rPr>
          <t xml:space="preserve">
And here is the slope.</t>
        </r>
      </text>
    </comment>
  </commentList>
</comments>
</file>

<file path=xl/sharedStrings.xml><?xml version="1.0" encoding="utf-8"?>
<sst xmlns="http://schemas.openxmlformats.org/spreadsheetml/2006/main" count="139" uniqueCount="97">
  <si>
    <t>Year</t>
  </si>
  <si>
    <t>Males</t>
  </si>
  <si>
    <t xml:space="preserve"> </t>
  </si>
  <si>
    <t xml:space="preserve">   Average life expectancy for males/females between 1900 - 1990</t>
  </si>
  <si>
    <t>What is the relationship between the variable</t>
  </si>
  <si>
    <t>Year and Male Life Expectancy?</t>
  </si>
  <si>
    <t xml:space="preserve"> = 0.2608*A12 - 445.95</t>
  </si>
  <si>
    <t xml:space="preserve"> = 0.2608*A13 - 445.95</t>
  </si>
  <si>
    <t>Example of Linear Relationship</t>
  </si>
  <si>
    <t>Consider the situation in which a and b are given</t>
  </si>
  <si>
    <t>intercept a</t>
  </si>
  <si>
    <t>slope b</t>
  </si>
  <si>
    <t>X</t>
  </si>
  <si>
    <t>Y = a + b*X</t>
  </si>
  <si>
    <t>The intercept a is the value of Y when X=0, or the place where the line intersects the vertical axis</t>
  </si>
  <si>
    <t>the line goes down from left to right.</t>
  </si>
  <si>
    <t>The slope b is the slope or pitch of the line. If b &gt; 0, the line goes up from left to right; if b &lt; 0,</t>
  </si>
  <si>
    <t>In regression, we will be determining a and b</t>
  </si>
  <si>
    <t>If b &gt; 0, X and Y have a positive relationship. If b &lt; 0, they have a negative relationship.</t>
  </si>
  <si>
    <t>Price</t>
  </si>
  <si>
    <t>CPI</t>
  </si>
  <si>
    <t>Adjusted Price (1995)</t>
  </si>
  <si>
    <t>What is the intercept a?</t>
  </si>
  <si>
    <t>In this case, not much. Technically, it means that in</t>
  </si>
  <si>
    <t>year 0, the stamp price should be -1778.6 cents, but</t>
  </si>
  <si>
    <t>this doesn't make sense and represents a limitation of</t>
  </si>
  <si>
    <t>the model.</t>
  </si>
  <si>
    <t>What is the slope?</t>
  </si>
  <si>
    <t>What does it mean?</t>
  </si>
  <si>
    <t>Every year increase, the stamp price increases by 0.9068 cents.</t>
  </si>
  <si>
    <t>Price in 2001?</t>
  </si>
  <si>
    <t xml:space="preserve"> = H21 + H27*2001</t>
  </si>
  <si>
    <t>R^2 is a value that indicates how well the regression line describes the relationship</t>
  </si>
  <si>
    <t>R^2 is always a value between 0 and 1, with 1 indicating a perfect fit. In our example,</t>
  </si>
  <si>
    <t>0.9744 represents a very good fit.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</si>
  <si>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</si>
  <si>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</si>
  <si>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</si>
  <si>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</si>
  <si>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</si>
  <si>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</si>
  <si>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</si>
  <si>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</si>
  <si>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</si>
  <si>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</si>
  <si>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</si>
  <si>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</si>
  <si>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</si>
  <si>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</si>
  <si>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</si>
  <si>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</si>
  <si>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</si>
  <si>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</si>
  <si>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</si>
  <si>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</si>
  <si>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</si>
  <si>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</si>
  <si>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</si>
  <si>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</si>
  <si>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</si>
  <si>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</si>
  <si>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</si>
  <si>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</si>
  <si>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More Detailed Information from Excel's Regression Analysis</t>
  </si>
  <si>
    <t>Grand Total</t>
  </si>
  <si>
    <t>Count of Residuals</t>
  </si>
  <si>
    <t>-2.5--2</t>
  </si>
  <si>
    <t>-2--1.5</t>
  </si>
  <si>
    <t>-1.5--1</t>
  </si>
  <si>
    <t>-1--0.5</t>
  </si>
  <si>
    <t>-0.5-0</t>
  </si>
  <si>
    <t>0-0.5</t>
  </si>
  <si>
    <t>0.5-1</t>
  </si>
  <si>
    <t>1-1.5</t>
  </si>
  <si>
    <t>1.5-2</t>
  </si>
  <si>
    <t>2-2.5</t>
  </si>
  <si>
    <t>2.5-3</t>
  </si>
  <si>
    <t>3.5-4</t>
  </si>
  <si>
    <t>Regression on Adjusted Price</t>
  </si>
  <si>
    <t>Predicted Adjusted Price (1995)</t>
  </si>
  <si>
    <t>-4--3</t>
  </si>
  <si>
    <t>-3--2</t>
  </si>
  <si>
    <t>-2--1</t>
  </si>
  <si>
    <t>-1-0</t>
  </si>
  <si>
    <t>0-1</t>
  </si>
  <si>
    <t>1-2</t>
  </si>
  <si>
    <t>2-3</t>
  </si>
  <si>
    <t>3-4</t>
  </si>
  <si>
    <t>6-7</t>
  </si>
  <si>
    <t>Sum of Residuals</t>
  </si>
  <si>
    <t>1-5</t>
  </si>
  <si>
    <t>6-10</t>
  </si>
  <si>
    <t>11-15</t>
  </si>
  <si>
    <t>16-20</t>
  </si>
  <si>
    <t>21-25</t>
  </si>
  <si>
    <t>26-30</t>
  </si>
  <si>
    <t>31-35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</si>
</sst>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0.0_)"/>
    <numFmt numFmtId="166" formatCode="0.0000_)"/>
    <numFmt numFmtId="167" formatCode="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Courier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5">
    <xf numFmtId="0" fontId="0" fillId="0" borderId="0" xfId="0"/>
    <xf numFmtId="0" fontId="1" fillId="0" borderId="0" xfId="2" applyFont="1" applyAlignment="1">
      <alignment horizontal="center"/>
    </xf>
    <xf numFmtId="164" fontId="3" fillId="0" borderId="0" xfId="2" applyNumberFormat="1" applyFont="1" applyAlignment="1" applyProtection="1">
      <alignment horizontal="center"/>
    </xf>
    <xf numFmtId="165" fontId="3" fillId="0" borderId="0" xfId="2" applyNumberFormat="1" applyFont="1" applyAlignment="1" applyProtection="1">
      <alignment horizontal="center"/>
    </xf>
    <xf numFmtId="164" fontId="3" fillId="0" borderId="0" xfId="2" applyNumberFormat="1" applyFont="1" applyProtection="1"/>
    <xf numFmtId="166" fontId="3" fillId="0" borderId="0" xfId="2" applyNumberFormat="1" applyFont="1" applyProtection="1"/>
    <xf numFmtId="0" fontId="1" fillId="0" borderId="0" xfId="2" applyFont="1"/>
    <xf numFmtId="0" fontId="1" fillId="0" borderId="0" xfId="0" applyFont="1"/>
    <xf numFmtId="0" fontId="4" fillId="0" borderId="0" xfId="0" applyFont="1"/>
    <xf numFmtId="165" fontId="3" fillId="2" borderId="0" xfId="2" applyNumberFormat="1" applyFont="1" applyFill="1" applyAlignment="1" applyProtection="1">
      <alignment horizontal="center"/>
    </xf>
    <xf numFmtId="0" fontId="5" fillId="0" borderId="0" xfId="0" applyFont="1"/>
    <xf numFmtId="167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" fontId="0" fillId="0" borderId="5" xfId="0" applyNumberForma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0" xfId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Continuous"/>
    </xf>
    <xf numFmtId="0" fontId="0" fillId="0" borderId="11" xfId="0" applyBorder="1"/>
    <xf numFmtId="0" fontId="0" fillId="0" borderId="12" xfId="0" applyBorder="1"/>
    <xf numFmtId="0" fontId="0" fillId="0" borderId="11" xfId="0" pivotButton="1" applyBorder="1"/>
    <xf numFmtId="0" fontId="0" fillId="0" borderId="13" xfId="0" applyBorder="1"/>
    <xf numFmtId="0" fontId="0" fillId="0" borderId="14" xfId="0" applyBorder="1"/>
    <xf numFmtId="10" fontId="0" fillId="0" borderId="13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0" fontId="0" fillId="0" borderId="13" xfId="0" applyNumberFormat="1" applyBorder="1"/>
    <xf numFmtId="0" fontId="0" fillId="0" borderId="15" xfId="0" applyNumberFormat="1" applyBorder="1"/>
    <xf numFmtId="0" fontId="0" fillId="0" borderId="16" xfId="0" applyNumberFormat="1" applyBorder="1"/>
  </cellXfs>
  <cellStyles count="3">
    <cellStyle name="Normal" xfId="0" builtinId="0"/>
    <cellStyle name="Normal_A" xfId="1"/>
    <cellStyle name="Normal_A (2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Life Expectancy versus Year</a:t>
            </a:r>
          </a:p>
        </c:rich>
      </c:tx>
      <c:layout>
        <c:manualLayout>
          <c:xMode val="edge"/>
          <c:yMode val="edge"/>
          <c:x val="0.21779884390419613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6999811319676"/>
          <c:y val="0.20666733941191215"/>
          <c:w val="0.74238960771645346"/>
          <c:h val="0.57000185547478999"/>
        </c:manualLayout>
      </c:layout>
      <c:scatterChart>
        <c:scatterStyle val="lineMarker"/>
        <c:varyColors val="0"/>
        <c:ser>
          <c:idx val="0"/>
          <c:order val="0"/>
          <c:tx>
            <c:v>Male Life Expectancy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1990691770679076"/>
                  <c:y val="0.46666818576883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'Life Expectancy'!$A$2:$A$13</c:f>
              <c:numCache>
                <c:formatCode>0_)</c:formatCod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numCache>
            </c:numRef>
          </c:xVal>
          <c:yVal>
            <c:numRef>
              <c:f>'Life Expectancy'!$B$2:$B$13</c:f>
              <c:numCache>
                <c:formatCode>0.0_)</c:formatCode>
                <c:ptCount val="12"/>
                <c:pt idx="0">
                  <c:v>49.6</c:v>
                </c:pt>
                <c:pt idx="1">
                  <c:v>50.2</c:v>
                </c:pt>
                <c:pt idx="2">
                  <c:v>54.6</c:v>
                </c:pt>
                <c:pt idx="3">
                  <c:v>58</c:v>
                </c:pt>
                <c:pt idx="4">
                  <c:v>60.9</c:v>
                </c:pt>
                <c:pt idx="5">
                  <c:v>65.3</c:v>
                </c:pt>
                <c:pt idx="6">
                  <c:v>66.599999999999994</c:v>
                </c:pt>
                <c:pt idx="7">
                  <c:v>67.099999999999994</c:v>
                </c:pt>
                <c:pt idx="8">
                  <c:v>69.900000000000006</c:v>
                </c:pt>
                <c:pt idx="9">
                  <c:v>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0-440A-B4F7-F927ADB5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9912"/>
        <c:axId val="187162048"/>
      </c:scatterChart>
      <c:valAx>
        <c:axId val="187139912"/>
        <c:scaling>
          <c:orientation val="minMax"/>
          <c:max val="2020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56499465405748"/>
              <c:y val="0.8766695204085950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62048"/>
        <c:crosses val="autoZero"/>
        <c:crossBetween val="midCat"/>
        <c:majorUnit val="20"/>
      </c:valAx>
      <c:valAx>
        <c:axId val="18716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Male Life Expectancy (in years)</a:t>
                </a:r>
              </a:p>
            </c:rich>
          </c:tx>
          <c:layout>
            <c:manualLayout>
              <c:xMode val="edge"/>
              <c:yMode val="edge"/>
              <c:x val="3.7470768843732669E-2"/>
              <c:y val="0.1900006184915966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39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Linear Relationship</a:t>
            </a:r>
          </a:p>
        </c:rich>
      </c:tx>
      <c:layout>
        <c:manualLayout>
          <c:xMode val="edge"/>
          <c:yMode val="edge"/>
          <c:x val="0.38492871690427699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3299389002037"/>
          <c:y val="0.20333399522784906"/>
          <c:w val="0.84725050916496947"/>
          <c:h val="0.63333539497198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'Linear Relationships'!$B$10</c:f>
              <c:strCache>
                <c:ptCount val="1"/>
                <c:pt idx="0">
                  <c:v>Y = a + b*X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'Linear Relationships'!$A$11:$A$19</c:f>
              <c:numCache>
                <c:formatCode>General</c:formatCode>
                <c:ptCount val="9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'Linear Relationships'!$B$11:$B$19</c:f>
              <c:numCache>
                <c:formatCode>0.00</c:formatCode>
                <c:ptCount val="9"/>
                <c:pt idx="0">
                  <c:v>-7.5</c:v>
                </c:pt>
                <c:pt idx="1">
                  <c:v>5</c:v>
                </c:pt>
                <c:pt idx="2">
                  <c:v>17.5</c:v>
                </c:pt>
                <c:pt idx="3">
                  <c:v>30</c:v>
                </c:pt>
                <c:pt idx="4">
                  <c:v>42.5</c:v>
                </c:pt>
                <c:pt idx="5">
                  <c:v>55</c:v>
                </c:pt>
                <c:pt idx="6">
                  <c:v>67.5</c:v>
                </c:pt>
                <c:pt idx="7">
                  <c:v>80</c:v>
                </c:pt>
                <c:pt idx="8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A-44E0-B00E-C53B6935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3568"/>
        <c:axId val="187240952"/>
      </c:scatterChart>
      <c:valAx>
        <c:axId val="1861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323828920570269"/>
              <c:y val="0.87333617622453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40952"/>
        <c:crosses val="autoZero"/>
        <c:crossBetween val="midCat"/>
      </c:valAx>
      <c:valAx>
        <c:axId val="187240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5000016276094648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13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First-Class Stamp Price versus Year</a:t>
            </a:r>
          </a:p>
        </c:rich>
      </c:tx>
      <c:layout>
        <c:manualLayout>
          <c:xMode val="edge"/>
          <c:yMode val="edge"/>
          <c:x val="0.21443298969072164"/>
          <c:y val="3.6544909781376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02061855670103"/>
          <c:y val="0.22259172321383672"/>
          <c:w val="0.80412371134020622"/>
          <c:h val="0.54817364672064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'Regression Example'!$B$1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1096214519576806"/>
                  <c:y val="3.3223199344966647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Example'!$A$2:$A$34</c:f>
              <c:numCache>
                <c:formatCode>General</c:formatCode>
                <c:ptCount val="33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</c:numCache>
            </c:numRef>
          </c:xVal>
          <c:yVal>
            <c:numRef>
              <c:f>'Regression Example'!$B$2:$B$34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A-442E-9A1B-B7885344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73792"/>
        <c:axId val="187278272"/>
      </c:scatterChart>
      <c:valAx>
        <c:axId val="1872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309278350515463"/>
              <c:y val="0.87375557022744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8272"/>
        <c:crosses val="autoZero"/>
        <c:crossBetween val="midCat"/>
      </c:valAx>
      <c:valAx>
        <c:axId val="1872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Stamp Price (in cents)</a:t>
                </a:r>
              </a:p>
            </c:rich>
          </c:tx>
          <c:layout>
            <c:manualLayout>
              <c:xMode val="edge"/>
              <c:yMode val="edge"/>
              <c:x val="3.2989690721649485E-2"/>
              <c:y val="0.25913663299521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3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 Residual Plot</a:t>
            </a:r>
          </a:p>
        </c:rich>
      </c:tx>
      <c:layout>
        <c:manualLayout>
          <c:xMode val="edge"/>
          <c:yMode val="edge"/>
          <c:x val="0.30406852248394006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9957173447537"/>
          <c:y val="0.25333415798879555"/>
          <c:w val="0.76445396145610278"/>
          <c:h val="0.5566684787385375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'Regression Example'!$A$2:$A$34</c:f>
              <c:numCache>
                <c:formatCode>General</c:formatCode>
                <c:ptCount val="33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</c:numCache>
            </c:numRef>
          </c:xVal>
          <c:yVal>
            <c:numRef>
              <c:f>'Regression Example'!$C$65:$C$97</c:f>
              <c:numCache>
                <c:formatCode>General</c:formatCode>
                <c:ptCount val="33"/>
                <c:pt idx="0">
                  <c:v>3.5989304812169394</c:v>
                </c:pt>
                <c:pt idx="1">
                  <c:v>2.6921791443228358</c:v>
                </c:pt>
                <c:pt idx="2">
                  <c:v>1.7854278074285048</c:v>
                </c:pt>
                <c:pt idx="3">
                  <c:v>0.87867647053417386</c:v>
                </c:pt>
                <c:pt idx="4">
                  <c:v>-2.8074866359929729E-2</c:v>
                </c:pt>
                <c:pt idx="5">
                  <c:v>6.517379674573931E-2</c:v>
                </c:pt>
                <c:pt idx="6">
                  <c:v>-0.84157754014859165</c:v>
                </c:pt>
                <c:pt idx="7">
                  <c:v>-1.7483288770426952</c:v>
                </c:pt>
                <c:pt idx="8">
                  <c:v>-0.6550802139370262</c:v>
                </c:pt>
                <c:pt idx="9">
                  <c:v>-1.5618315508311298</c:v>
                </c:pt>
                <c:pt idx="10">
                  <c:v>-2.4685828877254608</c:v>
                </c:pt>
                <c:pt idx="11">
                  <c:v>-1.3753342246197917</c:v>
                </c:pt>
                <c:pt idx="12">
                  <c:v>-2.2820855615138953</c:v>
                </c:pt>
                <c:pt idx="13">
                  <c:v>-0.18883689840822626</c:v>
                </c:pt>
                <c:pt idx="14">
                  <c:v>-1.0955882353025572</c:v>
                </c:pt>
                <c:pt idx="15">
                  <c:v>-2.3395721966608107E-3</c:v>
                </c:pt>
                <c:pt idx="16">
                  <c:v>-0.90909090909099177</c:v>
                </c:pt>
                <c:pt idx="17">
                  <c:v>-1.8158422459853227</c:v>
                </c:pt>
                <c:pt idx="18">
                  <c:v>0.27740641712057368</c:v>
                </c:pt>
                <c:pt idx="19">
                  <c:v>1.3706550802262427</c:v>
                </c:pt>
                <c:pt idx="20">
                  <c:v>0.46390374333191176</c:v>
                </c:pt>
                <c:pt idx="21">
                  <c:v>-0.44284759356219183</c:v>
                </c:pt>
                <c:pt idx="22">
                  <c:v>0.65040106954347721</c:v>
                </c:pt>
                <c:pt idx="23">
                  <c:v>-0.25635026735062638</c:v>
                </c:pt>
                <c:pt idx="24">
                  <c:v>-1.1631016042449573</c:v>
                </c:pt>
                <c:pt idx="25">
                  <c:v>0.9301470588607117</c:v>
                </c:pt>
                <c:pt idx="26">
                  <c:v>2.3395721966608107E-2</c:v>
                </c:pt>
                <c:pt idx="27">
                  <c:v>-0.88335561492772285</c:v>
                </c:pt>
                <c:pt idx="28">
                  <c:v>2.2098930481779462</c:v>
                </c:pt>
                <c:pt idx="29">
                  <c:v>1.3031417112838426</c:v>
                </c:pt>
                <c:pt idx="30">
                  <c:v>0.39639037438951163</c:v>
                </c:pt>
                <c:pt idx="31">
                  <c:v>-0.51036096250481933</c:v>
                </c:pt>
                <c:pt idx="32">
                  <c:v>1.5828877006010771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B-43B7-A319-65E2CE34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7912"/>
        <c:axId val="187346488"/>
      </c:scatterChart>
      <c:valAx>
        <c:axId val="18733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892933618843682"/>
              <c:y val="0.85333611112015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46488"/>
        <c:crosses val="autoZero"/>
        <c:crossBetween val="midCat"/>
      </c:valAx>
      <c:valAx>
        <c:axId val="18734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4261241970021415E-2"/>
              <c:y val="0.393334613719445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37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[regression.xlsx]Regression Example!PivotTable1</c:name>
    <c:fmtId val="0"/>
  </c:pivotSource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of Residuals by Value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1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'Regression Example'!$F$86:$F$87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'Regression Example'!$E$88:$E$100</c:f>
              <c:strCache>
                <c:ptCount val="12"/>
                <c:pt idx="0">
                  <c:v>-2.5--2</c:v>
                </c:pt>
                <c:pt idx="1">
                  <c:v>-2--1.5</c:v>
                </c:pt>
                <c:pt idx="2">
                  <c:v>-1.5--1</c:v>
                </c:pt>
                <c:pt idx="3">
                  <c:v>-1--0.5</c:v>
                </c:pt>
                <c:pt idx="4">
                  <c:v>-0.5-0</c:v>
                </c:pt>
                <c:pt idx="5">
                  <c:v>0-0.5</c:v>
                </c:pt>
                <c:pt idx="6">
                  <c:v>0.5-1</c:v>
                </c:pt>
                <c:pt idx="7">
                  <c:v>1-1.5</c:v>
                </c:pt>
                <c:pt idx="8">
                  <c:v>1.5-2</c:v>
                </c:pt>
                <c:pt idx="9">
                  <c:v>2-2.5</c:v>
                </c:pt>
                <c:pt idx="10">
                  <c:v>2.5-3</c:v>
                </c:pt>
                <c:pt idx="11">
                  <c:v>3.5-4</c:v>
                </c:pt>
              </c:strCache>
            </c:strRef>
          </c:cat>
          <c:val>
            <c:numRef>
              <c:f>'Regression Example'!$F$88:$F$100</c:f>
              <c:numCache>
                <c:formatCode>0.00%</c:formatCode>
                <c:ptCount val="12"/>
                <c:pt idx="0">
                  <c:v>6.0606060606060608E-2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0.15151515151515152</c:v>
                </c:pt>
                <c:pt idx="4">
                  <c:v>0.15151515151515152</c:v>
                </c:pt>
                <c:pt idx="5">
                  <c:v>0.15151515151515152</c:v>
                </c:pt>
                <c:pt idx="6">
                  <c:v>9.0909090909090912E-2</c:v>
                </c:pt>
                <c:pt idx="7">
                  <c:v>6.0606060606060608E-2</c:v>
                </c:pt>
                <c:pt idx="8">
                  <c:v>6.0606060606060608E-2</c:v>
                </c:pt>
                <c:pt idx="9">
                  <c:v>3.0303030303030304E-2</c:v>
                </c:pt>
                <c:pt idx="10">
                  <c:v>3.0303030303030304E-2</c:v>
                </c:pt>
                <c:pt idx="11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5-4EC2-A216-ABCBE242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91472"/>
        <c:axId val="187395952"/>
      </c:barChart>
      <c:catAx>
        <c:axId val="18739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Value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95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739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 of Residuals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9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First-Class Stamp Adjusted Price (1995) versus Year</a:t>
            </a:r>
          </a:p>
        </c:rich>
      </c:tx>
      <c:layout>
        <c:manualLayout>
          <c:xMode val="edge"/>
          <c:yMode val="edge"/>
          <c:x val="0.11538472373114833"/>
          <c:y val="3.5608360198500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3847706813126"/>
          <c:y val="0.20474807114137719"/>
          <c:w val="0.7730776489986938"/>
          <c:h val="0.5845705799253812"/>
        </c:manualLayout>
      </c:layout>
      <c:scatterChart>
        <c:scatterStyle val="lineMarker"/>
        <c:varyColors val="0"/>
        <c:ser>
          <c:idx val="0"/>
          <c:order val="0"/>
          <c:tx>
            <c:v>Adjusted Price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442312802652497"/>
                  <c:y val="0.486647589379505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Example'!$A$2:$A$34</c:f>
              <c:numCache>
                <c:formatCode>General</c:formatCode>
                <c:ptCount val="33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</c:numCache>
            </c:numRef>
          </c:xVal>
          <c:yVal>
            <c:numRef>
              <c:f>'Regression Example'!$D$2:$D$34</c:f>
              <c:numCache>
                <c:formatCode>0</c:formatCode>
                <c:ptCount val="33"/>
                <c:pt idx="0">
                  <c:v>24.91830065359477</c:v>
                </c:pt>
                <c:pt idx="1">
                  <c:v>24.596774193548388</c:v>
                </c:pt>
                <c:pt idx="2">
                  <c:v>24.206349206349206</c:v>
                </c:pt>
                <c:pt idx="3">
                  <c:v>23.533950617283953</c:v>
                </c:pt>
                <c:pt idx="4">
                  <c:v>22.82934131736527</c:v>
                </c:pt>
                <c:pt idx="5">
                  <c:v>26.293103448275865</c:v>
                </c:pt>
                <c:pt idx="6">
                  <c:v>24.931880108991823</c:v>
                </c:pt>
                <c:pt idx="7">
                  <c:v>23.582474226804127</c:v>
                </c:pt>
                <c:pt idx="8">
                  <c:v>30.123456790123456</c:v>
                </c:pt>
                <c:pt idx="9">
                  <c:v>29.186602870813399</c:v>
                </c:pt>
                <c:pt idx="10">
                  <c:v>27.477477477477478</c:v>
                </c:pt>
                <c:pt idx="11">
                  <c:v>30.933062880324545</c:v>
                </c:pt>
                <c:pt idx="12">
                  <c:v>28.3457249070632</c:v>
                </c:pt>
                <c:pt idx="13">
                  <c:v>34.841827768014063</c:v>
                </c:pt>
                <c:pt idx="14">
                  <c:v>32.714521452145213</c:v>
                </c:pt>
                <c:pt idx="15">
                  <c:v>35.084355828220858</c:v>
                </c:pt>
                <c:pt idx="16">
                  <c:v>31.508264462809919</c:v>
                </c:pt>
                <c:pt idx="17">
                  <c:v>27.760922330097085</c:v>
                </c:pt>
                <c:pt idx="18">
                  <c:v>30.198019801980195</c:v>
                </c:pt>
                <c:pt idx="19">
                  <c:v>31.606217616580309</c:v>
                </c:pt>
                <c:pt idx="20">
                  <c:v>30.62248995983936</c:v>
                </c:pt>
                <c:pt idx="21">
                  <c:v>29.355149181905677</c:v>
                </c:pt>
                <c:pt idx="22">
                  <c:v>31.180297397769518</c:v>
                </c:pt>
                <c:pt idx="23">
                  <c:v>30.611313868613141</c:v>
                </c:pt>
                <c:pt idx="24">
                  <c:v>29.533450704225352</c:v>
                </c:pt>
                <c:pt idx="25">
                  <c:v>32.227387996618766</c:v>
                </c:pt>
                <c:pt idx="26">
                  <c:v>30.745967741935484</c:v>
                </c:pt>
                <c:pt idx="27">
                  <c:v>29.169854628921197</c:v>
                </c:pt>
                <c:pt idx="28">
                  <c:v>32.470631424375924</c:v>
                </c:pt>
                <c:pt idx="29">
                  <c:v>31.521739130434781</c:v>
                </c:pt>
                <c:pt idx="30">
                  <c:v>30.605536332179931</c:v>
                </c:pt>
                <c:pt idx="31">
                  <c:v>29.841430499325238</c:v>
                </c:pt>
                <c:pt idx="3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D-41EE-8843-3ACBB6D1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3216"/>
        <c:axId val="187362248"/>
      </c:scatterChart>
      <c:valAx>
        <c:axId val="18746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30817806131502"/>
              <c:y val="0.8842742782627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62248"/>
        <c:crosses val="autoZero"/>
        <c:crossBetween val="midCat"/>
      </c:valAx>
      <c:valAx>
        <c:axId val="18736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Stamp Adjusted Price (in cents)</a:t>
                </a:r>
              </a:p>
            </c:rich>
          </c:tx>
          <c:layout>
            <c:manualLayout>
              <c:xMode val="edge"/>
              <c:yMode val="edge"/>
              <c:x val="3.0769259661639556E-2"/>
              <c:y val="0.237389067990002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3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 Residual Plot</a:t>
            </a:r>
          </a:p>
        </c:rich>
      </c:tx>
      <c:layout>
        <c:manualLayout>
          <c:xMode val="edge"/>
          <c:yMode val="edge"/>
          <c:x val="0.30672268907563027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56302521008403"/>
          <c:y val="0.26041754970143532"/>
          <c:w val="0.76890756302521013"/>
          <c:h val="0.5416685033789855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'Regression Example'!$A$2:$A$34</c:f>
              <c:numCache>
                <c:formatCode>General</c:formatCode>
                <c:ptCount val="33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</c:numCache>
            </c:numRef>
          </c:xVal>
          <c:yVal>
            <c:numRef>
              <c:f>'Regression Example'!$C$176:$C$208</c:f>
              <c:numCache>
                <c:formatCode>General</c:formatCode>
                <c:ptCount val="33"/>
                <c:pt idx="0">
                  <c:v>-0.69941136403338078</c:v>
                </c:pt>
                <c:pt idx="1">
                  <c:v>-1.2466449836295759</c:v>
                </c:pt>
                <c:pt idx="2">
                  <c:v>-1.8627771303785146</c:v>
                </c:pt>
                <c:pt idx="3">
                  <c:v>-2.7608828789935238</c:v>
                </c:pt>
                <c:pt idx="4">
                  <c:v>-3.6911993384619635</c:v>
                </c:pt>
                <c:pt idx="5">
                  <c:v>-0.45314436710118144</c:v>
                </c:pt>
                <c:pt idx="6">
                  <c:v>-2.0400748659349794</c:v>
                </c:pt>
                <c:pt idx="7">
                  <c:v>-3.615187907672432</c:v>
                </c:pt>
                <c:pt idx="8">
                  <c:v>2.7000874960971402</c:v>
                </c:pt>
                <c:pt idx="9">
                  <c:v>1.5375264172372702</c:v>
                </c:pt>
                <c:pt idx="10">
                  <c:v>-0.39730613564840667</c:v>
                </c:pt>
                <c:pt idx="11">
                  <c:v>2.8325721076489039</c:v>
                </c:pt>
                <c:pt idx="12">
                  <c:v>1.9526974837802413E-2</c:v>
                </c:pt>
                <c:pt idx="13">
                  <c:v>6.2899226762388523</c:v>
                </c:pt>
                <c:pt idx="14">
                  <c:v>3.9369092008202458</c:v>
                </c:pt>
                <c:pt idx="15">
                  <c:v>6.0810364173461338</c:v>
                </c:pt>
                <c:pt idx="16">
                  <c:v>2.2792378923854386</c:v>
                </c:pt>
                <c:pt idx="17">
                  <c:v>-1.6938113998772089</c:v>
                </c:pt>
                <c:pt idx="18">
                  <c:v>0.51757891245614474</c:v>
                </c:pt>
                <c:pt idx="19">
                  <c:v>1.7000695675065032</c:v>
                </c:pt>
                <c:pt idx="20">
                  <c:v>0.49063475121579714</c:v>
                </c:pt>
                <c:pt idx="21">
                  <c:v>-1.0024131862676988</c:v>
                </c:pt>
                <c:pt idx="22">
                  <c:v>0.5970278700463858</c:v>
                </c:pt>
                <c:pt idx="23">
                  <c:v>-0.19766281865974733</c:v>
                </c:pt>
                <c:pt idx="24">
                  <c:v>-1.5012331425972931</c:v>
                </c:pt>
                <c:pt idx="25">
                  <c:v>0.96699699024630803</c:v>
                </c:pt>
                <c:pt idx="26">
                  <c:v>-0.74013042398673079</c:v>
                </c:pt>
                <c:pt idx="27">
                  <c:v>-2.5419506965507743</c:v>
                </c:pt>
                <c:pt idx="28">
                  <c:v>0.53311893935419619</c:v>
                </c:pt>
                <c:pt idx="29">
                  <c:v>-0.6414805141367026</c:v>
                </c:pt>
                <c:pt idx="30">
                  <c:v>-1.7833904719413667</c:v>
                </c:pt>
                <c:pt idx="31">
                  <c:v>-2.7732034643458157</c:v>
                </c:pt>
                <c:pt idx="32">
                  <c:v>-0.84034112322081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C-4B4A-90D9-DE11D146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61856"/>
        <c:axId val="187361464"/>
      </c:scatterChart>
      <c:valAx>
        <c:axId val="1873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"/>
              <c:y val="0.847225095028669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61464"/>
        <c:crosses val="autoZero"/>
        <c:crossBetween val="midCat"/>
      </c:valAx>
      <c:valAx>
        <c:axId val="18736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3613445378151259E-2"/>
              <c:y val="0.38889020755414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61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[regression.xlsx]Regression Example!PivotTable2</c:name>
    <c:fmtId val="0"/>
  </c:pivotSource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of Residuals by Value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1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'Regression Example'!$F$194:$F$195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'Regression Example'!$E$196:$E$205</c:f>
              <c:strCache>
                <c:ptCount val="9"/>
                <c:pt idx="0">
                  <c:v>-4--3</c:v>
                </c:pt>
                <c:pt idx="1">
                  <c:v>-3--2</c:v>
                </c:pt>
                <c:pt idx="2">
                  <c:v>-2--1</c:v>
                </c:pt>
                <c:pt idx="3">
                  <c:v>-1-0</c:v>
                </c:pt>
                <c:pt idx="4">
                  <c:v>0-1</c:v>
                </c:pt>
                <c:pt idx="5">
                  <c:v>1-2</c:v>
                </c:pt>
                <c:pt idx="6">
                  <c:v>2-3</c:v>
                </c:pt>
                <c:pt idx="7">
                  <c:v>3-4</c:v>
                </c:pt>
                <c:pt idx="8">
                  <c:v>6-7</c:v>
                </c:pt>
              </c:strCache>
            </c:strRef>
          </c:cat>
          <c:val>
            <c:numRef>
              <c:f>'Regression Example'!$F$196:$F$205</c:f>
              <c:numCache>
                <c:formatCode>0.00%</c:formatCode>
                <c:ptCount val="9"/>
                <c:pt idx="0">
                  <c:v>6.0606060606060608E-2</c:v>
                </c:pt>
                <c:pt idx="1">
                  <c:v>0.12121212121212122</c:v>
                </c:pt>
                <c:pt idx="2">
                  <c:v>0.18181818181818182</c:v>
                </c:pt>
                <c:pt idx="3">
                  <c:v>0.21212121212121213</c:v>
                </c:pt>
                <c:pt idx="4">
                  <c:v>0.18181818181818182</c:v>
                </c:pt>
                <c:pt idx="5">
                  <c:v>6.0606060606060608E-2</c:v>
                </c:pt>
                <c:pt idx="6">
                  <c:v>9.0909090909090912E-2</c:v>
                </c:pt>
                <c:pt idx="7">
                  <c:v>3.0303030303030304E-2</c:v>
                </c:pt>
                <c:pt idx="8">
                  <c:v>6.0606060606060608E-2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8-4183-B8A0-DF316357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63032"/>
        <c:axId val="187363424"/>
      </c:barChart>
      <c:catAx>
        <c:axId val="18736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 Value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63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736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 of Residuals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63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</xdr:row>
      <xdr:rowOff>95250</xdr:rowOff>
    </xdr:from>
    <xdr:to>
      <xdr:col>13</xdr:col>
      <xdr:colOff>342900</xdr:colOff>
      <xdr:row>23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8</xdr:row>
      <xdr:rowOff>142875</xdr:rowOff>
    </xdr:from>
    <xdr:to>
      <xdr:col>11</xdr:col>
      <xdr:colOff>66675</xdr:colOff>
      <xdr:row>26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95250</xdr:rowOff>
    </xdr:from>
    <xdr:to>
      <xdr:col>12</xdr:col>
      <xdr:colOff>600075</xdr:colOff>
      <xdr:row>18</xdr:row>
      <xdr:rowOff>38100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64</xdr:row>
      <xdr:rowOff>133350</xdr:rowOff>
    </xdr:from>
    <xdr:to>
      <xdr:col>8</xdr:col>
      <xdr:colOff>495300</xdr:colOff>
      <xdr:row>82</xdr:row>
      <xdr:rowOff>76200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504825</xdr:colOff>
      <xdr:row>101</xdr:row>
      <xdr:rowOff>104775</xdr:rowOff>
    </xdr:from>
    <xdr:to>
      <xdr:col>9</xdr:col>
      <xdr:colOff>209550</xdr:colOff>
      <xdr:row>122</xdr:row>
      <xdr:rowOff>152400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129</xdr:row>
      <xdr:rowOff>66675</xdr:rowOff>
    </xdr:from>
    <xdr:to>
      <xdr:col>6</xdr:col>
      <xdr:colOff>66675</xdr:colOff>
      <xdr:row>149</xdr:row>
      <xdr:rowOff>38100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514350</xdr:colOff>
      <xdr:row>174</xdr:row>
      <xdr:rowOff>28575</xdr:rowOff>
    </xdr:from>
    <xdr:to>
      <xdr:col>9</xdr:col>
      <xdr:colOff>209550</xdr:colOff>
      <xdr:row>191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723900</xdr:colOff>
      <xdr:row>206</xdr:row>
      <xdr:rowOff>38100</xdr:rowOff>
    </xdr:from>
    <xdr:to>
      <xdr:col>9</xdr:col>
      <xdr:colOff>561975</xdr:colOff>
      <xdr:row>223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uel Burer" refreshedDate="37182.306917708331" createdVersion="1" recordCount="33" upgradeOnRefresh="1">
  <cacheSource type="worksheet">
    <worksheetSource ref="C64:C97" sheet="Regression Example"/>
  </cacheSource>
  <cacheFields count="1">
    <cacheField name="Residuals" numFmtId="0">
      <sharedItems containsSemiMixedTypes="0" containsString="0" containsNumber="1" minValue="-2.4685828877254608" maxValue="3.5989304812169394" count="33">
        <n v="3.5989304812169394"/>
        <n v="2.6921791443228358"/>
        <n v="1.7854278074285048"/>
        <n v="0.87867647053417386"/>
        <n v="-2.8074866359929729E-2"/>
        <n v="6.517379674573931E-2"/>
        <n v="-0.84157754014859165"/>
        <n v="-1.7483288770426952"/>
        <n v="-0.6550802139370262"/>
        <n v="-1.5618315508311298"/>
        <n v="-2.4685828877254608"/>
        <n v="-1.3753342246197917"/>
        <n v="-2.2820855615138953"/>
        <n v="-0.18883689840822626"/>
        <n v="-1.0955882353025572"/>
        <n v="-2.3395721966608107E-3"/>
        <n v="-0.90909090909099177"/>
        <n v="-1.8158422459853227"/>
        <n v="0.27740641712057368"/>
        <n v="1.3706550802262427"/>
        <n v="0.46390374333191176"/>
        <n v="-0.44284759356219183"/>
        <n v="0.65040106954347721"/>
        <n v="-0.25635026735062638"/>
        <n v="-1.1631016042449573"/>
        <n v="0.9301470588607117"/>
        <n v="2.3395721966608107E-2"/>
        <n v="-0.88335561492772285"/>
        <n v="2.2098930481779462"/>
        <n v="1.3031417112838426"/>
        <n v="0.39639037438951163"/>
        <n v="-0.51036096250481933"/>
        <n v="1.5828877006010771"/>
      </sharedItems>
      <fieldGroup base="0">
        <rangePr autoStart="0" autoEnd="0" startNum="-2.5" endNum="4" groupInterval="0.5"/>
        <groupItems count="15">
          <s v="&lt;-2.5"/>
          <s v="-2.5--2"/>
          <s v="-2--1.5"/>
          <s v="-1.5--1"/>
          <s v="-1--0.5"/>
          <s v="-0.5-0"/>
          <s v="0-0.5"/>
          <s v="0.5-1"/>
          <s v="1-1.5"/>
          <s v="1.5-2"/>
          <s v="2-2.5"/>
          <s v="2.5-3"/>
          <s v="3-3.5"/>
          <s v="3.5-4"/>
          <s v="&gt;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muel Burer" refreshedDate="37182.328924189816" createdVersion="1" recordCount="33" upgradeOnRefresh="1">
  <cacheSource type="worksheet">
    <worksheetSource ref="C175:C208" sheet="Regression Example"/>
  </cacheSource>
  <cacheFields count="1">
    <cacheField name="Residuals" numFmtId="0">
      <sharedItems containsSemiMixedTypes="0" containsString="0" containsNumber="1" minValue="-3.6911993384619635" maxValue="6.2899226762388523" count="33">
        <n v="-0.69941136403338078"/>
        <n v="-1.2466449836295759"/>
        <n v="-1.8627771303785146"/>
        <n v="-2.7608828789935238"/>
        <n v="-3.6911993384619635"/>
        <n v="-0.45314436710118144"/>
        <n v="-2.0400748659349794"/>
        <n v="-3.615187907672432"/>
        <n v="2.7000874960971402"/>
        <n v="1.5375264172372702"/>
        <n v="-0.39730613564840667"/>
        <n v="2.8325721076489039"/>
        <n v="1.9526974837802413E-2"/>
        <n v="6.2899226762388523"/>
        <n v="3.9369092008202458"/>
        <n v="6.0810364173461338"/>
        <n v="2.2792378923854386"/>
        <n v="-1.6938113998772089"/>
        <n v="0.51757891245614474"/>
        <n v="1.7000695675065032"/>
        <n v="0.49063475121579714"/>
        <n v="-1.0024131862676988"/>
        <n v="0.5970278700463858"/>
        <n v="-0.19766281865974733"/>
        <n v="-1.5012331425972931"/>
        <n v="0.96699699024630803"/>
        <n v="-0.74013042398673079"/>
        <n v="-2.5419506965507743"/>
        <n v="0.53311893935419619"/>
        <n v="-0.6414805141367026"/>
        <n v="-1.7833904719413667"/>
        <n v="-2.7732034643458157"/>
        <n v="-0.84034112322081"/>
      </sharedItems>
      <fieldGroup base="0">
        <rangePr autoStart="0" autoEnd="0" startNum="-4" endNum="7"/>
        <groupItems count="13">
          <s v="&lt;-4"/>
          <s v="-4--3"/>
          <s v="-3--2"/>
          <s v="-2--1"/>
          <s v="-1-0"/>
          <s v="0-1"/>
          <s v="1-2"/>
          <s v="2-3"/>
          <s v="3-4"/>
          <s v="4-5"/>
          <s v="5-6"/>
          <s v="6-7"/>
          <s v="&gt;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ead Technology Services Group" refreshedDate="37901.503457754632" createdVersion="1" refreshedVersion="1" recordCount="33" upgradeOnRefresh="1">
  <cacheSource type="worksheet">
    <worksheetSource ref="A64:C97" sheet="Regression Example"/>
  </cacheSource>
  <cacheFields count="3">
    <cacheField name="Observation" numFmtId="0">
      <sharedItems containsSemiMixedTypes="0" containsString="0" containsNumber="1" containsInteger="1" minValue="1" maxValue="33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</sharedItems>
      <fieldGroup base="0">
        <rangePr startNum="1" endNum="33" groupInterval="5"/>
        <groupItems count="9">
          <s v="&lt;1"/>
          <s v="1-5"/>
          <s v="6-10"/>
          <s v="11-15"/>
          <s v="16-20"/>
          <s v="21-25"/>
          <s v="26-30"/>
          <s v="31-35"/>
          <s v="&gt;36"/>
        </groupItems>
      </fieldGroup>
    </cacheField>
    <cacheField name="Predicted Price" numFmtId="0">
      <sharedItems containsSemiMixedTypes="0" containsString="0" containsNumber="1" minValue="1.4010695187830606" maxValue="30.417112299398923"/>
    </cacheField>
    <cacheField name="Residuals" numFmtId="0">
      <sharedItems containsSemiMixedTypes="0" containsString="0" containsNumber="1" minValue="-2.4685828877254608" maxValue="3.5989304812169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">
  <r>
    <x v="0"/>
    <n v="1.4010695187830606"/>
    <n v="3.5989304812169394"/>
  </r>
  <r>
    <x v="1"/>
    <n v="2.3078208556771642"/>
    <n v="2.6921791443228358"/>
  </r>
  <r>
    <x v="2"/>
    <n v="3.2145721925714952"/>
    <n v="1.7854278074285048"/>
  </r>
  <r>
    <x v="3"/>
    <n v="4.1213235294658261"/>
    <n v="0.87867647053417386"/>
  </r>
  <r>
    <x v="4"/>
    <n v="5.0280748663599297"/>
    <n v="-2.8074866359929729E-2"/>
  </r>
  <r>
    <x v="5"/>
    <n v="5.9348262032542607"/>
    <n v="6.517379674573931E-2"/>
  </r>
  <r>
    <x v="6"/>
    <n v="6.8415775401485917"/>
    <n v="-0.84157754014859165"/>
  </r>
  <r>
    <x v="7"/>
    <n v="7.7483288770426952"/>
    <n v="-1.7483288770426952"/>
  </r>
  <r>
    <x v="8"/>
    <n v="8.6550802139370262"/>
    <n v="-0.6550802139370262"/>
  </r>
  <r>
    <x v="9"/>
    <n v="9.5618315508311298"/>
    <n v="-1.5618315508311298"/>
  </r>
  <r>
    <x v="10"/>
    <n v="10.468582887725461"/>
    <n v="-2.4685828877254608"/>
  </r>
  <r>
    <x v="11"/>
    <n v="11.375334224619792"/>
    <n v="-1.3753342246197917"/>
  </r>
  <r>
    <x v="12"/>
    <n v="12.282085561513895"/>
    <n v="-2.2820855615138953"/>
  </r>
  <r>
    <x v="13"/>
    <n v="13.188836898408226"/>
    <n v="-0.18883689840822626"/>
  </r>
  <r>
    <x v="14"/>
    <n v="14.095588235302557"/>
    <n v="-1.0955882353025572"/>
  </r>
  <r>
    <x v="15"/>
    <n v="15.002339572196661"/>
    <n v="-2.3395721966608107E-3"/>
  </r>
  <r>
    <x v="16"/>
    <n v="15.909090909090992"/>
    <n v="-0.90909090909099177"/>
  </r>
  <r>
    <x v="17"/>
    <n v="16.815842245985323"/>
    <n v="-1.8158422459853227"/>
  </r>
  <r>
    <x v="18"/>
    <n v="17.722593582879426"/>
    <n v="0.27740641712057368"/>
  </r>
  <r>
    <x v="19"/>
    <n v="18.629344919773757"/>
    <n v="1.3706550802262427"/>
  </r>
  <r>
    <x v="20"/>
    <n v="19.536096256668088"/>
    <n v="0.46390374333191176"/>
  </r>
  <r>
    <x v="21"/>
    <n v="20.442847593562192"/>
    <n v="-0.44284759356219183"/>
  </r>
  <r>
    <x v="22"/>
    <n v="21.349598930456523"/>
    <n v="0.65040106954347721"/>
  </r>
  <r>
    <x v="23"/>
    <n v="22.256350267350626"/>
    <n v="-0.25635026735062638"/>
  </r>
  <r>
    <x v="24"/>
    <n v="23.163101604244957"/>
    <n v="-1.1631016042449573"/>
  </r>
  <r>
    <x v="25"/>
    <n v="24.069852941139288"/>
    <n v="0.9301470588607117"/>
  </r>
  <r>
    <x v="26"/>
    <n v="24.976604278033392"/>
    <n v="2.3395721966608107E-2"/>
  </r>
  <r>
    <x v="27"/>
    <n v="25.883355614927723"/>
    <n v="-0.88335561492772285"/>
  </r>
  <r>
    <x v="28"/>
    <n v="26.790106951822054"/>
    <n v="2.2098930481779462"/>
  </r>
  <r>
    <x v="29"/>
    <n v="27.696858288716157"/>
    <n v="1.3031417112838426"/>
  </r>
  <r>
    <x v="30"/>
    <n v="28.603609625610488"/>
    <n v="0.39639037438951163"/>
  </r>
  <r>
    <x v="31"/>
    <n v="29.510360962504819"/>
    <n v="-0.51036096250481933"/>
  </r>
  <r>
    <x v="32"/>
    <n v="30.417112299398923"/>
    <n v="1.5828877006010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B12" firstHeaderRow="2" firstDataRow="2" firstDataCol="1"/>
  <pivotFields count="3">
    <pivotField axis="axisRow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siduals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1" asteriskTotals="1" showItems="0" showMultipleLabel="0" showMemberPropertyTips="0" useAutoFormatting="1" itemPrintTitles="1" indent="0" compact="0" compactData="0" gridDropZones="1">
  <location ref="E194:F205" firstHeaderRow="2" firstDataRow="2" firstDataCol="1"/>
  <pivotFields count="1">
    <pivotField axis="axisRow" dataField="1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 t="grand">
      <x/>
    </i>
  </rowItems>
  <colItems count="1">
    <i/>
  </colItems>
  <dataFields count="1">
    <dataField name="Count of Residuals" fld="0" subtotal="count" showDataAs="percentOfCol" baseField="0" baseItem="0" numFmtId="1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86:F100" firstHeaderRow="2" firstDataRow="2" firstDataCol="1"/>
  <pivotFields count="1">
    <pivotField axis="axisRow" dataField="1" compact="0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Items count="1">
    <i/>
  </colItems>
  <dataFields count="1">
    <dataField name="Count of Residuals" fld="0" subtotal="count" showDataAs="percentOfCol" baseField="0" baseItem="0" numFmtId="1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26" sqref="F26"/>
    </sheetView>
  </sheetViews>
  <sheetFormatPr defaultRowHeight="12.7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>
        <v>1900</v>
      </c>
      <c r="B2" s="3">
        <v>49.6</v>
      </c>
      <c r="E2" s="10" t="s">
        <v>4</v>
      </c>
    </row>
    <row r="3" spans="1:5" x14ac:dyDescent="0.2">
      <c r="A3" s="2">
        <v>1910</v>
      </c>
      <c r="B3" s="3">
        <v>50.2</v>
      </c>
      <c r="E3" s="10" t="s">
        <v>5</v>
      </c>
    </row>
    <row r="4" spans="1:5" x14ac:dyDescent="0.2">
      <c r="A4" s="2">
        <v>1920</v>
      </c>
      <c r="B4" s="3">
        <v>54.6</v>
      </c>
    </row>
    <row r="5" spans="1:5" ht="18" x14ac:dyDescent="0.25">
      <c r="A5" s="2">
        <v>1930</v>
      </c>
      <c r="B5" s="3">
        <v>58</v>
      </c>
      <c r="E5" s="8"/>
    </row>
    <row r="6" spans="1:5" x14ac:dyDescent="0.2">
      <c r="A6" s="2">
        <v>1940</v>
      </c>
      <c r="B6" s="3">
        <v>60.9</v>
      </c>
    </row>
    <row r="7" spans="1:5" x14ac:dyDescent="0.2">
      <c r="A7" s="2">
        <v>1950</v>
      </c>
      <c r="B7" s="3">
        <v>65.3</v>
      </c>
    </row>
    <row r="8" spans="1:5" x14ac:dyDescent="0.2">
      <c r="A8" s="2">
        <v>1960</v>
      </c>
      <c r="B8" s="3">
        <v>66.599999999999994</v>
      </c>
    </row>
    <row r="9" spans="1:5" x14ac:dyDescent="0.2">
      <c r="A9" s="2">
        <v>1970</v>
      </c>
      <c r="B9" s="3">
        <v>67.099999999999994</v>
      </c>
    </row>
    <row r="10" spans="1:5" x14ac:dyDescent="0.2">
      <c r="A10" s="2">
        <v>1980</v>
      </c>
      <c r="B10" s="3">
        <v>69.900000000000006</v>
      </c>
    </row>
    <row r="11" spans="1:5" x14ac:dyDescent="0.2">
      <c r="A11" s="2">
        <v>1990</v>
      </c>
      <c r="B11" s="3">
        <v>71.8</v>
      </c>
    </row>
    <row r="12" spans="1:5" x14ac:dyDescent="0.2">
      <c r="A12" s="2">
        <v>2000</v>
      </c>
      <c r="B12" s="9"/>
      <c r="C12" s="11">
        <f>0.2608*A12 - 445.95</f>
        <v>75.64999999999992</v>
      </c>
      <c r="D12" t="s">
        <v>6</v>
      </c>
    </row>
    <row r="13" spans="1:5" x14ac:dyDescent="0.2">
      <c r="A13" s="2">
        <v>2010</v>
      </c>
      <c r="B13" s="9"/>
      <c r="C13" s="11">
        <f>0.2608*A13 - 445.95</f>
        <v>78.257999999999981</v>
      </c>
      <c r="D13" t="s">
        <v>7</v>
      </c>
    </row>
    <row r="14" spans="1:5" x14ac:dyDescent="0.2">
      <c r="A14" s="4"/>
      <c r="B14" s="5" t="s">
        <v>2</v>
      </c>
    </row>
    <row r="15" spans="1:5" x14ac:dyDescent="0.2">
      <c r="A15" s="6" t="s">
        <v>3</v>
      </c>
      <c r="B15" s="7"/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topLeftCell="A2" workbookViewId="0">
      <selection activeCell="C20" sqref="C20"/>
    </sheetView>
  </sheetViews>
  <sheetFormatPr defaultRowHeight="12.75" x14ac:dyDescent="0.2"/>
  <cols>
    <col min="1" max="1" width="10.140625" customWidth="1"/>
    <col min="2" max="2" width="11.7109375" customWidth="1"/>
  </cols>
  <sheetData>
    <row r="1" spans="1:6" x14ac:dyDescent="0.2">
      <c r="A1" s="7" t="s">
        <v>8</v>
      </c>
    </row>
    <row r="3" spans="1:6" x14ac:dyDescent="0.2">
      <c r="A3" t="s">
        <v>9</v>
      </c>
      <c r="F3" s="10" t="s">
        <v>17</v>
      </c>
    </row>
    <row r="5" spans="1:6" x14ac:dyDescent="0.2">
      <c r="A5" t="s">
        <v>10</v>
      </c>
      <c r="B5" s="12">
        <v>5</v>
      </c>
    </row>
    <row r="6" spans="1:6" x14ac:dyDescent="0.2">
      <c r="A6" t="s">
        <v>11</v>
      </c>
      <c r="B6" s="12">
        <v>2.5</v>
      </c>
    </row>
    <row r="10" spans="1:6" x14ac:dyDescent="0.2">
      <c r="A10" s="13" t="s">
        <v>12</v>
      </c>
      <c r="B10" s="13" t="s">
        <v>13</v>
      </c>
    </row>
    <row r="11" spans="1:6" x14ac:dyDescent="0.2">
      <c r="A11">
        <v>-5</v>
      </c>
      <c r="B11" s="14">
        <f>$B$5+$B$6*A11</f>
        <v>-7.5</v>
      </c>
    </row>
    <row r="12" spans="1:6" x14ac:dyDescent="0.2">
      <c r="A12">
        <v>0</v>
      </c>
      <c r="B12" s="14">
        <f t="shared" ref="B12:B19" si="0">$B$5+$B$6*A12</f>
        <v>5</v>
      </c>
    </row>
    <row r="13" spans="1:6" x14ac:dyDescent="0.2">
      <c r="A13">
        <v>5</v>
      </c>
      <c r="B13" s="14">
        <f t="shared" si="0"/>
        <v>17.5</v>
      </c>
    </row>
    <row r="14" spans="1:6" x14ac:dyDescent="0.2">
      <c r="A14">
        <v>10</v>
      </c>
      <c r="B14" s="14">
        <f t="shared" si="0"/>
        <v>30</v>
      </c>
    </row>
    <row r="15" spans="1:6" x14ac:dyDescent="0.2">
      <c r="A15">
        <v>15</v>
      </c>
      <c r="B15" s="14">
        <f t="shared" si="0"/>
        <v>42.5</v>
      </c>
    </row>
    <row r="16" spans="1:6" x14ac:dyDescent="0.2">
      <c r="A16">
        <v>20</v>
      </c>
      <c r="B16" s="14">
        <f t="shared" si="0"/>
        <v>55</v>
      </c>
    </row>
    <row r="17" spans="1:2" x14ac:dyDescent="0.2">
      <c r="A17">
        <v>25</v>
      </c>
      <c r="B17" s="14">
        <f t="shared" si="0"/>
        <v>67.5</v>
      </c>
    </row>
    <row r="18" spans="1:2" x14ac:dyDescent="0.2">
      <c r="A18">
        <v>30</v>
      </c>
      <c r="B18" s="14">
        <f t="shared" si="0"/>
        <v>80</v>
      </c>
    </row>
    <row r="19" spans="1:2" x14ac:dyDescent="0.2">
      <c r="A19">
        <v>35</v>
      </c>
      <c r="B19" s="14">
        <f t="shared" si="0"/>
        <v>92.5</v>
      </c>
    </row>
    <row r="30" spans="1:2" x14ac:dyDescent="0.2">
      <c r="A30" t="s">
        <v>14</v>
      </c>
    </row>
    <row r="31" spans="1:2" x14ac:dyDescent="0.2">
      <c r="A31" t="s">
        <v>16</v>
      </c>
    </row>
    <row r="32" spans="1:2" x14ac:dyDescent="0.2">
      <c r="A32" t="s">
        <v>15</v>
      </c>
    </row>
    <row r="33" spans="1:1" x14ac:dyDescent="0.2">
      <c r="A33" t="s">
        <v>18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15" sqref="A15"/>
    </sheetView>
  </sheetViews>
  <sheetFormatPr defaultRowHeight="12.75" x14ac:dyDescent="0.2"/>
  <cols>
    <col min="1" max="1" width="15.7109375" bestFit="1" customWidth="1"/>
    <col min="2" max="2" width="13.140625" bestFit="1" customWidth="1"/>
  </cols>
  <sheetData>
    <row r="3" spans="1:2" x14ac:dyDescent="0.2">
      <c r="A3" s="36" t="s">
        <v>89</v>
      </c>
      <c r="B3" s="37"/>
    </row>
    <row r="4" spans="1:2" x14ac:dyDescent="0.2">
      <c r="A4" s="36" t="s">
        <v>60</v>
      </c>
      <c r="B4" s="37" t="s">
        <v>45</v>
      </c>
    </row>
    <row r="5" spans="1:2" x14ac:dyDescent="0.2">
      <c r="A5" s="34" t="s">
        <v>90</v>
      </c>
      <c r="B5" s="42">
        <v>8.9271390371425241</v>
      </c>
    </row>
    <row r="6" spans="1:2" x14ac:dyDescent="0.2">
      <c r="A6" s="35" t="s">
        <v>91</v>
      </c>
      <c r="B6" s="43">
        <v>-4.7416443852137036</v>
      </c>
    </row>
    <row r="7" spans="1:2" x14ac:dyDescent="0.2">
      <c r="A7" s="35" t="s">
        <v>92</v>
      </c>
      <c r="B7" s="43">
        <v>-7.4104278075699312</v>
      </c>
    </row>
    <row r="8" spans="1:2" x14ac:dyDescent="0.2">
      <c r="A8" s="35" t="s">
        <v>93</v>
      </c>
      <c r="B8" s="43">
        <v>-1.0792112299261589</v>
      </c>
    </row>
    <row r="9" spans="1:2" x14ac:dyDescent="0.2">
      <c r="A9" s="35" t="s">
        <v>94</v>
      </c>
      <c r="B9" s="43">
        <v>-0.7479946522823866</v>
      </c>
    </row>
    <row r="10" spans="1:2" x14ac:dyDescent="0.2">
      <c r="A10" s="35" t="s">
        <v>95</v>
      </c>
      <c r="B10" s="43">
        <v>3.5832219253613857</v>
      </c>
    </row>
    <row r="11" spans="1:2" x14ac:dyDescent="0.2">
      <c r="A11" s="35" t="s">
        <v>96</v>
      </c>
      <c r="B11" s="43">
        <v>1.4689171124857694</v>
      </c>
    </row>
    <row r="12" spans="1:2" x14ac:dyDescent="0.2">
      <c r="A12" s="38" t="s">
        <v>64</v>
      </c>
      <c r="B12" s="44">
        <v>-2.5011104298755527E-12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8"/>
  <sheetViews>
    <sheetView tabSelected="1" topLeftCell="E16" workbookViewId="0">
      <selection activeCell="F32" sqref="F32"/>
    </sheetView>
  </sheetViews>
  <sheetFormatPr defaultRowHeight="12.75" x14ac:dyDescent="0.2"/>
  <cols>
    <col min="1" max="1" width="10.140625" customWidth="1"/>
    <col min="2" max="2" width="10.42578125" customWidth="1"/>
    <col min="3" max="3" width="10.5703125" customWidth="1"/>
    <col min="4" max="4" width="20.140625" bestFit="1" customWidth="1"/>
    <col min="5" max="5" width="16.7109375" customWidth="1"/>
    <col min="6" max="6" width="8.28515625" customWidth="1"/>
  </cols>
  <sheetData>
    <row r="1" spans="1:5" ht="13.5" thickTop="1" x14ac:dyDescent="0.2">
      <c r="A1" s="15" t="s">
        <v>0</v>
      </c>
      <c r="B1" s="16" t="s">
        <v>19</v>
      </c>
      <c r="C1" s="17" t="s">
        <v>20</v>
      </c>
      <c r="D1" s="18" t="s">
        <v>21</v>
      </c>
      <c r="E1" s="28"/>
    </row>
    <row r="2" spans="1:5" x14ac:dyDescent="0.2">
      <c r="A2" s="19">
        <v>1963</v>
      </c>
      <c r="B2" s="20">
        <v>5</v>
      </c>
      <c r="C2" s="21">
        <v>30.6</v>
      </c>
      <c r="D2" s="22">
        <f>$C$34*B2/C2</f>
        <v>24.91830065359477</v>
      </c>
      <c r="E2" s="29"/>
    </row>
    <row r="3" spans="1:5" x14ac:dyDescent="0.2">
      <c r="A3" s="19">
        <v>1964</v>
      </c>
      <c r="B3" s="20">
        <v>5</v>
      </c>
      <c r="C3" s="21">
        <v>31</v>
      </c>
      <c r="D3" s="22">
        <f t="shared" ref="D3:D34" si="0">$C$34*B3/C3</f>
        <v>24.596774193548388</v>
      </c>
      <c r="E3" s="29"/>
    </row>
    <row r="4" spans="1:5" x14ac:dyDescent="0.2">
      <c r="A4" s="19">
        <v>1965</v>
      </c>
      <c r="B4" s="20">
        <v>5</v>
      </c>
      <c r="C4" s="21">
        <v>31.5</v>
      </c>
      <c r="D4" s="22">
        <f t="shared" si="0"/>
        <v>24.206349206349206</v>
      </c>
      <c r="E4" s="29"/>
    </row>
    <row r="5" spans="1:5" x14ac:dyDescent="0.2">
      <c r="A5" s="19">
        <v>1966</v>
      </c>
      <c r="B5" s="20">
        <v>5</v>
      </c>
      <c r="C5" s="21">
        <v>32.4</v>
      </c>
      <c r="D5" s="22">
        <f t="shared" si="0"/>
        <v>23.533950617283953</v>
      </c>
      <c r="E5" s="29"/>
    </row>
    <row r="6" spans="1:5" x14ac:dyDescent="0.2">
      <c r="A6" s="19">
        <v>1967</v>
      </c>
      <c r="B6" s="20">
        <v>5</v>
      </c>
      <c r="C6" s="21">
        <v>33.4</v>
      </c>
      <c r="D6" s="22">
        <f t="shared" si="0"/>
        <v>22.82934131736527</v>
      </c>
      <c r="E6" s="29"/>
    </row>
    <row r="7" spans="1:5" x14ac:dyDescent="0.2">
      <c r="A7" s="19">
        <v>1968</v>
      </c>
      <c r="B7" s="20">
        <v>6</v>
      </c>
      <c r="C7" s="21">
        <v>34.799999999999997</v>
      </c>
      <c r="D7" s="22">
        <f t="shared" si="0"/>
        <v>26.293103448275865</v>
      </c>
      <c r="E7" s="29"/>
    </row>
    <row r="8" spans="1:5" x14ac:dyDescent="0.2">
      <c r="A8" s="19">
        <v>1969</v>
      </c>
      <c r="B8" s="20">
        <v>6</v>
      </c>
      <c r="C8" s="21">
        <v>36.700000000000003</v>
      </c>
      <c r="D8" s="22">
        <f t="shared" si="0"/>
        <v>24.931880108991823</v>
      </c>
      <c r="E8" s="29"/>
    </row>
    <row r="9" spans="1:5" x14ac:dyDescent="0.2">
      <c r="A9" s="19">
        <v>1970</v>
      </c>
      <c r="B9" s="20">
        <v>6</v>
      </c>
      <c r="C9" s="21">
        <v>38.799999999999997</v>
      </c>
      <c r="D9" s="22">
        <f t="shared" si="0"/>
        <v>23.582474226804127</v>
      </c>
      <c r="E9" s="29"/>
    </row>
    <row r="10" spans="1:5" x14ac:dyDescent="0.2">
      <c r="A10" s="19">
        <v>1971</v>
      </c>
      <c r="B10" s="20">
        <v>8</v>
      </c>
      <c r="C10" s="21">
        <v>40.5</v>
      </c>
      <c r="D10" s="22">
        <f t="shared" si="0"/>
        <v>30.123456790123456</v>
      </c>
      <c r="E10" s="29"/>
    </row>
    <row r="11" spans="1:5" x14ac:dyDescent="0.2">
      <c r="A11" s="19">
        <v>1972</v>
      </c>
      <c r="B11" s="20">
        <v>8</v>
      </c>
      <c r="C11" s="21">
        <v>41.8</v>
      </c>
      <c r="D11" s="22">
        <f t="shared" si="0"/>
        <v>29.186602870813399</v>
      </c>
      <c r="E11" s="29"/>
    </row>
    <row r="12" spans="1:5" x14ac:dyDescent="0.2">
      <c r="A12" s="19">
        <v>1973</v>
      </c>
      <c r="B12" s="20">
        <v>8</v>
      </c>
      <c r="C12" s="21">
        <v>44.4</v>
      </c>
      <c r="D12" s="22">
        <f t="shared" si="0"/>
        <v>27.477477477477478</v>
      </c>
      <c r="E12" s="29"/>
    </row>
    <row r="13" spans="1:5" x14ac:dyDescent="0.2">
      <c r="A13" s="19">
        <v>1974</v>
      </c>
      <c r="B13" s="20">
        <v>10</v>
      </c>
      <c r="C13" s="21">
        <v>49.3</v>
      </c>
      <c r="D13" s="22">
        <f t="shared" si="0"/>
        <v>30.933062880324545</v>
      </c>
      <c r="E13" s="29"/>
    </row>
    <row r="14" spans="1:5" x14ac:dyDescent="0.2">
      <c r="A14" s="19">
        <v>1975</v>
      </c>
      <c r="B14" s="20">
        <v>10</v>
      </c>
      <c r="C14" s="21">
        <v>53.8</v>
      </c>
      <c r="D14" s="22">
        <f t="shared" si="0"/>
        <v>28.3457249070632</v>
      </c>
      <c r="E14" s="29"/>
    </row>
    <row r="15" spans="1:5" x14ac:dyDescent="0.2">
      <c r="A15" s="19">
        <v>1976</v>
      </c>
      <c r="B15" s="20">
        <v>13</v>
      </c>
      <c r="C15" s="21">
        <v>56.9</v>
      </c>
      <c r="D15" s="22">
        <f t="shared" si="0"/>
        <v>34.841827768014063</v>
      </c>
      <c r="E15" s="29"/>
    </row>
    <row r="16" spans="1:5" x14ac:dyDescent="0.2">
      <c r="A16" s="19">
        <v>1977</v>
      </c>
      <c r="B16" s="20">
        <v>13</v>
      </c>
      <c r="C16" s="21">
        <v>60.6</v>
      </c>
      <c r="D16" s="22">
        <f t="shared" si="0"/>
        <v>32.714521452145213</v>
      </c>
      <c r="E16" s="29"/>
    </row>
    <row r="17" spans="1:10" x14ac:dyDescent="0.2">
      <c r="A17" s="19">
        <v>1978</v>
      </c>
      <c r="B17" s="20">
        <v>15</v>
      </c>
      <c r="C17" s="21">
        <v>65.2</v>
      </c>
      <c r="D17" s="22">
        <f t="shared" si="0"/>
        <v>35.084355828220858</v>
      </c>
      <c r="E17" s="29"/>
    </row>
    <row r="18" spans="1:10" x14ac:dyDescent="0.2">
      <c r="A18" s="19">
        <v>1979</v>
      </c>
      <c r="B18" s="20">
        <v>15</v>
      </c>
      <c r="C18" s="21">
        <v>72.599999999999994</v>
      </c>
      <c r="D18" s="22">
        <f t="shared" si="0"/>
        <v>31.508264462809919</v>
      </c>
      <c r="E18" s="29"/>
    </row>
    <row r="19" spans="1:10" x14ac:dyDescent="0.2">
      <c r="A19" s="19">
        <v>1980</v>
      </c>
      <c r="B19" s="20">
        <v>15</v>
      </c>
      <c r="C19" s="21">
        <v>82.4</v>
      </c>
      <c r="D19" s="22">
        <f t="shared" si="0"/>
        <v>27.760922330097085</v>
      </c>
      <c r="E19" s="29"/>
    </row>
    <row r="20" spans="1:10" x14ac:dyDescent="0.2">
      <c r="A20" s="19">
        <v>1981</v>
      </c>
      <c r="B20" s="20">
        <v>18</v>
      </c>
      <c r="C20" s="21">
        <v>90.9</v>
      </c>
      <c r="D20" s="22">
        <f t="shared" si="0"/>
        <v>30.198019801980195</v>
      </c>
      <c r="E20" s="29"/>
    </row>
    <row r="21" spans="1:10" x14ac:dyDescent="0.2">
      <c r="A21" s="19">
        <v>1982</v>
      </c>
      <c r="B21" s="20">
        <v>20</v>
      </c>
      <c r="C21" s="21">
        <v>96.5</v>
      </c>
      <c r="D21" s="22">
        <f t="shared" si="0"/>
        <v>31.606217616580309</v>
      </c>
      <c r="E21" s="29"/>
      <c r="F21" t="s">
        <v>22</v>
      </c>
      <c r="I21">
        <v>-1778.6</v>
      </c>
    </row>
    <row r="22" spans="1:10" x14ac:dyDescent="0.2">
      <c r="A22" s="19">
        <v>1983</v>
      </c>
      <c r="B22" s="20">
        <v>20</v>
      </c>
      <c r="C22" s="21">
        <v>99.6</v>
      </c>
      <c r="D22" s="22">
        <f t="shared" si="0"/>
        <v>30.62248995983936</v>
      </c>
      <c r="E22" s="29"/>
      <c r="F22" t="s">
        <v>28</v>
      </c>
      <c r="I22" t="s">
        <v>23</v>
      </c>
    </row>
    <row r="23" spans="1:10" x14ac:dyDescent="0.2">
      <c r="A23" s="19">
        <v>1984</v>
      </c>
      <c r="B23" s="20">
        <v>20</v>
      </c>
      <c r="C23" s="21">
        <v>103.9</v>
      </c>
      <c r="D23" s="22">
        <f t="shared" si="0"/>
        <v>29.355149181905677</v>
      </c>
      <c r="E23" s="29"/>
      <c r="I23" t="s">
        <v>24</v>
      </c>
    </row>
    <row r="24" spans="1:10" x14ac:dyDescent="0.2">
      <c r="A24" s="19">
        <v>1985</v>
      </c>
      <c r="B24" s="20">
        <v>22</v>
      </c>
      <c r="C24" s="21">
        <v>107.6</v>
      </c>
      <c r="D24" s="22">
        <f t="shared" si="0"/>
        <v>31.180297397769518</v>
      </c>
      <c r="E24" s="29"/>
      <c r="I24" t="s">
        <v>25</v>
      </c>
    </row>
    <row r="25" spans="1:10" x14ac:dyDescent="0.2">
      <c r="A25" s="19">
        <v>1986</v>
      </c>
      <c r="B25" s="20">
        <v>22</v>
      </c>
      <c r="C25" s="21">
        <v>109.6</v>
      </c>
      <c r="D25" s="22">
        <f t="shared" si="0"/>
        <v>30.611313868613141</v>
      </c>
      <c r="E25" s="29"/>
      <c r="I25" t="s">
        <v>26</v>
      </c>
    </row>
    <row r="26" spans="1:10" x14ac:dyDescent="0.2">
      <c r="A26" s="19">
        <v>1987</v>
      </c>
      <c r="B26" s="20">
        <v>22</v>
      </c>
      <c r="C26" s="21">
        <v>113.6</v>
      </c>
      <c r="D26" s="22">
        <f t="shared" si="0"/>
        <v>29.533450704225352</v>
      </c>
      <c r="E26" s="29"/>
    </row>
    <row r="27" spans="1:10" x14ac:dyDescent="0.2">
      <c r="A27" s="19">
        <v>1988</v>
      </c>
      <c r="B27" s="20">
        <v>25</v>
      </c>
      <c r="C27" s="21">
        <v>118.3</v>
      </c>
      <c r="D27" s="22">
        <f t="shared" si="0"/>
        <v>32.227387996618766</v>
      </c>
      <c r="E27" s="29"/>
      <c r="F27" t="s">
        <v>27</v>
      </c>
      <c r="I27">
        <v>0.90680000000000005</v>
      </c>
    </row>
    <row r="28" spans="1:10" x14ac:dyDescent="0.2">
      <c r="A28" s="19">
        <v>1989</v>
      </c>
      <c r="B28" s="20">
        <v>25</v>
      </c>
      <c r="C28" s="21">
        <v>124</v>
      </c>
      <c r="D28" s="22">
        <f t="shared" si="0"/>
        <v>30.745967741935484</v>
      </c>
      <c r="E28" s="29"/>
      <c r="F28" t="s">
        <v>28</v>
      </c>
      <c r="I28" t="s">
        <v>29</v>
      </c>
    </row>
    <row r="29" spans="1:10" x14ac:dyDescent="0.2">
      <c r="A29" s="19">
        <v>1990</v>
      </c>
      <c r="B29" s="20">
        <v>25</v>
      </c>
      <c r="C29" s="21">
        <v>130.69999999999999</v>
      </c>
      <c r="D29" s="22">
        <f t="shared" si="0"/>
        <v>29.169854628921197</v>
      </c>
      <c r="E29" s="29"/>
    </row>
    <row r="30" spans="1:10" x14ac:dyDescent="0.2">
      <c r="A30" s="19">
        <v>1991</v>
      </c>
      <c r="B30" s="20">
        <v>29</v>
      </c>
      <c r="C30" s="21">
        <v>136.19999999999999</v>
      </c>
      <c r="D30" s="22">
        <f t="shared" si="0"/>
        <v>32.470631424375924</v>
      </c>
      <c r="E30" s="29"/>
      <c r="F30" t="s">
        <v>30</v>
      </c>
      <c r="I30">
        <f>I21 +I27*2001</f>
        <v>35.906800000000203</v>
      </c>
      <c r="J30" t="s">
        <v>31</v>
      </c>
    </row>
    <row r="31" spans="1:10" x14ac:dyDescent="0.2">
      <c r="A31" s="19">
        <v>1992</v>
      </c>
      <c r="B31" s="20">
        <v>29</v>
      </c>
      <c r="C31" s="21">
        <v>140.30000000000001</v>
      </c>
      <c r="D31" s="22">
        <f t="shared" si="0"/>
        <v>31.521739130434781</v>
      </c>
      <c r="E31" s="29"/>
    </row>
    <row r="32" spans="1:10" x14ac:dyDescent="0.2">
      <c r="A32" s="19">
        <v>1993</v>
      </c>
      <c r="B32" s="20">
        <v>29</v>
      </c>
      <c r="C32" s="23">
        <v>144.5</v>
      </c>
      <c r="D32" s="22">
        <f t="shared" si="0"/>
        <v>30.605536332179931</v>
      </c>
      <c r="E32" s="29"/>
    </row>
    <row r="33" spans="1:6" x14ac:dyDescent="0.2">
      <c r="A33" s="19">
        <v>1994</v>
      </c>
      <c r="B33" s="20">
        <v>29</v>
      </c>
      <c r="C33" s="23">
        <v>148.19999999999999</v>
      </c>
      <c r="D33" s="22">
        <f t="shared" si="0"/>
        <v>29.841430499325238</v>
      </c>
      <c r="E33" s="29"/>
    </row>
    <row r="34" spans="1:6" ht="13.5" thickBot="1" x14ac:dyDescent="0.25">
      <c r="A34" s="24">
        <v>1995</v>
      </c>
      <c r="B34" s="25">
        <v>32</v>
      </c>
      <c r="C34" s="26">
        <v>152.5</v>
      </c>
      <c r="D34" s="27">
        <f t="shared" si="0"/>
        <v>32</v>
      </c>
      <c r="E34" s="29"/>
      <c r="F34" t="s">
        <v>32</v>
      </c>
    </row>
    <row r="35" spans="1:6" ht="13.5" thickTop="1" x14ac:dyDescent="0.2">
      <c r="F35" t="s">
        <v>33</v>
      </c>
    </row>
    <row r="36" spans="1:6" x14ac:dyDescent="0.2">
      <c r="F36" t="s">
        <v>34</v>
      </c>
    </row>
    <row r="39" spans="1:6" x14ac:dyDescent="0.2">
      <c r="A39" s="7" t="s">
        <v>63</v>
      </c>
    </row>
    <row r="41" spans="1:6" x14ac:dyDescent="0.2">
      <c r="A41" t="s">
        <v>35</v>
      </c>
    </row>
    <row r="42" spans="1:6" ht="13.5" thickBot="1" x14ac:dyDescent="0.25"/>
    <row r="43" spans="1:6" x14ac:dyDescent="0.2">
      <c r="A43" s="33" t="s">
        <v>36</v>
      </c>
      <c r="B43" s="33"/>
    </row>
    <row r="44" spans="1:6" x14ac:dyDescent="0.2">
      <c r="A44" s="30" t="s">
        <v>37</v>
      </c>
      <c r="B44" s="30">
        <v>0.98710138996871355</v>
      </c>
    </row>
    <row r="45" spans="1:6" x14ac:dyDescent="0.2">
      <c r="A45" s="30" t="s">
        <v>38</v>
      </c>
      <c r="B45" s="30">
        <v>0.97436915407816627</v>
      </c>
    </row>
    <row r="46" spans="1:6" x14ac:dyDescent="0.2">
      <c r="A46" s="30" t="s">
        <v>39</v>
      </c>
      <c r="B46" s="30">
        <v>0.97354235259681676</v>
      </c>
    </row>
    <row r="47" spans="1:6" x14ac:dyDescent="0.2">
      <c r="A47" s="30" t="s">
        <v>40</v>
      </c>
      <c r="B47" s="30">
        <v>1.4448004184295957</v>
      </c>
    </row>
    <row r="48" spans="1:6" ht="13.5" thickBot="1" x14ac:dyDescent="0.25">
      <c r="A48" s="31" t="s">
        <v>41</v>
      </c>
      <c r="B48" s="31">
        <v>33</v>
      </c>
    </row>
    <row r="50" spans="1:9" ht="13.5" thickBot="1" x14ac:dyDescent="0.25">
      <c r="A50" t="s">
        <v>42</v>
      </c>
    </row>
    <row r="51" spans="1:9" x14ac:dyDescent="0.2">
      <c r="A51" s="32"/>
      <c r="B51" s="32" t="s">
        <v>47</v>
      </c>
      <c r="C51" s="32" t="s">
        <v>48</v>
      </c>
      <c r="D51" s="32" t="s">
        <v>49</v>
      </c>
      <c r="E51" s="32" t="s">
        <v>50</v>
      </c>
      <c r="F51" s="32" t="s">
        <v>51</v>
      </c>
    </row>
    <row r="52" spans="1:9" x14ac:dyDescent="0.2">
      <c r="A52" s="30" t="s">
        <v>43</v>
      </c>
      <c r="B52" s="30">
        <v>1</v>
      </c>
      <c r="C52" s="30">
        <v>2460.0163770053487</v>
      </c>
      <c r="D52" s="30">
        <v>2460.0163770053487</v>
      </c>
      <c r="E52" s="30">
        <v>1178.4801745732652</v>
      </c>
      <c r="F52" s="30">
        <v>3.1179970895936298E-26</v>
      </c>
    </row>
    <row r="53" spans="1:9" x14ac:dyDescent="0.2">
      <c r="A53" s="30" t="s">
        <v>44</v>
      </c>
      <c r="B53" s="30">
        <v>31</v>
      </c>
      <c r="C53" s="30">
        <v>64.710895721924388</v>
      </c>
      <c r="D53" s="30">
        <v>2.0874482490943351</v>
      </c>
      <c r="E53" s="30"/>
      <c r="F53" s="30"/>
    </row>
    <row r="54" spans="1:9" ht="13.5" thickBot="1" x14ac:dyDescent="0.25">
      <c r="A54" s="31" t="s">
        <v>45</v>
      </c>
      <c r="B54" s="31">
        <v>32</v>
      </c>
      <c r="C54" s="31">
        <v>2524.727272727273</v>
      </c>
      <c r="D54" s="31"/>
      <c r="E54" s="31"/>
      <c r="F54" s="31"/>
    </row>
    <row r="55" spans="1:9" ht="13.5" thickBot="1" x14ac:dyDescent="0.25"/>
    <row r="56" spans="1:9" x14ac:dyDescent="0.2">
      <c r="A56" s="32"/>
      <c r="B56" s="32" t="s">
        <v>52</v>
      </c>
      <c r="C56" s="32" t="s">
        <v>40</v>
      </c>
      <c r="D56" s="32" t="s">
        <v>53</v>
      </c>
      <c r="E56" s="32" t="s">
        <v>54</v>
      </c>
      <c r="F56" s="32" t="s">
        <v>55</v>
      </c>
      <c r="G56" s="32" t="s">
        <v>56</v>
      </c>
      <c r="H56" s="32" t="s">
        <v>57</v>
      </c>
      <c r="I56" s="32" t="s">
        <v>58</v>
      </c>
    </row>
    <row r="57" spans="1:9" x14ac:dyDescent="0.2">
      <c r="A57" s="30" t="s">
        <v>46</v>
      </c>
      <c r="B57" s="30">
        <v>-1778.5518048046272</v>
      </c>
      <c r="C57" s="30">
        <v>52.273055355501803</v>
      </c>
      <c r="D57" s="30">
        <v>-34.024255760619745</v>
      </c>
      <c r="E57" s="30">
        <v>4.0823807126303665E-26</v>
      </c>
      <c r="F57" s="30">
        <v>-1885.1634635463874</v>
      </c>
      <c r="G57" s="30">
        <v>-1671.9401460628669</v>
      </c>
      <c r="H57" s="30">
        <v>-1885.1634635463874</v>
      </c>
      <c r="I57" s="30">
        <v>-1671.9401460628669</v>
      </c>
    </row>
    <row r="58" spans="1:9" ht="13.5" thickBot="1" x14ac:dyDescent="0.25">
      <c r="A58" s="31" t="s">
        <v>0</v>
      </c>
      <c r="B58" s="31">
        <v>0.90675133689424869</v>
      </c>
      <c r="C58" s="31">
        <v>2.6413567609062202E-2</v>
      </c>
      <c r="D58" s="31">
        <v>34.328999032419702</v>
      </c>
      <c r="E58" s="31">
        <v>3.1179970898092762E-26</v>
      </c>
      <c r="F58" s="31">
        <v>0.85288048054314081</v>
      </c>
      <c r="G58" s="31">
        <v>0.96062219324535658</v>
      </c>
      <c r="H58" s="31">
        <v>0.85288048054314081</v>
      </c>
      <c r="I58" s="31">
        <v>0.96062219324535658</v>
      </c>
    </row>
    <row r="62" spans="1:9" x14ac:dyDescent="0.2">
      <c r="A62" t="s">
        <v>59</v>
      </c>
    </row>
    <row r="63" spans="1:9" ht="13.5" thickBot="1" x14ac:dyDescent="0.25"/>
    <row r="64" spans="1:9" x14ac:dyDescent="0.2">
      <c r="A64" s="32" t="s">
        <v>60</v>
      </c>
      <c r="B64" s="32" t="s">
        <v>61</v>
      </c>
      <c r="C64" s="32" t="s">
        <v>62</v>
      </c>
    </row>
    <row r="65" spans="1:3" x14ac:dyDescent="0.2">
      <c r="A65" s="30">
        <v>1</v>
      </c>
      <c r="B65" s="30">
        <v>1.4010695187830606</v>
      </c>
      <c r="C65" s="30">
        <v>3.5989304812169394</v>
      </c>
    </row>
    <row r="66" spans="1:3" x14ac:dyDescent="0.2">
      <c r="A66" s="30">
        <v>2</v>
      </c>
      <c r="B66" s="30">
        <v>2.3078208556771642</v>
      </c>
      <c r="C66" s="30">
        <v>2.6921791443228358</v>
      </c>
    </row>
    <row r="67" spans="1:3" x14ac:dyDescent="0.2">
      <c r="A67" s="30">
        <v>3</v>
      </c>
      <c r="B67" s="30">
        <v>3.2145721925714952</v>
      </c>
      <c r="C67" s="30">
        <v>1.7854278074285048</v>
      </c>
    </row>
    <row r="68" spans="1:3" x14ac:dyDescent="0.2">
      <c r="A68" s="30">
        <v>4</v>
      </c>
      <c r="B68" s="30">
        <v>4.1213235294658261</v>
      </c>
      <c r="C68" s="30">
        <v>0.87867647053417386</v>
      </c>
    </row>
    <row r="69" spans="1:3" x14ac:dyDescent="0.2">
      <c r="A69" s="30">
        <v>5</v>
      </c>
      <c r="B69" s="30">
        <v>5.0280748663599297</v>
      </c>
      <c r="C69" s="30">
        <v>-2.8074866359929729E-2</v>
      </c>
    </row>
    <row r="70" spans="1:3" x14ac:dyDescent="0.2">
      <c r="A70" s="30">
        <v>6</v>
      </c>
      <c r="B70" s="30">
        <v>5.9348262032542607</v>
      </c>
      <c r="C70" s="30">
        <v>6.517379674573931E-2</v>
      </c>
    </row>
    <row r="71" spans="1:3" x14ac:dyDescent="0.2">
      <c r="A71" s="30">
        <v>7</v>
      </c>
      <c r="B71" s="30">
        <v>6.8415775401485917</v>
      </c>
      <c r="C71" s="30">
        <v>-0.84157754014859165</v>
      </c>
    </row>
    <row r="72" spans="1:3" x14ac:dyDescent="0.2">
      <c r="A72" s="30">
        <v>8</v>
      </c>
      <c r="B72" s="30">
        <v>7.7483288770426952</v>
      </c>
      <c r="C72" s="30">
        <v>-1.7483288770426952</v>
      </c>
    </row>
    <row r="73" spans="1:3" x14ac:dyDescent="0.2">
      <c r="A73" s="30">
        <v>9</v>
      </c>
      <c r="B73" s="30">
        <v>8.6550802139370262</v>
      </c>
      <c r="C73" s="30">
        <v>-0.6550802139370262</v>
      </c>
    </row>
    <row r="74" spans="1:3" x14ac:dyDescent="0.2">
      <c r="A74" s="30">
        <v>10</v>
      </c>
      <c r="B74" s="30">
        <v>9.5618315508311298</v>
      </c>
      <c r="C74" s="30">
        <v>-1.5618315508311298</v>
      </c>
    </row>
    <row r="75" spans="1:3" x14ac:dyDescent="0.2">
      <c r="A75" s="30">
        <v>11</v>
      </c>
      <c r="B75" s="30">
        <v>10.468582887725461</v>
      </c>
      <c r="C75" s="30">
        <v>-2.4685828877254608</v>
      </c>
    </row>
    <row r="76" spans="1:3" x14ac:dyDescent="0.2">
      <c r="A76" s="30">
        <v>12</v>
      </c>
      <c r="B76" s="30">
        <v>11.375334224619792</v>
      </c>
      <c r="C76" s="30">
        <v>-1.3753342246197917</v>
      </c>
    </row>
    <row r="77" spans="1:3" x14ac:dyDescent="0.2">
      <c r="A77" s="30">
        <v>13</v>
      </c>
      <c r="B77" s="30">
        <v>12.282085561513895</v>
      </c>
      <c r="C77" s="30">
        <v>-2.2820855615138953</v>
      </c>
    </row>
    <row r="78" spans="1:3" x14ac:dyDescent="0.2">
      <c r="A78" s="30">
        <v>14</v>
      </c>
      <c r="B78" s="30">
        <v>13.188836898408226</v>
      </c>
      <c r="C78" s="30">
        <v>-0.18883689840822626</v>
      </c>
    </row>
    <row r="79" spans="1:3" x14ac:dyDescent="0.2">
      <c r="A79" s="30">
        <v>15</v>
      </c>
      <c r="B79" s="30">
        <v>14.095588235302557</v>
      </c>
      <c r="C79" s="30">
        <v>-1.0955882353025572</v>
      </c>
    </row>
    <row r="80" spans="1:3" x14ac:dyDescent="0.2">
      <c r="A80" s="30">
        <v>16</v>
      </c>
      <c r="B80" s="30">
        <v>15.002339572196661</v>
      </c>
      <c r="C80" s="30">
        <v>-2.3395721966608107E-3</v>
      </c>
    </row>
    <row r="81" spans="1:6" x14ac:dyDescent="0.2">
      <c r="A81" s="30">
        <v>17</v>
      </c>
      <c r="B81" s="30">
        <v>15.909090909090992</v>
      </c>
      <c r="C81" s="30">
        <v>-0.90909090909099177</v>
      </c>
    </row>
    <row r="82" spans="1:6" x14ac:dyDescent="0.2">
      <c r="A82" s="30">
        <v>18</v>
      </c>
      <c r="B82" s="30">
        <v>16.815842245985323</v>
      </c>
      <c r="C82" s="30">
        <v>-1.8158422459853227</v>
      </c>
    </row>
    <row r="83" spans="1:6" x14ac:dyDescent="0.2">
      <c r="A83" s="30">
        <v>19</v>
      </c>
      <c r="B83" s="30">
        <v>17.722593582879426</v>
      </c>
      <c r="C83" s="30">
        <v>0.27740641712057368</v>
      </c>
    </row>
    <row r="84" spans="1:6" x14ac:dyDescent="0.2">
      <c r="A84" s="30">
        <v>20</v>
      </c>
      <c r="B84" s="30">
        <v>18.629344919773757</v>
      </c>
      <c r="C84" s="30">
        <v>1.3706550802262427</v>
      </c>
    </row>
    <row r="85" spans="1:6" x14ac:dyDescent="0.2">
      <c r="A85" s="30">
        <v>21</v>
      </c>
      <c r="B85" s="30">
        <v>19.536096256668088</v>
      </c>
      <c r="C85" s="30">
        <v>0.46390374333191176</v>
      </c>
    </row>
    <row r="86" spans="1:6" x14ac:dyDescent="0.2">
      <c r="A86" s="30">
        <v>22</v>
      </c>
      <c r="B86" s="30">
        <v>20.442847593562192</v>
      </c>
      <c r="C86" s="30">
        <v>-0.44284759356219183</v>
      </c>
      <c r="E86" s="36" t="s">
        <v>65</v>
      </c>
      <c r="F86" s="37"/>
    </row>
    <row r="87" spans="1:6" x14ac:dyDescent="0.2">
      <c r="A87" s="30">
        <v>23</v>
      </c>
      <c r="B87" s="30">
        <v>21.349598930456523</v>
      </c>
      <c r="C87" s="30">
        <v>0.65040106954347721</v>
      </c>
      <c r="E87" s="36" t="s">
        <v>62</v>
      </c>
      <c r="F87" s="37" t="s">
        <v>45</v>
      </c>
    </row>
    <row r="88" spans="1:6" x14ac:dyDescent="0.2">
      <c r="A88" s="30">
        <v>24</v>
      </c>
      <c r="B88" s="30">
        <v>22.256350267350626</v>
      </c>
      <c r="C88" s="30">
        <v>-0.25635026735062638</v>
      </c>
      <c r="E88" s="34" t="s">
        <v>66</v>
      </c>
      <c r="F88" s="39">
        <v>6.0606060606060608E-2</v>
      </c>
    </row>
    <row r="89" spans="1:6" x14ac:dyDescent="0.2">
      <c r="A89" s="30">
        <v>25</v>
      </c>
      <c r="B89" s="30">
        <v>23.163101604244957</v>
      </c>
      <c r="C89" s="30">
        <v>-1.1631016042449573</v>
      </c>
      <c r="E89" s="35" t="s">
        <v>67</v>
      </c>
      <c r="F89" s="40">
        <v>9.0909090909090912E-2</v>
      </c>
    </row>
    <row r="90" spans="1:6" x14ac:dyDescent="0.2">
      <c r="A90" s="30">
        <v>26</v>
      </c>
      <c r="B90" s="30">
        <v>24.069852941139288</v>
      </c>
      <c r="C90" s="30">
        <v>0.9301470588607117</v>
      </c>
      <c r="E90" s="35" t="s">
        <v>68</v>
      </c>
      <c r="F90" s="40">
        <v>9.0909090909090912E-2</v>
      </c>
    </row>
    <row r="91" spans="1:6" x14ac:dyDescent="0.2">
      <c r="A91" s="30">
        <v>27</v>
      </c>
      <c r="B91" s="30">
        <v>24.976604278033392</v>
      </c>
      <c r="C91" s="30">
        <v>2.3395721966608107E-2</v>
      </c>
      <c r="E91" s="35" t="s">
        <v>69</v>
      </c>
      <c r="F91" s="40">
        <v>0.15151515151515152</v>
      </c>
    </row>
    <row r="92" spans="1:6" x14ac:dyDescent="0.2">
      <c r="A92" s="30">
        <v>28</v>
      </c>
      <c r="B92" s="30">
        <v>25.883355614927723</v>
      </c>
      <c r="C92" s="30">
        <v>-0.88335561492772285</v>
      </c>
      <c r="E92" s="35" t="s">
        <v>70</v>
      </c>
      <c r="F92" s="40">
        <v>0.15151515151515152</v>
      </c>
    </row>
    <row r="93" spans="1:6" x14ac:dyDescent="0.2">
      <c r="A93" s="30">
        <v>29</v>
      </c>
      <c r="B93" s="30">
        <v>26.790106951822054</v>
      </c>
      <c r="C93" s="30">
        <v>2.2098930481779462</v>
      </c>
      <c r="E93" s="35" t="s">
        <v>71</v>
      </c>
      <c r="F93" s="40">
        <v>0.15151515151515152</v>
      </c>
    </row>
    <row r="94" spans="1:6" x14ac:dyDescent="0.2">
      <c r="A94" s="30">
        <v>30</v>
      </c>
      <c r="B94" s="30">
        <v>27.696858288716157</v>
      </c>
      <c r="C94" s="30">
        <v>1.3031417112838426</v>
      </c>
      <c r="E94" s="35" t="s">
        <v>72</v>
      </c>
      <c r="F94" s="40">
        <v>9.0909090909090912E-2</v>
      </c>
    </row>
    <row r="95" spans="1:6" x14ac:dyDescent="0.2">
      <c r="A95" s="30">
        <v>31</v>
      </c>
      <c r="B95" s="30">
        <v>28.603609625610488</v>
      </c>
      <c r="C95" s="30">
        <v>0.39639037438951163</v>
      </c>
      <c r="E95" s="35" t="s">
        <v>73</v>
      </c>
      <c r="F95" s="40">
        <v>6.0606060606060608E-2</v>
      </c>
    </row>
    <row r="96" spans="1:6" x14ac:dyDescent="0.2">
      <c r="A96" s="30">
        <v>32</v>
      </c>
      <c r="B96" s="30">
        <v>29.510360962504819</v>
      </c>
      <c r="C96" s="30">
        <v>-0.51036096250481933</v>
      </c>
      <c r="E96" s="35" t="s">
        <v>74</v>
      </c>
      <c r="F96" s="40">
        <v>6.0606060606060608E-2</v>
      </c>
    </row>
    <row r="97" spans="1:6" ht="13.5" thickBot="1" x14ac:dyDescent="0.25">
      <c r="A97" s="31">
        <v>33</v>
      </c>
      <c r="B97" s="31">
        <v>30.417112299398923</v>
      </c>
      <c r="C97" s="31">
        <v>1.5828877006010771</v>
      </c>
      <c r="E97" s="35" t="s">
        <v>75</v>
      </c>
      <c r="F97" s="40">
        <v>3.0303030303030304E-2</v>
      </c>
    </row>
    <row r="98" spans="1:6" x14ac:dyDescent="0.2">
      <c r="E98" s="35" t="s">
        <v>76</v>
      </c>
      <c r="F98" s="40">
        <v>3.0303030303030304E-2</v>
      </c>
    </row>
    <row r="99" spans="1:6" x14ac:dyDescent="0.2">
      <c r="E99" s="35" t="s">
        <v>77</v>
      </c>
      <c r="F99" s="40">
        <v>3.0303030303030304E-2</v>
      </c>
    </row>
    <row r="100" spans="1:6" x14ac:dyDescent="0.2">
      <c r="E100" s="38" t="s">
        <v>64</v>
      </c>
      <c r="F100" s="41">
        <v>1</v>
      </c>
    </row>
    <row r="128" spans="1:1" x14ac:dyDescent="0.2">
      <c r="A128" s="7" t="s">
        <v>78</v>
      </c>
    </row>
    <row r="152" spans="1:2" x14ac:dyDescent="0.2">
      <c r="A152" t="s">
        <v>35</v>
      </c>
    </row>
    <row r="153" spans="1:2" ht="13.5" thickBot="1" x14ac:dyDescent="0.25"/>
    <row r="154" spans="1:2" x14ac:dyDescent="0.2">
      <c r="A154" s="33" t="s">
        <v>36</v>
      </c>
      <c r="B154" s="33"/>
    </row>
    <row r="155" spans="1:2" x14ac:dyDescent="0.2">
      <c r="A155" s="30" t="s">
        <v>37</v>
      </c>
      <c r="B155" s="30">
        <v>0.66775817031927664</v>
      </c>
    </row>
    <row r="156" spans="1:2" x14ac:dyDescent="0.2">
      <c r="A156" s="30" t="s">
        <v>38</v>
      </c>
      <c r="B156" s="30">
        <v>0.44590097402814804</v>
      </c>
    </row>
    <row r="157" spans="1:2" x14ac:dyDescent="0.2">
      <c r="A157" s="30" t="s">
        <v>39</v>
      </c>
      <c r="B157" s="30">
        <v>0.42802681190002378</v>
      </c>
    </row>
    <row r="158" spans="1:2" x14ac:dyDescent="0.2">
      <c r="A158" s="30" t="s">
        <v>40</v>
      </c>
      <c r="B158" s="30">
        <v>2.4718366422191198</v>
      </c>
    </row>
    <row r="159" spans="1:2" ht="13.5" thickBot="1" x14ac:dyDescent="0.25">
      <c r="A159" s="31" t="s">
        <v>41</v>
      </c>
      <c r="B159" s="31">
        <v>33</v>
      </c>
    </row>
    <row r="161" spans="1:9" ht="13.5" thickBot="1" x14ac:dyDescent="0.25">
      <c r="A161" t="s">
        <v>42</v>
      </c>
    </row>
    <row r="162" spans="1:9" x14ac:dyDescent="0.2">
      <c r="A162" s="32"/>
      <c r="B162" s="32" t="s">
        <v>47</v>
      </c>
      <c r="C162" s="32" t="s">
        <v>48</v>
      </c>
      <c r="D162" s="32" t="s">
        <v>49</v>
      </c>
      <c r="E162" s="32" t="s">
        <v>50</v>
      </c>
      <c r="F162" s="32" t="s">
        <v>51</v>
      </c>
    </row>
    <row r="163" spans="1:9" x14ac:dyDescent="0.2">
      <c r="A163" s="30" t="s">
        <v>43</v>
      </c>
      <c r="B163" s="30">
        <v>1</v>
      </c>
      <c r="C163" s="30">
        <v>152.4236158425588</v>
      </c>
      <c r="D163" s="30">
        <v>152.4236158425588</v>
      </c>
      <c r="E163" s="30">
        <v>24.946678385922283</v>
      </c>
      <c r="F163" s="30">
        <v>2.1808711173853743E-5</v>
      </c>
    </row>
    <row r="164" spans="1:9" x14ac:dyDescent="0.2">
      <c r="A164" s="30" t="s">
        <v>44</v>
      </c>
      <c r="B164" s="30">
        <v>31</v>
      </c>
      <c r="C164" s="30">
        <v>189.40926796032986</v>
      </c>
      <c r="D164" s="30">
        <v>6.1099763858170926</v>
      </c>
      <c r="E164" s="30"/>
      <c r="F164" s="30"/>
    </row>
    <row r="165" spans="1:9" ht="13.5" thickBot="1" x14ac:dyDescent="0.25">
      <c r="A165" s="31" t="s">
        <v>45</v>
      </c>
      <c r="B165" s="31">
        <v>32</v>
      </c>
      <c r="C165" s="31">
        <v>341.83288380288866</v>
      </c>
      <c r="D165" s="31"/>
      <c r="E165" s="31"/>
      <c r="F165" s="31"/>
    </row>
    <row r="166" spans="1:9" ht="13.5" thickBot="1" x14ac:dyDescent="0.25"/>
    <row r="167" spans="1:9" x14ac:dyDescent="0.2">
      <c r="A167" s="32"/>
      <c r="B167" s="32" t="s">
        <v>52</v>
      </c>
      <c r="C167" s="32" t="s">
        <v>40</v>
      </c>
      <c r="D167" s="32" t="s">
        <v>53</v>
      </c>
      <c r="E167" s="32" t="s">
        <v>54</v>
      </c>
      <c r="F167" s="32" t="s">
        <v>55</v>
      </c>
      <c r="G167" s="32" t="s">
        <v>56</v>
      </c>
      <c r="H167" s="32" t="s">
        <v>57</v>
      </c>
      <c r="I167" s="32" t="s">
        <v>58</v>
      </c>
    </row>
    <row r="168" spans="1:9" x14ac:dyDescent="0.2">
      <c r="A168" s="30" t="s">
        <v>46</v>
      </c>
      <c r="B168" s="30">
        <v>-417.44544217857054</v>
      </c>
      <c r="C168" s="30">
        <v>89.431351195842765</v>
      </c>
      <c r="D168" s="30">
        <v>-4.6677751884170968</v>
      </c>
      <c r="E168" s="30">
        <v>5.5537072406023824E-5</v>
      </c>
      <c r="F168" s="30">
        <v>-599.84198719900974</v>
      </c>
      <c r="G168" s="30">
        <v>-235.04889715813138</v>
      </c>
      <c r="H168" s="30">
        <v>-599.84198719900974</v>
      </c>
      <c r="I168" s="30">
        <v>-235.04889715813138</v>
      </c>
    </row>
    <row r="169" spans="1:9" ht="13.5" thickBot="1" x14ac:dyDescent="0.25">
      <c r="A169" s="31" t="s">
        <v>0</v>
      </c>
      <c r="B169" s="31">
        <v>0.22570715954977011</v>
      </c>
      <c r="C169" s="31">
        <v>4.5189649334942766E-2</v>
      </c>
      <c r="D169" s="31">
        <v>4.9946649923490929</v>
      </c>
      <c r="E169" s="31">
        <v>2.1808711174633992E-5</v>
      </c>
      <c r="F169" s="31">
        <v>0.13354221069051708</v>
      </c>
      <c r="G169" s="31">
        <v>0.31787210840902314</v>
      </c>
      <c r="H169" s="31">
        <v>0.13354221069051708</v>
      </c>
      <c r="I169" s="31">
        <v>0.31787210840902314</v>
      </c>
    </row>
    <row r="173" spans="1:9" x14ac:dyDescent="0.2">
      <c r="A173" t="s">
        <v>59</v>
      </c>
    </row>
    <row r="174" spans="1:9" ht="13.5" thickBot="1" x14ac:dyDescent="0.25"/>
    <row r="175" spans="1:9" x14ac:dyDescent="0.2">
      <c r="A175" s="32" t="s">
        <v>60</v>
      </c>
      <c r="B175" s="32" t="s">
        <v>79</v>
      </c>
      <c r="C175" s="32" t="s">
        <v>62</v>
      </c>
    </row>
    <row r="176" spans="1:9" x14ac:dyDescent="0.2">
      <c r="A176" s="30">
        <v>1</v>
      </c>
      <c r="B176" s="30">
        <v>25.617712017628151</v>
      </c>
      <c r="C176" s="30">
        <v>-0.69941136403338078</v>
      </c>
    </row>
    <row r="177" spans="1:3" x14ac:dyDescent="0.2">
      <c r="A177" s="30">
        <v>2</v>
      </c>
      <c r="B177" s="30">
        <v>25.843419177177964</v>
      </c>
      <c r="C177" s="30">
        <v>-1.2466449836295759</v>
      </c>
    </row>
    <row r="178" spans="1:3" x14ac:dyDescent="0.2">
      <c r="A178" s="30">
        <v>3</v>
      </c>
      <c r="B178" s="30">
        <v>26.06912633672772</v>
      </c>
      <c r="C178" s="30">
        <v>-1.8627771303785146</v>
      </c>
    </row>
    <row r="179" spans="1:3" x14ac:dyDescent="0.2">
      <c r="A179" s="30">
        <v>4</v>
      </c>
      <c r="B179" s="30">
        <v>26.294833496277477</v>
      </c>
      <c r="C179" s="30">
        <v>-2.7608828789935238</v>
      </c>
    </row>
    <row r="180" spans="1:3" x14ac:dyDescent="0.2">
      <c r="A180" s="30">
        <v>5</v>
      </c>
      <c r="B180" s="30">
        <v>26.520540655827233</v>
      </c>
      <c r="C180" s="30">
        <v>-3.6911993384619635</v>
      </c>
    </row>
    <row r="181" spans="1:3" x14ac:dyDescent="0.2">
      <c r="A181" s="30">
        <v>6</v>
      </c>
      <c r="B181" s="30">
        <v>26.746247815377046</v>
      </c>
      <c r="C181" s="30">
        <v>-0.45314436710118144</v>
      </c>
    </row>
    <row r="182" spans="1:3" x14ac:dyDescent="0.2">
      <c r="A182" s="30">
        <v>7</v>
      </c>
      <c r="B182" s="30">
        <v>26.971954974926803</v>
      </c>
      <c r="C182" s="30">
        <v>-2.0400748659349794</v>
      </c>
    </row>
    <row r="183" spans="1:3" x14ac:dyDescent="0.2">
      <c r="A183" s="30">
        <v>8</v>
      </c>
      <c r="B183" s="30">
        <v>27.197662134476559</v>
      </c>
      <c r="C183" s="30">
        <v>-3.615187907672432</v>
      </c>
    </row>
    <row r="184" spans="1:3" x14ac:dyDescent="0.2">
      <c r="A184" s="30">
        <v>9</v>
      </c>
      <c r="B184" s="30">
        <v>27.423369294026315</v>
      </c>
      <c r="C184" s="30">
        <v>2.7000874960971402</v>
      </c>
    </row>
    <row r="185" spans="1:3" x14ac:dyDescent="0.2">
      <c r="A185" s="30">
        <v>10</v>
      </c>
      <c r="B185" s="30">
        <v>27.649076453576129</v>
      </c>
      <c r="C185" s="30">
        <v>1.5375264172372702</v>
      </c>
    </row>
    <row r="186" spans="1:3" x14ac:dyDescent="0.2">
      <c r="A186" s="30">
        <v>11</v>
      </c>
      <c r="B186" s="30">
        <v>27.874783613125885</v>
      </c>
      <c r="C186" s="30">
        <v>-0.39730613564840667</v>
      </c>
    </row>
    <row r="187" spans="1:3" x14ac:dyDescent="0.2">
      <c r="A187" s="30">
        <v>12</v>
      </c>
      <c r="B187" s="30">
        <v>28.100490772675641</v>
      </c>
      <c r="C187" s="30">
        <v>2.8325721076489039</v>
      </c>
    </row>
    <row r="188" spans="1:3" x14ac:dyDescent="0.2">
      <c r="A188" s="30">
        <v>13</v>
      </c>
      <c r="B188" s="30">
        <v>28.326197932225398</v>
      </c>
      <c r="C188" s="30">
        <v>1.9526974837802413E-2</v>
      </c>
    </row>
    <row r="189" spans="1:3" x14ac:dyDescent="0.2">
      <c r="A189" s="30">
        <v>14</v>
      </c>
      <c r="B189" s="30">
        <v>28.551905091775211</v>
      </c>
      <c r="C189" s="30">
        <v>6.2899226762388523</v>
      </c>
    </row>
    <row r="190" spans="1:3" x14ac:dyDescent="0.2">
      <c r="A190" s="30">
        <v>15</v>
      </c>
      <c r="B190" s="30">
        <v>28.777612251324967</v>
      </c>
      <c r="C190" s="30">
        <v>3.9369092008202458</v>
      </c>
    </row>
    <row r="191" spans="1:3" x14ac:dyDescent="0.2">
      <c r="A191" s="30">
        <v>16</v>
      </c>
      <c r="B191" s="30">
        <v>29.003319410874724</v>
      </c>
      <c r="C191" s="30">
        <v>6.0810364173461338</v>
      </c>
    </row>
    <row r="192" spans="1:3" x14ac:dyDescent="0.2">
      <c r="A192" s="30">
        <v>17</v>
      </c>
      <c r="B192" s="30">
        <v>29.22902657042448</v>
      </c>
      <c r="C192" s="30">
        <v>2.2792378923854386</v>
      </c>
    </row>
    <row r="193" spans="1:6" x14ac:dyDescent="0.2">
      <c r="A193" s="30">
        <v>18</v>
      </c>
      <c r="B193" s="30">
        <v>29.454733729974294</v>
      </c>
      <c r="C193" s="30">
        <v>-1.6938113998772089</v>
      </c>
    </row>
    <row r="194" spans="1:6" x14ac:dyDescent="0.2">
      <c r="A194" s="30">
        <v>19</v>
      </c>
      <c r="B194" s="30">
        <v>29.68044088952405</v>
      </c>
      <c r="C194" s="30">
        <v>0.51757891245614474</v>
      </c>
      <c r="E194" s="36" t="s">
        <v>65</v>
      </c>
      <c r="F194" s="37"/>
    </row>
    <row r="195" spans="1:6" x14ac:dyDescent="0.2">
      <c r="A195" s="30">
        <v>20</v>
      </c>
      <c r="B195" s="30">
        <v>29.906148049073806</v>
      </c>
      <c r="C195" s="30">
        <v>1.7000695675065032</v>
      </c>
      <c r="E195" s="36" t="s">
        <v>62</v>
      </c>
      <c r="F195" s="37" t="s">
        <v>45</v>
      </c>
    </row>
    <row r="196" spans="1:6" x14ac:dyDescent="0.2">
      <c r="A196" s="30">
        <v>21</v>
      </c>
      <c r="B196" s="30">
        <v>30.131855208623563</v>
      </c>
      <c r="C196" s="30">
        <v>0.49063475121579714</v>
      </c>
      <c r="E196" s="34" t="s">
        <v>80</v>
      </c>
      <c r="F196" s="39">
        <v>6.0606060606060608E-2</v>
      </c>
    </row>
    <row r="197" spans="1:6" x14ac:dyDescent="0.2">
      <c r="A197" s="30">
        <v>22</v>
      </c>
      <c r="B197" s="30">
        <v>30.357562368173376</v>
      </c>
      <c r="C197" s="30">
        <v>-1.0024131862676988</v>
      </c>
      <c r="E197" s="35" t="s">
        <v>81</v>
      </c>
      <c r="F197" s="40">
        <v>0.12121212121212122</v>
      </c>
    </row>
    <row r="198" spans="1:6" x14ac:dyDescent="0.2">
      <c r="A198" s="30">
        <v>23</v>
      </c>
      <c r="B198" s="30">
        <v>30.583269527723132</v>
      </c>
      <c r="C198" s="30">
        <v>0.5970278700463858</v>
      </c>
      <c r="E198" s="35" t="s">
        <v>82</v>
      </c>
      <c r="F198" s="40">
        <v>0.18181818181818182</v>
      </c>
    </row>
    <row r="199" spans="1:6" x14ac:dyDescent="0.2">
      <c r="A199" s="30">
        <v>24</v>
      </c>
      <c r="B199" s="30">
        <v>30.808976687272889</v>
      </c>
      <c r="C199" s="30">
        <v>-0.19766281865974733</v>
      </c>
      <c r="E199" s="35" t="s">
        <v>83</v>
      </c>
      <c r="F199" s="40">
        <v>0.21212121212121213</v>
      </c>
    </row>
    <row r="200" spans="1:6" x14ac:dyDescent="0.2">
      <c r="A200" s="30">
        <v>25</v>
      </c>
      <c r="B200" s="30">
        <v>31.034683846822645</v>
      </c>
      <c r="C200" s="30">
        <v>-1.5012331425972931</v>
      </c>
      <c r="E200" s="35" t="s">
        <v>84</v>
      </c>
      <c r="F200" s="40">
        <v>0.18181818181818182</v>
      </c>
    </row>
    <row r="201" spans="1:6" x14ac:dyDescent="0.2">
      <c r="A201" s="30">
        <v>26</v>
      </c>
      <c r="B201" s="30">
        <v>31.260391006372458</v>
      </c>
      <c r="C201" s="30">
        <v>0.96699699024630803</v>
      </c>
      <c r="E201" s="35" t="s">
        <v>85</v>
      </c>
      <c r="F201" s="40">
        <v>6.0606060606060608E-2</v>
      </c>
    </row>
    <row r="202" spans="1:6" x14ac:dyDescent="0.2">
      <c r="A202" s="30">
        <v>27</v>
      </c>
      <c r="B202" s="30">
        <v>31.486098165922215</v>
      </c>
      <c r="C202" s="30">
        <v>-0.74013042398673079</v>
      </c>
      <c r="E202" s="35" t="s">
        <v>86</v>
      </c>
      <c r="F202" s="40">
        <v>9.0909090909090912E-2</v>
      </c>
    </row>
    <row r="203" spans="1:6" x14ac:dyDescent="0.2">
      <c r="A203" s="30">
        <v>28</v>
      </c>
      <c r="B203" s="30">
        <v>31.711805325471971</v>
      </c>
      <c r="C203" s="30">
        <v>-2.5419506965507743</v>
      </c>
      <c r="E203" s="35" t="s">
        <v>87</v>
      </c>
      <c r="F203" s="40">
        <v>3.0303030303030304E-2</v>
      </c>
    </row>
    <row r="204" spans="1:6" x14ac:dyDescent="0.2">
      <c r="A204" s="30">
        <v>29</v>
      </c>
      <c r="B204" s="30">
        <v>31.937512485021728</v>
      </c>
      <c r="C204" s="30">
        <v>0.53311893935419619</v>
      </c>
      <c r="E204" s="35" t="s">
        <v>88</v>
      </c>
      <c r="F204" s="40">
        <v>6.0606060606060608E-2</v>
      </c>
    </row>
    <row r="205" spans="1:6" x14ac:dyDescent="0.2">
      <c r="A205" s="30">
        <v>30</v>
      </c>
      <c r="B205" s="30">
        <v>32.163219644571484</v>
      </c>
      <c r="C205" s="30">
        <v>-0.6414805141367026</v>
      </c>
      <c r="E205" s="38" t="s">
        <v>64</v>
      </c>
      <c r="F205" s="41">
        <v>1</v>
      </c>
    </row>
    <row r="206" spans="1:6" x14ac:dyDescent="0.2">
      <c r="A206" s="30">
        <v>31</v>
      </c>
      <c r="B206" s="30">
        <v>32.388926804121297</v>
      </c>
      <c r="C206" s="30">
        <v>-1.7833904719413667</v>
      </c>
    </row>
    <row r="207" spans="1:6" x14ac:dyDescent="0.2">
      <c r="A207" s="30">
        <v>32</v>
      </c>
      <c r="B207" s="30">
        <v>32.614633963671054</v>
      </c>
      <c r="C207" s="30">
        <v>-2.7732034643458157</v>
      </c>
    </row>
    <row r="208" spans="1:6" ht="13.5" thickBot="1" x14ac:dyDescent="0.25">
      <c r="A208" s="31">
        <v>33</v>
      </c>
      <c r="B208" s="31">
        <v>32.84034112322081</v>
      </c>
      <c r="C208" s="31">
        <v>-0.84034112322081</v>
      </c>
    </row>
  </sheetData>
  <phoneticPr fontId="0" type="noConversion"/>
  <pageMargins left="0.75" right="0.75" top="1" bottom="1" header="0.5" footer="0.5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Expectancy</vt:lpstr>
      <vt:lpstr>Linear Relationships</vt:lpstr>
      <vt:lpstr>Sheet1</vt:lpstr>
      <vt:lpstr>Regression Example</vt:lpstr>
    </vt:vector>
  </TitlesOfParts>
  <Company>Tippie College of Business,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Burer</dc:creator>
  <cp:lastModifiedBy>Jerry Jacob</cp:lastModifiedBy>
  <dcterms:created xsi:type="dcterms:W3CDTF">2001-10-18T10:55:49Z</dcterms:created>
  <dcterms:modified xsi:type="dcterms:W3CDTF">2016-10-21T17:38:48Z</dcterms:modified>
</cp:coreProperties>
</file>