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308577\"/>
    </mc:Choice>
  </mc:AlternateContent>
  <bookViews>
    <workbookView xWindow="0" yWindow="0" windowWidth="10935" windowHeight="6480"/>
  </bookViews>
  <sheets>
    <sheet name="Order Recap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2" i="2" l="1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R92" i="2" s="1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R69" i="2" s="1"/>
  <c r="R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R67" i="2" s="1"/>
  <c r="R66" i="2"/>
  <c r="R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R64" i="2" s="1"/>
  <c r="R63" i="2"/>
  <c r="R62" i="2"/>
  <c r="R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R60" i="2" s="1"/>
  <c r="R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R58" i="2" s="1"/>
  <c r="R57" i="2"/>
  <c r="R56" i="2"/>
  <c r="R55" i="2"/>
  <c r="R54" i="2"/>
  <c r="R53" i="2"/>
  <c r="R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R51" i="2" s="1"/>
  <c r="R50" i="2"/>
  <c r="R49" i="2"/>
  <c r="R48" i="2"/>
  <c r="R47" i="2"/>
  <c r="R46" i="2"/>
  <c r="R45" i="2"/>
  <c r="R44" i="2"/>
  <c r="R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R42" i="2" s="1"/>
  <c r="R41" i="2"/>
  <c r="R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R39" i="2" s="1"/>
  <c r="R38" i="2"/>
  <c r="R37" i="2"/>
  <c r="R36" i="2"/>
  <c r="Q35" i="2"/>
  <c r="P35" i="2"/>
  <c r="O35" i="2"/>
  <c r="N35" i="2"/>
  <c r="M35" i="2"/>
  <c r="L35" i="2"/>
  <c r="K35" i="2"/>
  <c r="J35" i="2"/>
  <c r="I35" i="2"/>
  <c r="H35" i="2"/>
  <c r="G35" i="2"/>
  <c r="F35" i="2"/>
  <c r="R35" i="2" s="1"/>
  <c r="E35" i="2"/>
  <c r="R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R33" i="2" s="1"/>
  <c r="R32" i="2"/>
  <c r="R31" i="2"/>
  <c r="R30" i="2"/>
  <c r="R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R28" i="2" s="1"/>
  <c r="R27" i="2"/>
  <c r="R26" i="2"/>
  <c r="R25" i="2"/>
  <c r="R24" i="2"/>
  <c r="R23" i="2"/>
  <c r="R22" i="2"/>
  <c r="R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R20" i="2" s="1"/>
  <c r="R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R18" i="2" s="1"/>
  <c r="R17" i="2"/>
  <c r="R16" i="2"/>
  <c r="Q15" i="2"/>
  <c r="Q70" i="2" s="1"/>
  <c r="P15" i="2"/>
  <c r="P70" i="2" s="1"/>
  <c r="O15" i="2"/>
  <c r="O70" i="2" s="1"/>
  <c r="N15" i="2"/>
  <c r="N70" i="2" s="1"/>
  <c r="M15" i="2"/>
  <c r="M70" i="2" s="1"/>
  <c r="L15" i="2"/>
  <c r="L70" i="2" s="1"/>
  <c r="K15" i="2"/>
  <c r="K70" i="2" s="1"/>
  <c r="J15" i="2"/>
  <c r="J70" i="2" s="1"/>
  <c r="I15" i="2"/>
  <c r="I70" i="2" s="1"/>
  <c r="H15" i="2"/>
  <c r="H70" i="2" s="1"/>
  <c r="G15" i="2"/>
  <c r="G70" i="2" s="1"/>
  <c r="F15" i="2"/>
  <c r="F70" i="2" s="1"/>
  <c r="E15" i="2"/>
  <c r="E70" i="2" s="1"/>
  <c r="R14" i="2"/>
  <c r="R13" i="2"/>
  <c r="R12" i="2"/>
  <c r="R11" i="2"/>
  <c r="R10" i="2"/>
  <c r="R9" i="2"/>
  <c r="R70" i="2" l="1"/>
  <c r="R15" i="2"/>
</calcChain>
</file>

<file path=xl/sharedStrings.xml><?xml version="1.0" encoding="utf-8"?>
<sst xmlns="http://schemas.openxmlformats.org/spreadsheetml/2006/main" count="319" uniqueCount="86">
  <si>
    <t>[ Order Recap ]</t>
  </si>
  <si>
    <t>Buyer    : Justice</t>
  </si>
  <si>
    <t>Style No : 308577-1</t>
  </si>
  <si>
    <t>Quantity : 170,938Pcs</t>
  </si>
  <si>
    <t>Amount   : U$395,892.67</t>
  </si>
  <si>
    <t>C/O      : VIETNAM</t>
  </si>
  <si>
    <t>Del.</t>
  </si>
  <si>
    <t>Po.No</t>
  </si>
  <si>
    <t>Style No</t>
  </si>
  <si>
    <t>Color</t>
  </si>
  <si>
    <t>Quantity</t>
  </si>
  <si>
    <t>Ratio</t>
  </si>
  <si>
    <t>Remarks</t>
  </si>
  <si>
    <t>6</t>
  </si>
  <si>
    <t>7</t>
  </si>
  <si>
    <t>8</t>
  </si>
  <si>
    <t>10</t>
  </si>
  <si>
    <t>12</t>
  </si>
  <si>
    <t>14/16</t>
  </si>
  <si>
    <t>18/20</t>
  </si>
  <si>
    <t>10/12PL</t>
  </si>
  <si>
    <t>14/16PL</t>
  </si>
  <si>
    <t>18PL</t>
  </si>
  <si>
    <t>20PL</t>
  </si>
  <si>
    <t>22 PL</t>
  </si>
  <si>
    <t>24 PL</t>
  </si>
  <si>
    <t>TTL</t>
  </si>
  <si>
    <t>03/10-03/10
$2.6600
VSL</t>
  </si>
  <si>
    <t>24264</t>
  </si>
  <si>
    <t>308577</t>
  </si>
  <si>
    <t>CANDY APPLE-GIRL W GRIT(673)</t>
  </si>
  <si>
    <t>1/1/1/1/1/1/1</t>
  </si>
  <si>
    <t>US STORES</t>
  </si>
  <si>
    <t>CANDY APPLE-GIRL W GRIT PL(673)</t>
  </si>
  <si>
    <t>1/1/1</t>
  </si>
  <si>
    <t>CANDY APPLE(CA)- GIRL W GRIT(608)</t>
  </si>
  <si>
    <t>CANDY APPLE(CA)- GIRL W GRIT PL(608)</t>
  </si>
  <si>
    <t>S.TTL</t>
  </si>
  <si>
    <t>24266</t>
  </si>
  <si>
    <t>DIRECT</t>
  </si>
  <si>
    <t>24357</t>
  </si>
  <si>
    <t>FRANCHISE DI</t>
  </si>
  <si>
    <t>03/10-03/10
$2.2200
VSL</t>
  </si>
  <si>
    <t>PEARL HEATHER-UNICORN(602)</t>
  </si>
  <si>
    <t>PEARL HEATHER-UNICORN PL(602)</t>
  </si>
  <si>
    <t>BLEACH WHITE-RWB SLOTH(611)</t>
  </si>
  <si>
    <t>BLEACH WHITE(CA)-SLOTH RWB(657)</t>
  </si>
  <si>
    <t>BLEACH WHITE-RWB SLOTH PL(611)</t>
  </si>
  <si>
    <t>04/07-04/07
$2.2300
VSL</t>
  </si>
  <si>
    <t>25856</t>
  </si>
  <si>
    <t>COOL PEACH POLY-HAPPINESS(650)</t>
  </si>
  <si>
    <t>COOL PEACH POLY-HAPPINESS PL(650)</t>
  </si>
  <si>
    <t>25866</t>
  </si>
  <si>
    <t>04/07-04/07
$2.2200
VSL</t>
  </si>
  <si>
    <t>BLEACH WHITE-PALM BEACH(624)</t>
  </si>
  <si>
    <t>BLEACH WHITE-PALM BEACH PL(624)</t>
  </si>
  <si>
    <t>BLEACH WHITE-PANDACORN(601)</t>
  </si>
  <si>
    <t>BLEACH WHITE-PANDACORN PL(601)</t>
  </si>
  <si>
    <t>BLACK-FLAMINGO(610)</t>
  </si>
  <si>
    <t>BLACK-FLAMINGO PL(610)</t>
  </si>
  <si>
    <t>26230</t>
  </si>
  <si>
    <t>04/07-04/07
$2.0100
VSL</t>
  </si>
  <si>
    <t>PEARL HEATHER-ALOHA(609)</t>
  </si>
  <si>
    <t>PEARL HEATHER-ALOHA PL(609)</t>
  </si>
  <si>
    <t>G.TTL</t>
  </si>
  <si>
    <t>Sketch</t>
  </si>
  <si>
    <t>Amount</t>
  </si>
  <si>
    <t>BLEACH WHITE-PANDACORN</t>
  </si>
  <si>
    <t>BLEACH WHITE-PANDACORN PL</t>
  </si>
  <si>
    <t>PEARL HEATHER-UNICORN</t>
  </si>
  <si>
    <t>PEARL HEATHER-UNICORN PL</t>
  </si>
  <si>
    <t>CANDY APPLE(CA)- GIRL W GRIT</t>
  </si>
  <si>
    <t>CANDY APPLE(CA)- GIRL W GRIT PL</t>
  </si>
  <si>
    <t>PEARL HEATHER-ALOHA</t>
  </si>
  <si>
    <t>PEARL HEATHER-ALOHA PL</t>
  </si>
  <si>
    <t>BLACK-FLAMINGO</t>
  </si>
  <si>
    <t>BLACK-FLAMINGO PL</t>
  </si>
  <si>
    <t>BLEACH WHITE-RWB SLOTH</t>
  </si>
  <si>
    <t>BLEACH WHITE-RWB SLOTH PL</t>
  </si>
  <si>
    <t>BLEACH WHITE-PALM BEACH</t>
  </si>
  <si>
    <t>BLEACH WHITE-PALM BEACH PL</t>
  </si>
  <si>
    <t>COOL PEACH POLY-HAPPINESS</t>
  </si>
  <si>
    <t>COOL PEACH POLY-HAPPINESS PL</t>
  </si>
  <si>
    <t>BLEACH WHITE(CA)-SLOTH RWB</t>
  </si>
  <si>
    <t>CANDY APPLE-GIRL W GRIT</t>
  </si>
  <si>
    <t>CANDY APPLE-GIRL W GRIT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</si>
</sst>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b/>
      <sz val="18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9"/>
      <name val="굴림체"/>
      <family val="3"/>
      <charset val="129"/>
    </font>
    <font>
      <b/>
      <sz val="8"/>
      <name val="굴림"/>
      <family val="3"/>
      <charset val="129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57">
    <xf numFmtId="0" fontId="0" fillId="0" borderId="0" xfId="0">
      <alignment vertical="center"/>
    </xf>
    <xf numFmtId="0" fontId="1" fillId="0" borderId="0" xfId="1" applyBorder="1" applyAlignment="1" applyProtection="1">
      <alignment horizontal="left" vertical="top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3" xfId="1" applyFont="1" applyBorder="1" applyAlignment="1" applyProtection="1">
      <alignment horizontal="center" vertical="center" wrapText="1"/>
    </xf>
    <xf numFmtId="0" fontId="6" fillId="0" borderId="4" xfId="1" applyFont="1" applyBorder="1" applyAlignment="1" applyProtection="1">
      <alignment horizontal="left" vertical="center" wrapText="1"/>
    </xf>
    <xf numFmtId="3" fontId="6" fillId="0" borderId="5" xfId="1" applyNumberFormat="1" applyFont="1" applyBorder="1" applyAlignment="1" applyProtection="1">
      <alignment horizontal="right" vertical="center"/>
    </xf>
    <xf numFmtId="3" fontId="6" fillId="0" borderId="4" xfId="1" applyNumberFormat="1" applyFont="1" applyBorder="1" applyAlignment="1" applyProtection="1">
      <alignment horizontal="right" vertical="center"/>
    </xf>
    <xf numFmtId="3" fontId="6" fillId="0" borderId="3" xfId="1" applyNumberFormat="1" applyFont="1" applyBorder="1" applyAlignment="1" applyProtection="1">
      <alignment horizontal="right" vertical="center"/>
    </xf>
    <xf numFmtId="0" fontId="6" fillId="0" borderId="8" xfId="1" applyFont="1" applyBorder="1" applyAlignment="1" applyProtection="1">
      <alignment horizontal="center" vertical="center" wrapText="1"/>
    </xf>
    <xf numFmtId="0" fontId="6" fillId="0" borderId="9" xfId="1" applyFont="1" applyBorder="1" applyAlignment="1" applyProtection="1">
      <alignment horizontal="left" vertical="center" wrapText="1"/>
    </xf>
    <xf numFmtId="3" fontId="6" fillId="0" borderId="10" xfId="1" applyNumberFormat="1" applyFont="1" applyBorder="1" applyAlignment="1" applyProtection="1">
      <alignment horizontal="right" vertical="center"/>
    </xf>
    <xf numFmtId="3" fontId="6" fillId="0" borderId="9" xfId="1" applyNumberFormat="1" applyFont="1" applyBorder="1" applyAlignment="1" applyProtection="1">
      <alignment horizontal="right" vertical="center"/>
    </xf>
    <xf numFmtId="3" fontId="6" fillId="0" borderId="8" xfId="1" applyNumberFormat="1" applyFont="1" applyBorder="1" applyAlignment="1" applyProtection="1">
      <alignment horizontal="right" vertical="center"/>
    </xf>
    <xf numFmtId="3" fontId="5" fillId="2" borderId="1" xfId="1" applyNumberFormat="1" applyFont="1" applyFill="1" applyBorder="1" applyAlignment="1" applyProtection="1">
      <alignment horizontal="right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0" borderId="13" xfId="1" applyFont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6" fillId="0" borderId="14" xfId="1" applyFont="1" applyBorder="1" applyAlignment="1" applyProtection="1">
      <alignment horizontal="left" vertical="center" wrapText="1"/>
    </xf>
    <xf numFmtId="3" fontId="6" fillId="0" borderId="15" xfId="1" applyNumberFormat="1" applyFont="1" applyBorder="1" applyAlignment="1" applyProtection="1">
      <alignment horizontal="right" vertical="center"/>
    </xf>
    <xf numFmtId="3" fontId="6" fillId="0" borderId="14" xfId="1" applyNumberFormat="1" applyFont="1" applyBorder="1" applyAlignment="1" applyProtection="1">
      <alignment horizontal="right" vertical="center"/>
    </xf>
    <xf numFmtId="3" fontId="6" fillId="0" borderId="1" xfId="1" applyNumberFormat="1" applyFont="1" applyBorder="1" applyAlignment="1" applyProtection="1">
      <alignment horizontal="right" vertical="center"/>
    </xf>
    <xf numFmtId="0" fontId="6" fillId="0" borderId="16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 wrapText="1"/>
    </xf>
    <xf numFmtId="0" fontId="6" fillId="0" borderId="18" xfId="1" applyFont="1" applyBorder="1" applyAlignment="1" applyProtection="1">
      <alignment horizontal="left" vertical="center" wrapText="1"/>
    </xf>
    <xf numFmtId="3" fontId="6" fillId="0" borderId="19" xfId="1" applyNumberFormat="1" applyFont="1" applyBorder="1" applyAlignment="1" applyProtection="1">
      <alignment horizontal="right" vertical="center"/>
    </xf>
    <xf numFmtId="3" fontId="6" fillId="0" borderId="18" xfId="1" applyNumberFormat="1" applyFont="1" applyBorder="1" applyAlignment="1" applyProtection="1">
      <alignment horizontal="right" vertical="center"/>
    </xf>
    <xf numFmtId="3" fontId="6" fillId="0" borderId="17" xfId="1" applyNumberFormat="1" applyFont="1" applyBorder="1" applyAlignment="1" applyProtection="1">
      <alignment horizontal="right" vertical="center"/>
    </xf>
    <xf numFmtId="0" fontId="6" fillId="0" borderId="4" xfId="1" applyFont="1" applyBorder="1" applyAlignment="1" applyProtection="1">
      <alignment horizontal="center" vertical="top" wrapText="1"/>
    </xf>
    <xf numFmtId="4" fontId="6" fillId="0" borderId="3" xfId="1" applyNumberFormat="1" applyFont="1" applyBorder="1" applyAlignment="1" applyProtection="1">
      <alignment horizontal="right" vertical="center"/>
    </xf>
    <xf numFmtId="0" fontId="6" fillId="0" borderId="18" xfId="1" applyFont="1" applyBorder="1" applyAlignment="1" applyProtection="1">
      <alignment horizontal="center" vertical="top" wrapText="1"/>
    </xf>
    <xf numFmtId="4" fontId="6" fillId="0" borderId="17" xfId="1" applyNumberFormat="1" applyFont="1" applyBorder="1" applyAlignment="1" applyProtection="1">
      <alignment horizontal="right" vertical="center"/>
    </xf>
    <xf numFmtId="0" fontId="6" fillId="0" borderId="9" xfId="1" applyFont="1" applyBorder="1" applyAlignment="1" applyProtection="1">
      <alignment horizontal="center" vertical="top" wrapText="1"/>
    </xf>
    <xf numFmtId="4" fontId="6" fillId="0" borderId="8" xfId="1" applyNumberFormat="1" applyFont="1" applyBorder="1" applyAlignment="1" applyProtection="1">
      <alignment horizontal="right" vertical="center"/>
    </xf>
    <xf numFmtId="4" fontId="6" fillId="2" borderId="1" xfId="1" applyNumberFormat="1" applyFont="1" applyFill="1" applyBorder="1" applyAlignment="1" applyProtection="1">
      <alignment horizontal="right" vertical="center"/>
    </xf>
    <xf numFmtId="0" fontId="6" fillId="0" borderId="0" xfId="1" applyFont="1" applyBorder="1" applyAlignment="1">
      <alignment horizontal="right" vertical="center"/>
      <protection locked="0"/>
    </xf>
    <xf numFmtId="0" fontId="1" fillId="0" borderId="0" xfId="1" applyFont="1" applyBorder="1" applyAlignment="1" applyProtection="1">
      <alignment horizontal="left" vertical="top"/>
    </xf>
    <xf numFmtId="0" fontId="5" fillId="0" borderId="2" xfId="1" applyFont="1" applyBorder="1" applyAlignment="1" applyProtection="1">
      <alignment horizontal="center" vertical="top" wrapText="1"/>
    </xf>
    <xf numFmtId="0" fontId="5" fillId="0" borderId="12" xfId="1" applyFont="1" applyBorder="1" applyAlignment="1" applyProtection="1">
      <alignment horizontal="center" vertical="top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5" fillId="0" borderId="21" xfId="1" applyFont="1" applyBorder="1" applyAlignment="1" applyProtection="1">
      <alignment horizontal="left" vertical="center"/>
    </xf>
    <xf numFmtId="0" fontId="6" fillId="0" borderId="5" xfId="1" applyFont="1" applyBorder="1" applyAlignment="1" applyProtection="1">
      <alignment horizontal="right" vertical="center"/>
    </xf>
    <xf numFmtId="0" fontId="6" fillId="0" borderId="4" xfId="1" applyFont="1" applyBorder="1" applyAlignment="1" applyProtection="1">
      <alignment horizontal="right" vertical="center"/>
    </xf>
    <xf numFmtId="0" fontId="6" fillId="0" borderId="19" xfId="1" applyFont="1" applyBorder="1" applyAlignment="1" applyProtection="1">
      <alignment horizontal="right" vertical="center"/>
    </xf>
    <xf numFmtId="0" fontId="6" fillId="0" borderId="18" xfId="1" applyFont="1" applyBorder="1" applyAlignment="1" applyProtection="1">
      <alignment horizontal="right" vertical="center"/>
    </xf>
    <xf numFmtId="0" fontId="6" fillId="0" borderId="10" xfId="1" applyFont="1" applyBorder="1" applyAlignment="1" applyProtection="1">
      <alignment horizontal="right" vertical="center"/>
    </xf>
    <xf numFmtId="0" fontId="6" fillId="0" borderId="9" xfId="1" applyFont="1" applyBorder="1" applyAlignment="1" applyProtection="1">
      <alignment horizontal="right" vertical="center"/>
    </xf>
    <xf numFmtId="0" fontId="6" fillId="0" borderId="1" xfId="1" applyFont="1" applyBorder="1" applyAlignment="1" applyProtection="1">
      <alignment horizontal="right" vertical="center"/>
    </xf>
    <xf numFmtId="0" fontId="6" fillId="2" borderId="1" xfId="1" applyFont="1" applyFill="1" applyBorder="1" applyAlignment="1" applyProtection="1">
      <alignment horizontal="right" vertical="center"/>
    </xf>
    <xf numFmtId="0" fontId="6" fillId="0" borderId="6" xfId="1" applyFont="1" applyBorder="1" applyAlignment="1" applyProtection="1">
      <alignment horizontal="center" vertical="center" wrapText="1"/>
    </xf>
    <xf numFmtId="0" fontId="6" fillId="0" borderId="20" xfId="1" applyFont="1" applyBorder="1" applyAlignment="1" applyProtection="1">
      <alignment horizontal="center" vertical="center" wrapText="1"/>
    </xf>
    <xf numFmtId="0" fontId="6" fillId="0" borderId="11" xfId="1" applyFont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top" wrapText="1"/>
    </xf>
    <xf numFmtId="0" fontId="6" fillId="0" borderId="7" xfId="1" applyFont="1" applyBorder="1" applyAlignment="1" applyProtection="1">
      <alignment horizontal="center" vertical="center" wrapText="1"/>
    </xf>
    <xf numFmtId="0" fontId="6" fillId="0" borderId="2" xfId="1" applyFont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center" vertical="center" wrapText="1"/>
    </xf>
    <xf numFmtId="0" fontId="2" fillId="0" borderId="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Program%20Files%20(x86)\SAE-A\SKETCH\308577-1.JPG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72</xdr:row>
      <xdr:rowOff>38100</xdr:rowOff>
    </xdr:from>
    <xdr:to>
      <xdr:col>1</xdr:col>
      <xdr:colOff>723900</xdr:colOff>
      <xdr:row>91</xdr:row>
      <xdr:rowOff>95250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420350"/>
          <a:ext cx="1600200" cy="259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abSelected="1" topLeftCell="A70" workbookViewId="0">
      <selection activeCell="D76" sqref="D76"/>
    </sheetView>
  </sheetViews>
  <sheetFormatPr defaultColWidth="8" defaultRowHeight="16.5" customHeight="1" x14ac:dyDescent="0.3"/>
  <cols>
    <col min="1" max="1" width="12" style="34" customWidth="1"/>
    <col min="2" max="3" width="10" style="34" customWidth="1"/>
    <col min="4" max="4" width="26.875" style="34" customWidth="1"/>
    <col min="5" max="18" width="7" style="34" customWidth="1"/>
    <col min="19" max="19" width="10" style="34" customWidth="1"/>
    <col min="20" max="20" width="30" style="34" customWidth="1"/>
    <col min="21" max="256" width="8" style="35"/>
    <col min="257" max="257" width="12" style="35" customWidth="1"/>
    <col min="258" max="259" width="10" style="35" customWidth="1"/>
    <col min="260" max="260" width="16" style="35" customWidth="1"/>
    <col min="261" max="274" width="7" style="35" customWidth="1"/>
    <col min="275" max="275" width="10" style="35" customWidth="1"/>
    <col min="276" max="276" width="30" style="35" customWidth="1"/>
    <col min="277" max="512" width="8" style="35"/>
    <col min="513" max="513" width="12" style="35" customWidth="1"/>
    <col min="514" max="515" width="10" style="35" customWidth="1"/>
    <col min="516" max="516" width="16" style="35" customWidth="1"/>
    <col min="517" max="530" width="7" style="35" customWidth="1"/>
    <col min="531" max="531" width="10" style="35" customWidth="1"/>
    <col min="532" max="532" width="30" style="35" customWidth="1"/>
    <col min="533" max="768" width="8" style="35"/>
    <col min="769" max="769" width="12" style="35" customWidth="1"/>
    <col min="770" max="771" width="10" style="35" customWidth="1"/>
    <col min="772" max="772" width="16" style="35" customWidth="1"/>
    <col min="773" max="786" width="7" style="35" customWidth="1"/>
    <col min="787" max="787" width="10" style="35" customWidth="1"/>
    <col min="788" max="788" width="30" style="35" customWidth="1"/>
    <col min="789" max="1024" width="8" style="35"/>
    <col min="1025" max="1025" width="12" style="35" customWidth="1"/>
    <col min="1026" max="1027" width="10" style="35" customWidth="1"/>
    <col min="1028" max="1028" width="16" style="35" customWidth="1"/>
    <col min="1029" max="1042" width="7" style="35" customWidth="1"/>
    <col min="1043" max="1043" width="10" style="35" customWidth="1"/>
    <col min="1044" max="1044" width="30" style="35" customWidth="1"/>
    <col min="1045" max="1280" width="8" style="35"/>
    <col min="1281" max="1281" width="12" style="35" customWidth="1"/>
    <col min="1282" max="1283" width="10" style="35" customWidth="1"/>
    <col min="1284" max="1284" width="16" style="35" customWidth="1"/>
    <col min="1285" max="1298" width="7" style="35" customWidth="1"/>
    <col min="1299" max="1299" width="10" style="35" customWidth="1"/>
    <col min="1300" max="1300" width="30" style="35" customWidth="1"/>
    <col min="1301" max="1536" width="8" style="35"/>
    <col min="1537" max="1537" width="12" style="35" customWidth="1"/>
    <col min="1538" max="1539" width="10" style="35" customWidth="1"/>
    <col min="1540" max="1540" width="16" style="35" customWidth="1"/>
    <col min="1541" max="1554" width="7" style="35" customWidth="1"/>
    <col min="1555" max="1555" width="10" style="35" customWidth="1"/>
    <col min="1556" max="1556" width="30" style="35" customWidth="1"/>
    <col min="1557" max="1792" width="8" style="35"/>
    <col min="1793" max="1793" width="12" style="35" customWidth="1"/>
    <col min="1794" max="1795" width="10" style="35" customWidth="1"/>
    <col min="1796" max="1796" width="16" style="35" customWidth="1"/>
    <col min="1797" max="1810" width="7" style="35" customWidth="1"/>
    <col min="1811" max="1811" width="10" style="35" customWidth="1"/>
    <col min="1812" max="1812" width="30" style="35" customWidth="1"/>
    <col min="1813" max="2048" width="8" style="35"/>
    <col min="2049" max="2049" width="12" style="35" customWidth="1"/>
    <col min="2050" max="2051" width="10" style="35" customWidth="1"/>
    <col min="2052" max="2052" width="16" style="35" customWidth="1"/>
    <col min="2053" max="2066" width="7" style="35" customWidth="1"/>
    <col min="2067" max="2067" width="10" style="35" customWidth="1"/>
    <col min="2068" max="2068" width="30" style="35" customWidth="1"/>
    <col min="2069" max="2304" width="8" style="35"/>
    <col min="2305" max="2305" width="12" style="35" customWidth="1"/>
    <col min="2306" max="2307" width="10" style="35" customWidth="1"/>
    <col min="2308" max="2308" width="16" style="35" customWidth="1"/>
    <col min="2309" max="2322" width="7" style="35" customWidth="1"/>
    <col min="2323" max="2323" width="10" style="35" customWidth="1"/>
    <col min="2324" max="2324" width="30" style="35" customWidth="1"/>
    <col min="2325" max="2560" width="8" style="35"/>
    <col min="2561" max="2561" width="12" style="35" customWidth="1"/>
    <col min="2562" max="2563" width="10" style="35" customWidth="1"/>
    <col min="2564" max="2564" width="16" style="35" customWidth="1"/>
    <col min="2565" max="2578" width="7" style="35" customWidth="1"/>
    <col min="2579" max="2579" width="10" style="35" customWidth="1"/>
    <col min="2580" max="2580" width="30" style="35" customWidth="1"/>
    <col min="2581" max="2816" width="8" style="35"/>
    <col min="2817" max="2817" width="12" style="35" customWidth="1"/>
    <col min="2818" max="2819" width="10" style="35" customWidth="1"/>
    <col min="2820" max="2820" width="16" style="35" customWidth="1"/>
    <col min="2821" max="2834" width="7" style="35" customWidth="1"/>
    <col min="2835" max="2835" width="10" style="35" customWidth="1"/>
    <col min="2836" max="2836" width="30" style="35" customWidth="1"/>
    <col min="2837" max="3072" width="8" style="35"/>
    <col min="3073" max="3073" width="12" style="35" customWidth="1"/>
    <col min="3074" max="3075" width="10" style="35" customWidth="1"/>
    <col min="3076" max="3076" width="16" style="35" customWidth="1"/>
    <col min="3077" max="3090" width="7" style="35" customWidth="1"/>
    <col min="3091" max="3091" width="10" style="35" customWidth="1"/>
    <col min="3092" max="3092" width="30" style="35" customWidth="1"/>
    <col min="3093" max="3328" width="8" style="35"/>
    <col min="3329" max="3329" width="12" style="35" customWidth="1"/>
    <col min="3330" max="3331" width="10" style="35" customWidth="1"/>
    <col min="3332" max="3332" width="16" style="35" customWidth="1"/>
    <col min="3333" max="3346" width="7" style="35" customWidth="1"/>
    <col min="3347" max="3347" width="10" style="35" customWidth="1"/>
    <col min="3348" max="3348" width="30" style="35" customWidth="1"/>
    <col min="3349" max="3584" width="8" style="35"/>
    <col min="3585" max="3585" width="12" style="35" customWidth="1"/>
    <col min="3586" max="3587" width="10" style="35" customWidth="1"/>
    <col min="3588" max="3588" width="16" style="35" customWidth="1"/>
    <col min="3589" max="3602" width="7" style="35" customWidth="1"/>
    <col min="3603" max="3603" width="10" style="35" customWidth="1"/>
    <col min="3604" max="3604" width="30" style="35" customWidth="1"/>
    <col min="3605" max="3840" width="8" style="35"/>
    <col min="3841" max="3841" width="12" style="35" customWidth="1"/>
    <col min="3842" max="3843" width="10" style="35" customWidth="1"/>
    <col min="3844" max="3844" width="16" style="35" customWidth="1"/>
    <col min="3845" max="3858" width="7" style="35" customWidth="1"/>
    <col min="3859" max="3859" width="10" style="35" customWidth="1"/>
    <col min="3860" max="3860" width="30" style="35" customWidth="1"/>
    <col min="3861" max="4096" width="8" style="35"/>
    <col min="4097" max="4097" width="12" style="35" customWidth="1"/>
    <col min="4098" max="4099" width="10" style="35" customWidth="1"/>
    <col min="4100" max="4100" width="16" style="35" customWidth="1"/>
    <col min="4101" max="4114" width="7" style="35" customWidth="1"/>
    <col min="4115" max="4115" width="10" style="35" customWidth="1"/>
    <col min="4116" max="4116" width="30" style="35" customWidth="1"/>
    <col min="4117" max="4352" width="8" style="35"/>
    <col min="4353" max="4353" width="12" style="35" customWidth="1"/>
    <col min="4354" max="4355" width="10" style="35" customWidth="1"/>
    <col min="4356" max="4356" width="16" style="35" customWidth="1"/>
    <col min="4357" max="4370" width="7" style="35" customWidth="1"/>
    <col min="4371" max="4371" width="10" style="35" customWidth="1"/>
    <col min="4372" max="4372" width="30" style="35" customWidth="1"/>
    <col min="4373" max="4608" width="8" style="35"/>
    <col min="4609" max="4609" width="12" style="35" customWidth="1"/>
    <col min="4610" max="4611" width="10" style="35" customWidth="1"/>
    <col min="4612" max="4612" width="16" style="35" customWidth="1"/>
    <col min="4613" max="4626" width="7" style="35" customWidth="1"/>
    <col min="4627" max="4627" width="10" style="35" customWidth="1"/>
    <col min="4628" max="4628" width="30" style="35" customWidth="1"/>
    <col min="4629" max="4864" width="8" style="35"/>
    <col min="4865" max="4865" width="12" style="35" customWidth="1"/>
    <col min="4866" max="4867" width="10" style="35" customWidth="1"/>
    <col min="4868" max="4868" width="16" style="35" customWidth="1"/>
    <col min="4869" max="4882" width="7" style="35" customWidth="1"/>
    <col min="4883" max="4883" width="10" style="35" customWidth="1"/>
    <col min="4884" max="4884" width="30" style="35" customWidth="1"/>
    <col min="4885" max="5120" width="8" style="35"/>
    <col min="5121" max="5121" width="12" style="35" customWidth="1"/>
    <col min="5122" max="5123" width="10" style="35" customWidth="1"/>
    <col min="5124" max="5124" width="16" style="35" customWidth="1"/>
    <col min="5125" max="5138" width="7" style="35" customWidth="1"/>
    <col min="5139" max="5139" width="10" style="35" customWidth="1"/>
    <col min="5140" max="5140" width="30" style="35" customWidth="1"/>
    <col min="5141" max="5376" width="8" style="35"/>
    <col min="5377" max="5377" width="12" style="35" customWidth="1"/>
    <col min="5378" max="5379" width="10" style="35" customWidth="1"/>
    <col min="5380" max="5380" width="16" style="35" customWidth="1"/>
    <col min="5381" max="5394" width="7" style="35" customWidth="1"/>
    <col min="5395" max="5395" width="10" style="35" customWidth="1"/>
    <col min="5396" max="5396" width="30" style="35" customWidth="1"/>
    <col min="5397" max="5632" width="8" style="35"/>
    <col min="5633" max="5633" width="12" style="35" customWidth="1"/>
    <col min="5634" max="5635" width="10" style="35" customWidth="1"/>
    <col min="5636" max="5636" width="16" style="35" customWidth="1"/>
    <col min="5637" max="5650" width="7" style="35" customWidth="1"/>
    <col min="5651" max="5651" width="10" style="35" customWidth="1"/>
    <col min="5652" max="5652" width="30" style="35" customWidth="1"/>
    <col min="5653" max="5888" width="8" style="35"/>
    <col min="5889" max="5889" width="12" style="35" customWidth="1"/>
    <col min="5890" max="5891" width="10" style="35" customWidth="1"/>
    <col min="5892" max="5892" width="16" style="35" customWidth="1"/>
    <col min="5893" max="5906" width="7" style="35" customWidth="1"/>
    <col min="5907" max="5907" width="10" style="35" customWidth="1"/>
    <col min="5908" max="5908" width="30" style="35" customWidth="1"/>
    <col min="5909" max="6144" width="8" style="35"/>
    <col min="6145" max="6145" width="12" style="35" customWidth="1"/>
    <col min="6146" max="6147" width="10" style="35" customWidth="1"/>
    <col min="6148" max="6148" width="16" style="35" customWidth="1"/>
    <col min="6149" max="6162" width="7" style="35" customWidth="1"/>
    <col min="6163" max="6163" width="10" style="35" customWidth="1"/>
    <col min="6164" max="6164" width="30" style="35" customWidth="1"/>
    <col min="6165" max="6400" width="8" style="35"/>
    <col min="6401" max="6401" width="12" style="35" customWidth="1"/>
    <col min="6402" max="6403" width="10" style="35" customWidth="1"/>
    <col min="6404" max="6404" width="16" style="35" customWidth="1"/>
    <col min="6405" max="6418" width="7" style="35" customWidth="1"/>
    <col min="6419" max="6419" width="10" style="35" customWidth="1"/>
    <col min="6420" max="6420" width="30" style="35" customWidth="1"/>
    <col min="6421" max="6656" width="8" style="35"/>
    <col min="6657" max="6657" width="12" style="35" customWidth="1"/>
    <col min="6658" max="6659" width="10" style="35" customWidth="1"/>
    <col min="6660" max="6660" width="16" style="35" customWidth="1"/>
    <col min="6661" max="6674" width="7" style="35" customWidth="1"/>
    <col min="6675" max="6675" width="10" style="35" customWidth="1"/>
    <col min="6676" max="6676" width="30" style="35" customWidth="1"/>
    <col min="6677" max="6912" width="8" style="35"/>
    <col min="6913" max="6913" width="12" style="35" customWidth="1"/>
    <col min="6914" max="6915" width="10" style="35" customWidth="1"/>
    <col min="6916" max="6916" width="16" style="35" customWidth="1"/>
    <col min="6917" max="6930" width="7" style="35" customWidth="1"/>
    <col min="6931" max="6931" width="10" style="35" customWidth="1"/>
    <col min="6932" max="6932" width="30" style="35" customWidth="1"/>
    <col min="6933" max="7168" width="8" style="35"/>
    <col min="7169" max="7169" width="12" style="35" customWidth="1"/>
    <col min="7170" max="7171" width="10" style="35" customWidth="1"/>
    <col min="7172" max="7172" width="16" style="35" customWidth="1"/>
    <col min="7173" max="7186" width="7" style="35" customWidth="1"/>
    <col min="7187" max="7187" width="10" style="35" customWidth="1"/>
    <col min="7188" max="7188" width="30" style="35" customWidth="1"/>
    <col min="7189" max="7424" width="8" style="35"/>
    <col min="7425" max="7425" width="12" style="35" customWidth="1"/>
    <col min="7426" max="7427" width="10" style="35" customWidth="1"/>
    <col min="7428" max="7428" width="16" style="35" customWidth="1"/>
    <col min="7429" max="7442" width="7" style="35" customWidth="1"/>
    <col min="7443" max="7443" width="10" style="35" customWidth="1"/>
    <col min="7444" max="7444" width="30" style="35" customWidth="1"/>
    <col min="7445" max="7680" width="8" style="35"/>
    <col min="7681" max="7681" width="12" style="35" customWidth="1"/>
    <col min="7682" max="7683" width="10" style="35" customWidth="1"/>
    <col min="7684" max="7684" width="16" style="35" customWidth="1"/>
    <col min="7685" max="7698" width="7" style="35" customWidth="1"/>
    <col min="7699" max="7699" width="10" style="35" customWidth="1"/>
    <col min="7700" max="7700" width="30" style="35" customWidth="1"/>
    <col min="7701" max="7936" width="8" style="35"/>
    <col min="7937" max="7937" width="12" style="35" customWidth="1"/>
    <col min="7938" max="7939" width="10" style="35" customWidth="1"/>
    <col min="7940" max="7940" width="16" style="35" customWidth="1"/>
    <col min="7941" max="7954" width="7" style="35" customWidth="1"/>
    <col min="7955" max="7955" width="10" style="35" customWidth="1"/>
    <col min="7956" max="7956" width="30" style="35" customWidth="1"/>
    <col min="7957" max="8192" width="8" style="35"/>
    <col min="8193" max="8193" width="12" style="35" customWidth="1"/>
    <col min="8194" max="8195" width="10" style="35" customWidth="1"/>
    <col min="8196" max="8196" width="16" style="35" customWidth="1"/>
    <col min="8197" max="8210" width="7" style="35" customWidth="1"/>
    <col min="8211" max="8211" width="10" style="35" customWidth="1"/>
    <col min="8212" max="8212" width="30" style="35" customWidth="1"/>
    <col min="8213" max="8448" width="8" style="35"/>
    <col min="8449" max="8449" width="12" style="35" customWidth="1"/>
    <col min="8450" max="8451" width="10" style="35" customWidth="1"/>
    <col min="8452" max="8452" width="16" style="35" customWidth="1"/>
    <col min="8453" max="8466" width="7" style="35" customWidth="1"/>
    <col min="8467" max="8467" width="10" style="35" customWidth="1"/>
    <col min="8468" max="8468" width="30" style="35" customWidth="1"/>
    <col min="8469" max="8704" width="8" style="35"/>
    <col min="8705" max="8705" width="12" style="35" customWidth="1"/>
    <col min="8706" max="8707" width="10" style="35" customWidth="1"/>
    <col min="8708" max="8708" width="16" style="35" customWidth="1"/>
    <col min="8709" max="8722" width="7" style="35" customWidth="1"/>
    <col min="8723" max="8723" width="10" style="35" customWidth="1"/>
    <col min="8724" max="8724" width="30" style="35" customWidth="1"/>
    <col min="8725" max="8960" width="8" style="35"/>
    <col min="8961" max="8961" width="12" style="35" customWidth="1"/>
    <col min="8962" max="8963" width="10" style="35" customWidth="1"/>
    <col min="8964" max="8964" width="16" style="35" customWidth="1"/>
    <col min="8965" max="8978" width="7" style="35" customWidth="1"/>
    <col min="8979" max="8979" width="10" style="35" customWidth="1"/>
    <col min="8980" max="8980" width="30" style="35" customWidth="1"/>
    <col min="8981" max="9216" width="8" style="35"/>
    <col min="9217" max="9217" width="12" style="35" customWidth="1"/>
    <col min="9218" max="9219" width="10" style="35" customWidth="1"/>
    <col min="9220" max="9220" width="16" style="35" customWidth="1"/>
    <col min="9221" max="9234" width="7" style="35" customWidth="1"/>
    <col min="9235" max="9235" width="10" style="35" customWidth="1"/>
    <col min="9236" max="9236" width="30" style="35" customWidth="1"/>
    <col min="9237" max="9472" width="8" style="35"/>
    <col min="9473" max="9473" width="12" style="35" customWidth="1"/>
    <col min="9474" max="9475" width="10" style="35" customWidth="1"/>
    <col min="9476" max="9476" width="16" style="35" customWidth="1"/>
    <col min="9477" max="9490" width="7" style="35" customWidth="1"/>
    <col min="9491" max="9491" width="10" style="35" customWidth="1"/>
    <col min="9492" max="9492" width="30" style="35" customWidth="1"/>
    <col min="9493" max="9728" width="8" style="35"/>
    <col min="9729" max="9729" width="12" style="35" customWidth="1"/>
    <col min="9730" max="9731" width="10" style="35" customWidth="1"/>
    <col min="9732" max="9732" width="16" style="35" customWidth="1"/>
    <col min="9733" max="9746" width="7" style="35" customWidth="1"/>
    <col min="9747" max="9747" width="10" style="35" customWidth="1"/>
    <col min="9748" max="9748" width="30" style="35" customWidth="1"/>
    <col min="9749" max="9984" width="8" style="35"/>
    <col min="9985" max="9985" width="12" style="35" customWidth="1"/>
    <col min="9986" max="9987" width="10" style="35" customWidth="1"/>
    <col min="9988" max="9988" width="16" style="35" customWidth="1"/>
    <col min="9989" max="10002" width="7" style="35" customWidth="1"/>
    <col min="10003" max="10003" width="10" style="35" customWidth="1"/>
    <col min="10004" max="10004" width="30" style="35" customWidth="1"/>
    <col min="10005" max="10240" width="8" style="35"/>
    <col min="10241" max="10241" width="12" style="35" customWidth="1"/>
    <col min="10242" max="10243" width="10" style="35" customWidth="1"/>
    <col min="10244" max="10244" width="16" style="35" customWidth="1"/>
    <col min="10245" max="10258" width="7" style="35" customWidth="1"/>
    <col min="10259" max="10259" width="10" style="35" customWidth="1"/>
    <col min="10260" max="10260" width="30" style="35" customWidth="1"/>
    <col min="10261" max="10496" width="8" style="35"/>
    <col min="10497" max="10497" width="12" style="35" customWidth="1"/>
    <col min="10498" max="10499" width="10" style="35" customWidth="1"/>
    <col min="10500" max="10500" width="16" style="35" customWidth="1"/>
    <col min="10501" max="10514" width="7" style="35" customWidth="1"/>
    <col min="10515" max="10515" width="10" style="35" customWidth="1"/>
    <col min="10516" max="10516" width="30" style="35" customWidth="1"/>
    <col min="10517" max="10752" width="8" style="35"/>
    <col min="10753" max="10753" width="12" style="35" customWidth="1"/>
    <col min="10754" max="10755" width="10" style="35" customWidth="1"/>
    <col min="10756" max="10756" width="16" style="35" customWidth="1"/>
    <col min="10757" max="10770" width="7" style="35" customWidth="1"/>
    <col min="10771" max="10771" width="10" style="35" customWidth="1"/>
    <col min="10772" max="10772" width="30" style="35" customWidth="1"/>
    <col min="10773" max="11008" width="8" style="35"/>
    <col min="11009" max="11009" width="12" style="35" customWidth="1"/>
    <col min="11010" max="11011" width="10" style="35" customWidth="1"/>
    <col min="11012" max="11012" width="16" style="35" customWidth="1"/>
    <col min="11013" max="11026" width="7" style="35" customWidth="1"/>
    <col min="11027" max="11027" width="10" style="35" customWidth="1"/>
    <col min="11028" max="11028" width="30" style="35" customWidth="1"/>
    <col min="11029" max="11264" width="8" style="35"/>
    <col min="11265" max="11265" width="12" style="35" customWidth="1"/>
    <col min="11266" max="11267" width="10" style="35" customWidth="1"/>
    <col min="11268" max="11268" width="16" style="35" customWidth="1"/>
    <col min="11269" max="11282" width="7" style="35" customWidth="1"/>
    <col min="11283" max="11283" width="10" style="35" customWidth="1"/>
    <col min="11284" max="11284" width="30" style="35" customWidth="1"/>
    <col min="11285" max="11520" width="8" style="35"/>
    <col min="11521" max="11521" width="12" style="35" customWidth="1"/>
    <col min="11522" max="11523" width="10" style="35" customWidth="1"/>
    <col min="11524" max="11524" width="16" style="35" customWidth="1"/>
    <col min="11525" max="11538" width="7" style="35" customWidth="1"/>
    <col min="11539" max="11539" width="10" style="35" customWidth="1"/>
    <col min="11540" max="11540" width="30" style="35" customWidth="1"/>
    <col min="11541" max="11776" width="8" style="35"/>
    <col min="11777" max="11777" width="12" style="35" customWidth="1"/>
    <col min="11778" max="11779" width="10" style="35" customWidth="1"/>
    <col min="11780" max="11780" width="16" style="35" customWidth="1"/>
    <col min="11781" max="11794" width="7" style="35" customWidth="1"/>
    <col min="11795" max="11795" width="10" style="35" customWidth="1"/>
    <col min="11796" max="11796" width="30" style="35" customWidth="1"/>
    <col min="11797" max="12032" width="8" style="35"/>
    <col min="12033" max="12033" width="12" style="35" customWidth="1"/>
    <col min="12034" max="12035" width="10" style="35" customWidth="1"/>
    <col min="12036" max="12036" width="16" style="35" customWidth="1"/>
    <col min="12037" max="12050" width="7" style="35" customWidth="1"/>
    <col min="12051" max="12051" width="10" style="35" customWidth="1"/>
    <col min="12052" max="12052" width="30" style="35" customWidth="1"/>
    <col min="12053" max="12288" width="8" style="35"/>
    <col min="12289" max="12289" width="12" style="35" customWidth="1"/>
    <col min="12290" max="12291" width="10" style="35" customWidth="1"/>
    <col min="12292" max="12292" width="16" style="35" customWidth="1"/>
    <col min="12293" max="12306" width="7" style="35" customWidth="1"/>
    <col min="12307" max="12307" width="10" style="35" customWidth="1"/>
    <col min="12308" max="12308" width="30" style="35" customWidth="1"/>
    <col min="12309" max="12544" width="8" style="35"/>
    <col min="12545" max="12545" width="12" style="35" customWidth="1"/>
    <col min="12546" max="12547" width="10" style="35" customWidth="1"/>
    <col min="12548" max="12548" width="16" style="35" customWidth="1"/>
    <col min="12549" max="12562" width="7" style="35" customWidth="1"/>
    <col min="12563" max="12563" width="10" style="35" customWidth="1"/>
    <col min="12564" max="12564" width="30" style="35" customWidth="1"/>
    <col min="12565" max="12800" width="8" style="35"/>
    <col min="12801" max="12801" width="12" style="35" customWidth="1"/>
    <col min="12802" max="12803" width="10" style="35" customWidth="1"/>
    <col min="12804" max="12804" width="16" style="35" customWidth="1"/>
    <col min="12805" max="12818" width="7" style="35" customWidth="1"/>
    <col min="12819" max="12819" width="10" style="35" customWidth="1"/>
    <col min="12820" max="12820" width="30" style="35" customWidth="1"/>
    <col min="12821" max="13056" width="8" style="35"/>
    <col min="13057" max="13057" width="12" style="35" customWidth="1"/>
    <col min="13058" max="13059" width="10" style="35" customWidth="1"/>
    <col min="13060" max="13060" width="16" style="35" customWidth="1"/>
    <col min="13061" max="13074" width="7" style="35" customWidth="1"/>
    <col min="13075" max="13075" width="10" style="35" customWidth="1"/>
    <col min="13076" max="13076" width="30" style="35" customWidth="1"/>
    <col min="13077" max="13312" width="8" style="35"/>
    <col min="13313" max="13313" width="12" style="35" customWidth="1"/>
    <col min="13314" max="13315" width="10" style="35" customWidth="1"/>
    <col min="13316" max="13316" width="16" style="35" customWidth="1"/>
    <col min="13317" max="13330" width="7" style="35" customWidth="1"/>
    <col min="13331" max="13331" width="10" style="35" customWidth="1"/>
    <col min="13332" max="13332" width="30" style="35" customWidth="1"/>
    <col min="13333" max="13568" width="8" style="35"/>
    <col min="13569" max="13569" width="12" style="35" customWidth="1"/>
    <col min="13570" max="13571" width="10" style="35" customWidth="1"/>
    <col min="13572" max="13572" width="16" style="35" customWidth="1"/>
    <col min="13573" max="13586" width="7" style="35" customWidth="1"/>
    <col min="13587" max="13587" width="10" style="35" customWidth="1"/>
    <col min="13588" max="13588" width="30" style="35" customWidth="1"/>
    <col min="13589" max="13824" width="8" style="35"/>
    <col min="13825" max="13825" width="12" style="35" customWidth="1"/>
    <col min="13826" max="13827" width="10" style="35" customWidth="1"/>
    <col min="13828" max="13828" width="16" style="35" customWidth="1"/>
    <col min="13829" max="13842" width="7" style="35" customWidth="1"/>
    <col min="13843" max="13843" width="10" style="35" customWidth="1"/>
    <col min="13844" max="13844" width="30" style="35" customWidth="1"/>
    <col min="13845" max="14080" width="8" style="35"/>
    <col min="14081" max="14081" width="12" style="35" customWidth="1"/>
    <col min="14082" max="14083" width="10" style="35" customWidth="1"/>
    <col min="14084" max="14084" width="16" style="35" customWidth="1"/>
    <col min="14085" max="14098" width="7" style="35" customWidth="1"/>
    <col min="14099" max="14099" width="10" style="35" customWidth="1"/>
    <col min="14100" max="14100" width="30" style="35" customWidth="1"/>
    <col min="14101" max="14336" width="8" style="35"/>
    <col min="14337" max="14337" width="12" style="35" customWidth="1"/>
    <col min="14338" max="14339" width="10" style="35" customWidth="1"/>
    <col min="14340" max="14340" width="16" style="35" customWidth="1"/>
    <col min="14341" max="14354" width="7" style="35" customWidth="1"/>
    <col min="14355" max="14355" width="10" style="35" customWidth="1"/>
    <col min="14356" max="14356" width="30" style="35" customWidth="1"/>
    <col min="14357" max="14592" width="8" style="35"/>
    <col min="14593" max="14593" width="12" style="35" customWidth="1"/>
    <col min="14594" max="14595" width="10" style="35" customWidth="1"/>
    <col min="14596" max="14596" width="16" style="35" customWidth="1"/>
    <col min="14597" max="14610" width="7" style="35" customWidth="1"/>
    <col min="14611" max="14611" width="10" style="35" customWidth="1"/>
    <col min="14612" max="14612" width="30" style="35" customWidth="1"/>
    <col min="14613" max="14848" width="8" style="35"/>
    <col min="14849" max="14849" width="12" style="35" customWidth="1"/>
    <col min="14850" max="14851" width="10" style="35" customWidth="1"/>
    <col min="14852" max="14852" width="16" style="35" customWidth="1"/>
    <col min="14853" max="14866" width="7" style="35" customWidth="1"/>
    <col min="14867" max="14867" width="10" style="35" customWidth="1"/>
    <col min="14868" max="14868" width="30" style="35" customWidth="1"/>
    <col min="14869" max="15104" width="8" style="35"/>
    <col min="15105" max="15105" width="12" style="35" customWidth="1"/>
    <col min="15106" max="15107" width="10" style="35" customWidth="1"/>
    <col min="15108" max="15108" width="16" style="35" customWidth="1"/>
    <col min="15109" max="15122" width="7" style="35" customWidth="1"/>
    <col min="15123" max="15123" width="10" style="35" customWidth="1"/>
    <col min="15124" max="15124" width="30" style="35" customWidth="1"/>
    <col min="15125" max="15360" width="8" style="35"/>
    <col min="15361" max="15361" width="12" style="35" customWidth="1"/>
    <col min="15362" max="15363" width="10" style="35" customWidth="1"/>
    <col min="15364" max="15364" width="16" style="35" customWidth="1"/>
    <col min="15365" max="15378" width="7" style="35" customWidth="1"/>
    <col min="15379" max="15379" width="10" style="35" customWidth="1"/>
    <col min="15380" max="15380" width="30" style="35" customWidth="1"/>
    <col min="15381" max="15616" width="8" style="35"/>
    <col min="15617" max="15617" width="12" style="35" customWidth="1"/>
    <col min="15618" max="15619" width="10" style="35" customWidth="1"/>
    <col min="15620" max="15620" width="16" style="35" customWidth="1"/>
    <col min="15621" max="15634" width="7" style="35" customWidth="1"/>
    <col min="15635" max="15635" width="10" style="35" customWidth="1"/>
    <col min="15636" max="15636" width="30" style="35" customWidth="1"/>
    <col min="15637" max="15872" width="8" style="35"/>
    <col min="15873" max="15873" width="12" style="35" customWidth="1"/>
    <col min="15874" max="15875" width="10" style="35" customWidth="1"/>
    <col min="15876" max="15876" width="16" style="35" customWidth="1"/>
    <col min="15877" max="15890" width="7" style="35" customWidth="1"/>
    <col min="15891" max="15891" width="10" style="35" customWidth="1"/>
    <col min="15892" max="15892" width="30" style="35" customWidth="1"/>
    <col min="15893" max="16128" width="8" style="35"/>
    <col min="16129" max="16129" width="12" style="35" customWidth="1"/>
    <col min="16130" max="16131" width="10" style="35" customWidth="1"/>
    <col min="16132" max="16132" width="16" style="35" customWidth="1"/>
    <col min="16133" max="16146" width="7" style="35" customWidth="1"/>
    <col min="16147" max="16147" width="10" style="35" customWidth="1"/>
    <col min="16148" max="16148" width="30" style="35" customWidth="1"/>
    <col min="16149" max="16384" width="8" style="35"/>
  </cols>
  <sheetData>
    <row r="1" spans="1:20" s="1" customFormat="1" ht="26.25" customHeight="1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s="1" customFormat="1" ht="11.25" customHeight="1" x14ac:dyDescent="0.3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s="1" customFormat="1" ht="11.25" customHeight="1" x14ac:dyDescent="0.3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s="1" customFormat="1" ht="11.25" customHeight="1" x14ac:dyDescent="0.3">
      <c r="A4" s="56" t="s">
        <v>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s="1" customFormat="1" ht="11.25" customHeight="1" x14ac:dyDescent="0.3">
      <c r="A5" s="56" t="s">
        <v>4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s="1" customFormat="1" ht="11.25" customHeight="1" thickBot="1" x14ac:dyDescent="0.35">
      <c r="A6" s="56" t="s">
        <v>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s="1" customFormat="1" ht="10.5" customHeight="1" thickBot="1" x14ac:dyDescent="0.35">
      <c r="A7" s="38" t="s">
        <v>6</v>
      </c>
      <c r="B7" s="38" t="s">
        <v>7</v>
      </c>
      <c r="C7" s="38" t="s">
        <v>8</v>
      </c>
      <c r="D7" s="38" t="s">
        <v>9</v>
      </c>
      <c r="E7" s="38" t="s">
        <v>10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 t="s">
        <v>11</v>
      </c>
      <c r="T7" s="38" t="s">
        <v>12</v>
      </c>
    </row>
    <row r="8" spans="1:20" s="1" customFormat="1" ht="10.5" customHeight="1" thickBot="1" x14ac:dyDescent="0.35">
      <c r="A8" s="38"/>
      <c r="B8" s="38"/>
      <c r="C8" s="38"/>
      <c r="D8" s="38"/>
      <c r="E8" s="2" t="s">
        <v>13</v>
      </c>
      <c r="F8" s="2" t="s">
        <v>14</v>
      </c>
      <c r="G8" s="2" t="s">
        <v>15</v>
      </c>
      <c r="H8" s="2" t="s">
        <v>16</v>
      </c>
      <c r="I8" s="2" t="s">
        <v>17</v>
      </c>
      <c r="J8" s="2" t="s">
        <v>18</v>
      </c>
      <c r="K8" s="2" t="s">
        <v>19</v>
      </c>
      <c r="L8" s="2" t="s">
        <v>20</v>
      </c>
      <c r="M8" s="2" t="s">
        <v>21</v>
      </c>
      <c r="N8" s="2" t="s">
        <v>22</v>
      </c>
      <c r="O8" s="2" t="s">
        <v>23</v>
      </c>
      <c r="P8" s="2" t="s">
        <v>24</v>
      </c>
      <c r="Q8" s="2" t="s">
        <v>25</v>
      </c>
      <c r="R8" s="2" t="s">
        <v>26</v>
      </c>
      <c r="S8" s="38"/>
      <c r="T8" s="38"/>
    </row>
    <row r="9" spans="1:20" s="1" customFormat="1" ht="10.5" customHeight="1" x14ac:dyDescent="0.3">
      <c r="A9" s="36" t="s">
        <v>27</v>
      </c>
      <c r="B9" s="53" t="s">
        <v>28</v>
      </c>
      <c r="C9" s="3" t="s">
        <v>29</v>
      </c>
      <c r="D9" s="4" t="s">
        <v>30</v>
      </c>
      <c r="E9" s="5">
        <v>789</v>
      </c>
      <c r="F9" s="6">
        <v>789</v>
      </c>
      <c r="G9" s="6">
        <v>789</v>
      </c>
      <c r="H9" s="6">
        <v>789</v>
      </c>
      <c r="I9" s="6">
        <v>789</v>
      </c>
      <c r="J9" s="6">
        <v>789</v>
      </c>
      <c r="K9" s="6">
        <v>789</v>
      </c>
      <c r="L9" s="6"/>
      <c r="M9" s="6"/>
      <c r="N9" s="6"/>
      <c r="O9" s="6"/>
      <c r="P9" s="6"/>
      <c r="Q9" s="6"/>
      <c r="R9" s="7">
        <f>SUM($D$9:$Q$9)</f>
        <v>5523</v>
      </c>
      <c r="S9" s="3" t="s">
        <v>31</v>
      </c>
      <c r="T9" s="48" t="s">
        <v>32</v>
      </c>
    </row>
    <row r="10" spans="1:20" s="1" customFormat="1" ht="10.5" customHeight="1" thickBot="1" x14ac:dyDescent="0.35">
      <c r="A10" s="52"/>
      <c r="B10" s="52" t="s">
        <v>28</v>
      </c>
      <c r="C10" s="8" t="s">
        <v>29</v>
      </c>
      <c r="D10" s="9" t="s">
        <v>33</v>
      </c>
      <c r="E10" s="10"/>
      <c r="F10" s="11"/>
      <c r="G10" s="11"/>
      <c r="H10" s="11"/>
      <c r="I10" s="11"/>
      <c r="J10" s="11"/>
      <c r="K10" s="11"/>
      <c r="L10" s="11"/>
      <c r="M10" s="11">
        <v>789</v>
      </c>
      <c r="N10" s="11">
        <v>789</v>
      </c>
      <c r="O10" s="11">
        <v>789</v>
      </c>
      <c r="P10" s="11"/>
      <c r="Q10" s="11"/>
      <c r="R10" s="12">
        <f>SUM($D$10:$Q$10)</f>
        <v>2367</v>
      </c>
      <c r="S10" s="8" t="s">
        <v>34</v>
      </c>
      <c r="T10" s="50" t="s">
        <v>32</v>
      </c>
    </row>
    <row r="11" spans="1:20" s="1" customFormat="1" ht="10.5" customHeight="1" x14ac:dyDescent="0.3">
      <c r="A11" s="52"/>
      <c r="B11" s="52" t="s">
        <v>28</v>
      </c>
      <c r="C11" s="3" t="s">
        <v>29</v>
      </c>
      <c r="D11" s="4" t="s">
        <v>35</v>
      </c>
      <c r="E11" s="5">
        <v>45</v>
      </c>
      <c r="F11" s="6">
        <v>45</v>
      </c>
      <c r="G11" s="6">
        <v>45</v>
      </c>
      <c r="H11" s="6">
        <v>45</v>
      </c>
      <c r="I11" s="6">
        <v>45</v>
      </c>
      <c r="J11" s="6">
        <v>45</v>
      </c>
      <c r="K11" s="6">
        <v>45</v>
      </c>
      <c r="L11" s="6"/>
      <c r="M11" s="6"/>
      <c r="N11" s="6"/>
      <c r="O11" s="6"/>
      <c r="P11" s="6"/>
      <c r="Q11" s="6"/>
      <c r="R11" s="7">
        <f>SUM($D$11:$Q$11)</f>
        <v>315</v>
      </c>
      <c r="S11" s="3" t="s">
        <v>31</v>
      </c>
      <c r="T11" s="48" t="s">
        <v>32</v>
      </c>
    </row>
    <row r="12" spans="1:20" s="1" customFormat="1" ht="10.5" customHeight="1" thickBot="1" x14ac:dyDescent="0.35">
      <c r="A12" s="52"/>
      <c r="B12" s="52" t="s">
        <v>28</v>
      </c>
      <c r="C12" s="8" t="s">
        <v>29</v>
      </c>
      <c r="D12" s="9" t="s">
        <v>36</v>
      </c>
      <c r="E12" s="10"/>
      <c r="F12" s="11"/>
      <c r="G12" s="11"/>
      <c r="H12" s="11"/>
      <c r="I12" s="11"/>
      <c r="J12" s="11"/>
      <c r="K12" s="11"/>
      <c r="L12" s="11"/>
      <c r="M12" s="11">
        <v>45</v>
      </c>
      <c r="N12" s="11">
        <v>45</v>
      </c>
      <c r="O12" s="11">
        <v>45</v>
      </c>
      <c r="P12" s="11"/>
      <c r="Q12" s="11"/>
      <c r="R12" s="12">
        <f>SUM($D$12:$Q$12)</f>
        <v>135</v>
      </c>
      <c r="S12" s="8" t="s">
        <v>34</v>
      </c>
      <c r="T12" s="50" t="s">
        <v>32</v>
      </c>
    </row>
    <row r="13" spans="1:20" s="1" customFormat="1" ht="10.5" customHeight="1" x14ac:dyDescent="0.3">
      <c r="A13" s="52"/>
      <c r="B13" s="52" t="s">
        <v>28</v>
      </c>
      <c r="C13" s="3" t="s">
        <v>29</v>
      </c>
      <c r="D13" s="4" t="s">
        <v>35</v>
      </c>
      <c r="E13" s="5">
        <v>18</v>
      </c>
      <c r="F13" s="6">
        <v>66</v>
      </c>
      <c r="G13" s="6">
        <v>219</v>
      </c>
      <c r="H13" s="6">
        <v>333</v>
      </c>
      <c r="I13" s="6">
        <v>304</v>
      </c>
      <c r="J13" s="6">
        <v>225</v>
      </c>
      <c r="K13" s="6">
        <v>19</v>
      </c>
      <c r="L13" s="6"/>
      <c r="M13" s="6"/>
      <c r="N13" s="6"/>
      <c r="O13" s="6"/>
      <c r="P13" s="6"/>
      <c r="Q13" s="6"/>
      <c r="R13" s="7">
        <f>SUM($D$13:$Q$13)</f>
        <v>1184</v>
      </c>
      <c r="S13" s="3"/>
      <c r="T13" s="48" t="s">
        <v>32</v>
      </c>
    </row>
    <row r="14" spans="1:20" s="1" customFormat="1" ht="10.5" customHeight="1" thickBot="1" x14ac:dyDescent="0.35">
      <c r="A14" s="52"/>
      <c r="B14" s="54" t="s">
        <v>28</v>
      </c>
      <c r="C14" s="8" t="s">
        <v>29</v>
      </c>
      <c r="D14" s="9" t="s">
        <v>30</v>
      </c>
      <c r="E14" s="10">
        <v>1994</v>
      </c>
      <c r="F14" s="11">
        <v>4151</v>
      </c>
      <c r="G14" s="11">
        <v>8023</v>
      </c>
      <c r="H14" s="11">
        <v>7911</v>
      </c>
      <c r="I14" s="11">
        <v>6850</v>
      </c>
      <c r="J14" s="11">
        <v>4858</v>
      </c>
      <c r="K14" s="11">
        <v>854</v>
      </c>
      <c r="L14" s="11"/>
      <c r="M14" s="11"/>
      <c r="N14" s="11"/>
      <c r="O14" s="11"/>
      <c r="P14" s="11"/>
      <c r="Q14" s="11"/>
      <c r="R14" s="12">
        <f>SUM($D$14:$Q$14)</f>
        <v>34641</v>
      </c>
      <c r="S14" s="8"/>
      <c r="T14" s="50" t="s">
        <v>32</v>
      </c>
    </row>
    <row r="15" spans="1:20" s="1" customFormat="1" ht="10.5" customHeight="1" thickBot="1" x14ac:dyDescent="0.35">
      <c r="A15" s="37"/>
      <c r="B15" s="38" t="s">
        <v>37</v>
      </c>
      <c r="C15" s="38"/>
      <c r="D15" s="38"/>
      <c r="E15" s="13">
        <f>$E$9+$E$10+$E$11+$E$12+$E$13+$E$14</f>
        <v>2846</v>
      </c>
      <c r="F15" s="13">
        <f>$F$9+$F$10+$F$11+$F$12+$F$13+$F$14</f>
        <v>5051</v>
      </c>
      <c r="G15" s="13">
        <f>$G$9+$G$10+$G$11+$G$12+$G$13+$G$14</f>
        <v>9076</v>
      </c>
      <c r="H15" s="13">
        <f>$H$9+$H$10+$H$11+$H$12+$H$13+$H$14</f>
        <v>9078</v>
      </c>
      <c r="I15" s="13">
        <f>$I$9+$I$10+$I$11+$I$12+$I$13+$I$14</f>
        <v>7988</v>
      </c>
      <c r="J15" s="13">
        <f>$J$9+$J$10+$J$11+$J$12+$J$13+$J$14</f>
        <v>5917</v>
      </c>
      <c r="K15" s="13">
        <f>$K$9+$K$10+$K$11+$K$12+$K$13+$K$14</f>
        <v>1707</v>
      </c>
      <c r="L15" s="13">
        <f>$L$9+$L$10+$L$11+$L$12+$L$13+$L$14</f>
        <v>0</v>
      </c>
      <c r="M15" s="13">
        <f>$M$9+$M$10+$M$11+$M$12+$M$13+$M$14</f>
        <v>834</v>
      </c>
      <c r="N15" s="13">
        <f>$N$9+$N$10+$N$11+$N$12+$N$13+$N$14</f>
        <v>834</v>
      </c>
      <c r="O15" s="13">
        <f>$O$9+$O$10+$O$11+$O$12+$O$13+$O$14</f>
        <v>834</v>
      </c>
      <c r="P15" s="13">
        <f>$P$9+$P$10+$P$11+$P$12+$P$13+$P$14</f>
        <v>0</v>
      </c>
      <c r="Q15" s="13">
        <f>$Q$9+$Q$10+$Q$11+$Q$12+$Q$13+$Q$14</f>
        <v>0</v>
      </c>
      <c r="R15" s="13">
        <f>SUM($D$15:$Q$15)</f>
        <v>44165</v>
      </c>
      <c r="S15" s="14"/>
      <c r="T15" s="14"/>
    </row>
    <row r="16" spans="1:20" s="1" customFormat="1" ht="10.5" customHeight="1" x14ac:dyDescent="0.3">
      <c r="A16" s="36" t="s">
        <v>27</v>
      </c>
      <c r="B16" s="53" t="s">
        <v>38</v>
      </c>
      <c r="C16" s="3" t="s">
        <v>29</v>
      </c>
      <c r="D16" s="4" t="s">
        <v>30</v>
      </c>
      <c r="E16" s="5">
        <v>97</v>
      </c>
      <c r="F16" s="6">
        <v>146</v>
      </c>
      <c r="G16" s="6">
        <v>389</v>
      </c>
      <c r="H16" s="6">
        <v>357</v>
      </c>
      <c r="I16" s="6">
        <v>273</v>
      </c>
      <c r="J16" s="6">
        <v>214</v>
      </c>
      <c r="K16" s="6">
        <v>123</v>
      </c>
      <c r="L16" s="6"/>
      <c r="M16" s="6"/>
      <c r="N16" s="6"/>
      <c r="O16" s="6"/>
      <c r="P16" s="6"/>
      <c r="Q16" s="6"/>
      <c r="R16" s="7">
        <f>SUM($D$16:$Q$16)</f>
        <v>1599</v>
      </c>
      <c r="S16" s="3"/>
      <c r="T16" s="48" t="s">
        <v>39</v>
      </c>
    </row>
    <row r="17" spans="1:20" s="1" customFormat="1" ht="10.5" customHeight="1" thickBot="1" x14ac:dyDescent="0.35">
      <c r="A17" s="52"/>
      <c r="B17" s="54" t="s">
        <v>38</v>
      </c>
      <c r="C17" s="8" t="s">
        <v>29</v>
      </c>
      <c r="D17" s="9" t="s">
        <v>33</v>
      </c>
      <c r="E17" s="10"/>
      <c r="F17" s="11"/>
      <c r="G17" s="11"/>
      <c r="H17" s="11"/>
      <c r="I17" s="11"/>
      <c r="J17" s="11"/>
      <c r="K17" s="11"/>
      <c r="L17" s="11">
        <v>16</v>
      </c>
      <c r="M17" s="11">
        <v>70</v>
      </c>
      <c r="N17" s="11">
        <v>58</v>
      </c>
      <c r="O17" s="11">
        <v>86</v>
      </c>
      <c r="P17" s="11">
        <v>48</v>
      </c>
      <c r="Q17" s="11">
        <v>121</v>
      </c>
      <c r="R17" s="12">
        <f>SUM($D$17:$Q$17)</f>
        <v>399</v>
      </c>
      <c r="S17" s="8"/>
      <c r="T17" s="50" t="s">
        <v>39</v>
      </c>
    </row>
    <row r="18" spans="1:20" s="1" customFormat="1" ht="10.5" customHeight="1" thickBot="1" x14ac:dyDescent="0.35">
      <c r="A18" s="37"/>
      <c r="B18" s="38" t="s">
        <v>37</v>
      </c>
      <c r="C18" s="38"/>
      <c r="D18" s="38"/>
      <c r="E18" s="13">
        <f>$E$16+$E$17</f>
        <v>97</v>
      </c>
      <c r="F18" s="13">
        <f>$F$16+$F$17</f>
        <v>146</v>
      </c>
      <c r="G18" s="13">
        <f>$G$16+$G$17</f>
        <v>389</v>
      </c>
      <c r="H18" s="13">
        <f>$H$16+$H$17</f>
        <v>357</v>
      </c>
      <c r="I18" s="13">
        <f>$I$16+$I$17</f>
        <v>273</v>
      </c>
      <c r="J18" s="13">
        <f>$J$16+$J$17</f>
        <v>214</v>
      </c>
      <c r="K18" s="13">
        <f>$K$16+$K$17</f>
        <v>123</v>
      </c>
      <c r="L18" s="13">
        <f>$L$16+$L$17</f>
        <v>16</v>
      </c>
      <c r="M18" s="13">
        <f>$M$16+$M$17</f>
        <v>70</v>
      </c>
      <c r="N18" s="13">
        <f>$N$16+$N$17</f>
        <v>58</v>
      </c>
      <c r="O18" s="13">
        <f>$O$16+$O$17</f>
        <v>86</v>
      </c>
      <c r="P18" s="13">
        <f>$P$16+$P$17</f>
        <v>48</v>
      </c>
      <c r="Q18" s="13">
        <f>$Q$16+$Q$17</f>
        <v>121</v>
      </c>
      <c r="R18" s="13">
        <f>SUM($D$18:$Q$18)</f>
        <v>1998</v>
      </c>
      <c r="S18" s="14"/>
      <c r="T18" s="14"/>
    </row>
    <row r="19" spans="1:20" s="1" customFormat="1" ht="21" customHeight="1" thickBot="1" x14ac:dyDescent="0.35">
      <c r="A19" s="36" t="s">
        <v>27</v>
      </c>
      <c r="B19" s="15" t="s">
        <v>40</v>
      </c>
      <c r="C19" s="16" t="s">
        <v>29</v>
      </c>
      <c r="D19" s="17" t="s">
        <v>30</v>
      </c>
      <c r="E19" s="18">
        <v>9</v>
      </c>
      <c r="F19" s="19">
        <v>9</v>
      </c>
      <c r="G19" s="19">
        <v>18</v>
      </c>
      <c r="H19" s="19">
        <v>27</v>
      </c>
      <c r="I19" s="19">
        <v>27</v>
      </c>
      <c r="J19" s="19">
        <v>27</v>
      </c>
      <c r="K19" s="19">
        <v>9</v>
      </c>
      <c r="L19" s="19"/>
      <c r="M19" s="19"/>
      <c r="N19" s="19"/>
      <c r="O19" s="19"/>
      <c r="P19" s="19"/>
      <c r="Q19" s="19"/>
      <c r="R19" s="20">
        <f>SUM($D$19:$Q$19)</f>
        <v>126</v>
      </c>
      <c r="S19" s="16"/>
      <c r="T19" s="21" t="s">
        <v>41</v>
      </c>
    </row>
    <row r="20" spans="1:20" s="1" customFormat="1" ht="10.5" customHeight="1" thickBot="1" x14ac:dyDescent="0.35">
      <c r="A20" s="37"/>
      <c r="B20" s="38" t="s">
        <v>37</v>
      </c>
      <c r="C20" s="38"/>
      <c r="D20" s="38"/>
      <c r="E20" s="13">
        <f>$E$19</f>
        <v>9</v>
      </c>
      <c r="F20" s="13">
        <f>$F$19</f>
        <v>9</v>
      </c>
      <c r="G20" s="13">
        <f>$G$19</f>
        <v>18</v>
      </c>
      <c r="H20" s="13">
        <f>$H$19</f>
        <v>27</v>
      </c>
      <c r="I20" s="13">
        <f>$I$19</f>
        <v>27</v>
      </c>
      <c r="J20" s="13">
        <f>$J$19</f>
        <v>27</v>
      </c>
      <c r="K20" s="13">
        <f>$K$19</f>
        <v>9</v>
      </c>
      <c r="L20" s="13">
        <f>$L$19</f>
        <v>0</v>
      </c>
      <c r="M20" s="13">
        <f>$M$19</f>
        <v>0</v>
      </c>
      <c r="N20" s="13">
        <f>$N$19</f>
        <v>0</v>
      </c>
      <c r="O20" s="13">
        <f>$O$19</f>
        <v>0</v>
      </c>
      <c r="P20" s="13">
        <f>$P$19</f>
        <v>0</v>
      </c>
      <c r="Q20" s="13">
        <f>$Q$19</f>
        <v>0</v>
      </c>
      <c r="R20" s="13">
        <f>SUM($D$20:$Q$20)</f>
        <v>126</v>
      </c>
      <c r="S20" s="14"/>
      <c r="T20" s="14"/>
    </row>
    <row r="21" spans="1:20" s="1" customFormat="1" ht="10.5" customHeight="1" x14ac:dyDescent="0.3">
      <c r="A21" s="36" t="s">
        <v>42</v>
      </c>
      <c r="B21" s="53" t="s">
        <v>28</v>
      </c>
      <c r="C21" s="3" t="s">
        <v>29</v>
      </c>
      <c r="D21" s="4" t="s">
        <v>43</v>
      </c>
      <c r="E21" s="5">
        <v>830</v>
      </c>
      <c r="F21" s="6">
        <v>830</v>
      </c>
      <c r="G21" s="6">
        <v>830</v>
      </c>
      <c r="H21" s="6">
        <v>830</v>
      </c>
      <c r="I21" s="6">
        <v>830</v>
      </c>
      <c r="J21" s="6">
        <v>830</v>
      </c>
      <c r="K21" s="6">
        <v>830</v>
      </c>
      <c r="L21" s="6"/>
      <c r="M21" s="6"/>
      <c r="N21" s="6"/>
      <c r="O21" s="6"/>
      <c r="P21" s="6"/>
      <c r="Q21" s="6"/>
      <c r="R21" s="7">
        <f>SUM($D$21:$Q$21)</f>
        <v>5810</v>
      </c>
      <c r="S21" s="3" t="s">
        <v>31</v>
      </c>
      <c r="T21" s="48" t="s">
        <v>32</v>
      </c>
    </row>
    <row r="22" spans="1:20" s="1" customFormat="1" ht="10.5" customHeight="1" thickBot="1" x14ac:dyDescent="0.35">
      <c r="A22" s="52"/>
      <c r="B22" s="52" t="s">
        <v>28</v>
      </c>
      <c r="C22" s="8" t="s">
        <v>29</v>
      </c>
      <c r="D22" s="9" t="s">
        <v>44</v>
      </c>
      <c r="E22" s="10"/>
      <c r="F22" s="11"/>
      <c r="G22" s="11"/>
      <c r="H22" s="11"/>
      <c r="I22" s="11"/>
      <c r="J22" s="11"/>
      <c r="K22" s="11"/>
      <c r="L22" s="11"/>
      <c r="M22" s="11">
        <v>830</v>
      </c>
      <c r="N22" s="11">
        <v>830</v>
      </c>
      <c r="O22" s="11">
        <v>830</v>
      </c>
      <c r="P22" s="11"/>
      <c r="Q22" s="11"/>
      <c r="R22" s="12">
        <f>SUM($D$22:$Q$22)</f>
        <v>2490</v>
      </c>
      <c r="S22" s="8" t="s">
        <v>34</v>
      </c>
      <c r="T22" s="50" t="s">
        <v>32</v>
      </c>
    </row>
    <row r="23" spans="1:20" s="1" customFormat="1" ht="10.5" customHeight="1" thickBot="1" x14ac:dyDescent="0.35">
      <c r="A23" s="52"/>
      <c r="B23" s="52" t="s">
        <v>28</v>
      </c>
      <c r="C23" s="16" t="s">
        <v>29</v>
      </c>
      <c r="D23" s="17" t="s">
        <v>45</v>
      </c>
      <c r="E23" s="18">
        <v>210</v>
      </c>
      <c r="F23" s="19">
        <v>210</v>
      </c>
      <c r="G23" s="19">
        <v>210</v>
      </c>
      <c r="H23" s="19">
        <v>210</v>
      </c>
      <c r="I23" s="19">
        <v>210</v>
      </c>
      <c r="J23" s="19">
        <v>210</v>
      </c>
      <c r="K23" s="19">
        <v>210</v>
      </c>
      <c r="L23" s="19"/>
      <c r="M23" s="19"/>
      <c r="N23" s="19"/>
      <c r="O23" s="19"/>
      <c r="P23" s="19"/>
      <c r="Q23" s="19"/>
      <c r="R23" s="20">
        <f>SUM($D$23:$Q$23)</f>
        <v>1470</v>
      </c>
      <c r="S23" s="16" t="s">
        <v>31</v>
      </c>
      <c r="T23" s="21" t="s">
        <v>32</v>
      </c>
    </row>
    <row r="24" spans="1:20" s="1" customFormat="1" ht="10.5" customHeight="1" thickBot="1" x14ac:dyDescent="0.35">
      <c r="A24" s="52"/>
      <c r="B24" s="52" t="s">
        <v>28</v>
      </c>
      <c r="C24" s="16" t="s">
        <v>29</v>
      </c>
      <c r="D24" s="17" t="s">
        <v>46</v>
      </c>
      <c r="E24" s="18">
        <v>45</v>
      </c>
      <c r="F24" s="19">
        <v>45</v>
      </c>
      <c r="G24" s="19">
        <v>45</v>
      </c>
      <c r="H24" s="19">
        <v>45</v>
      </c>
      <c r="I24" s="19">
        <v>45</v>
      </c>
      <c r="J24" s="19">
        <v>45</v>
      </c>
      <c r="K24" s="19">
        <v>45</v>
      </c>
      <c r="L24" s="19"/>
      <c r="M24" s="19"/>
      <c r="N24" s="19"/>
      <c r="O24" s="19"/>
      <c r="P24" s="19"/>
      <c r="Q24" s="19"/>
      <c r="R24" s="20">
        <f>SUM($D$24:$Q$24)</f>
        <v>315</v>
      </c>
      <c r="S24" s="16" t="s">
        <v>31</v>
      </c>
      <c r="T24" s="21" t="s">
        <v>32</v>
      </c>
    </row>
    <row r="25" spans="1:20" s="1" customFormat="1" ht="10.5" customHeight="1" x14ac:dyDescent="0.3">
      <c r="A25" s="52"/>
      <c r="B25" s="52" t="s">
        <v>28</v>
      </c>
      <c r="C25" s="3" t="s">
        <v>29</v>
      </c>
      <c r="D25" s="4" t="s">
        <v>43</v>
      </c>
      <c r="E25" s="5">
        <v>249</v>
      </c>
      <c r="F25" s="6">
        <v>1090</v>
      </c>
      <c r="G25" s="6">
        <v>2398</v>
      </c>
      <c r="H25" s="6">
        <v>1951</v>
      </c>
      <c r="I25" s="6">
        <v>1258</v>
      </c>
      <c r="J25" s="6">
        <v>674</v>
      </c>
      <c r="K25" s="6">
        <v>70</v>
      </c>
      <c r="L25" s="6"/>
      <c r="M25" s="6"/>
      <c r="N25" s="6"/>
      <c r="O25" s="6"/>
      <c r="P25" s="6"/>
      <c r="Q25" s="6"/>
      <c r="R25" s="7">
        <f>SUM($D$25:$Q$25)</f>
        <v>7690</v>
      </c>
      <c r="S25" s="3"/>
      <c r="T25" s="48" t="s">
        <v>32</v>
      </c>
    </row>
    <row r="26" spans="1:20" s="1" customFormat="1" ht="10.5" customHeight="1" x14ac:dyDescent="0.3">
      <c r="A26" s="52"/>
      <c r="B26" s="52" t="s">
        <v>28</v>
      </c>
      <c r="C26" s="22" t="s">
        <v>29</v>
      </c>
      <c r="D26" s="23" t="s">
        <v>45</v>
      </c>
      <c r="E26" s="24">
        <v>31</v>
      </c>
      <c r="F26" s="25">
        <v>219</v>
      </c>
      <c r="G26" s="25">
        <v>635</v>
      </c>
      <c r="H26" s="25">
        <v>679</v>
      </c>
      <c r="I26" s="25">
        <v>591</v>
      </c>
      <c r="J26" s="25">
        <v>406</v>
      </c>
      <c r="K26" s="25">
        <v>58</v>
      </c>
      <c r="L26" s="25"/>
      <c r="M26" s="25"/>
      <c r="N26" s="25"/>
      <c r="O26" s="25"/>
      <c r="P26" s="25"/>
      <c r="Q26" s="25"/>
      <c r="R26" s="26">
        <f>SUM($D$26:$Q$26)</f>
        <v>2619</v>
      </c>
      <c r="S26" s="22"/>
      <c r="T26" s="49" t="s">
        <v>32</v>
      </c>
    </row>
    <row r="27" spans="1:20" s="1" customFormat="1" ht="10.5" customHeight="1" thickBot="1" x14ac:dyDescent="0.35">
      <c r="A27" s="52"/>
      <c r="B27" s="54" t="s">
        <v>28</v>
      </c>
      <c r="C27" s="8" t="s">
        <v>29</v>
      </c>
      <c r="D27" s="9" t="s">
        <v>46</v>
      </c>
      <c r="E27" s="10">
        <v>52</v>
      </c>
      <c r="F27" s="11">
        <v>127</v>
      </c>
      <c r="G27" s="11">
        <v>303</v>
      </c>
      <c r="H27" s="11">
        <v>314</v>
      </c>
      <c r="I27" s="11">
        <v>274</v>
      </c>
      <c r="J27" s="11">
        <v>199</v>
      </c>
      <c r="K27" s="11">
        <v>52</v>
      </c>
      <c r="L27" s="11"/>
      <c r="M27" s="11"/>
      <c r="N27" s="11"/>
      <c r="O27" s="11"/>
      <c r="P27" s="11"/>
      <c r="Q27" s="11"/>
      <c r="R27" s="12">
        <f>SUM($D$27:$Q$27)</f>
        <v>1321</v>
      </c>
      <c r="S27" s="8"/>
      <c r="T27" s="50" t="s">
        <v>32</v>
      </c>
    </row>
    <row r="28" spans="1:20" s="1" customFormat="1" ht="10.5" customHeight="1" thickBot="1" x14ac:dyDescent="0.35">
      <c r="A28" s="37"/>
      <c r="B28" s="38" t="s">
        <v>37</v>
      </c>
      <c r="C28" s="38"/>
      <c r="D28" s="38"/>
      <c r="E28" s="13">
        <f>$E$21+$E$22+$E$23+$E$24+$E$25+$E$26+$E$27</f>
        <v>1417</v>
      </c>
      <c r="F28" s="13">
        <f>$F$21+$F$22+$F$23+$F$24+$F$25+$F$26+$F$27</f>
        <v>2521</v>
      </c>
      <c r="G28" s="13">
        <f>$G$21+$G$22+$G$23+$G$24+$G$25+$G$26+$G$27</f>
        <v>4421</v>
      </c>
      <c r="H28" s="13">
        <f>$H$21+$H$22+$H$23+$H$24+$H$25+$H$26+$H$27</f>
        <v>4029</v>
      </c>
      <c r="I28" s="13">
        <f>$I$21+$I$22+$I$23+$I$24+$I$25+$I$26+$I$27</f>
        <v>3208</v>
      </c>
      <c r="J28" s="13">
        <f>$J$21+$J$22+$J$23+$J$24+$J$25+$J$26+$J$27</f>
        <v>2364</v>
      </c>
      <c r="K28" s="13">
        <f>$K$21+$K$22+$K$23+$K$24+$K$25+$K$26+$K$27</f>
        <v>1265</v>
      </c>
      <c r="L28" s="13">
        <f>$L$21+$L$22+$L$23+$L$24+$L$25+$L$26+$L$27</f>
        <v>0</v>
      </c>
      <c r="M28" s="13">
        <f>$M$21+$M$22+$M$23+$M$24+$M$25+$M$26+$M$27</f>
        <v>830</v>
      </c>
      <c r="N28" s="13">
        <f>$N$21+$N$22+$N$23+$N$24+$N$25+$N$26+$N$27</f>
        <v>830</v>
      </c>
      <c r="O28" s="13">
        <f>$O$21+$O$22+$O$23+$O$24+$O$25+$O$26+$O$27</f>
        <v>830</v>
      </c>
      <c r="P28" s="13">
        <f>$P$21+$P$22+$P$23+$P$24+$P$25+$P$26+$P$27</f>
        <v>0</v>
      </c>
      <c r="Q28" s="13">
        <f>$Q$21+$Q$22+$Q$23+$Q$24+$Q$25+$Q$26+$Q$27</f>
        <v>0</v>
      </c>
      <c r="R28" s="13">
        <f>SUM($D$28:$Q$28)</f>
        <v>21715</v>
      </c>
      <c r="S28" s="14"/>
      <c r="T28" s="14"/>
    </row>
    <row r="29" spans="1:20" s="1" customFormat="1" ht="10.5" customHeight="1" x14ac:dyDescent="0.3">
      <c r="A29" s="36" t="s">
        <v>42</v>
      </c>
      <c r="B29" s="53" t="s">
        <v>38</v>
      </c>
      <c r="C29" s="3" t="s">
        <v>29</v>
      </c>
      <c r="D29" s="4" t="s">
        <v>43</v>
      </c>
      <c r="E29" s="5">
        <v>144</v>
      </c>
      <c r="F29" s="6">
        <v>216</v>
      </c>
      <c r="G29" s="6">
        <v>456</v>
      </c>
      <c r="H29" s="6">
        <v>424</v>
      </c>
      <c r="I29" s="6">
        <v>331</v>
      </c>
      <c r="J29" s="6">
        <v>282</v>
      </c>
      <c r="K29" s="6">
        <v>146</v>
      </c>
      <c r="L29" s="6"/>
      <c r="M29" s="6"/>
      <c r="N29" s="6"/>
      <c r="O29" s="6"/>
      <c r="P29" s="6"/>
      <c r="Q29" s="6"/>
      <c r="R29" s="7">
        <f>SUM($D$29:$Q$29)</f>
        <v>1999</v>
      </c>
      <c r="S29" s="3"/>
      <c r="T29" s="48" t="s">
        <v>39</v>
      </c>
    </row>
    <row r="30" spans="1:20" s="1" customFormat="1" ht="10.5" customHeight="1" x14ac:dyDescent="0.3">
      <c r="A30" s="52"/>
      <c r="B30" s="52" t="s">
        <v>38</v>
      </c>
      <c r="C30" s="22" t="s">
        <v>29</v>
      </c>
      <c r="D30" s="23" t="s">
        <v>44</v>
      </c>
      <c r="E30" s="24"/>
      <c r="F30" s="25"/>
      <c r="G30" s="25"/>
      <c r="H30" s="25"/>
      <c r="I30" s="25"/>
      <c r="J30" s="25"/>
      <c r="K30" s="25"/>
      <c r="L30" s="25">
        <v>36</v>
      </c>
      <c r="M30" s="25">
        <v>84</v>
      </c>
      <c r="N30" s="25">
        <v>81</v>
      </c>
      <c r="O30" s="25">
        <v>137</v>
      </c>
      <c r="P30" s="25">
        <v>85</v>
      </c>
      <c r="Q30" s="25">
        <v>78</v>
      </c>
      <c r="R30" s="26">
        <f>SUM($D$30:$Q$30)</f>
        <v>501</v>
      </c>
      <c r="S30" s="22"/>
      <c r="T30" s="49" t="s">
        <v>39</v>
      </c>
    </row>
    <row r="31" spans="1:20" s="1" customFormat="1" ht="10.5" customHeight="1" x14ac:dyDescent="0.3">
      <c r="A31" s="52"/>
      <c r="B31" s="52" t="s">
        <v>38</v>
      </c>
      <c r="C31" s="22" t="s">
        <v>29</v>
      </c>
      <c r="D31" s="23" t="s">
        <v>45</v>
      </c>
      <c r="E31" s="24">
        <v>97</v>
      </c>
      <c r="F31" s="25">
        <v>146</v>
      </c>
      <c r="G31" s="25">
        <v>389</v>
      </c>
      <c r="H31" s="25">
        <v>357</v>
      </c>
      <c r="I31" s="25">
        <v>273</v>
      </c>
      <c r="J31" s="25">
        <v>214</v>
      </c>
      <c r="K31" s="25">
        <v>123</v>
      </c>
      <c r="L31" s="25"/>
      <c r="M31" s="25"/>
      <c r="N31" s="25"/>
      <c r="O31" s="25"/>
      <c r="P31" s="25"/>
      <c r="Q31" s="25"/>
      <c r="R31" s="26">
        <f>SUM($D$31:$Q$31)</f>
        <v>1599</v>
      </c>
      <c r="S31" s="22"/>
      <c r="T31" s="49" t="s">
        <v>39</v>
      </c>
    </row>
    <row r="32" spans="1:20" s="1" customFormat="1" ht="10.5" customHeight="1" thickBot="1" x14ac:dyDescent="0.35">
      <c r="A32" s="52"/>
      <c r="B32" s="54" t="s">
        <v>38</v>
      </c>
      <c r="C32" s="8" t="s">
        <v>29</v>
      </c>
      <c r="D32" s="9" t="s">
        <v>47</v>
      </c>
      <c r="E32" s="10"/>
      <c r="F32" s="11"/>
      <c r="G32" s="11"/>
      <c r="H32" s="11"/>
      <c r="I32" s="11"/>
      <c r="J32" s="11"/>
      <c r="K32" s="11"/>
      <c r="L32" s="11">
        <v>16</v>
      </c>
      <c r="M32" s="11">
        <v>70</v>
      </c>
      <c r="N32" s="11">
        <v>58</v>
      </c>
      <c r="O32" s="11">
        <v>86</v>
      </c>
      <c r="P32" s="11">
        <v>48</v>
      </c>
      <c r="Q32" s="11">
        <v>121</v>
      </c>
      <c r="R32" s="12">
        <f>SUM($D$32:$Q$32)</f>
        <v>399</v>
      </c>
      <c r="S32" s="8"/>
      <c r="T32" s="50" t="s">
        <v>39</v>
      </c>
    </row>
    <row r="33" spans="1:20" s="1" customFormat="1" ht="10.5" customHeight="1" thickBot="1" x14ac:dyDescent="0.35">
      <c r="A33" s="37"/>
      <c r="B33" s="38" t="s">
        <v>37</v>
      </c>
      <c r="C33" s="38"/>
      <c r="D33" s="38"/>
      <c r="E33" s="13">
        <f>$E$29+$E$30+$E$31+$E$32</f>
        <v>241</v>
      </c>
      <c r="F33" s="13">
        <f>$F$29+$F$30+$F$31+$F$32</f>
        <v>362</v>
      </c>
      <c r="G33" s="13">
        <f>$G$29+$G$30+$G$31+$G$32</f>
        <v>845</v>
      </c>
      <c r="H33" s="13">
        <f>$H$29+$H$30+$H$31+$H$32</f>
        <v>781</v>
      </c>
      <c r="I33" s="13">
        <f>$I$29+$I$30+$I$31+$I$32</f>
        <v>604</v>
      </c>
      <c r="J33" s="13">
        <f>$J$29+$J$30+$J$31+$J$32</f>
        <v>496</v>
      </c>
      <c r="K33" s="13">
        <f>$K$29+$K$30+$K$31+$K$32</f>
        <v>269</v>
      </c>
      <c r="L33" s="13">
        <f>$L$29+$L$30+$L$31+$L$32</f>
        <v>52</v>
      </c>
      <c r="M33" s="13">
        <f>$M$29+$M$30+$M$31+$M$32</f>
        <v>154</v>
      </c>
      <c r="N33" s="13">
        <f>$N$29+$N$30+$N$31+$N$32</f>
        <v>139</v>
      </c>
      <c r="O33" s="13">
        <f>$O$29+$O$30+$O$31+$O$32</f>
        <v>223</v>
      </c>
      <c r="P33" s="13">
        <f>$P$29+$P$30+$P$31+$P$32</f>
        <v>133</v>
      </c>
      <c r="Q33" s="13">
        <f>$Q$29+$Q$30+$Q$31+$Q$32</f>
        <v>199</v>
      </c>
      <c r="R33" s="13">
        <f>SUM($D$33:$Q$33)</f>
        <v>4498</v>
      </c>
      <c r="S33" s="14"/>
      <c r="T33" s="14"/>
    </row>
    <row r="34" spans="1:20" s="1" customFormat="1" ht="21" customHeight="1" thickBot="1" x14ac:dyDescent="0.35">
      <c r="A34" s="36" t="s">
        <v>42</v>
      </c>
      <c r="B34" s="15" t="s">
        <v>40</v>
      </c>
      <c r="C34" s="16" t="s">
        <v>29</v>
      </c>
      <c r="D34" s="17" t="s">
        <v>45</v>
      </c>
      <c r="E34" s="18">
        <v>9</v>
      </c>
      <c r="F34" s="19">
        <v>9</v>
      </c>
      <c r="G34" s="19">
        <v>18</v>
      </c>
      <c r="H34" s="19">
        <v>27</v>
      </c>
      <c r="I34" s="19">
        <v>27</v>
      </c>
      <c r="J34" s="19">
        <v>27</v>
      </c>
      <c r="K34" s="19">
        <v>9</v>
      </c>
      <c r="L34" s="19"/>
      <c r="M34" s="19"/>
      <c r="N34" s="19"/>
      <c r="O34" s="19"/>
      <c r="P34" s="19"/>
      <c r="Q34" s="19"/>
      <c r="R34" s="20">
        <f>SUM($D$34:$Q$34)</f>
        <v>126</v>
      </c>
      <c r="S34" s="16"/>
      <c r="T34" s="21" t="s">
        <v>41</v>
      </c>
    </row>
    <row r="35" spans="1:20" s="1" customFormat="1" ht="10.5" customHeight="1" thickBot="1" x14ac:dyDescent="0.35">
      <c r="A35" s="37"/>
      <c r="B35" s="38" t="s">
        <v>37</v>
      </c>
      <c r="C35" s="38"/>
      <c r="D35" s="38"/>
      <c r="E35" s="13">
        <f>$E$34</f>
        <v>9</v>
      </c>
      <c r="F35" s="13">
        <f>$F$34</f>
        <v>9</v>
      </c>
      <c r="G35" s="13">
        <f>$G$34</f>
        <v>18</v>
      </c>
      <c r="H35" s="13">
        <f>$H$34</f>
        <v>27</v>
      </c>
      <c r="I35" s="13">
        <f>$I$34</f>
        <v>27</v>
      </c>
      <c r="J35" s="13">
        <f>$J$34</f>
        <v>27</v>
      </c>
      <c r="K35" s="13">
        <f>$K$34</f>
        <v>9</v>
      </c>
      <c r="L35" s="13">
        <f>$L$34</f>
        <v>0</v>
      </c>
      <c r="M35" s="13">
        <f>$M$34</f>
        <v>0</v>
      </c>
      <c r="N35" s="13">
        <f>$N$34</f>
        <v>0</v>
      </c>
      <c r="O35" s="13">
        <f>$O$34</f>
        <v>0</v>
      </c>
      <c r="P35" s="13">
        <f>$P$34</f>
        <v>0</v>
      </c>
      <c r="Q35" s="13">
        <f>$Q$34</f>
        <v>0</v>
      </c>
      <c r="R35" s="13">
        <f>SUM($D$35:$Q$35)</f>
        <v>126</v>
      </c>
      <c r="S35" s="14"/>
      <c r="T35" s="14"/>
    </row>
    <row r="36" spans="1:20" s="1" customFormat="1" ht="10.5" customHeight="1" x14ac:dyDescent="0.3">
      <c r="A36" s="36" t="s">
        <v>48</v>
      </c>
      <c r="B36" s="53" t="s">
        <v>49</v>
      </c>
      <c r="C36" s="3" t="s">
        <v>29</v>
      </c>
      <c r="D36" s="4" t="s">
        <v>50</v>
      </c>
      <c r="E36" s="5">
        <v>610</v>
      </c>
      <c r="F36" s="6">
        <v>610</v>
      </c>
      <c r="G36" s="6">
        <v>610</v>
      </c>
      <c r="H36" s="6">
        <v>610</v>
      </c>
      <c r="I36" s="6">
        <v>610</v>
      </c>
      <c r="J36" s="6">
        <v>610</v>
      </c>
      <c r="K36" s="6">
        <v>610</v>
      </c>
      <c r="L36" s="6"/>
      <c r="M36" s="6"/>
      <c r="N36" s="6"/>
      <c r="O36" s="6"/>
      <c r="P36" s="6"/>
      <c r="Q36" s="6"/>
      <c r="R36" s="7">
        <f>SUM($D$36:$Q$36)</f>
        <v>4270</v>
      </c>
      <c r="S36" s="3" t="s">
        <v>31</v>
      </c>
      <c r="T36" s="48" t="s">
        <v>32</v>
      </c>
    </row>
    <row r="37" spans="1:20" s="1" customFormat="1" ht="10.5" customHeight="1" thickBot="1" x14ac:dyDescent="0.35">
      <c r="A37" s="52"/>
      <c r="B37" s="52" t="s">
        <v>49</v>
      </c>
      <c r="C37" s="8" t="s">
        <v>29</v>
      </c>
      <c r="D37" s="9" t="s">
        <v>51</v>
      </c>
      <c r="E37" s="10"/>
      <c r="F37" s="11"/>
      <c r="G37" s="11"/>
      <c r="H37" s="11"/>
      <c r="I37" s="11"/>
      <c r="J37" s="11"/>
      <c r="K37" s="11"/>
      <c r="L37" s="11"/>
      <c r="M37" s="11">
        <v>610</v>
      </c>
      <c r="N37" s="11">
        <v>610</v>
      </c>
      <c r="O37" s="11">
        <v>610</v>
      </c>
      <c r="P37" s="11"/>
      <c r="Q37" s="11"/>
      <c r="R37" s="12">
        <f>SUM($D$37:$Q$37)</f>
        <v>1830</v>
      </c>
      <c r="S37" s="8" t="s">
        <v>34</v>
      </c>
      <c r="T37" s="50" t="s">
        <v>32</v>
      </c>
    </row>
    <row r="38" spans="1:20" s="1" customFormat="1" ht="10.5" customHeight="1" thickBot="1" x14ac:dyDescent="0.35">
      <c r="A38" s="52"/>
      <c r="B38" s="54" t="s">
        <v>49</v>
      </c>
      <c r="C38" s="16" t="s">
        <v>29</v>
      </c>
      <c r="D38" s="17" t="s">
        <v>50</v>
      </c>
      <c r="E38" s="18"/>
      <c r="F38" s="19">
        <v>393</v>
      </c>
      <c r="G38" s="19">
        <v>1680</v>
      </c>
      <c r="H38" s="19">
        <v>1451</v>
      </c>
      <c r="I38" s="19">
        <v>1170</v>
      </c>
      <c r="J38" s="19">
        <v>798</v>
      </c>
      <c r="K38" s="19"/>
      <c r="L38" s="19"/>
      <c r="M38" s="19"/>
      <c r="N38" s="19"/>
      <c r="O38" s="19"/>
      <c r="P38" s="19"/>
      <c r="Q38" s="19"/>
      <c r="R38" s="20">
        <f>SUM($D$38:$Q$38)</f>
        <v>5492</v>
      </c>
      <c r="S38" s="16"/>
      <c r="T38" s="21" t="s">
        <v>32</v>
      </c>
    </row>
    <row r="39" spans="1:20" s="1" customFormat="1" ht="10.5" customHeight="1" thickBot="1" x14ac:dyDescent="0.35">
      <c r="A39" s="37"/>
      <c r="B39" s="38" t="s">
        <v>37</v>
      </c>
      <c r="C39" s="38"/>
      <c r="D39" s="38"/>
      <c r="E39" s="13">
        <f>$E$36+$E$37+$E$38</f>
        <v>610</v>
      </c>
      <c r="F39" s="13">
        <f>$F$36+$F$37+$F$38</f>
        <v>1003</v>
      </c>
      <c r="G39" s="13">
        <f>$G$36+$G$37+$G$38</f>
        <v>2290</v>
      </c>
      <c r="H39" s="13">
        <f>$H$36+$H$37+$H$38</f>
        <v>2061</v>
      </c>
      <c r="I39" s="13">
        <f>$I$36+$I$37+$I$38</f>
        <v>1780</v>
      </c>
      <c r="J39" s="13">
        <f>$J$36+$J$37+$J$38</f>
        <v>1408</v>
      </c>
      <c r="K39" s="13">
        <f>$K$36+$K$37+$K$38</f>
        <v>610</v>
      </c>
      <c r="L39" s="13">
        <f>$L$36+$L$37+$L$38</f>
        <v>0</v>
      </c>
      <c r="M39" s="13">
        <f>$M$36+$M$37+$M$38</f>
        <v>610</v>
      </c>
      <c r="N39" s="13">
        <f>$N$36+$N$37+$N$38</f>
        <v>610</v>
      </c>
      <c r="O39" s="13">
        <f>$O$36+$O$37+$O$38</f>
        <v>610</v>
      </c>
      <c r="P39" s="13">
        <f>$P$36+$P$37+$P$38</f>
        <v>0</v>
      </c>
      <c r="Q39" s="13">
        <f>$Q$36+$Q$37+$Q$38</f>
        <v>0</v>
      </c>
      <c r="R39" s="13">
        <f>SUM($D$39:$Q$39)</f>
        <v>11592</v>
      </c>
      <c r="S39" s="14"/>
      <c r="T39" s="14"/>
    </row>
    <row r="40" spans="1:20" s="1" customFormat="1" ht="10.5" customHeight="1" x14ac:dyDescent="0.3">
      <c r="A40" s="36" t="s">
        <v>48</v>
      </c>
      <c r="B40" s="53" t="s">
        <v>52</v>
      </c>
      <c r="C40" s="3" t="s">
        <v>29</v>
      </c>
      <c r="D40" s="4" t="s">
        <v>50</v>
      </c>
      <c r="E40" s="5">
        <v>54</v>
      </c>
      <c r="F40" s="6">
        <v>81</v>
      </c>
      <c r="G40" s="6">
        <v>346</v>
      </c>
      <c r="H40" s="6">
        <v>437</v>
      </c>
      <c r="I40" s="6">
        <v>476</v>
      </c>
      <c r="J40" s="6">
        <v>449</v>
      </c>
      <c r="K40" s="6">
        <v>558</v>
      </c>
      <c r="L40" s="6"/>
      <c r="M40" s="6"/>
      <c r="N40" s="6"/>
      <c r="O40" s="6"/>
      <c r="P40" s="6"/>
      <c r="Q40" s="6"/>
      <c r="R40" s="7">
        <f>SUM($D$40:$Q$40)</f>
        <v>2401</v>
      </c>
      <c r="S40" s="3"/>
      <c r="T40" s="48" t="s">
        <v>39</v>
      </c>
    </row>
    <row r="41" spans="1:20" s="1" customFormat="1" ht="10.5" customHeight="1" thickBot="1" x14ac:dyDescent="0.35">
      <c r="A41" s="52"/>
      <c r="B41" s="54" t="s">
        <v>52</v>
      </c>
      <c r="C41" s="8" t="s">
        <v>29</v>
      </c>
      <c r="D41" s="9" t="s">
        <v>51</v>
      </c>
      <c r="E41" s="10"/>
      <c r="F41" s="11"/>
      <c r="G41" s="11"/>
      <c r="H41" s="11"/>
      <c r="I41" s="11"/>
      <c r="J41" s="11"/>
      <c r="K41" s="11"/>
      <c r="L41" s="11">
        <v>25</v>
      </c>
      <c r="M41" s="11">
        <v>77</v>
      </c>
      <c r="N41" s="11">
        <v>83</v>
      </c>
      <c r="O41" s="11">
        <v>125</v>
      </c>
      <c r="P41" s="11">
        <v>129</v>
      </c>
      <c r="Q41" s="11">
        <v>160</v>
      </c>
      <c r="R41" s="12">
        <f>SUM($D$41:$Q$41)</f>
        <v>599</v>
      </c>
      <c r="S41" s="8"/>
      <c r="T41" s="50" t="s">
        <v>39</v>
      </c>
    </row>
    <row r="42" spans="1:20" s="1" customFormat="1" ht="10.5" customHeight="1" thickBot="1" x14ac:dyDescent="0.35">
      <c r="A42" s="37"/>
      <c r="B42" s="38" t="s">
        <v>37</v>
      </c>
      <c r="C42" s="38"/>
      <c r="D42" s="38"/>
      <c r="E42" s="13">
        <f>$E$40+$E$41</f>
        <v>54</v>
      </c>
      <c r="F42" s="13">
        <f>$F$40+$F$41</f>
        <v>81</v>
      </c>
      <c r="G42" s="13">
        <f>$G$40+$G$41</f>
        <v>346</v>
      </c>
      <c r="H42" s="13">
        <f>$H$40+$H$41</f>
        <v>437</v>
      </c>
      <c r="I42" s="13">
        <f>$I$40+$I$41</f>
        <v>476</v>
      </c>
      <c r="J42" s="13">
        <f>$J$40+$J$41</f>
        <v>449</v>
      </c>
      <c r="K42" s="13">
        <f>$K$40+$K$41</f>
        <v>558</v>
      </c>
      <c r="L42" s="13">
        <f>$L$40+$L$41</f>
        <v>25</v>
      </c>
      <c r="M42" s="13">
        <f>$M$40+$M$41</f>
        <v>77</v>
      </c>
      <c r="N42" s="13">
        <f>$N$40+$N$41</f>
        <v>83</v>
      </c>
      <c r="O42" s="13">
        <f>$O$40+$O$41</f>
        <v>125</v>
      </c>
      <c r="P42" s="13">
        <f>$P$40+$P$41</f>
        <v>129</v>
      </c>
      <c r="Q42" s="13">
        <f>$Q$40+$Q$41</f>
        <v>160</v>
      </c>
      <c r="R42" s="13">
        <f>SUM($D$42:$Q$42)</f>
        <v>3000</v>
      </c>
      <c r="S42" s="14"/>
      <c r="T42" s="14"/>
    </row>
    <row r="43" spans="1:20" s="1" customFormat="1" ht="10.5" customHeight="1" x14ac:dyDescent="0.3">
      <c r="A43" s="36" t="s">
        <v>53</v>
      </c>
      <c r="B43" s="53" t="s">
        <v>49</v>
      </c>
      <c r="C43" s="3" t="s">
        <v>29</v>
      </c>
      <c r="D43" s="4" t="s">
        <v>54</v>
      </c>
      <c r="E43" s="5">
        <v>610</v>
      </c>
      <c r="F43" s="6">
        <v>610</v>
      </c>
      <c r="G43" s="6">
        <v>610</v>
      </c>
      <c r="H43" s="6">
        <v>610</v>
      </c>
      <c r="I43" s="6">
        <v>610</v>
      </c>
      <c r="J43" s="6">
        <v>610</v>
      </c>
      <c r="K43" s="6">
        <v>610</v>
      </c>
      <c r="L43" s="6"/>
      <c r="M43" s="6"/>
      <c r="N43" s="6"/>
      <c r="O43" s="6"/>
      <c r="P43" s="6"/>
      <c r="Q43" s="6"/>
      <c r="R43" s="7">
        <f>SUM($D$43:$Q$43)</f>
        <v>4270</v>
      </c>
      <c r="S43" s="3" t="s">
        <v>31</v>
      </c>
      <c r="T43" s="48" t="s">
        <v>32</v>
      </c>
    </row>
    <row r="44" spans="1:20" s="1" customFormat="1" ht="10.5" customHeight="1" thickBot="1" x14ac:dyDescent="0.35">
      <c r="A44" s="52"/>
      <c r="B44" s="52" t="s">
        <v>49</v>
      </c>
      <c r="C44" s="8" t="s">
        <v>29</v>
      </c>
      <c r="D44" s="9" t="s">
        <v>55</v>
      </c>
      <c r="E44" s="10"/>
      <c r="F44" s="11"/>
      <c r="G44" s="11"/>
      <c r="H44" s="11"/>
      <c r="I44" s="11"/>
      <c r="J44" s="11"/>
      <c r="K44" s="11"/>
      <c r="L44" s="11"/>
      <c r="M44" s="11">
        <v>610</v>
      </c>
      <c r="N44" s="11">
        <v>610</v>
      </c>
      <c r="O44" s="11">
        <v>610</v>
      </c>
      <c r="P44" s="11"/>
      <c r="Q44" s="11"/>
      <c r="R44" s="12">
        <f>SUM($D$44:$Q$44)</f>
        <v>1830</v>
      </c>
      <c r="S44" s="8" t="s">
        <v>34</v>
      </c>
      <c r="T44" s="50" t="s">
        <v>32</v>
      </c>
    </row>
    <row r="45" spans="1:20" s="1" customFormat="1" ht="10.5" customHeight="1" thickBot="1" x14ac:dyDescent="0.35">
      <c r="A45" s="52"/>
      <c r="B45" s="52" t="s">
        <v>49</v>
      </c>
      <c r="C45" s="16" t="s">
        <v>29</v>
      </c>
      <c r="D45" s="17" t="s">
        <v>56</v>
      </c>
      <c r="E45" s="18">
        <v>830</v>
      </c>
      <c r="F45" s="19">
        <v>830</v>
      </c>
      <c r="G45" s="19">
        <v>830</v>
      </c>
      <c r="H45" s="19">
        <v>830</v>
      </c>
      <c r="I45" s="19">
        <v>830</v>
      </c>
      <c r="J45" s="19">
        <v>830</v>
      </c>
      <c r="K45" s="19">
        <v>830</v>
      </c>
      <c r="L45" s="19"/>
      <c r="M45" s="19"/>
      <c r="N45" s="19"/>
      <c r="O45" s="19"/>
      <c r="P45" s="19"/>
      <c r="Q45" s="19"/>
      <c r="R45" s="20">
        <f>SUM($D$45:$Q$45)</f>
        <v>5810</v>
      </c>
      <c r="S45" s="16" t="s">
        <v>31</v>
      </c>
      <c r="T45" s="21" t="s">
        <v>32</v>
      </c>
    </row>
    <row r="46" spans="1:20" s="1" customFormat="1" ht="10.5" customHeight="1" thickBot="1" x14ac:dyDescent="0.35">
      <c r="A46" s="52"/>
      <c r="B46" s="52" t="s">
        <v>49</v>
      </c>
      <c r="C46" s="16" t="s">
        <v>29</v>
      </c>
      <c r="D46" s="17" t="s">
        <v>57</v>
      </c>
      <c r="E46" s="18"/>
      <c r="F46" s="19"/>
      <c r="G46" s="19"/>
      <c r="H46" s="19"/>
      <c r="I46" s="19"/>
      <c r="J46" s="19"/>
      <c r="K46" s="19"/>
      <c r="L46" s="19"/>
      <c r="M46" s="19">
        <v>900</v>
      </c>
      <c r="N46" s="19">
        <v>900</v>
      </c>
      <c r="O46" s="19">
        <v>900</v>
      </c>
      <c r="P46" s="19"/>
      <c r="Q46" s="19"/>
      <c r="R46" s="20">
        <f>SUM($D$46:$Q$46)</f>
        <v>2700</v>
      </c>
      <c r="S46" s="16" t="s">
        <v>34</v>
      </c>
      <c r="T46" s="21" t="s">
        <v>32</v>
      </c>
    </row>
    <row r="47" spans="1:20" s="1" customFormat="1" ht="10.5" customHeight="1" thickBot="1" x14ac:dyDescent="0.35">
      <c r="A47" s="52"/>
      <c r="B47" s="52" t="s">
        <v>49</v>
      </c>
      <c r="C47" s="16" t="s">
        <v>29</v>
      </c>
      <c r="D47" s="17" t="s">
        <v>58</v>
      </c>
      <c r="E47" s="18">
        <v>210</v>
      </c>
      <c r="F47" s="19">
        <v>210</v>
      </c>
      <c r="G47" s="19">
        <v>210</v>
      </c>
      <c r="H47" s="19">
        <v>210</v>
      </c>
      <c r="I47" s="19">
        <v>210</v>
      </c>
      <c r="J47" s="19">
        <v>210</v>
      </c>
      <c r="K47" s="19">
        <v>210</v>
      </c>
      <c r="L47" s="19"/>
      <c r="M47" s="19"/>
      <c r="N47" s="19"/>
      <c r="O47" s="19"/>
      <c r="P47" s="19"/>
      <c r="Q47" s="19"/>
      <c r="R47" s="20">
        <f>SUM($D$47:$Q$47)</f>
        <v>1470</v>
      </c>
      <c r="S47" s="16" t="s">
        <v>31</v>
      </c>
      <c r="T47" s="21" t="s">
        <v>32</v>
      </c>
    </row>
    <row r="48" spans="1:20" s="1" customFormat="1" ht="10.5" customHeight="1" x14ac:dyDescent="0.3">
      <c r="A48" s="52"/>
      <c r="B48" s="52" t="s">
        <v>49</v>
      </c>
      <c r="C48" s="3" t="s">
        <v>29</v>
      </c>
      <c r="D48" s="4" t="s">
        <v>56</v>
      </c>
      <c r="E48" s="5">
        <v>1265</v>
      </c>
      <c r="F48" s="6">
        <v>2896</v>
      </c>
      <c r="G48" s="6">
        <v>6321</v>
      </c>
      <c r="H48" s="6">
        <v>6324</v>
      </c>
      <c r="I48" s="6">
        <v>5491</v>
      </c>
      <c r="J48" s="6">
        <v>3843</v>
      </c>
      <c r="K48" s="6">
        <v>480</v>
      </c>
      <c r="L48" s="6"/>
      <c r="M48" s="6"/>
      <c r="N48" s="6"/>
      <c r="O48" s="6"/>
      <c r="P48" s="6"/>
      <c r="Q48" s="6"/>
      <c r="R48" s="7">
        <f>SUM($D$48:$Q$48)</f>
        <v>26620</v>
      </c>
      <c r="S48" s="3"/>
      <c r="T48" s="48" t="s">
        <v>32</v>
      </c>
    </row>
    <row r="49" spans="1:20" s="1" customFormat="1" ht="10.5" customHeight="1" x14ac:dyDescent="0.3">
      <c r="A49" s="52"/>
      <c r="B49" s="52" t="s">
        <v>49</v>
      </c>
      <c r="C49" s="22" t="s">
        <v>29</v>
      </c>
      <c r="D49" s="23" t="s">
        <v>58</v>
      </c>
      <c r="E49" s="24"/>
      <c r="F49" s="25">
        <v>72</v>
      </c>
      <c r="G49" s="25">
        <v>466</v>
      </c>
      <c r="H49" s="25">
        <v>490</v>
      </c>
      <c r="I49" s="25">
        <v>492</v>
      </c>
      <c r="J49" s="25">
        <v>317</v>
      </c>
      <c r="K49" s="25">
        <v>13</v>
      </c>
      <c r="L49" s="25"/>
      <c r="M49" s="25"/>
      <c r="N49" s="25"/>
      <c r="O49" s="25"/>
      <c r="P49" s="25"/>
      <c r="Q49" s="25"/>
      <c r="R49" s="26">
        <f>SUM($D$49:$Q$49)</f>
        <v>1850</v>
      </c>
      <c r="S49" s="22"/>
      <c r="T49" s="49" t="s">
        <v>32</v>
      </c>
    </row>
    <row r="50" spans="1:20" s="1" customFormat="1" ht="10.5" customHeight="1" thickBot="1" x14ac:dyDescent="0.35">
      <c r="A50" s="52"/>
      <c r="B50" s="54" t="s">
        <v>49</v>
      </c>
      <c r="C50" s="8" t="s">
        <v>29</v>
      </c>
      <c r="D50" s="9" t="s">
        <v>54</v>
      </c>
      <c r="E50" s="10">
        <v>14</v>
      </c>
      <c r="F50" s="11">
        <v>501</v>
      </c>
      <c r="G50" s="11">
        <v>2054</v>
      </c>
      <c r="H50" s="11">
        <v>2149</v>
      </c>
      <c r="I50" s="11">
        <v>2154</v>
      </c>
      <c r="J50" s="11">
        <v>1466</v>
      </c>
      <c r="K50" s="11">
        <v>267</v>
      </c>
      <c r="L50" s="11"/>
      <c r="M50" s="11"/>
      <c r="N50" s="11"/>
      <c r="O50" s="11"/>
      <c r="P50" s="11"/>
      <c r="Q50" s="11"/>
      <c r="R50" s="12">
        <f>SUM($D$50:$Q$50)</f>
        <v>8605</v>
      </c>
      <c r="S50" s="8"/>
      <c r="T50" s="50" t="s">
        <v>32</v>
      </c>
    </row>
    <row r="51" spans="1:20" s="1" customFormat="1" ht="10.5" customHeight="1" thickBot="1" x14ac:dyDescent="0.35">
      <c r="A51" s="37"/>
      <c r="B51" s="38" t="s">
        <v>37</v>
      </c>
      <c r="C51" s="38"/>
      <c r="D51" s="38"/>
      <c r="E51" s="13">
        <f>$E$43+$E$44+$E$45+$E$46+$E$47+$E$48+$E$49+$E$50</f>
        <v>2929</v>
      </c>
      <c r="F51" s="13">
        <f>$F$43+$F$44+$F$45+$F$46+$F$47+$F$48+$F$49+$F$50</f>
        <v>5119</v>
      </c>
      <c r="G51" s="13">
        <f>$G$43+$G$44+$G$45+$G$46+$G$47+$G$48+$G$49+$G$50</f>
        <v>10491</v>
      </c>
      <c r="H51" s="13">
        <f>$H$43+$H$44+$H$45+$H$46+$H$47+$H$48+$H$49+$H$50</f>
        <v>10613</v>
      </c>
      <c r="I51" s="13">
        <f>$I$43+$I$44+$I$45+$I$46+$I$47+$I$48+$I$49+$I$50</f>
        <v>9787</v>
      </c>
      <c r="J51" s="13">
        <f>$J$43+$J$44+$J$45+$J$46+$J$47+$J$48+$J$49+$J$50</f>
        <v>7276</v>
      </c>
      <c r="K51" s="13">
        <f>$K$43+$K$44+$K$45+$K$46+$K$47+$K$48+$K$49+$K$50</f>
        <v>2410</v>
      </c>
      <c r="L51" s="13">
        <f>$L$43+$L$44+$L$45+$L$46+$L$47+$L$48+$L$49+$L$50</f>
        <v>0</v>
      </c>
      <c r="M51" s="13">
        <f>$M$43+$M$44+$M$45+$M$46+$M$47+$M$48+$M$49+$M$50</f>
        <v>1510</v>
      </c>
      <c r="N51" s="13">
        <f>$N$43+$N$44+$N$45+$N$46+$N$47+$N$48+$N$49+$N$50</f>
        <v>1510</v>
      </c>
      <c r="O51" s="13">
        <f>$O$43+$O$44+$O$45+$O$46+$O$47+$O$48+$O$49+$O$50</f>
        <v>1510</v>
      </c>
      <c r="P51" s="13">
        <f>$P$43+$P$44+$P$45+$P$46+$P$47+$P$48+$P$49+$P$50</f>
        <v>0</v>
      </c>
      <c r="Q51" s="13">
        <f>$Q$43+$Q$44+$Q$45+$Q$46+$Q$47+$Q$48+$Q$49+$Q$50</f>
        <v>0</v>
      </c>
      <c r="R51" s="13">
        <f>SUM($D$51:$Q$51)</f>
        <v>53155</v>
      </c>
      <c r="S51" s="14"/>
      <c r="T51" s="14"/>
    </row>
    <row r="52" spans="1:20" s="1" customFormat="1" ht="10.5" customHeight="1" x14ac:dyDescent="0.3">
      <c r="A52" s="36" t="s">
        <v>53</v>
      </c>
      <c r="B52" s="53" t="s">
        <v>52</v>
      </c>
      <c r="C52" s="3" t="s">
        <v>29</v>
      </c>
      <c r="D52" s="4" t="s">
        <v>56</v>
      </c>
      <c r="E52" s="5">
        <v>149</v>
      </c>
      <c r="F52" s="6">
        <v>223</v>
      </c>
      <c r="G52" s="6">
        <v>862</v>
      </c>
      <c r="H52" s="6">
        <v>806</v>
      </c>
      <c r="I52" s="6">
        <v>806</v>
      </c>
      <c r="J52" s="6">
        <v>732</v>
      </c>
      <c r="K52" s="6">
        <v>423</v>
      </c>
      <c r="L52" s="6"/>
      <c r="M52" s="6"/>
      <c r="N52" s="6"/>
      <c r="O52" s="6"/>
      <c r="P52" s="6"/>
      <c r="Q52" s="6"/>
      <c r="R52" s="7">
        <f>SUM($D$52:$Q$52)</f>
        <v>4001</v>
      </c>
      <c r="S52" s="3"/>
      <c r="T52" s="48" t="s">
        <v>39</v>
      </c>
    </row>
    <row r="53" spans="1:20" s="1" customFormat="1" ht="10.5" customHeight="1" x14ac:dyDescent="0.3">
      <c r="A53" s="52"/>
      <c r="B53" s="52" t="s">
        <v>52</v>
      </c>
      <c r="C53" s="22" t="s">
        <v>29</v>
      </c>
      <c r="D53" s="23" t="s">
        <v>57</v>
      </c>
      <c r="E53" s="24"/>
      <c r="F53" s="25"/>
      <c r="G53" s="25"/>
      <c r="H53" s="25"/>
      <c r="I53" s="25"/>
      <c r="J53" s="25"/>
      <c r="K53" s="25"/>
      <c r="L53" s="25">
        <v>45</v>
      </c>
      <c r="M53" s="25">
        <v>119</v>
      </c>
      <c r="N53" s="25">
        <v>196</v>
      </c>
      <c r="O53" s="25">
        <v>196</v>
      </c>
      <c r="P53" s="25">
        <v>190</v>
      </c>
      <c r="Q53" s="25">
        <v>253</v>
      </c>
      <c r="R53" s="26">
        <f>SUM($D$53:$Q$53)</f>
        <v>999</v>
      </c>
      <c r="S53" s="22"/>
      <c r="T53" s="49" t="s">
        <v>39</v>
      </c>
    </row>
    <row r="54" spans="1:20" s="1" customFormat="1" ht="10.5" customHeight="1" x14ac:dyDescent="0.3">
      <c r="A54" s="52"/>
      <c r="B54" s="52" t="s">
        <v>52</v>
      </c>
      <c r="C54" s="22" t="s">
        <v>29</v>
      </c>
      <c r="D54" s="23" t="s">
        <v>58</v>
      </c>
      <c r="E54" s="24">
        <v>46</v>
      </c>
      <c r="F54" s="25">
        <v>69</v>
      </c>
      <c r="G54" s="25">
        <v>295</v>
      </c>
      <c r="H54" s="25">
        <v>373</v>
      </c>
      <c r="I54" s="25">
        <v>406</v>
      </c>
      <c r="J54" s="25">
        <v>384</v>
      </c>
      <c r="K54" s="25">
        <v>476</v>
      </c>
      <c r="L54" s="25"/>
      <c r="M54" s="25"/>
      <c r="N54" s="25"/>
      <c r="O54" s="25"/>
      <c r="P54" s="25"/>
      <c r="Q54" s="25"/>
      <c r="R54" s="26">
        <f>SUM($D$54:$Q$54)</f>
        <v>2049</v>
      </c>
      <c r="S54" s="22"/>
      <c r="T54" s="49" t="s">
        <v>39</v>
      </c>
    </row>
    <row r="55" spans="1:20" s="1" customFormat="1" ht="10.5" customHeight="1" x14ac:dyDescent="0.3">
      <c r="A55" s="52"/>
      <c r="B55" s="52" t="s">
        <v>52</v>
      </c>
      <c r="C55" s="22" t="s">
        <v>29</v>
      </c>
      <c r="D55" s="23" t="s">
        <v>59</v>
      </c>
      <c r="E55" s="24"/>
      <c r="F55" s="25"/>
      <c r="G55" s="25"/>
      <c r="H55" s="25"/>
      <c r="I55" s="25"/>
      <c r="J55" s="25"/>
      <c r="K55" s="25"/>
      <c r="L55" s="25">
        <v>19</v>
      </c>
      <c r="M55" s="25">
        <v>58</v>
      </c>
      <c r="N55" s="25">
        <v>62</v>
      </c>
      <c r="O55" s="25">
        <v>94</v>
      </c>
      <c r="P55" s="25">
        <v>97</v>
      </c>
      <c r="Q55" s="25">
        <v>120</v>
      </c>
      <c r="R55" s="26">
        <f>SUM($D$55:$Q$55)</f>
        <v>450</v>
      </c>
      <c r="S55" s="22"/>
      <c r="T55" s="49" t="s">
        <v>39</v>
      </c>
    </row>
    <row r="56" spans="1:20" s="1" customFormat="1" ht="10.5" customHeight="1" x14ac:dyDescent="0.3">
      <c r="A56" s="52"/>
      <c r="B56" s="52" t="s">
        <v>52</v>
      </c>
      <c r="C56" s="22" t="s">
        <v>29</v>
      </c>
      <c r="D56" s="23" t="s">
        <v>54</v>
      </c>
      <c r="E56" s="24">
        <v>71</v>
      </c>
      <c r="F56" s="25">
        <v>107</v>
      </c>
      <c r="G56" s="25">
        <v>499</v>
      </c>
      <c r="H56" s="25">
        <v>526</v>
      </c>
      <c r="I56" s="25">
        <v>593</v>
      </c>
      <c r="J56" s="25">
        <v>606</v>
      </c>
      <c r="K56" s="25">
        <v>397</v>
      </c>
      <c r="L56" s="25"/>
      <c r="M56" s="25"/>
      <c r="N56" s="25"/>
      <c r="O56" s="25"/>
      <c r="P56" s="25"/>
      <c r="Q56" s="25"/>
      <c r="R56" s="26">
        <f>SUM($D$56:$Q$56)</f>
        <v>2799</v>
      </c>
      <c r="S56" s="22"/>
      <c r="T56" s="49" t="s">
        <v>39</v>
      </c>
    </row>
    <row r="57" spans="1:20" s="1" customFormat="1" ht="10.5" customHeight="1" thickBot="1" x14ac:dyDescent="0.35">
      <c r="A57" s="52"/>
      <c r="B57" s="54" t="s">
        <v>52</v>
      </c>
      <c r="C57" s="8" t="s">
        <v>29</v>
      </c>
      <c r="D57" s="9" t="s">
        <v>55</v>
      </c>
      <c r="E57" s="10"/>
      <c r="F57" s="11"/>
      <c r="G57" s="11"/>
      <c r="H57" s="11"/>
      <c r="I57" s="11"/>
      <c r="J57" s="11"/>
      <c r="K57" s="11"/>
      <c r="L57" s="11">
        <v>28</v>
      </c>
      <c r="M57" s="11">
        <v>68</v>
      </c>
      <c r="N57" s="11">
        <v>113</v>
      </c>
      <c r="O57" s="11">
        <v>135</v>
      </c>
      <c r="P57" s="11">
        <v>144</v>
      </c>
      <c r="Q57" s="11">
        <v>212</v>
      </c>
      <c r="R57" s="12">
        <f>SUM($D$57:$Q$57)</f>
        <v>700</v>
      </c>
      <c r="S57" s="8"/>
      <c r="T57" s="50" t="s">
        <v>39</v>
      </c>
    </row>
    <row r="58" spans="1:20" s="1" customFormat="1" ht="10.5" customHeight="1" thickBot="1" x14ac:dyDescent="0.35">
      <c r="A58" s="37"/>
      <c r="B58" s="38" t="s">
        <v>37</v>
      </c>
      <c r="C58" s="38"/>
      <c r="D58" s="38"/>
      <c r="E58" s="13">
        <f>$E$52+$E$53+$E$54+$E$55+$E$56+$E$57</f>
        <v>266</v>
      </c>
      <c r="F58" s="13">
        <f>$F$52+$F$53+$F$54+$F$55+$F$56+$F$57</f>
        <v>399</v>
      </c>
      <c r="G58" s="13">
        <f>$G$52+$G$53+$G$54+$G$55+$G$56+$G$57</f>
        <v>1656</v>
      </c>
      <c r="H58" s="13">
        <f>$H$52+$H$53+$H$54+$H$55+$H$56+$H$57</f>
        <v>1705</v>
      </c>
      <c r="I58" s="13">
        <f>$I$52+$I$53+$I$54+$I$55+$I$56+$I$57</f>
        <v>1805</v>
      </c>
      <c r="J58" s="13">
        <f>$J$52+$J$53+$J$54+$J$55+$J$56+$J$57</f>
        <v>1722</v>
      </c>
      <c r="K58" s="13">
        <f>$K$52+$K$53+$K$54+$K$55+$K$56+$K$57</f>
        <v>1296</v>
      </c>
      <c r="L58" s="13">
        <f>$L$52+$L$53+$L$54+$L$55+$L$56+$L$57</f>
        <v>92</v>
      </c>
      <c r="M58" s="13">
        <f>$M$52+$M$53+$M$54+$M$55+$M$56+$M$57</f>
        <v>245</v>
      </c>
      <c r="N58" s="13">
        <f>$N$52+$N$53+$N$54+$N$55+$N$56+$N$57</f>
        <v>371</v>
      </c>
      <c r="O58" s="13">
        <f>$O$52+$O$53+$O$54+$O$55+$O$56+$O$57</f>
        <v>425</v>
      </c>
      <c r="P58" s="13">
        <f>$P$52+$P$53+$P$54+$P$55+$P$56+$P$57</f>
        <v>431</v>
      </c>
      <c r="Q58" s="13">
        <f>$Q$52+$Q$53+$Q$54+$Q$55+$Q$56+$Q$57</f>
        <v>585</v>
      </c>
      <c r="R58" s="13">
        <f>SUM($D$58:$Q$58)</f>
        <v>10998</v>
      </c>
      <c r="S58" s="14"/>
      <c r="T58" s="14"/>
    </row>
    <row r="59" spans="1:20" s="1" customFormat="1" ht="21" customHeight="1" thickBot="1" x14ac:dyDescent="0.35">
      <c r="A59" s="36" t="s">
        <v>53</v>
      </c>
      <c r="B59" s="15" t="s">
        <v>60</v>
      </c>
      <c r="C59" s="16" t="s">
        <v>29</v>
      </c>
      <c r="D59" s="17" t="s">
        <v>54</v>
      </c>
      <c r="E59" s="18">
        <v>2</v>
      </c>
      <c r="F59" s="19">
        <v>2</v>
      </c>
      <c r="G59" s="19">
        <v>4</v>
      </c>
      <c r="H59" s="19">
        <v>6</v>
      </c>
      <c r="I59" s="19">
        <v>6</v>
      </c>
      <c r="J59" s="19">
        <v>6</v>
      </c>
      <c r="K59" s="19">
        <v>2</v>
      </c>
      <c r="L59" s="19"/>
      <c r="M59" s="19"/>
      <c r="N59" s="19"/>
      <c r="O59" s="19"/>
      <c r="P59" s="19"/>
      <c r="Q59" s="19"/>
      <c r="R59" s="20">
        <f>SUM($D$59:$Q$59)</f>
        <v>28</v>
      </c>
      <c r="S59" s="16"/>
      <c r="T59" s="21" t="s">
        <v>41</v>
      </c>
    </row>
    <row r="60" spans="1:20" s="1" customFormat="1" ht="10.5" customHeight="1" thickBot="1" x14ac:dyDescent="0.35">
      <c r="A60" s="37"/>
      <c r="B60" s="38" t="s">
        <v>37</v>
      </c>
      <c r="C60" s="38"/>
      <c r="D60" s="38"/>
      <c r="E60" s="13">
        <f>$E$59</f>
        <v>2</v>
      </c>
      <c r="F60" s="13">
        <f>$F$59</f>
        <v>2</v>
      </c>
      <c r="G60" s="13">
        <f>$G$59</f>
        <v>4</v>
      </c>
      <c r="H60" s="13">
        <f>$H$59</f>
        <v>6</v>
      </c>
      <c r="I60" s="13">
        <f>$I$59</f>
        <v>6</v>
      </c>
      <c r="J60" s="13">
        <f>$J$59</f>
        <v>6</v>
      </c>
      <c r="K60" s="13">
        <f>$K$59</f>
        <v>2</v>
      </c>
      <c r="L60" s="13">
        <f>$L$59</f>
        <v>0</v>
      </c>
      <c r="M60" s="13">
        <f>$M$59</f>
        <v>0</v>
      </c>
      <c r="N60" s="13">
        <f>$N$59</f>
        <v>0</v>
      </c>
      <c r="O60" s="13">
        <f>$O$59</f>
        <v>0</v>
      </c>
      <c r="P60" s="13">
        <f>$P$59</f>
        <v>0</v>
      </c>
      <c r="Q60" s="13">
        <f>$Q$59</f>
        <v>0</v>
      </c>
      <c r="R60" s="13">
        <f>SUM($D$60:$Q$60)</f>
        <v>28</v>
      </c>
      <c r="S60" s="14"/>
      <c r="T60" s="14"/>
    </row>
    <row r="61" spans="1:20" s="1" customFormat="1" ht="10.5" customHeight="1" thickBot="1" x14ac:dyDescent="0.35">
      <c r="A61" s="36" t="s">
        <v>61</v>
      </c>
      <c r="B61" s="53" t="s">
        <v>49</v>
      </c>
      <c r="C61" s="16" t="s">
        <v>29</v>
      </c>
      <c r="D61" s="17" t="s">
        <v>62</v>
      </c>
      <c r="E61" s="18">
        <v>830</v>
      </c>
      <c r="F61" s="19">
        <v>830</v>
      </c>
      <c r="G61" s="19">
        <v>830</v>
      </c>
      <c r="H61" s="19">
        <v>830</v>
      </c>
      <c r="I61" s="19">
        <v>830</v>
      </c>
      <c r="J61" s="19">
        <v>830</v>
      </c>
      <c r="K61" s="19">
        <v>830</v>
      </c>
      <c r="L61" s="19"/>
      <c r="M61" s="19"/>
      <c r="N61" s="19"/>
      <c r="O61" s="19"/>
      <c r="P61" s="19"/>
      <c r="Q61" s="19"/>
      <c r="R61" s="20">
        <f>SUM($D$61:$Q$61)</f>
        <v>5810</v>
      </c>
      <c r="S61" s="16" t="s">
        <v>31</v>
      </c>
      <c r="T61" s="21" t="s">
        <v>32</v>
      </c>
    </row>
    <row r="62" spans="1:20" s="1" customFormat="1" ht="10.5" customHeight="1" thickBot="1" x14ac:dyDescent="0.35">
      <c r="A62" s="52"/>
      <c r="B62" s="52" t="s">
        <v>49</v>
      </c>
      <c r="C62" s="16" t="s">
        <v>29</v>
      </c>
      <c r="D62" s="17" t="s">
        <v>63</v>
      </c>
      <c r="E62" s="18"/>
      <c r="F62" s="19"/>
      <c r="G62" s="19"/>
      <c r="H62" s="19"/>
      <c r="I62" s="19"/>
      <c r="J62" s="19"/>
      <c r="K62" s="19"/>
      <c r="L62" s="19"/>
      <c r="M62" s="19">
        <v>900</v>
      </c>
      <c r="N62" s="19">
        <v>900</v>
      </c>
      <c r="O62" s="19">
        <v>900</v>
      </c>
      <c r="P62" s="19"/>
      <c r="Q62" s="19"/>
      <c r="R62" s="20">
        <f>SUM($D$62:$Q$62)</f>
        <v>2700</v>
      </c>
      <c r="S62" s="16" t="s">
        <v>34</v>
      </c>
      <c r="T62" s="21" t="s">
        <v>32</v>
      </c>
    </row>
    <row r="63" spans="1:20" s="1" customFormat="1" ht="10.5" customHeight="1" thickBot="1" x14ac:dyDescent="0.35">
      <c r="A63" s="52"/>
      <c r="B63" s="54" t="s">
        <v>49</v>
      </c>
      <c r="C63" s="16" t="s">
        <v>29</v>
      </c>
      <c r="D63" s="17" t="s">
        <v>62</v>
      </c>
      <c r="E63" s="18"/>
      <c r="F63" s="19">
        <v>347</v>
      </c>
      <c r="G63" s="19">
        <v>1992</v>
      </c>
      <c r="H63" s="19">
        <v>2093</v>
      </c>
      <c r="I63" s="19">
        <v>2099</v>
      </c>
      <c r="J63" s="19">
        <v>1369</v>
      </c>
      <c r="K63" s="19">
        <v>99</v>
      </c>
      <c r="L63" s="19"/>
      <c r="M63" s="19"/>
      <c r="N63" s="19"/>
      <c r="O63" s="19"/>
      <c r="P63" s="19"/>
      <c r="Q63" s="19"/>
      <c r="R63" s="20">
        <f>SUM($D$63:$Q$63)</f>
        <v>7999</v>
      </c>
      <c r="S63" s="16"/>
      <c r="T63" s="21" t="s">
        <v>32</v>
      </c>
    </row>
    <row r="64" spans="1:20" s="1" customFormat="1" ht="10.5" customHeight="1" thickBot="1" x14ac:dyDescent="0.35">
      <c r="A64" s="37"/>
      <c r="B64" s="38" t="s">
        <v>37</v>
      </c>
      <c r="C64" s="38"/>
      <c r="D64" s="38"/>
      <c r="E64" s="13">
        <f>$E$61+$E$62+$E$63</f>
        <v>830</v>
      </c>
      <c r="F64" s="13">
        <f>$F$61+$F$62+$F$63</f>
        <v>1177</v>
      </c>
      <c r="G64" s="13">
        <f>$G$61+$G$62+$G$63</f>
        <v>2822</v>
      </c>
      <c r="H64" s="13">
        <f>$H$61+$H$62+$H$63</f>
        <v>2923</v>
      </c>
      <c r="I64" s="13">
        <f>$I$61+$I$62+$I$63</f>
        <v>2929</v>
      </c>
      <c r="J64" s="13">
        <f>$J$61+$J$62+$J$63</f>
        <v>2199</v>
      </c>
      <c r="K64" s="13">
        <f>$K$61+$K$62+$K$63</f>
        <v>929</v>
      </c>
      <c r="L64" s="13">
        <f>$L$61+$L$62+$L$63</f>
        <v>0</v>
      </c>
      <c r="M64" s="13">
        <f>$M$61+$M$62+$M$63</f>
        <v>900</v>
      </c>
      <c r="N64" s="13">
        <f>$N$61+$N$62+$N$63</f>
        <v>900</v>
      </c>
      <c r="O64" s="13">
        <f>$O$61+$O$62+$O$63</f>
        <v>900</v>
      </c>
      <c r="P64" s="13">
        <f>$P$61+$P$62+$P$63</f>
        <v>0</v>
      </c>
      <c r="Q64" s="13">
        <f>$Q$61+$Q$62+$Q$63</f>
        <v>0</v>
      </c>
      <c r="R64" s="13">
        <f>SUM($D$64:$Q$64)</f>
        <v>16509</v>
      </c>
      <c r="S64" s="14"/>
      <c r="T64" s="14"/>
    </row>
    <row r="65" spans="1:20" s="1" customFormat="1" ht="10.5" customHeight="1" x14ac:dyDescent="0.3">
      <c r="A65" s="36" t="s">
        <v>61</v>
      </c>
      <c r="B65" s="53" t="s">
        <v>52</v>
      </c>
      <c r="C65" s="3" t="s">
        <v>29</v>
      </c>
      <c r="D65" s="4" t="s">
        <v>62</v>
      </c>
      <c r="E65" s="5">
        <v>54</v>
      </c>
      <c r="F65" s="6">
        <v>81</v>
      </c>
      <c r="G65" s="6">
        <v>346</v>
      </c>
      <c r="H65" s="6">
        <v>437</v>
      </c>
      <c r="I65" s="6">
        <v>476</v>
      </c>
      <c r="J65" s="6">
        <v>449</v>
      </c>
      <c r="K65" s="6">
        <v>558</v>
      </c>
      <c r="L65" s="6"/>
      <c r="M65" s="6"/>
      <c r="N65" s="6"/>
      <c r="O65" s="6"/>
      <c r="P65" s="6"/>
      <c r="Q65" s="6"/>
      <c r="R65" s="7">
        <f>SUM($D$65:$Q$65)</f>
        <v>2401</v>
      </c>
      <c r="S65" s="3"/>
      <c r="T65" s="48" t="s">
        <v>39</v>
      </c>
    </row>
    <row r="66" spans="1:20" s="1" customFormat="1" ht="10.5" customHeight="1" thickBot="1" x14ac:dyDescent="0.35">
      <c r="A66" s="52"/>
      <c r="B66" s="54" t="s">
        <v>52</v>
      </c>
      <c r="C66" s="8" t="s">
        <v>29</v>
      </c>
      <c r="D66" s="9" t="s">
        <v>63</v>
      </c>
      <c r="E66" s="10"/>
      <c r="F66" s="11"/>
      <c r="G66" s="11"/>
      <c r="H66" s="11"/>
      <c r="I66" s="11"/>
      <c r="J66" s="11"/>
      <c r="K66" s="11"/>
      <c r="L66" s="11">
        <v>25</v>
      </c>
      <c r="M66" s="11">
        <v>77</v>
      </c>
      <c r="N66" s="11">
        <v>83</v>
      </c>
      <c r="O66" s="11">
        <v>125</v>
      </c>
      <c r="P66" s="11">
        <v>129</v>
      </c>
      <c r="Q66" s="11">
        <v>160</v>
      </c>
      <c r="R66" s="12">
        <f>SUM($D$66:$Q$66)</f>
        <v>599</v>
      </c>
      <c r="S66" s="8"/>
      <c r="T66" s="50" t="s">
        <v>39</v>
      </c>
    </row>
    <row r="67" spans="1:20" s="1" customFormat="1" ht="10.5" customHeight="1" thickBot="1" x14ac:dyDescent="0.35">
      <c r="A67" s="37"/>
      <c r="B67" s="38" t="s">
        <v>37</v>
      </c>
      <c r="C67" s="38"/>
      <c r="D67" s="38"/>
      <c r="E67" s="13">
        <f>$E$65+$E$66</f>
        <v>54</v>
      </c>
      <c r="F67" s="13">
        <f>$F$65+$F$66</f>
        <v>81</v>
      </c>
      <c r="G67" s="13">
        <f>$G$65+$G$66</f>
        <v>346</v>
      </c>
      <c r="H67" s="13">
        <f>$H$65+$H$66</f>
        <v>437</v>
      </c>
      <c r="I67" s="13">
        <f>$I$65+$I$66</f>
        <v>476</v>
      </c>
      <c r="J67" s="13">
        <f>$J$65+$J$66</f>
        <v>449</v>
      </c>
      <c r="K67" s="13">
        <f>$K$65+$K$66</f>
        <v>558</v>
      </c>
      <c r="L67" s="13">
        <f>$L$65+$L$66</f>
        <v>25</v>
      </c>
      <c r="M67" s="13">
        <f>$M$65+$M$66</f>
        <v>77</v>
      </c>
      <c r="N67" s="13">
        <f>$N$65+$N$66</f>
        <v>83</v>
      </c>
      <c r="O67" s="13">
        <f>$O$65+$O$66</f>
        <v>125</v>
      </c>
      <c r="P67" s="13">
        <f>$P$65+$P$66</f>
        <v>129</v>
      </c>
      <c r="Q67" s="13">
        <f>$Q$65+$Q$66</f>
        <v>160</v>
      </c>
      <c r="R67" s="13">
        <f>SUM($D$67:$Q$67)</f>
        <v>3000</v>
      </c>
      <c r="S67" s="14"/>
      <c r="T67" s="14"/>
    </row>
    <row r="68" spans="1:20" s="1" customFormat="1" ht="21" customHeight="1" thickBot="1" x14ac:dyDescent="0.35">
      <c r="A68" s="36" t="s">
        <v>61</v>
      </c>
      <c r="B68" s="15" t="s">
        <v>60</v>
      </c>
      <c r="C68" s="16" t="s">
        <v>29</v>
      </c>
      <c r="D68" s="17" t="s">
        <v>62</v>
      </c>
      <c r="E68" s="18">
        <v>2</v>
      </c>
      <c r="F68" s="19">
        <v>2</v>
      </c>
      <c r="G68" s="19">
        <v>4</v>
      </c>
      <c r="H68" s="19">
        <v>6</v>
      </c>
      <c r="I68" s="19">
        <v>6</v>
      </c>
      <c r="J68" s="19">
        <v>6</v>
      </c>
      <c r="K68" s="19">
        <v>2</v>
      </c>
      <c r="L68" s="19"/>
      <c r="M68" s="19"/>
      <c r="N68" s="19"/>
      <c r="O68" s="19"/>
      <c r="P68" s="19"/>
      <c r="Q68" s="19"/>
      <c r="R68" s="20">
        <f>SUM($D$68:$Q$68)</f>
        <v>28</v>
      </c>
      <c r="S68" s="16"/>
      <c r="T68" s="21" t="s">
        <v>41</v>
      </c>
    </row>
    <row r="69" spans="1:20" s="1" customFormat="1" ht="10.5" customHeight="1" thickBot="1" x14ac:dyDescent="0.35">
      <c r="A69" s="37"/>
      <c r="B69" s="38" t="s">
        <v>37</v>
      </c>
      <c r="C69" s="38"/>
      <c r="D69" s="38"/>
      <c r="E69" s="13">
        <f>$E$68</f>
        <v>2</v>
      </c>
      <c r="F69" s="13">
        <f>$F$68</f>
        <v>2</v>
      </c>
      <c r="G69" s="13">
        <f>$G$68</f>
        <v>4</v>
      </c>
      <c r="H69" s="13">
        <f>$H$68</f>
        <v>6</v>
      </c>
      <c r="I69" s="13">
        <f>$I$68</f>
        <v>6</v>
      </c>
      <c r="J69" s="13">
        <f>$J$68</f>
        <v>6</v>
      </c>
      <c r="K69" s="13">
        <f>$K$68</f>
        <v>2</v>
      </c>
      <c r="L69" s="13">
        <f>$L$68</f>
        <v>0</v>
      </c>
      <c r="M69" s="13">
        <f>$M$68</f>
        <v>0</v>
      </c>
      <c r="N69" s="13">
        <f>$N$68</f>
        <v>0</v>
      </c>
      <c r="O69" s="13">
        <f>$O$68</f>
        <v>0</v>
      </c>
      <c r="P69" s="13">
        <f>$P$68</f>
        <v>0</v>
      </c>
      <c r="Q69" s="13">
        <f>$Q$68</f>
        <v>0</v>
      </c>
      <c r="R69" s="13">
        <f>SUM($D$69:$Q$69)</f>
        <v>28</v>
      </c>
      <c r="S69" s="14"/>
      <c r="T69" s="14"/>
    </row>
    <row r="70" spans="1:20" s="1" customFormat="1" ht="10.5" customHeight="1" thickBot="1" x14ac:dyDescent="0.35">
      <c r="A70" s="38" t="s">
        <v>64</v>
      </c>
      <c r="B70" s="38"/>
      <c r="C70" s="38"/>
      <c r="D70" s="2"/>
      <c r="E70" s="13">
        <f>$E$15+$E$18+$E$20+$E$28+$E$33+$E$35+$E$39+$E$42+$E$51+$E$58+$E$60+$E$64+$E$67+$E$69</f>
        <v>9366</v>
      </c>
      <c r="F70" s="13">
        <f>$F$15+$F$18+$F$20+$F$28+$F$33+$F$35+$F$39+$F$42+$F$51+$F$58+$F$60+$F$64+$F$67+$F$69</f>
        <v>15962</v>
      </c>
      <c r="G70" s="13">
        <f>$G$15+$G$18+$G$20+$G$28+$G$33+$G$35+$G$39+$G$42+$G$51+$G$58+$G$60+$G$64+$G$67+$G$69</f>
        <v>32726</v>
      </c>
      <c r="H70" s="13">
        <f>$H$15+$H$18+$H$20+$H$28+$H$33+$H$35+$H$39+$H$42+$H$51+$H$58+$H$60+$H$64+$H$67+$H$69</f>
        <v>32487</v>
      </c>
      <c r="I70" s="13">
        <f>$I$15+$I$18+$I$20+$I$28+$I$33+$I$35+$I$39+$I$42+$I$51+$I$58+$I$60+$I$64+$I$67+$I$69</f>
        <v>29392</v>
      </c>
      <c r="J70" s="13">
        <f>$J$15+$J$18+$J$20+$J$28+$J$33+$J$35+$J$39+$J$42+$J$51+$J$58+$J$60+$J$64+$J$67+$J$69</f>
        <v>22560</v>
      </c>
      <c r="K70" s="13">
        <f>$K$15+$K$18+$K$20+$K$28+$K$33+$K$35+$K$39+$K$42+$K$51+$K$58+$K$60+$K$64+$K$67+$K$69</f>
        <v>9747</v>
      </c>
      <c r="L70" s="13">
        <f>$L$15+$L$18+$L$20+$L$28+$L$33+$L$35+$L$39+$L$42+$L$51+$L$58+$L$60+$L$64+$L$67+$L$69</f>
        <v>210</v>
      </c>
      <c r="M70" s="13">
        <f>$M$15+$M$18+$M$20+$M$28+$M$33+$M$35+$M$39+$M$42+$M$51+$M$58+$M$60+$M$64+$M$67+$M$69</f>
        <v>5307</v>
      </c>
      <c r="N70" s="13">
        <f>$N$15+$N$18+$N$20+$N$28+$N$33+$N$35+$N$39+$N$42+$N$51+$N$58+$N$60+$N$64+$N$67+$N$69</f>
        <v>5418</v>
      </c>
      <c r="O70" s="13">
        <f>$O$15+$O$18+$O$20+$O$28+$O$33+$O$35+$O$39+$O$42+$O$51+$O$58+$O$60+$O$64+$O$67+$O$69</f>
        <v>5668</v>
      </c>
      <c r="P70" s="13">
        <f>$P$15+$P$18+$P$20+$P$28+$P$33+$P$35+$P$39+$P$42+$P$51+$P$58+$P$60+$P$64+$P$67+$P$69</f>
        <v>870</v>
      </c>
      <c r="Q70" s="13">
        <f>$Q$15+$Q$18+$Q$20+$Q$28+$Q$33+$Q$35+$Q$39+$Q$42+$Q$51+$Q$58+$Q$60+$Q$64+$Q$67+$Q$69</f>
        <v>1225</v>
      </c>
      <c r="R70" s="13">
        <f>SUM($D$70:$Q$70)</f>
        <v>170938</v>
      </c>
      <c r="S70" s="14"/>
      <c r="T70" s="14"/>
    </row>
    <row r="71" spans="1:20" s="1" customFormat="1" ht="10.5" customHeight="1" thickBot="1" x14ac:dyDescent="0.3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:20" s="1" customFormat="1" ht="10.5" customHeight="1" thickBot="1" x14ac:dyDescent="0.35">
      <c r="A72" s="38" t="s">
        <v>65</v>
      </c>
      <c r="B72" s="38"/>
      <c r="C72" s="2" t="s">
        <v>8</v>
      </c>
      <c r="D72" s="2" t="s">
        <v>9</v>
      </c>
      <c r="E72" s="2" t="s">
        <v>13</v>
      </c>
      <c r="F72" s="2" t="s">
        <v>14</v>
      </c>
      <c r="G72" s="2" t="s">
        <v>15</v>
      </c>
      <c r="H72" s="2" t="s">
        <v>16</v>
      </c>
      <c r="I72" s="2" t="s">
        <v>17</v>
      </c>
      <c r="J72" s="2" t="s">
        <v>18</v>
      </c>
      <c r="K72" s="2" t="s">
        <v>19</v>
      </c>
      <c r="L72" s="2" t="s">
        <v>20</v>
      </c>
      <c r="M72" s="2" t="s">
        <v>21</v>
      </c>
      <c r="N72" s="2" t="s">
        <v>22</v>
      </c>
      <c r="O72" s="2" t="s">
        <v>23</v>
      </c>
      <c r="P72" s="2" t="s">
        <v>24</v>
      </c>
      <c r="Q72" s="2" t="s">
        <v>25</v>
      </c>
      <c r="R72" s="2" t="s">
        <v>26</v>
      </c>
      <c r="S72" s="2" t="s">
        <v>66</v>
      </c>
      <c r="T72" s="2" t="s">
        <v>12</v>
      </c>
    </row>
    <row r="73" spans="1:20" s="1" customFormat="1" ht="10.5" customHeight="1" x14ac:dyDescent="0.3">
      <c r="A73" s="40"/>
      <c r="B73" s="41"/>
      <c r="C73" s="27" t="s">
        <v>29</v>
      </c>
      <c r="D73" s="27" t="s">
        <v>67</v>
      </c>
      <c r="E73" s="5">
        <v>2244</v>
      </c>
      <c r="F73" s="6">
        <v>3949</v>
      </c>
      <c r="G73" s="6">
        <v>8013</v>
      </c>
      <c r="H73" s="6">
        <v>7960</v>
      </c>
      <c r="I73" s="6">
        <v>7127</v>
      </c>
      <c r="J73" s="6">
        <v>5405</v>
      </c>
      <c r="K73" s="6">
        <v>1733</v>
      </c>
      <c r="L73" s="6"/>
      <c r="M73" s="6"/>
      <c r="N73" s="6"/>
      <c r="O73" s="6"/>
      <c r="P73" s="6"/>
      <c r="Q73" s="6"/>
      <c r="R73" s="7">
        <f>SUM($D$73:$Q$73)</f>
        <v>36431</v>
      </c>
      <c r="S73" s="28">
        <v>80876.820000000007</v>
      </c>
      <c r="T73" s="48"/>
    </row>
    <row r="74" spans="1:20" s="1" customFormat="1" ht="10.5" customHeight="1" x14ac:dyDescent="0.3">
      <c r="A74" s="42"/>
      <c r="B74" s="43"/>
      <c r="C74" s="29" t="s">
        <v>29</v>
      </c>
      <c r="D74" s="29" t="s">
        <v>68</v>
      </c>
      <c r="E74" s="24"/>
      <c r="F74" s="25"/>
      <c r="G74" s="25"/>
      <c r="H74" s="25"/>
      <c r="I74" s="25"/>
      <c r="J74" s="25"/>
      <c r="K74" s="25"/>
      <c r="L74" s="25">
        <v>45</v>
      </c>
      <c r="M74" s="25">
        <v>1019</v>
      </c>
      <c r="N74" s="25">
        <v>1096</v>
      </c>
      <c r="O74" s="25">
        <v>1096</v>
      </c>
      <c r="P74" s="25">
        <v>190</v>
      </c>
      <c r="Q74" s="25">
        <v>253</v>
      </c>
      <c r="R74" s="26">
        <f>SUM($D$74:$Q$74)</f>
        <v>3699</v>
      </c>
      <c r="S74" s="30">
        <v>8211.7800000000007</v>
      </c>
      <c r="T74" s="49"/>
    </row>
    <row r="75" spans="1:20" s="1" customFormat="1" ht="10.5" customHeight="1" x14ac:dyDescent="0.3">
      <c r="A75" s="42"/>
      <c r="B75" s="43"/>
      <c r="C75" s="29" t="s">
        <v>29</v>
      </c>
      <c r="D75" s="29" t="s">
        <v>69</v>
      </c>
      <c r="E75" s="24">
        <v>1223</v>
      </c>
      <c r="F75" s="25">
        <v>2136</v>
      </c>
      <c r="G75" s="25">
        <v>3684</v>
      </c>
      <c r="H75" s="25">
        <v>3205</v>
      </c>
      <c r="I75" s="25">
        <v>2419</v>
      </c>
      <c r="J75" s="25">
        <v>1786</v>
      </c>
      <c r="K75" s="25">
        <v>1046</v>
      </c>
      <c r="L75" s="25"/>
      <c r="M75" s="25"/>
      <c r="N75" s="25"/>
      <c r="O75" s="25"/>
      <c r="P75" s="25"/>
      <c r="Q75" s="25"/>
      <c r="R75" s="26">
        <f>SUM($D$75:$Q$75)</f>
        <v>15499</v>
      </c>
      <c r="S75" s="30">
        <v>34407.78</v>
      </c>
      <c r="T75" s="49"/>
    </row>
    <row r="76" spans="1:20" s="1" customFormat="1" ht="10.5" customHeight="1" x14ac:dyDescent="0.3">
      <c r="A76" s="42"/>
      <c r="B76" s="43"/>
      <c r="C76" s="29" t="s">
        <v>29</v>
      </c>
      <c r="D76" s="29" t="s">
        <v>70</v>
      </c>
      <c r="E76" s="24"/>
      <c r="F76" s="25"/>
      <c r="G76" s="25"/>
      <c r="H76" s="25"/>
      <c r="I76" s="25"/>
      <c r="J76" s="25"/>
      <c r="K76" s="25"/>
      <c r="L76" s="25">
        <v>36</v>
      </c>
      <c r="M76" s="25">
        <v>914</v>
      </c>
      <c r="N76" s="25">
        <v>911</v>
      </c>
      <c r="O76" s="25">
        <v>967</v>
      </c>
      <c r="P76" s="25">
        <v>85</v>
      </c>
      <c r="Q76" s="25">
        <v>78</v>
      </c>
      <c r="R76" s="26">
        <f>SUM($D$76:$Q$76)</f>
        <v>2991</v>
      </c>
      <c r="S76" s="30">
        <v>6640.02</v>
      </c>
      <c r="T76" s="49"/>
    </row>
    <row r="77" spans="1:20" s="1" customFormat="1" ht="10.5" customHeight="1" x14ac:dyDescent="0.3">
      <c r="A77" s="42"/>
      <c r="B77" s="43"/>
      <c r="C77" s="29" t="s">
        <v>29</v>
      </c>
      <c r="D77" s="29" t="s">
        <v>71</v>
      </c>
      <c r="E77" s="24">
        <v>63</v>
      </c>
      <c r="F77" s="25">
        <v>111</v>
      </c>
      <c r="G77" s="25">
        <v>264</v>
      </c>
      <c r="H77" s="25">
        <v>378</v>
      </c>
      <c r="I77" s="25">
        <v>349</v>
      </c>
      <c r="J77" s="25">
        <v>270</v>
      </c>
      <c r="K77" s="25">
        <v>64</v>
      </c>
      <c r="L77" s="25"/>
      <c r="M77" s="25"/>
      <c r="N77" s="25"/>
      <c r="O77" s="25"/>
      <c r="P77" s="25"/>
      <c r="Q77" s="25"/>
      <c r="R77" s="26">
        <f>SUM($D$77:$Q$77)</f>
        <v>1499</v>
      </c>
      <c r="S77" s="30">
        <v>3987.34</v>
      </c>
      <c r="T77" s="49"/>
    </row>
    <row r="78" spans="1:20" s="1" customFormat="1" ht="10.5" customHeight="1" x14ac:dyDescent="0.3">
      <c r="A78" s="42"/>
      <c r="B78" s="43"/>
      <c r="C78" s="29" t="s">
        <v>29</v>
      </c>
      <c r="D78" s="29" t="s">
        <v>72</v>
      </c>
      <c r="E78" s="24"/>
      <c r="F78" s="25"/>
      <c r="G78" s="25"/>
      <c r="H78" s="25"/>
      <c r="I78" s="25"/>
      <c r="J78" s="25"/>
      <c r="K78" s="25"/>
      <c r="L78" s="25"/>
      <c r="M78" s="25">
        <v>45</v>
      </c>
      <c r="N78" s="25">
        <v>45</v>
      </c>
      <c r="O78" s="25">
        <v>45</v>
      </c>
      <c r="P78" s="25"/>
      <c r="Q78" s="25"/>
      <c r="R78" s="26">
        <f>SUM($D$78:$Q$78)</f>
        <v>135</v>
      </c>
      <c r="S78" s="30">
        <v>359.1</v>
      </c>
      <c r="T78" s="49"/>
    </row>
    <row r="79" spans="1:20" s="1" customFormat="1" ht="10.5" customHeight="1" x14ac:dyDescent="0.3">
      <c r="A79" s="42"/>
      <c r="B79" s="43"/>
      <c r="C79" s="29" t="s">
        <v>29</v>
      </c>
      <c r="D79" s="29" t="s">
        <v>73</v>
      </c>
      <c r="E79" s="24">
        <v>886</v>
      </c>
      <c r="F79" s="25">
        <v>1260</v>
      </c>
      <c r="G79" s="25">
        <v>3172</v>
      </c>
      <c r="H79" s="25">
        <v>3366</v>
      </c>
      <c r="I79" s="25">
        <v>3411</v>
      </c>
      <c r="J79" s="25">
        <v>2654</v>
      </c>
      <c r="K79" s="25">
        <v>1489</v>
      </c>
      <c r="L79" s="25"/>
      <c r="M79" s="25"/>
      <c r="N79" s="25"/>
      <c r="O79" s="25"/>
      <c r="P79" s="25"/>
      <c r="Q79" s="25"/>
      <c r="R79" s="26">
        <f>SUM($D$79:$Q$79)</f>
        <v>16238</v>
      </c>
      <c r="S79" s="30">
        <v>32638.38</v>
      </c>
      <c r="T79" s="49"/>
    </row>
    <row r="80" spans="1:20" s="1" customFormat="1" ht="10.5" customHeight="1" x14ac:dyDescent="0.3">
      <c r="A80" s="42"/>
      <c r="B80" s="43"/>
      <c r="C80" s="29" t="s">
        <v>29</v>
      </c>
      <c r="D80" s="29" t="s">
        <v>74</v>
      </c>
      <c r="E80" s="24"/>
      <c r="F80" s="25"/>
      <c r="G80" s="25"/>
      <c r="H80" s="25"/>
      <c r="I80" s="25"/>
      <c r="J80" s="25"/>
      <c r="K80" s="25"/>
      <c r="L80" s="25">
        <v>25</v>
      </c>
      <c r="M80" s="25">
        <v>977</v>
      </c>
      <c r="N80" s="25">
        <v>983</v>
      </c>
      <c r="O80" s="25">
        <v>1025</v>
      </c>
      <c r="P80" s="25">
        <v>129</v>
      </c>
      <c r="Q80" s="25">
        <v>160</v>
      </c>
      <c r="R80" s="26">
        <f>SUM($D$80:$Q$80)</f>
        <v>3299</v>
      </c>
      <c r="S80" s="30">
        <v>6630.99</v>
      </c>
      <c r="T80" s="49"/>
    </row>
    <row r="81" spans="1:20" s="1" customFormat="1" ht="10.5" customHeight="1" x14ac:dyDescent="0.3">
      <c r="A81" s="42"/>
      <c r="B81" s="43"/>
      <c r="C81" s="29" t="s">
        <v>29</v>
      </c>
      <c r="D81" s="29" t="s">
        <v>75</v>
      </c>
      <c r="E81" s="24">
        <v>256</v>
      </c>
      <c r="F81" s="25">
        <v>351</v>
      </c>
      <c r="G81" s="25">
        <v>971</v>
      </c>
      <c r="H81" s="25">
        <v>1073</v>
      </c>
      <c r="I81" s="25">
        <v>1108</v>
      </c>
      <c r="J81" s="25">
        <v>911</v>
      </c>
      <c r="K81" s="25">
        <v>699</v>
      </c>
      <c r="L81" s="25"/>
      <c r="M81" s="25"/>
      <c r="N81" s="25"/>
      <c r="O81" s="25"/>
      <c r="P81" s="25"/>
      <c r="Q81" s="25"/>
      <c r="R81" s="26">
        <f>SUM($D$81:$Q$81)</f>
        <v>5369</v>
      </c>
      <c r="S81" s="30">
        <v>11919.18</v>
      </c>
      <c r="T81" s="49"/>
    </row>
    <row r="82" spans="1:20" s="1" customFormat="1" ht="10.5" customHeight="1" x14ac:dyDescent="0.3">
      <c r="A82" s="42"/>
      <c r="B82" s="43"/>
      <c r="C82" s="29" t="s">
        <v>29</v>
      </c>
      <c r="D82" s="29" t="s">
        <v>76</v>
      </c>
      <c r="E82" s="24"/>
      <c r="F82" s="25"/>
      <c r="G82" s="25"/>
      <c r="H82" s="25"/>
      <c r="I82" s="25"/>
      <c r="J82" s="25"/>
      <c r="K82" s="25"/>
      <c r="L82" s="25">
        <v>19</v>
      </c>
      <c r="M82" s="25">
        <v>58</v>
      </c>
      <c r="N82" s="25">
        <v>62</v>
      </c>
      <c r="O82" s="25">
        <v>94</v>
      </c>
      <c r="P82" s="25">
        <v>97</v>
      </c>
      <c r="Q82" s="25">
        <v>120</v>
      </c>
      <c r="R82" s="26">
        <f>SUM($D$82:$Q$82)</f>
        <v>450</v>
      </c>
      <c r="S82" s="30">
        <v>999</v>
      </c>
      <c r="T82" s="49"/>
    </row>
    <row r="83" spans="1:20" s="1" customFormat="1" ht="10.5" customHeight="1" x14ac:dyDescent="0.3">
      <c r="A83" s="42"/>
      <c r="B83" s="43"/>
      <c r="C83" s="29" t="s">
        <v>29</v>
      </c>
      <c r="D83" s="29" t="s">
        <v>77</v>
      </c>
      <c r="E83" s="24">
        <v>347</v>
      </c>
      <c r="F83" s="25">
        <v>584</v>
      </c>
      <c r="G83" s="25">
        <v>1252</v>
      </c>
      <c r="H83" s="25">
        <v>1273</v>
      </c>
      <c r="I83" s="25">
        <v>1101</v>
      </c>
      <c r="J83" s="25">
        <v>857</v>
      </c>
      <c r="K83" s="25">
        <v>400</v>
      </c>
      <c r="L83" s="25"/>
      <c r="M83" s="25"/>
      <c r="N83" s="25"/>
      <c r="O83" s="25"/>
      <c r="P83" s="25"/>
      <c r="Q83" s="25"/>
      <c r="R83" s="26">
        <f>SUM($D$83:$Q$83)</f>
        <v>5814</v>
      </c>
      <c r="S83" s="30">
        <v>12907.08</v>
      </c>
      <c r="T83" s="49"/>
    </row>
    <row r="84" spans="1:20" s="1" customFormat="1" ht="10.5" customHeight="1" x14ac:dyDescent="0.3">
      <c r="A84" s="42"/>
      <c r="B84" s="43"/>
      <c r="C84" s="29" t="s">
        <v>29</v>
      </c>
      <c r="D84" s="29" t="s">
        <v>78</v>
      </c>
      <c r="E84" s="24"/>
      <c r="F84" s="25"/>
      <c r="G84" s="25"/>
      <c r="H84" s="25"/>
      <c r="I84" s="25"/>
      <c r="J84" s="25"/>
      <c r="K84" s="25"/>
      <c r="L84" s="25">
        <v>16</v>
      </c>
      <c r="M84" s="25">
        <v>70</v>
      </c>
      <c r="N84" s="25">
        <v>58</v>
      </c>
      <c r="O84" s="25">
        <v>86</v>
      </c>
      <c r="P84" s="25">
        <v>48</v>
      </c>
      <c r="Q84" s="25">
        <v>121</v>
      </c>
      <c r="R84" s="26">
        <f>SUM($D$84:$Q$84)</f>
        <v>399</v>
      </c>
      <c r="S84" s="30">
        <v>885.78</v>
      </c>
      <c r="T84" s="49"/>
    </row>
    <row r="85" spans="1:20" s="1" customFormat="1" ht="10.5" customHeight="1" x14ac:dyDescent="0.3">
      <c r="A85" s="42"/>
      <c r="B85" s="43"/>
      <c r="C85" s="29" t="s">
        <v>29</v>
      </c>
      <c r="D85" s="29" t="s">
        <v>79</v>
      </c>
      <c r="E85" s="24">
        <v>697</v>
      </c>
      <c r="F85" s="25">
        <v>1220</v>
      </c>
      <c r="G85" s="25">
        <v>3167</v>
      </c>
      <c r="H85" s="25">
        <v>3291</v>
      </c>
      <c r="I85" s="25">
        <v>3363</v>
      </c>
      <c r="J85" s="25">
        <v>2688</v>
      </c>
      <c r="K85" s="25">
        <v>1276</v>
      </c>
      <c r="L85" s="25"/>
      <c r="M85" s="25"/>
      <c r="N85" s="25"/>
      <c r="O85" s="25"/>
      <c r="P85" s="25"/>
      <c r="Q85" s="25"/>
      <c r="R85" s="26">
        <f>SUM($D$85:$Q$85)</f>
        <v>15702</v>
      </c>
      <c r="S85" s="30">
        <v>34858.44</v>
      </c>
      <c r="T85" s="49"/>
    </row>
    <row r="86" spans="1:20" s="1" customFormat="1" ht="10.5" customHeight="1" x14ac:dyDescent="0.3">
      <c r="A86" s="42"/>
      <c r="B86" s="43"/>
      <c r="C86" s="29" t="s">
        <v>29</v>
      </c>
      <c r="D86" s="29" t="s">
        <v>80</v>
      </c>
      <c r="E86" s="24"/>
      <c r="F86" s="25"/>
      <c r="G86" s="25"/>
      <c r="H86" s="25"/>
      <c r="I86" s="25"/>
      <c r="J86" s="25"/>
      <c r="K86" s="25"/>
      <c r="L86" s="25">
        <v>28</v>
      </c>
      <c r="M86" s="25">
        <v>678</v>
      </c>
      <c r="N86" s="25">
        <v>723</v>
      </c>
      <c r="O86" s="25">
        <v>745</v>
      </c>
      <c r="P86" s="25">
        <v>144</v>
      </c>
      <c r="Q86" s="25">
        <v>212</v>
      </c>
      <c r="R86" s="26">
        <f>SUM($D$86:$Q$86)</f>
        <v>2530</v>
      </c>
      <c r="S86" s="30">
        <v>5616.6</v>
      </c>
      <c r="T86" s="49"/>
    </row>
    <row r="87" spans="1:20" s="1" customFormat="1" ht="10.5" customHeight="1" x14ac:dyDescent="0.3">
      <c r="A87" s="42"/>
      <c r="B87" s="43"/>
      <c r="C87" s="29" t="s">
        <v>29</v>
      </c>
      <c r="D87" s="29" t="s">
        <v>81</v>
      </c>
      <c r="E87" s="24">
        <v>664</v>
      </c>
      <c r="F87" s="25">
        <v>1084</v>
      </c>
      <c r="G87" s="25">
        <v>2636</v>
      </c>
      <c r="H87" s="25">
        <v>2498</v>
      </c>
      <c r="I87" s="25">
        <v>2256</v>
      </c>
      <c r="J87" s="25">
        <v>1857</v>
      </c>
      <c r="K87" s="25">
        <v>1168</v>
      </c>
      <c r="L87" s="25"/>
      <c r="M87" s="25"/>
      <c r="N87" s="25"/>
      <c r="O87" s="25"/>
      <c r="P87" s="25"/>
      <c r="Q87" s="25"/>
      <c r="R87" s="26">
        <f>SUM($D$87:$Q$87)</f>
        <v>12163</v>
      </c>
      <c r="S87" s="30">
        <v>27123.49</v>
      </c>
      <c r="T87" s="49"/>
    </row>
    <row r="88" spans="1:20" s="1" customFormat="1" ht="10.5" customHeight="1" x14ac:dyDescent="0.3">
      <c r="A88" s="42"/>
      <c r="B88" s="43"/>
      <c r="C88" s="29" t="s">
        <v>29</v>
      </c>
      <c r="D88" s="29" t="s">
        <v>82</v>
      </c>
      <c r="E88" s="24"/>
      <c r="F88" s="25"/>
      <c r="G88" s="25"/>
      <c r="H88" s="25"/>
      <c r="I88" s="25"/>
      <c r="J88" s="25"/>
      <c r="K88" s="25"/>
      <c r="L88" s="25">
        <v>25</v>
      </c>
      <c r="M88" s="25">
        <v>687</v>
      </c>
      <c r="N88" s="25">
        <v>693</v>
      </c>
      <c r="O88" s="25">
        <v>735</v>
      </c>
      <c r="P88" s="25">
        <v>129</v>
      </c>
      <c r="Q88" s="25">
        <v>160</v>
      </c>
      <c r="R88" s="26">
        <f>SUM($D$88:$Q$88)</f>
        <v>2429</v>
      </c>
      <c r="S88" s="30">
        <v>5416.67</v>
      </c>
      <c r="T88" s="49"/>
    </row>
    <row r="89" spans="1:20" s="1" customFormat="1" ht="10.5" customHeight="1" x14ac:dyDescent="0.3">
      <c r="A89" s="42"/>
      <c r="B89" s="43"/>
      <c r="C89" s="29" t="s">
        <v>29</v>
      </c>
      <c r="D89" s="29" t="s">
        <v>83</v>
      </c>
      <c r="E89" s="24">
        <v>97</v>
      </c>
      <c r="F89" s="25">
        <v>172</v>
      </c>
      <c r="G89" s="25">
        <v>348</v>
      </c>
      <c r="H89" s="25">
        <v>359</v>
      </c>
      <c r="I89" s="25">
        <v>319</v>
      </c>
      <c r="J89" s="25">
        <v>244</v>
      </c>
      <c r="K89" s="25">
        <v>97</v>
      </c>
      <c r="L89" s="25"/>
      <c r="M89" s="25"/>
      <c r="N89" s="25"/>
      <c r="O89" s="25"/>
      <c r="P89" s="25"/>
      <c r="Q89" s="25"/>
      <c r="R89" s="26">
        <f>SUM($D$89:$Q$89)</f>
        <v>1636</v>
      </c>
      <c r="S89" s="30">
        <v>3631.92</v>
      </c>
      <c r="T89" s="49"/>
    </row>
    <row r="90" spans="1:20" s="1" customFormat="1" ht="10.5" customHeight="1" x14ac:dyDescent="0.3">
      <c r="A90" s="42"/>
      <c r="B90" s="43"/>
      <c r="C90" s="29" t="s">
        <v>29</v>
      </c>
      <c r="D90" s="29" t="s">
        <v>84</v>
      </c>
      <c r="E90" s="24">
        <v>2889</v>
      </c>
      <c r="F90" s="25">
        <v>5095</v>
      </c>
      <c r="G90" s="25">
        <v>9219</v>
      </c>
      <c r="H90" s="25">
        <v>9084</v>
      </c>
      <c r="I90" s="25">
        <v>7939</v>
      </c>
      <c r="J90" s="25">
        <v>5888</v>
      </c>
      <c r="K90" s="25">
        <v>1775</v>
      </c>
      <c r="L90" s="25"/>
      <c r="M90" s="25"/>
      <c r="N90" s="25"/>
      <c r="O90" s="25"/>
      <c r="P90" s="25"/>
      <c r="Q90" s="25"/>
      <c r="R90" s="26">
        <f>SUM($D$90:$Q$90)</f>
        <v>41889</v>
      </c>
      <c r="S90" s="30">
        <v>111424.74</v>
      </c>
      <c r="T90" s="49"/>
    </row>
    <row r="91" spans="1:20" s="1" customFormat="1" ht="10.5" customHeight="1" thickBot="1" x14ac:dyDescent="0.35">
      <c r="A91" s="44"/>
      <c r="B91" s="45"/>
      <c r="C91" s="31" t="s">
        <v>29</v>
      </c>
      <c r="D91" s="31" t="s">
        <v>85</v>
      </c>
      <c r="E91" s="10"/>
      <c r="F91" s="11"/>
      <c r="G91" s="11"/>
      <c r="H91" s="11"/>
      <c r="I91" s="11"/>
      <c r="J91" s="11"/>
      <c r="K91" s="11"/>
      <c r="L91" s="11">
        <v>16</v>
      </c>
      <c r="M91" s="11">
        <v>859</v>
      </c>
      <c r="N91" s="11">
        <v>847</v>
      </c>
      <c r="O91" s="11">
        <v>875</v>
      </c>
      <c r="P91" s="11">
        <v>48</v>
      </c>
      <c r="Q91" s="11">
        <v>121</v>
      </c>
      <c r="R91" s="12">
        <f>SUM($D$91:$Q$91)</f>
        <v>2766</v>
      </c>
      <c r="S91" s="32">
        <v>7357.56</v>
      </c>
      <c r="T91" s="50"/>
    </row>
    <row r="92" spans="1:20" s="1" customFormat="1" ht="10.5" customHeight="1" thickBot="1" x14ac:dyDescent="0.35">
      <c r="A92" s="46"/>
      <c r="B92" s="47"/>
      <c r="C92" s="51" t="s">
        <v>37</v>
      </c>
      <c r="D92" s="47"/>
      <c r="E92" s="13">
        <f t="shared" ref="E92:Q92" si="0">SUM(E$73:E$91)</f>
        <v>9366</v>
      </c>
      <c r="F92" s="13">
        <f t="shared" si="0"/>
        <v>15962</v>
      </c>
      <c r="G92" s="13">
        <f t="shared" si="0"/>
        <v>32726</v>
      </c>
      <c r="H92" s="13">
        <f t="shared" si="0"/>
        <v>32487</v>
      </c>
      <c r="I92" s="13">
        <f t="shared" si="0"/>
        <v>29392</v>
      </c>
      <c r="J92" s="13">
        <f t="shared" si="0"/>
        <v>22560</v>
      </c>
      <c r="K92" s="13">
        <f t="shared" si="0"/>
        <v>9747</v>
      </c>
      <c r="L92" s="13">
        <f t="shared" si="0"/>
        <v>210</v>
      </c>
      <c r="M92" s="13">
        <f t="shared" si="0"/>
        <v>5307</v>
      </c>
      <c r="N92" s="13">
        <f t="shared" si="0"/>
        <v>5418</v>
      </c>
      <c r="O92" s="13">
        <f t="shared" si="0"/>
        <v>5668</v>
      </c>
      <c r="P92" s="13">
        <f t="shared" si="0"/>
        <v>870</v>
      </c>
      <c r="Q92" s="13">
        <f t="shared" si="0"/>
        <v>1225</v>
      </c>
      <c r="R92" s="13">
        <f>SUM($D$92:$Q$92)</f>
        <v>170938</v>
      </c>
      <c r="S92" s="33">
        <f>SUM(S$73:S$91)</f>
        <v>395892.67</v>
      </c>
      <c r="T92" s="14"/>
    </row>
  </sheetData>
  <mergeCells count="70">
    <mergeCell ref="A6:T6"/>
    <mergeCell ref="A1:T1"/>
    <mergeCell ref="A2:T2"/>
    <mergeCell ref="A3:T3"/>
    <mergeCell ref="A4:T4"/>
    <mergeCell ref="A5:T5"/>
    <mergeCell ref="T7:T8"/>
    <mergeCell ref="A9:A15"/>
    <mergeCell ref="B9:B14"/>
    <mergeCell ref="T9:T10"/>
    <mergeCell ref="T11:T12"/>
    <mergeCell ref="T13:T14"/>
    <mergeCell ref="B15:D15"/>
    <mergeCell ref="A7:A8"/>
    <mergeCell ref="B7:B8"/>
    <mergeCell ref="C7:C8"/>
    <mergeCell ref="D7:D8"/>
    <mergeCell ref="E7:R7"/>
    <mergeCell ref="S7:S8"/>
    <mergeCell ref="A29:A33"/>
    <mergeCell ref="B29:B32"/>
    <mergeCell ref="T29:T32"/>
    <mergeCell ref="B33:D33"/>
    <mergeCell ref="A16:A18"/>
    <mergeCell ref="B16:B17"/>
    <mergeCell ref="T16:T17"/>
    <mergeCell ref="B18:D18"/>
    <mergeCell ref="A19:A20"/>
    <mergeCell ref="B20:D20"/>
    <mergeCell ref="A21:A28"/>
    <mergeCell ref="B21:B27"/>
    <mergeCell ref="T21:T22"/>
    <mergeCell ref="T25:T27"/>
    <mergeCell ref="B28:D28"/>
    <mergeCell ref="A34:A35"/>
    <mergeCell ref="B35:D35"/>
    <mergeCell ref="A36:A39"/>
    <mergeCell ref="B36:B38"/>
    <mergeCell ref="T36:T37"/>
    <mergeCell ref="B39:D39"/>
    <mergeCell ref="A40:A42"/>
    <mergeCell ref="B40:B41"/>
    <mergeCell ref="T40:T41"/>
    <mergeCell ref="B42:D42"/>
    <mergeCell ref="A43:A51"/>
    <mergeCell ref="B43:B50"/>
    <mergeCell ref="T43:T44"/>
    <mergeCell ref="T48:T50"/>
    <mergeCell ref="B51:D51"/>
    <mergeCell ref="A52:A58"/>
    <mergeCell ref="B52:B57"/>
    <mergeCell ref="T52:T57"/>
    <mergeCell ref="B58:D58"/>
    <mergeCell ref="A59:A60"/>
    <mergeCell ref="B60:D60"/>
    <mergeCell ref="A73:B92"/>
    <mergeCell ref="T73:T91"/>
    <mergeCell ref="C92:D92"/>
    <mergeCell ref="A61:A64"/>
    <mergeCell ref="B61:B63"/>
    <mergeCell ref="B64:D64"/>
    <mergeCell ref="A65:A67"/>
    <mergeCell ref="B65:B66"/>
    <mergeCell ref="T65:T66"/>
    <mergeCell ref="B67:D67"/>
    <mergeCell ref="A68:A69"/>
    <mergeCell ref="B69:D69"/>
    <mergeCell ref="A70:C70"/>
    <mergeCell ref="A71:T71"/>
    <mergeCell ref="A72:B72"/>
  </mergeCells>
  <phoneticPr fontId="3" type="noConversion"/>
  <pageMargins left="0.11811023622047245" right="0.15748031496062992" top="0.11811023622047245" bottom="0.55118110236220474" header="0" footer="0.15748031496062992"/>
  <pageSetup paperSize="9" scale="80" orientation="landscape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Recap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2019-12-21T02:08:11Z</cp:lastPrinted>
  <dcterms:created xsi:type="dcterms:W3CDTF">2019-12-20T10:01:33Z</dcterms:created>
  <dcterms:modified xsi:type="dcterms:W3CDTF">2019-12-21T04:52:56Z</dcterms:modified>
</cp:coreProperties>
</file>