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9DA11B0B-2F89-4EC7-B534-03DD8F6AF41B}" xr6:coauthVersionLast="47" xr6:coauthVersionMax="47" xr10:uidLastSave="{00000000-0000-0000-0000-000000000000}"/>
  <bookViews>
    <workbookView xWindow="-110" yWindow="-110" windowWidth="19420" windowHeight="10300" activeTab="1" xr2:uid="{401DD569-24C4-3246-AA07-4E9152845FC3}"/>
  </bookViews>
  <sheets>
    <sheet name="Association Rule Mining" sheetId="3" r:id="rId1"/>
    <sheet name="Agglo Clustering - Single" sheetId="5" r:id="rId2"/>
    <sheet name="Agglo Clustering - Complet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6" i="3"/>
  <c r="F30" i="6"/>
  <c r="G29" i="6"/>
  <c r="G24" i="6"/>
  <c r="H23" i="6"/>
  <c r="F23" i="6"/>
  <c r="G22" i="6"/>
  <c r="I14" i="6"/>
  <c r="H14" i="6"/>
  <c r="G14" i="6"/>
  <c r="F17" i="6"/>
  <c r="F16" i="6"/>
  <c r="F15" i="6"/>
  <c r="F22" i="6"/>
  <c r="H17" i="6"/>
  <c r="I16" i="6"/>
  <c r="F14" i="6"/>
  <c r="J9" i="6"/>
  <c r="I9" i="6"/>
  <c r="H9" i="6"/>
  <c r="G17" i="6" s="1"/>
  <c r="G9" i="6"/>
  <c r="F9" i="6"/>
  <c r="J8" i="6"/>
  <c r="I8" i="6"/>
  <c r="H8" i="6"/>
  <c r="G16" i="6" s="1"/>
  <c r="G8" i="6"/>
  <c r="F8" i="6"/>
  <c r="J7" i="6"/>
  <c r="I15" i="6" s="1"/>
  <c r="I7" i="6"/>
  <c r="H15" i="6" s="1"/>
  <c r="H7" i="6"/>
  <c r="G7" i="6"/>
  <c r="F7" i="6"/>
  <c r="J6" i="6"/>
  <c r="I6" i="6"/>
  <c r="H6" i="6"/>
  <c r="G6" i="6"/>
  <c r="F6" i="6"/>
  <c r="J5" i="6"/>
  <c r="I5" i="6"/>
  <c r="H5" i="6"/>
  <c r="G5" i="6"/>
  <c r="F5" i="6"/>
  <c r="F30" i="5"/>
  <c r="G29" i="5"/>
  <c r="H23" i="5"/>
  <c r="G24" i="5"/>
  <c r="H22" i="5"/>
  <c r="F24" i="5"/>
  <c r="G22" i="5"/>
  <c r="F23" i="5"/>
  <c r="F22" i="5"/>
  <c r="I16" i="5"/>
  <c r="H17" i="5"/>
  <c r="I15" i="5"/>
  <c r="G17" i="5"/>
  <c r="G16" i="5"/>
  <c r="H15" i="5"/>
  <c r="I14" i="5"/>
  <c r="F17" i="5"/>
  <c r="H14" i="5"/>
  <c r="F16" i="5"/>
  <c r="G14" i="5"/>
  <c r="F15" i="5"/>
  <c r="F14" i="5"/>
  <c r="J9" i="5"/>
  <c r="J6" i="5"/>
  <c r="J7" i="5"/>
  <c r="J8" i="5"/>
  <c r="J5" i="5"/>
  <c r="I6" i="5"/>
  <c r="I7" i="5"/>
  <c r="I8" i="5"/>
  <c r="I9" i="5"/>
  <c r="I5" i="5"/>
  <c r="H6" i="5"/>
  <c r="H7" i="5"/>
  <c r="H8" i="5"/>
  <c r="H9" i="5"/>
  <c r="H5" i="5"/>
  <c r="G6" i="5"/>
  <c r="G7" i="5"/>
  <c r="G8" i="5"/>
  <c r="G9" i="5"/>
  <c r="G5" i="5"/>
  <c r="F7" i="5"/>
  <c r="F5" i="5"/>
  <c r="F8" i="5"/>
  <c r="F9" i="5"/>
  <c r="F6" i="5"/>
  <c r="H22" i="6" l="1"/>
  <c r="F24" i="6"/>
  <c r="H26" i="3" l="1"/>
  <c r="G26" i="3"/>
  <c r="H25" i="3"/>
  <c r="G25" i="3"/>
  <c r="H24" i="3"/>
  <c r="G24" i="3"/>
  <c r="H23" i="3"/>
  <c r="G23" i="3"/>
  <c r="H22" i="3"/>
  <c r="G22" i="3"/>
  <c r="H21" i="3"/>
  <c r="G21" i="3"/>
  <c r="D28" i="3"/>
  <c r="D27" i="3"/>
  <c r="C28" i="3"/>
  <c r="C27" i="3"/>
  <c r="C26" i="3"/>
  <c r="D25" i="3"/>
  <c r="C25" i="3"/>
  <c r="D24" i="3"/>
  <c r="C24" i="3"/>
  <c r="D23" i="3"/>
  <c r="D22" i="3"/>
  <c r="C22" i="3"/>
  <c r="D21" i="3"/>
  <c r="C21" i="3"/>
  <c r="I12" i="3"/>
  <c r="F17" i="3"/>
  <c r="F16" i="3"/>
  <c r="F15" i="3"/>
  <c r="F14" i="3"/>
  <c r="F13" i="3"/>
  <c r="F12" i="3"/>
  <c r="C16" i="3"/>
  <c r="C15" i="3"/>
  <c r="C14" i="3"/>
  <c r="C13" i="3"/>
  <c r="C12" i="3"/>
</calcChain>
</file>

<file path=xl/sharedStrings.xml><?xml version="1.0" encoding="utf-8"?>
<sst xmlns="http://schemas.openxmlformats.org/spreadsheetml/2006/main" count="150" uniqueCount="65">
  <si>
    <t>Branch</t>
  </si>
  <si>
    <t>Characteristics</t>
  </si>
  <si>
    <t>urban, populous, in-mall, profitable</t>
  </si>
  <si>
    <t>populous, near-school, profitable</t>
  </si>
  <si>
    <t>near-school</t>
  </si>
  <si>
    <t>urban, populous, profitable</t>
  </si>
  <si>
    <t>populous</t>
  </si>
  <si>
    <t>populous, in-mall, profitable</t>
  </si>
  <si>
    <t>in-mall, profitable</t>
  </si>
  <si>
    <t>Instance</t>
  </si>
  <si>
    <t>X</t>
  </si>
  <si>
    <t>Y</t>
  </si>
  <si>
    <t>A</t>
  </si>
  <si>
    <t>B</t>
  </si>
  <si>
    <t>C</t>
  </si>
  <si>
    <t>D</t>
  </si>
  <si>
    <t>E</t>
  </si>
  <si>
    <t>Thresholds</t>
  </si>
  <si>
    <t>Support</t>
  </si>
  <si>
    <t>Confidence</t>
  </si>
  <si>
    <t xml:space="preserve">Lift </t>
  </si>
  <si>
    <t>Itemset Size 1</t>
  </si>
  <si>
    <t>urban</t>
  </si>
  <si>
    <t>in-mall</t>
  </si>
  <si>
    <t>profitable</t>
  </si>
  <si>
    <t>Itemset Size 2</t>
  </si>
  <si>
    <t>urban, populous</t>
  </si>
  <si>
    <t>urban, in-mall</t>
  </si>
  <si>
    <t>urban, profitable</t>
  </si>
  <si>
    <t>populous, in-mall</t>
  </si>
  <si>
    <t>populous, profitable</t>
  </si>
  <si>
    <t>Itemset Size 3</t>
  </si>
  <si>
    <t>Rules</t>
  </si>
  <si>
    <t>urban =&gt; populous</t>
  </si>
  <si>
    <t>populous =&gt; urban</t>
  </si>
  <si>
    <t>urban =&gt; profitable</t>
  </si>
  <si>
    <t>profitable =&gt; urban</t>
  </si>
  <si>
    <t>populous =&gt; profitable</t>
  </si>
  <si>
    <t>profitable =&gt; populous</t>
  </si>
  <si>
    <t>in-mall =&gt; profitable</t>
  </si>
  <si>
    <t>profitable =&gt; in-mall</t>
  </si>
  <si>
    <t>Lift</t>
  </si>
  <si>
    <t>urban, populous =&gt; profitable</t>
  </si>
  <si>
    <t>urban, profitable =&gt; populous</t>
  </si>
  <si>
    <t>populous, profitable =&gt; urban</t>
  </si>
  <si>
    <t>urban =&gt; populous, profitable</t>
  </si>
  <si>
    <t>populous =&gt; urban, profitable</t>
  </si>
  <si>
    <t>profitable =&gt; urban, populous</t>
  </si>
  <si>
    <t>There are seven rules that meet the confidence and lift thresholds.</t>
  </si>
  <si>
    <t>We use the euclidean distance metric.</t>
  </si>
  <si>
    <t>k = 5</t>
  </si>
  <si>
    <t>The closest distance is between A and B. We merge A and B.</t>
  </si>
  <si>
    <t>k = 4</t>
  </si>
  <si>
    <t>A,B</t>
  </si>
  <si>
    <t xml:space="preserve">The closest distance is between C and D. We merge C and D. </t>
  </si>
  <si>
    <t>k = 3</t>
  </si>
  <si>
    <t>C,D</t>
  </si>
  <si>
    <t>The closest distance is between A,B and C,D. We merge them.</t>
  </si>
  <si>
    <t>k = 2</t>
  </si>
  <si>
    <t>A,B,C,D</t>
  </si>
  <si>
    <t>If k = 2 or two clusters, the clusters would be {A,B,C,D} and {E}.</t>
  </si>
  <si>
    <t>The closest distance is between C,D and E. We merge them.</t>
  </si>
  <si>
    <t>C,D,E</t>
  </si>
  <si>
    <t>If k = 2 or two clusters, the clusters would be {A,B} and {C,D,E}.</t>
  </si>
  <si>
    <t>Based on the association rules, we can see that urban, in-mall stores are more likely going to be profitable. Moreover, based on the rules: (urban, populous =&gt; profitable) and (urban, profitable =&gt; populous), there is some association between a store being populous and a store being profitable, especially if the store is in an urban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</si>
</sst>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4AEE-0BAB-EC48-9342-866434B0E2B8}">
  <dimension ref="A1:I40"/>
  <sheetViews>
    <sheetView topLeftCell="A4" zoomScale="81" workbookViewId="0">
      <selection activeCell="G37" sqref="G37"/>
    </sheetView>
  </sheetViews>
  <sheetFormatPr defaultColWidth="10.6640625" defaultRowHeight="15.5" x14ac:dyDescent="0.35"/>
  <cols>
    <col min="1" max="1" width="12.5" bestFit="1" customWidth="1"/>
    <col min="2" max="2" width="37" customWidth="1"/>
    <col min="5" max="5" width="17.9140625" bestFit="1" customWidth="1"/>
    <col min="6" max="6" width="25.9140625" bestFit="1" customWidth="1"/>
    <col min="7" max="7" width="10.6640625" customWidth="1"/>
    <col min="8" max="8" width="24.08203125" bestFit="1" customWidth="1"/>
  </cols>
  <sheetData>
    <row r="1" spans="1:9" x14ac:dyDescent="0.35">
      <c r="A1" s="1" t="s">
        <v>0</v>
      </c>
      <c r="B1" s="1" t="s">
        <v>1</v>
      </c>
      <c r="D1" t="s">
        <v>17</v>
      </c>
    </row>
    <row r="2" spans="1:9" x14ac:dyDescent="0.35">
      <c r="A2" s="1">
        <v>1</v>
      </c>
      <c r="B2" s="1" t="s">
        <v>2</v>
      </c>
      <c r="D2" t="s">
        <v>18</v>
      </c>
      <c r="E2">
        <v>0.3</v>
      </c>
    </row>
    <row r="3" spans="1:9" x14ac:dyDescent="0.35">
      <c r="A3" s="1">
        <v>2</v>
      </c>
      <c r="B3" s="1" t="s">
        <v>3</v>
      </c>
      <c r="D3" t="s">
        <v>19</v>
      </c>
      <c r="E3">
        <v>0.6</v>
      </c>
    </row>
    <row r="4" spans="1:9" x14ac:dyDescent="0.35">
      <c r="A4" s="1">
        <v>3</v>
      </c>
      <c r="B4" s="1" t="s">
        <v>4</v>
      </c>
      <c r="D4" t="s">
        <v>20</v>
      </c>
      <c r="E4">
        <v>1.2</v>
      </c>
    </row>
    <row r="5" spans="1:9" x14ac:dyDescent="0.35">
      <c r="A5" s="1">
        <v>4</v>
      </c>
      <c r="B5" s="1" t="s">
        <v>5</v>
      </c>
    </row>
    <row r="6" spans="1:9" x14ac:dyDescent="0.35">
      <c r="A6" s="1">
        <v>5</v>
      </c>
      <c r="B6" s="1" t="s">
        <v>6</v>
      </c>
    </row>
    <row r="7" spans="1:9" x14ac:dyDescent="0.35">
      <c r="A7" s="1">
        <v>6</v>
      </c>
      <c r="B7" s="1" t="s">
        <v>5</v>
      </c>
    </row>
    <row r="8" spans="1:9" x14ac:dyDescent="0.35">
      <c r="A8" s="1">
        <v>7</v>
      </c>
      <c r="B8" s="1" t="s">
        <v>7</v>
      </c>
    </row>
    <row r="9" spans="1:9" x14ac:dyDescent="0.35">
      <c r="A9" s="1">
        <v>8</v>
      </c>
      <c r="B9" s="1" t="s">
        <v>8</v>
      </c>
    </row>
    <row r="11" spans="1:9" x14ac:dyDescent="0.35">
      <c r="B11" s="1" t="s">
        <v>21</v>
      </c>
      <c r="C11" t="s">
        <v>18</v>
      </c>
      <c r="E11" t="s">
        <v>25</v>
      </c>
      <c r="F11" t="s">
        <v>18</v>
      </c>
      <c r="H11" t="s">
        <v>31</v>
      </c>
      <c r="I11" t="s">
        <v>18</v>
      </c>
    </row>
    <row r="12" spans="1:9" x14ac:dyDescent="0.35">
      <c r="B12" s="6" t="s">
        <v>22</v>
      </c>
      <c r="C12" s="7">
        <f>3/8</f>
        <v>0.375</v>
      </c>
      <c r="E12" s="7" t="s">
        <v>26</v>
      </c>
      <c r="F12" s="7">
        <f>3/8</f>
        <v>0.375</v>
      </c>
      <c r="H12" s="7" t="s">
        <v>5</v>
      </c>
      <c r="I12" s="7">
        <f>3/8</f>
        <v>0.375</v>
      </c>
    </row>
    <row r="13" spans="1:9" x14ac:dyDescent="0.35">
      <c r="B13" s="6" t="s">
        <v>6</v>
      </c>
      <c r="C13" s="7">
        <f>6/8</f>
        <v>0.75</v>
      </c>
      <c r="E13" t="s">
        <v>27</v>
      </c>
      <c r="F13">
        <f>1/8</f>
        <v>0.125</v>
      </c>
    </row>
    <row r="14" spans="1:9" x14ac:dyDescent="0.35">
      <c r="B14" s="6" t="s">
        <v>23</v>
      </c>
      <c r="C14" s="7">
        <f>3/8</f>
        <v>0.375</v>
      </c>
      <c r="E14" s="7" t="s">
        <v>28</v>
      </c>
      <c r="F14" s="7">
        <f>3/8</f>
        <v>0.375</v>
      </c>
    </row>
    <row r="15" spans="1:9" x14ac:dyDescent="0.35">
      <c r="B15" s="6" t="s">
        <v>24</v>
      </c>
      <c r="C15" s="7">
        <f>6/8</f>
        <v>0.75</v>
      </c>
      <c r="E15" t="s">
        <v>29</v>
      </c>
      <c r="F15">
        <f>2/8</f>
        <v>0.25</v>
      </c>
    </row>
    <row r="16" spans="1:9" x14ac:dyDescent="0.35">
      <c r="B16" s="1" t="s">
        <v>4</v>
      </c>
      <c r="C16">
        <f>2/8</f>
        <v>0.25</v>
      </c>
      <c r="E16" s="7" t="s">
        <v>30</v>
      </c>
      <c r="F16" s="7">
        <f>5/8</f>
        <v>0.625</v>
      </c>
    </row>
    <row r="17" spans="1:8" x14ac:dyDescent="0.35">
      <c r="E17" s="7" t="s">
        <v>8</v>
      </c>
      <c r="F17" s="7">
        <f>3/8</f>
        <v>0.375</v>
      </c>
    </row>
    <row r="20" spans="1:8" x14ac:dyDescent="0.35">
      <c r="A20" t="s">
        <v>32</v>
      </c>
      <c r="C20" t="s">
        <v>19</v>
      </c>
      <c r="D20" t="s">
        <v>41</v>
      </c>
      <c r="G20" t="s">
        <v>19</v>
      </c>
      <c r="H20" t="s">
        <v>41</v>
      </c>
    </row>
    <row r="21" spans="1:8" x14ac:dyDescent="0.35">
      <c r="B21" s="7" t="s">
        <v>33</v>
      </c>
      <c r="C21" s="7">
        <f>F12/C12</f>
        <v>1</v>
      </c>
      <c r="D21" s="7">
        <f>C21/C13</f>
        <v>1.3333333333333333</v>
      </c>
      <c r="F21" s="7" t="s">
        <v>42</v>
      </c>
      <c r="G21" s="7">
        <f>I12/F12</f>
        <v>1</v>
      </c>
      <c r="H21" s="7">
        <f>G21/C15</f>
        <v>1.3333333333333333</v>
      </c>
    </row>
    <row r="22" spans="1:8" x14ac:dyDescent="0.35">
      <c r="B22" t="s">
        <v>34</v>
      </c>
      <c r="C22">
        <f>F12/C13</f>
        <v>0.5</v>
      </c>
      <c r="D22">
        <f>C22/C12</f>
        <v>1.3333333333333333</v>
      </c>
      <c r="F22" s="7" t="s">
        <v>43</v>
      </c>
      <c r="G22" s="7">
        <f>I12/F14</f>
        <v>1</v>
      </c>
      <c r="H22" s="7">
        <f>G22/C13</f>
        <v>1.3333333333333333</v>
      </c>
    </row>
    <row r="23" spans="1:8" x14ac:dyDescent="0.35">
      <c r="B23" s="7" t="s">
        <v>35</v>
      </c>
      <c r="C23" s="7">
        <f>F14/C12</f>
        <v>1</v>
      </c>
      <c r="D23" s="7">
        <f>C23/C15</f>
        <v>1.3333333333333333</v>
      </c>
      <c r="F23" s="7" t="s">
        <v>44</v>
      </c>
      <c r="G23" s="7">
        <f>I12/F16</f>
        <v>0.6</v>
      </c>
      <c r="H23" s="7">
        <f>G23/C12</f>
        <v>1.5999999999999999</v>
      </c>
    </row>
    <row r="24" spans="1:8" x14ac:dyDescent="0.35">
      <c r="B24" t="s">
        <v>36</v>
      </c>
      <c r="C24">
        <f>F14/C15</f>
        <v>0.5</v>
      </c>
      <c r="D24">
        <f>C24/C12</f>
        <v>1.3333333333333333</v>
      </c>
      <c r="F24" s="7" t="s">
        <v>45</v>
      </c>
      <c r="G24" s="7">
        <f>I12/C12</f>
        <v>1</v>
      </c>
      <c r="H24" s="7">
        <f>G24/F16</f>
        <v>1.6</v>
      </c>
    </row>
    <row r="25" spans="1:8" x14ac:dyDescent="0.35">
      <c r="B25" t="s">
        <v>37</v>
      </c>
      <c r="C25">
        <f>F16/C13</f>
        <v>0.83333333333333337</v>
      </c>
      <c r="D25">
        <f>C25/C15</f>
        <v>1.1111111111111112</v>
      </c>
      <c r="F25" t="s">
        <v>46</v>
      </c>
      <c r="G25">
        <f>I12/C13</f>
        <v>0.5</v>
      </c>
      <c r="H25">
        <f>G25/F14</f>
        <v>1.3333333333333333</v>
      </c>
    </row>
    <row r="26" spans="1:8" x14ac:dyDescent="0.35">
      <c r="B26" t="s">
        <v>38</v>
      </c>
      <c r="C26">
        <f>F16/C15</f>
        <v>0.83333333333333337</v>
      </c>
      <c r="D26">
        <f>C26/C13</f>
        <v>1.1111111111111112</v>
      </c>
      <c r="F26" t="s">
        <v>47</v>
      </c>
      <c r="G26">
        <f>I12/C15</f>
        <v>0.5</v>
      </c>
      <c r="H26">
        <f>G26/F12</f>
        <v>1.3333333333333333</v>
      </c>
    </row>
    <row r="27" spans="1:8" x14ac:dyDescent="0.35">
      <c r="B27" s="7" t="s">
        <v>39</v>
      </c>
      <c r="C27" s="7">
        <f>F17/C14</f>
        <v>1</v>
      </c>
      <c r="D27" s="7">
        <f>C27/C15</f>
        <v>1.3333333333333333</v>
      </c>
    </row>
    <row r="28" spans="1:8" x14ac:dyDescent="0.35">
      <c r="B28" t="s">
        <v>40</v>
      </c>
      <c r="C28">
        <f>F17/C15</f>
        <v>0.5</v>
      </c>
      <c r="D28">
        <f>C28/C14</f>
        <v>1.3333333333333333</v>
      </c>
    </row>
    <row r="31" spans="1:8" x14ac:dyDescent="0.35">
      <c r="B31" t="s">
        <v>48</v>
      </c>
    </row>
    <row r="32" spans="1:8" x14ac:dyDescent="0.35">
      <c r="B32" s="7" t="s">
        <v>33</v>
      </c>
    </row>
    <row r="33" spans="2:2" x14ac:dyDescent="0.35">
      <c r="B33" s="7" t="s">
        <v>35</v>
      </c>
    </row>
    <row r="34" spans="2:2" x14ac:dyDescent="0.35">
      <c r="B34" s="7" t="s">
        <v>39</v>
      </c>
    </row>
    <row r="35" spans="2:2" x14ac:dyDescent="0.35">
      <c r="B35" s="7" t="s">
        <v>42</v>
      </c>
    </row>
    <row r="36" spans="2:2" x14ac:dyDescent="0.35">
      <c r="B36" s="7" t="s">
        <v>43</v>
      </c>
    </row>
    <row r="37" spans="2:2" x14ac:dyDescent="0.35">
      <c r="B37" s="7" t="s">
        <v>44</v>
      </c>
    </row>
    <row r="38" spans="2:2" x14ac:dyDescent="0.35">
      <c r="B38" s="7" t="s">
        <v>45</v>
      </c>
    </row>
    <row r="40" spans="2:2" ht="124" x14ac:dyDescent="0.35">
      <c r="B40" s="8" t="s">
        <v>64</v>
      </c>
    </row>
  </sheetData>
  <pageMargins left="0.7" right="0.7" top="0.75" bottom="0.75" header="0.3" footer="0.3"/>
  <ignoredErrors>
    <ignoredError sqref="F13 C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0E73-220D-C34D-AFC3-7621682D0B3A}">
  <dimension ref="A1:J32"/>
  <sheetViews>
    <sheetView tabSelected="1" workbookViewId="0">
      <selection activeCell="G13" sqref="G13"/>
    </sheetView>
  </sheetViews>
  <sheetFormatPr defaultColWidth="10.6640625" defaultRowHeight="15.5" x14ac:dyDescent="0.35"/>
  <sheetData>
    <row r="1" spans="1:10" ht="16" thickBot="1" x14ac:dyDescent="0.4">
      <c r="A1" s="2" t="s">
        <v>9</v>
      </c>
      <c r="B1" s="3" t="s">
        <v>10</v>
      </c>
      <c r="C1" s="3" t="s">
        <v>11</v>
      </c>
      <c r="E1" s="9" t="s">
        <v>49</v>
      </c>
    </row>
    <row r="2" spans="1:10" ht="16" thickBot="1" x14ac:dyDescent="0.4">
      <c r="A2" s="4" t="s">
        <v>12</v>
      </c>
      <c r="B2" s="5">
        <v>1</v>
      </c>
      <c r="C2" s="5">
        <v>4</v>
      </c>
    </row>
    <row r="3" spans="1:10" ht="16" thickBot="1" x14ac:dyDescent="0.4">
      <c r="A3" s="4" t="s">
        <v>13</v>
      </c>
      <c r="B3" s="5">
        <v>2</v>
      </c>
      <c r="C3" s="5">
        <v>4</v>
      </c>
    </row>
    <row r="4" spans="1:10" ht="16" thickBot="1" x14ac:dyDescent="0.4">
      <c r="A4" s="4" t="s">
        <v>14</v>
      </c>
      <c r="B4" s="5">
        <v>3</v>
      </c>
      <c r="C4" s="5">
        <v>2</v>
      </c>
      <c r="E4" t="s">
        <v>50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0" ht="16" thickBot="1" x14ac:dyDescent="0.4">
      <c r="A5" s="4" t="s">
        <v>15</v>
      </c>
      <c r="B5" s="5">
        <v>4</v>
      </c>
      <c r="C5" s="5">
        <v>1</v>
      </c>
      <c r="E5" t="s">
        <v>12</v>
      </c>
      <c r="F5">
        <f>SQRT(($B$2-B2)^2 +($C$2-C2)^2)</f>
        <v>0</v>
      </c>
      <c r="G5" s="7">
        <f>SQRT(($B$3-B2)^2 +($C$3-C2)^2)</f>
        <v>1</v>
      </c>
      <c r="H5">
        <f>SQRT(($B$4-B2)^2 +($C$4-C2)^2)</f>
        <v>2.8284271247461903</v>
      </c>
      <c r="I5">
        <f>SQRT(($B$5-B2)^2 +($C$5-C2)^2)</f>
        <v>4.2426406871192848</v>
      </c>
      <c r="J5">
        <f>SQRT(($B$6-B2)^2 +($C$6-C2)^2)</f>
        <v>6.7082039324993694</v>
      </c>
    </row>
    <row r="6" spans="1:10" ht="16" thickBot="1" x14ac:dyDescent="0.4">
      <c r="A6" s="4" t="s">
        <v>16</v>
      </c>
      <c r="B6" s="5">
        <v>7</v>
      </c>
      <c r="C6" s="5">
        <v>1</v>
      </c>
      <c r="E6" t="s">
        <v>13</v>
      </c>
      <c r="F6" s="7">
        <f>SQRT(($B$2-B3)^2 +($C$2-C3)^2)</f>
        <v>1</v>
      </c>
      <c r="G6">
        <f t="shared" ref="G6:G9" si="0">SQRT(($B$3-B3)^2 +($C$3-C3)^2)</f>
        <v>0</v>
      </c>
      <c r="H6">
        <f t="shared" ref="H6:H9" si="1">SQRT(($B$4-B3)^2 +($C$4-C3)^2)</f>
        <v>2.2360679774997898</v>
      </c>
      <c r="I6">
        <f t="shared" ref="I6:I9" si="2">SQRT(($B$5-B3)^2 +($C$5-C3)^2)</f>
        <v>3.6055512754639891</v>
      </c>
      <c r="J6">
        <f t="shared" ref="J6:J8" si="3">SQRT(($B$6-B3)^2 +($C$6-C3)^2)</f>
        <v>5.8309518948453007</v>
      </c>
    </row>
    <row r="7" spans="1:10" x14ac:dyDescent="0.35">
      <c r="E7" t="s">
        <v>14</v>
      </c>
      <c r="F7">
        <f>SQRT(($B$2-B4)^2 +($C$2-C4)^2)</f>
        <v>2.8284271247461903</v>
      </c>
      <c r="G7">
        <f t="shared" si="0"/>
        <v>2.2360679774997898</v>
      </c>
      <c r="H7">
        <f t="shared" si="1"/>
        <v>0</v>
      </c>
      <c r="I7">
        <f t="shared" si="2"/>
        <v>1.4142135623730951</v>
      </c>
      <c r="J7">
        <f t="shared" si="3"/>
        <v>4.1231056256176606</v>
      </c>
    </row>
    <row r="8" spans="1:10" x14ac:dyDescent="0.35">
      <c r="E8" t="s">
        <v>15</v>
      </c>
      <c r="F8">
        <f t="shared" ref="F8:F9" si="4">SQRT(($B$2-B5)^2 +($C$2-C5)^2)</f>
        <v>4.2426406871192848</v>
      </c>
      <c r="G8">
        <f t="shared" si="0"/>
        <v>3.6055512754639891</v>
      </c>
      <c r="H8">
        <f t="shared" si="1"/>
        <v>1.4142135623730951</v>
      </c>
      <c r="I8">
        <f t="shared" si="2"/>
        <v>0</v>
      </c>
      <c r="J8">
        <f t="shared" si="3"/>
        <v>3</v>
      </c>
    </row>
    <row r="9" spans="1:10" x14ac:dyDescent="0.35">
      <c r="E9" t="s">
        <v>16</v>
      </c>
      <c r="F9">
        <f t="shared" si="4"/>
        <v>6.7082039324993694</v>
      </c>
      <c r="G9">
        <f t="shared" si="0"/>
        <v>5.8309518948453007</v>
      </c>
      <c r="H9">
        <f t="shared" si="1"/>
        <v>4.1231056256176606</v>
      </c>
      <c r="I9">
        <f t="shared" si="2"/>
        <v>3</v>
      </c>
      <c r="J9">
        <f>SQRT(($B$6-B6)^2 +($C$6-C6)^2)</f>
        <v>0</v>
      </c>
    </row>
    <row r="11" spans="1:10" x14ac:dyDescent="0.35">
      <c r="E11" t="s">
        <v>51</v>
      </c>
    </row>
    <row r="13" spans="1:10" x14ac:dyDescent="0.35">
      <c r="E13" t="s">
        <v>52</v>
      </c>
      <c r="F13" t="s">
        <v>53</v>
      </c>
      <c r="G13" t="s">
        <v>14</v>
      </c>
      <c r="H13" t="s">
        <v>15</v>
      </c>
      <c r="I13" t="s">
        <v>16</v>
      </c>
    </row>
    <row r="14" spans="1:10" x14ac:dyDescent="0.35">
      <c r="E14" t="s">
        <v>53</v>
      </c>
      <c r="F14">
        <f>0</f>
        <v>0</v>
      </c>
      <c r="G14">
        <f>MIN(F7,G7,H5,H6)</f>
        <v>2.2360679774997898</v>
      </c>
      <c r="H14">
        <f>MIN(I5,I6)</f>
        <v>3.6055512754639891</v>
      </c>
      <c r="I14">
        <f>MIN(J5, J6)</f>
        <v>5.8309518948453007</v>
      </c>
    </row>
    <row r="15" spans="1:10" x14ac:dyDescent="0.35">
      <c r="E15" t="s">
        <v>14</v>
      </c>
      <c r="F15">
        <f>MIN(F7,G7,H5,H6)</f>
        <v>2.2360679774997898</v>
      </c>
      <c r="G15">
        <v>0</v>
      </c>
      <c r="H15" s="7">
        <f>I7</f>
        <v>1.4142135623730951</v>
      </c>
      <c r="I15">
        <f>J7</f>
        <v>4.1231056256176606</v>
      </c>
    </row>
    <row r="16" spans="1:10" x14ac:dyDescent="0.35">
      <c r="E16" t="s">
        <v>15</v>
      </c>
      <c r="F16">
        <f>MIN(I5,I6)</f>
        <v>3.6055512754639891</v>
      </c>
      <c r="G16" s="7">
        <f>H8</f>
        <v>1.4142135623730951</v>
      </c>
      <c r="H16">
        <v>0</v>
      </c>
      <c r="I16">
        <f>J8</f>
        <v>3</v>
      </c>
    </row>
    <row r="17" spans="5:9" x14ac:dyDescent="0.35">
      <c r="E17" t="s">
        <v>16</v>
      </c>
      <c r="F17">
        <f>MIN(J5,J6)</f>
        <v>5.8309518948453007</v>
      </c>
      <c r="G17">
        <f>H9</f>
        <v>4.1231056256176606</v>
      </c>
      <c r="H17">
        <f>I9</f>
        <v>3</v>
      </c>
      <c r="I17">
        <v>0</v>
      </c>
    </row>
    <row r="19" spans="5:9" x14ac:dyDescent="0.35">
      <c r="E19" t="s">
        <v>54</v>
      </c>
    </row>
    <row r="21" spans="5:9" x14ac:dyDescent="0.35">
      <c r="E21" t="s">
        <v>55</v>
      </c>
      <c r="F21" t="s">
        <v>53</v>
      </c>
      <c r="G21" t="s">
        <v>56</v>
      </c>
      <c r="H21" t="s">
        <v>16</v>
      </c>
    </row>
    <row r="22" spans="5:9" x14ac:dyDescent="0.35">
      <c r="E22" t="s">
        <v>53</v>
      </c>
      <c r="F22">
        <f>0</f>
        <v>0</v>
      </c>
      <c r="G22" s="7">
        <f>MIN(G14,H14)</f>
        <v>2.2360679774997898</v>
      </c>
      <c r="H22">
        <f>I14</f>
        <v>5.8309518948453007</v>
      </c>
    </row>
    <row r="23" spans="5:9" x14ac:dyDescent="0.35">
      <c r="E23" t="s">
        <v>56</v>
      </c>
      <c r="F23" s="7">
        <f>MIN(G14,H14)</f>
        <v>2.2360679774997898</v>
      </c>
      <c r="G23">
        <v>0</v>
      </c>
      <c r="H23">
        <f>MIN(I15,I16)</f>
        <v>3</v>
      </c>
    </row>
    <row r="24" spans="5:9" x14ac:dyDescent="0.35">
      <c r="E24" t="s">
        <v>16</v>
      </c>
      <c r="F24">
        <f>F17</f>
        <v>5.8309518948453007</v>
      </c>
      <c r="G24">
        <f>MIN(I15,I16)</f>
        <v>3</v>
      </c>
      <c r="H24">
        <v>0</v>
      </c>
    </row>
    <row r="26" spans="5:9" x14ac:dyDescent="0.35">
      <c r="E26" t="s">
        <v>57</v>
      </c>
    </row>
    <row r="28" spans="5:9" x14ac:dyDescent="0.35">
      <c r="E28" t="s">
        <v>58</v>
      </c>
      <c r="F28" t="s">
        <v>59</v>
      </c>
      <c r="G28" t="s">
        <v>16</v>
      </c>
    </row>
    <row r="29" spans="5:9" x14ac:dyDescent="0.35">
      <c r="E29" t="s">
        <v>59</v>
      </c>
      <c r="F29">
        <v>0</v>
      </c>
      <c r="G29" s="7">
        <f>MIN(H22,H23)</f>
        <v>3</v>
      </c>
    </row>
    <row r="30" spans="5:9" x14ac:dyDescent="0.35">
      <c r="E30" t="s">
        <v>16</v>
      </c>
      <c r="F30" s="7">
        <f>MIN(H22,H23)</f>
        <v>3</v>
      </c>
      <c r="G30">
        <v>0</v>
      </c>
    </row>
    <row r="32" spans="5:9" x14ac:dyDescent="0.35">
      <c r="E3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1DD0-64C9-D943-B0E4-7F1B327F8D0A}">
  <dimension ref="A1:J32"/>
  <sheetViews>
    <sheetView workbookViewId="0">
      <selection activeCell="J13" sqref="J13"/>
    </sheetView>
  </sheetViews>
  <sheetFormatPr defaultColWidth="10.6640625" defaultRowHeight="15.5" x14ac:dyDescent="0.35"/>
  <sheetData>
    <row r="1" spans="1:10" ht="16" thickBot="1" x14ac:dyDescent="0.4">
      <c r="A1" s="2" t="s">
        <v>9</v>
      </c>
      <c r="B1" s="3" t="s">
        <v>10</v>
      </c>
      <c r="C1" s="3" t="s">
        <v>11</v>
      </c>
      <c r="E1" s="9" t="s">
        <v>49</v>
      </c>
    </row>
    <row r="2" spans="1:10" ht="16" thickBot="1" x14ac:dyDescent="0.4">
      <c r="A2" s="4" t="s">
        <v>12</v>
      </c>
      <c r="B2" s="5">
        <v>1</v>
      </c>
      <c r="C2" s="5">
        <v>4</v>
      </c>
    </row>
    <row r="3" spans="1:10" ht="16" thickBot="1" x14ac:dyDescent="0.4">
      <c r="A3" s="4" t="s">
        <v>13</v>
      </c>
      <c r="B3" s="5">
        <v>2</v>
      </c>
      <c r="C3" s="5">
        <v>4</v>
      </c>
    </row>
    <row r="4" spans="1:10" ht="16" thickBot="1" x14ac:dyDescent="0.4">
      <c r="A4" s="4" t="s">
        <v>14</v>
      </c>
      <c r="B4" s="5">
        <v>3</v>
      </c>
      <c r="C4" s="5">
        <v>2</v>
      </c>
      <c r="E4" t="s">
        <v>50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0" ht="16" thickBot="1" x14ac:dyDescent="0.4">
      <c r="A5" s="4" t="s">
        <v>15</v>
      </c>
      <c r="B5" s="5">
        <v>4</v>
      </c>
      <c r="C5" s="5">
        <v>1</v>
      </c>
      <c r="E5" t="s">
        <v>12</v>
      </c>
      <c r="F5">
        <f>SQRT(($B$2-B2)^2 +($C$2-C2)^2)</f>
        <v>0</v>
      </c>
      <c r="G5" s="7">
        <f>SQRT(($B$3-B2)^2 +($C$3-C2)^2)</f>
        <v>1</v>
      </c>
      <c r="H5">
        <f>SQRT(($B$4-B2)^2 +($C$4-C2)^2)</f>
        <v>2.8284271247461903</v>
      </c>
      <c r="I5">
        <f>SQRT(($B$5-B2)^2 +($C$5-C2)^2)</f>
        <v>4.2426406871192848</v>
      </c>
      <c r="J5">
        <f>SQRT(($B$6-B2)^2 +($C$6-C2)^2)</f>
        <v>6.7082039324993694</v>
      </c>
    </row>
    <row r="6" spans="1:10" ht="16" thickBot="1" x14ac:dyDescent="0.4">
      <c r="A6" s="4" t="s">
        <v>16</v>
      </c>
      <c r="B6" s="5">
        <v>7</v>
      </c>
      <c r="C6" s="5">
        <v>1</v>
      </c>
      <c r="E6" t="s">
        <v>13</v>
      </c>
      <c r="F6" s="7">
        <f>SQRT(($B$2-B3)^2 +($C$2-C3)^2)</f>
        <v>1</v>
      </c>
      <c r="G6">
        <f t="shared" ref="G6:G9" si="0">SQRT(($B$3-B3)^2 +($C$3-C3)^2)</f>
        <v>0</v>
      </c>
      <c r="H6">
        <f t="shared" ref="H6:H9" si="1">SQRT(($B$4-B3)^2 +($C$4-C3)^2)</f>
        <v>2.2360679774997898</v>
      </c>
      <c r="I6">
        <f t="shared" ref="I6:I9" si="2">SQRT(($B$5-B3)^2 +($C$5-C3)^2)</f>
        <v>3.6055512754639891</v>
      </c>
      <c r="J6">
        <f t="shared" ref="J6:J8" si="3">SQRT(($B$6-B3)^2 +($C$6-C3)^2)</f>
        <v>5.8309518948453007</v>
      </c>
    </row>
    <row r="7" spans="1:10" x14ac:dyDescent="0.35">
      <c r="E7" t="s">
        <v>14</v>
      </c>
      <c r="F7">
        <f>SQRT(($B$2-B4)^2 +($C$2-C4)^2)</f>
        <v>2.8284271247461903</v>
      </c>
      <c r="G7">
        <f t="shared" si="0"/>
        <v>2.2360679774997898</v>
      </c>
      <c r="H7">
        <f t="shared" si="1"/>
        <v>0</v>
      </c>
      <c r="I7">
        <f t="shared" si="2"/>
        <v>1.4142135623730951</v>
      </c>
      <c r="J7">
        <f t="shared" si="3"/>
        <v>4.1231056256176606</v>
      </c>
    </row>
    <row r="8" spans="1:10" x14ac:dyDescent="0.35">
      <c r="E8" t="s">
        <v>15</v>
      </c>
      <c r="F8">
        <f t="shared" ref="F8:F9" si="4">SQRT(($B$2-B5)^2 +($C$2-C5)^2)</f>
        <v>4.2426406871192848</v>
      </c>
      <c r="G8">
        <f t="shared" si="0"/>
        <v>3.6055512754639891</v>
      </c>
      <c r="H8">
        <f t="shared" si="1"/>
        <v>1.4142135623730951</v>
      </c>
      <c r="I8">
        <f t="shared" si="2"/>
        <v>0</v>
      </c>
      <c r="J8">
        <f t="shared" si="3"/>
        <v>3</v>
      </c>
    </row>
    <row r="9" spans="1:10" x14ac:dyDescent="0.35">
      <c r="E9" t="s">
        <v>16</v>
      </c>
      <c r="F9">
        <f t="shared" si="4"/>
        <v>6.7082039324993694</v>
      </c>
      <c r="G9">
        <f t="shared" si="0"/>
        <v>5.8309518948453007</v>
      </c>
      <c r="H9">
        <f t="shared" si="1"/>
        <v>4.1231056256176606</v>
      </c>
      <c r="I9">
        <f t="shared" si="2"/>
        <v>3</v>
      </c>
      <c r="J9">
        <f>SQRT(($B$6-B6)^2 +($C$6-C6)^2)</f>
        <v>0</v>
      </c>
    </row>
    <row r="11" spans="1:10" x14ac:dyDescent="0.35">
      <c r="E11" t="s">
        <v>51</v>
      </c>
    </row>
    <row r="13" spans="1:10" x14ac:dyDescent="0.35">
      <c r="E13" t="s">
        <v>52</v>
      </c>
      <c r="F13" t="s">
        <v>53</v>
      </c>
      <c r="G13" t="s">
        <v>14</v>
      </c>
      <c r="H13" t="s">
        <v>15</v>
      </c>
      <c r="I13" t="s">
        <v>16</v>
      </c>
    </row>
    <row r="14" spans="1:10" x14ac:dyDescent="0.35">
      <c r="E14" t="s">
        <v>53</v>
      </c>
      <c r="F14">
        <f>0</f>
        <v>0</v>
      </c>
      <c r="G14">
        <f>MAX(F7,G7,H5,H6)</f>
        <v>2.8284271247461903</v>
      </c>
      <c r="H14">
        <f>MAX(I5,I6)</f>
        <v>4.2426406871192848</v>
      </c>
      <c r="I14">
        <f>MAX(J5, J6)</f>
        <v>6.7082039324993694</v>
      </c>
    </row>
    <row r="15" spans="1:10" x14ac:dyDescent="0.35">
      <c r="E15" t="s">
        <v>14</v>
      </c>
      <c r="F15">
        <f>MAX(F7,G7,H5,H6)</f>
        <v>2.8284271247461903</v>
      </c>
      <c r="G15">
        <v>0</v>
      </c>
      <c r="H15" s="7">
        <f>I7</f>
        <v>1.4142135623730951</v>
      </c>
      <c r="I15">
        <f>J7</f>
        <v>4.1231056256176606</v>
      </c>
    </row>
    <row r="16" spans="1:10" x14ac:dyDescent="0.35">
      <c r="E16" t="s">
        <v>15</v>
      </c>
      <c r="F16">
        <f>MAX(I5,I6)</f>
        <v>4.2426406871192848</v>
      </c>
      <c r="G16" s="7">
        <f>H8</f>
        <v>1.4142135623730951</v>
      </c>
      <c r="H16">
        <v>0</v>
      </c>
      <c r="I16">
        <f>J8</f>
        <v>3</v>
      </c>
    </row>
    <row r="17" spans="5:9" x14ac:dyDescent="0.35">
      <c r="E17" t="s">
        <v>16</v>
      </c>
      <c r="F17">
        <f>MAX(J5,J6)</f>
        <v>6.7082039324993694</v>
      </c>
      <c r="G17">
        <f>H9</f>
        <v>4.1231056256176606</v>
      </c>
      <c r="H17">
        <f>I9</f>
        <v>3</v>
      </c>
      <c r="I17">
        <v>0</v>
      </c>
    </row>
    <row r="19" spans="5:9" x14ac:dyDescent="0.35">
      <c r="E19" t="s">
        <v>54</v>
      </c>
    </row>
    <row r="21" spans="5:9" x14ac:dyDescent="0.35">
      <c r="E21" t="s">
        <v>55</v>
      </c>
      <c r="F21" t="s">
        <v>53</v>
      </c>
      <c r="G21" t="s">
        <v>56</v>
      </c>
      <c r="H21" t="s">
        <v>16</v>
      </c>
    </row>
    <row r="22" spans="5:9" x14ac:dyDescent="0.35">
      <c r="E22" t="s">
        <v>53</v>
      </c>
      <c r="F22">
        <f>0</f>
        <v>0</v>
      </c>
      <c r="G22">
        <f>MAX(G14,H14)</f>
        <v>4.2426406871192848</v>
      </c>
      <c r="H22">
        <f>I14</f>
        <v>6.7082039324993694</v>
      </c>
    </row>
    <row r="23" spans="5:9" x14ac:dyDescent="0.35">
      <c r="E23" t="s">
        <v>56</v>
      </c>
      <c r="F23">
        <f>MAX(G14,H14)</f>
        <v>4.2426406871192848</v>
      </c>
      <c r="G23">
        <v>0</v>
      </c>
      <c r="H23" s="7">
        <f>MAX(I15,I16)</f>
        <v>4.1231056256176606</v>
      </c>
    </row>
    <row r="24" spans="5:9" x14ac:dyDescent="0.35">
      <c r="E24" t="s">
        <v>16</v>
      </c>
      <c r="F24">
        <f>F17</f>
        <v>6.7082039324993694</v>
      </c>
      <c r="G24" s="7">
        <f>MAX(I15,I16)</f>
        <v>4.1231056256176606</v>
      </c>
      <c r="H24">
        <v>0</v>
      </c>
    </row>
    <row r="26" spans="5:9" x14ac:dyDescent="0.35">
      <c r="E26" t="s">
        <v>61</v>
      </c>
    </row>
    <row r="28" spans="5:9" x14ac:dyDescent="0.35">
      <c r="E28" t="s">
        <v>58</v>
      </c>
      <c r="F28" t="s">
        <v>53</v>
      </c>
      <c r="G28" t="s">
        <v>62</v>
      </c>
    </row>
    <row r="29" spans="5:9" x14ac:dyDescent="0.35">
      <c r="E29" t="s">
        <v>53</v>
      </c>
      <c r="F29">
        <v>0</v>
      </c>
      <c r="G29" s="7">
        <f>MAX(G22,H22)</f>
        <v>6.7082039324993694</v>
      </c>
    </row>
    <row r="30" spans="5:9" x14ac:dyDescent="0.35">
      <c r="E30" t="s">
        <v>62</v>
      </c>
      <c r="F30" s="7">
        <f>MAX(G22,H22)</f>
        <v>6.7082039324993694</v>
      </c>
      <c r="G30">
        <v>0</v>
      </c>
    </row>
    <row r="32" spans="5:9" x14ac:dyDescent="0.35">
      <c r="E3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Association Rule Mining</vt:lpstr>
      <vt:lpstr>Agglo Clustering - Single</vt:lpstr>
      <vt:lpstr>Agglo Clustering -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Tan</cp:lastModifiedBy>
  <dcterms:created xsi:type="dcterms:W3CDTF">2023-05-11T14:44:54Z</dcterms:created>
  <dcterms:modified xsi:type="dcterms:W3CDTF">2025-04-30T11:51:51Z</dcterms:modified>
</cp:coreProperties>
</file>