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rem\Documents\"/>
    </mc:Choice>
  </mc:AlternateContent>
  <xr:revisionPtr revIDLastSave="0" documentId="13_ncr:1_{89437630-634B-498D-AFF9-F4520D4E4893}" xr6:coauthVersionLast="47" xr6:coauthVersionMax="47" xr10:uidLastSave="{00000000-0000-0000-0000-000000000000}"/>
  <bookViews>
    <workbookView xWindow="-110" yWindow="-110" windowWidth="19420" windowHeight="10300" xr2:uid="{0B6C829C-C072-B143-BF59-B98D0DE0D297}"/>
  </bookViews>
  <sheets>
    <sheet name="Misclassification Error" sheetId="1" r:id="rId1"/>
    <sheet name="Decision Tree Regression" sheetId="2" r:id="rId2"/>
    <sheet name="Naïve Bay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4" i="3" l="1"/>
  <c r="C24" i="3"/>
  <c r="D19" i="3"/>
  <c r="C19" i="3"/>
  <c r="D20" i="3"/>
  <c r="K14" i="2"/>
  <c r="L13" i="2"/>
  <c r="K13" i="2"/>
  <c r="H13" i="2"/>
  <c r="H14" i="2"/>
  <c r="G14" i="2"/>
  <c r="G13" i="2"/>
  <c r="D14" i="2"/>
  <c r="D13" i="2"/>
  <c r="C14" i="2"/>
  <c r="C13" i="2"/>
  <c r="F55" i="1"/>
  <c r="F16" i="1"/>
  <c r="D25" i="3"/>
  <c r="L14" i="2"/>
  <c r="I79" i="1"/>
  <c r="J79" i="1" s="1"/>
  <c r="I78" i="1"/>
  <c r="I70" i="1"/>
  <c r="J70" i="1" s="1"/>
  <c r="I69" i="1"/>
  <c r="J69" i="1" s="1"/>
  <c r="I61" i="1"/>
  <c r="J61" i="1" s="1"/>
  <c r="I60" i="1"/>
  <c r="J60" i="1" s="1"/>
  <c r="I52" i="1"/>
  <c r="J52" i="1" s="1"/>
  <c r="I51" i="1"/>
  <c r="J51" i="1" s="1"/>
  <c r="I43" i="1"/>
  <c r="J43" i="1" s="1"/>
  <c r="I42" i="1"/>
  <c r="J42" i="1" s="1"/>
  <c r="I32" i="1"/>
  <c r="J32" i="1" s="1"/>
  <c r="I31" i="1"/>
  <c r="J31" i="1" s="1"/>
  <c r="I23" i="1"/>
  <c r="J23" i="1" s="1"/>
  <c r="I22" i="1"/>
  <c r="J22" i="1" s="1"/>
  <c r="I13" i="1"/>
  <c r="J13" i="1" s="1"/>
  <c r="I12" i="1"/>
  <c r="F4" i="1"/>
  <c r="D15" i="2" l="1"/>
  <c r="I80" i="1"/>
  <c r="J78" i="1"/>
  <c r="C25" i="3"/>
  <c r="C20" i="3"/>
  <c r="L15" i="2"/>
  <c r="H15" i="2"/>
  <c r="F82" i="1"/>
  <c r="I71" i="1"/>
  <c r="I62" i="1"/>
  <c r="F64" i="1" s="1"/>
  <c r="I53" i="1"/>
  <c r="I44" i="1"/>
  <c r="F46" i="1" s="1"/>
  <c r="I33" i="1"/>
  <c r="F35" i="1" s="1"/>
  <c r="I24" i="1"/>
  <c r="F26" i="1" s="1"/>
  <c r="J12" i="1"/>
  <c r="I14" i="1"/>
  <c r="F73" i="1" l="1"/>
</calcChain>
</file>

<file path=xl/sharedStrings.xml><?xml version="1.0" encoding="utf-8"?>
<sst xmlns="http://schemas.openxmlformats.org/spreadsheetml/2006/main" count="186" uniqueCount="60">
  <si>
    <t>Subject</t>
  </si>
  <si>
    <t>Negative</t>
  </si>
  <si>
    <t>Positive</t>
  </si>
  <si>
    <t>Diagnosis</t>
  </si>
  <si>
    <t>Test Result</t>
  </si>
  <si>
    <t>Employee</t>
  </si>
  <si>
    <t>Profession</t>
  </si>
  <si>
    <t>Years of Experience</t>
  </si>
  <si>
    <t>Monthly Salary (in thousands)</t>
  </si>
  <si>
    <t>Analyst</t>
  </si>
  <si>
    <t>Programmer</t>
  </si>
  <si>
    <t>Misclassification Error(Parent)</t>
  </si>
  <si>
    <t>Label</t>
  </si>
  <si>
    <t>Yes</t>
  </si>
  <si>
    <t>No</t>
  </si>
  <si>
    <t>Total</t>
  </si>
  <si>
    <t>Misclassification Error</t>
  </si>
  <si>
    <t>Weighted Average of Misclassification Error</t>
  </si>
  <si>
    <t>We want to minimize the weighted average.</t>
  </si>
  <si>
    <t>Threshold = 10.3</t>
  </si>
  <si>
    <t>Threshold = 12.6</t>
  </si>
  <si>
    <t>Threshold = 25.2</t>
  </si>
  <si>
    <t>Threshold = 42.8</t>
  </si>
  <si>
    <t>Threshold = 101.9</t>
  </si>
  <si>
    <t>Threshold = 167.3</t>
  </si>
  <si>
    <t>Threshold = 198.5</t>
  </si>
  <si>
    <t>Threshold = 227.6</t>
  </si>
  <si>
    <t>This is the lowest weighted average misclassification error.</t>
  </si>
  <si>
    <t xml:space="preserve">Split 1: </t>
  </si>
  <si>
    <t>Profession : Analyst and Programmer</t>
  </si>
  <si>
    <t>Mean Salary</t>
  </si>
  <si>
    <t>Sum of squared errors</t>
  </si>
  <si>
    <t>TOTAL SSE</t>
  </si>
  <si>
    <t xml:space="preserve">Split 2: </t>
  </si>
  <si>
    <t>Years : 1 and 2,3</t>
  </si>
  <si>
    <t>2,3</t>
  </si>
  <si>
    <t>Years : 1,2 and 3</t>
  </si>
  <si>
    <t>1,2</t>
  </si>
  <si>
    <t>Lowest</t>
  </si>
  <si>
    <t>The split with the lowest SSE is Years of Experience: {1}, {2,3}.</t>
  </si>
  <si>
    <t>Prior</t>
  </si>
  <si>
    <t>Scam</t>
  </si>
  <si>
    <t>Normal</t>
  </si>
  <si>
    <t>product</t>
  </si>
  <si>
    <t>distribution</t>
  </si>
  <si>
    <t>P(as=c|label = v)</t>
  </si>
  <si>
    <t>P(pr=c|label = v)</t>
  </si>
  <si>
    <t>P(ba = c|label = v)</t>
  </si>
  <si>
    <t xml:space="preserve">Scam </t>
  </si>
  <si>
    <t>as = No, pr = Yes, ba = No</t>
  </si>
  <si>
    <t>We classify m1 as normal.</t>
  </si>
  <si>
    <t>a. Example</t>
  </si>
  <si>
    <t>as = Yes, pr = Yes, ba = No</t>
  </si>
  <si>
    <t>b. Example</t>
  </si>
  <si>
    <t>We classify m2 as scam.</t>
  </si>
  <si>
    <t>Greater than threshold?</t>
  </si>
  <si>
    <t>`</t>
  </si>
  <si>
    <t>We skip the first four values and the last eight values because it is all either negative or positive</t>
  </si>
  <si>
    <t>The best threshold is P = 42.8.</t>
  </si>
  <si>
    <t>P(label = 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</si>
</sst>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2" fontId="0" fillId="0" borderId="0" xfId="0" applyNumberFormat="1"/>
    <xf numFmtId="0" fontId="0" fillId="0" borderId="0" xfId="0" applyAlignment="1">
      <alignment vertical="center"/>
    </xf>
    <xf numFmtId="0" fontId="0" fillId="2" borderId="0" xfId="0" applyFill="1"/>
    <xf numFmtId="0" fontId="0" fillId="0" borderId="0" xfId="0" applyAlignment="1">
      <alignment vertical="top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0" fillId="0" borderId="1" xfId="0" applyBorder="1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/>
    <xf numFmtId="0" fontId="1" fillId="0" borderId="0" xfId="0" applyFont="1" applyAlignment="1">
      <alignment horizontal="center" vertical="center" wrapText="1"/>
    </xf>
    <xf numFmtId="0" fontId="0" fillId="0" borderId="1" xfId="0" applyFill="1" applyBorder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0A8D87-F42B-7649-A6C7-6ED02DD75AC5}">
  <dimension ref="A1:J82"/>
  <sheetViews>
    <sheetView tabSelected="1" topLeftCell="A65" zoomScale="92" workbookViewId="0">
      <selection activeCell="J80" sqref="J80"/>
    </sheetView>
  </sheetViews>
  <sheetFormatPr defaultColWidth="10.6640625" defaultRowHeight="15.5" x14ac:dyDescent="0.35"/>
  <cols>
    <col min="2" max="2" width="10.33203125" bestFit="1" customWidth="1"/>
    <col min="5" max="5" width="38.33203125" customWidth="1"/>
  </cols>
  <sheetData>
    <row r="1" spans="1:10" x14ac:dyDescent="0.35">
      <c r="A1" t="s">
        <v>0</v>
      </c>
      <c r="B1" t="s">
        <v>4</v>
      </c>
      <c r="C1" t="s">
        <v>3</v>
      </c>
      <c r="E1" t="s">
        <v>3</v>
      </c>
    </row>
    <row r="2" spans="1:10" x14ac:dyDescent="0.35">
      <c r="A2">
        <v>1</v>
      </c>
      <c r="B2">
        <v>0</v>
      </c>
      <c r="C2" t="s">
        <v>1</v>
      </c>
      <c r="E2" t="s">
        <v>1</v>
      </c>
      <c r="F2">
        <v>8</v>
      </c>
    </row>
    <row r="3" spans="1:10" x14ac:dyDescent="0.35">
      <c r="A3">
        <v>2</v>
      </c>
      <c r="B3">
        <v>1.5</v>
      </c>
      <c r="C3" t="s">
        <v>1</v>
      </c>
      <c r="E3" t="s">
        <v>2</v>
      </c>
      <c r="F3">
        <v>12</v>
      </c>
    </row>
    <row r="4" spans="1:10" x14ac:dyDescent="0.35">
      <c r="A4">
        <v>3</v>
      </c>
      <c r="B4">
        <v>2.8</v>
      </c>
      <c r="C4" t="s">
        <v>1</v>
      </c>
      <c r="E4" t="s">
        <v>11</v>
      </c>
      <c r="F4">
        <f>1 - 12/20</f>
        <v>0.4</v>
      </c>
    </row>
    <row r="5" spans="1:10" x14ac:dyDescent="0.35">
      <c r="A5">
        <v>4</v>
      </c>
      <c r="B5">
        <v>8.6999999999999993</v>
      </c>
      <c r="C5" t="s">
        <v>1</v>
      </c>
      <c r="E5" t="s">
        <v>57</v>
      </c>
    </row>
    <row r="6" spans="1:10" x14ac:dyDescent="0.35">
      <c r="A6">
        <v>5</v>
      </c>
      <c r="B6">
        <v>10.3</v>
      </c>
      <c r="C6" t="s">
        <v>1</v>
      </c>
      <c r="E6" t="s">
        <v>18</v>
      </c>
    </row>
    <row r="7" spans="1:10" x14ac:dyDescent="0.35">
      <c r="A7">
        <v>6</v>
      </c>
      <c r="B7">
        <v>12.6</v>
      </c>
      <c r="C7" t="s">
        <v>2</v>
      </c>
      <c r="E7" s="7" t="s">
        <v>58</v>
      </c>
    </row>
    <row r="8" spans="1:10" x14ac:dyDescent="0.35">
      <c r="A8">
        <v>7</v>
      </c>
      <c r="B8">
        <v>25.2</v>
      </c>
      <c r="C8" t="s">
        <v>1</v>
      </c>
    </row>
    <row r="9" spans="1:10" x14ac:dyDescent="0.35">
      <c r="A9">
        <v>8</v>
      </c>
      <c r="B9">
        <v>42.8</v>
      </c>
      <c r="C9" t="s">
        <v>1</v>
      </c>
      <c r="E9" t="s">
        <v>19</v>
      </c>
      <c r="I9" s="1"/>
    </row>
    <row r="10" spans="1:10" x14ac:dyDescent="0.35">
      <c r="A10">
        <v>9</v>
      </c>
      <c r="B10">
        <v>101.9</v>
      </c>
      <c r="C10" t="s">
        <v>2</v>
      </c>
      <c r="G10" s="5" t="s">
        <v>12</v>
      </c>
      <c r="H10" s="5"/>
      <c r="I10" s="1"/>
    </row>
    <row r="11" spans="1:10" x14ac:dyDescent="0.35">
      <c r="A11">
        <v>10</v>
      </c>
      <c r="B11">
        <v>167.3</v>
      </c>
      <c r="C11" t="s">
        <v>2</v>
      </c>
      <c r="E11" s="2"/>
      <c r="G11" t="s">
        <v>2</v>
      </c>
      <c r="H11" t="s">
        <v>1</v>
      </c>
      <c r="I11" t="s">
        <v>15</v>
      </c>
      <c r="J11" t="s">
        <v>16</v>
      </c>
    </row>
    <row r="12" spans="1:10" x14ac:dyDescent="0.35">
      <c r="A12">
        <v>11</v>
      </c>
      <c r="B12">
        <v>198.5</v>
      </c>
      <c r="C12" t="s">
        <v>2</v>
      </c>
      <c r="E12" s="6" t="s">
        <v>55</v>
      </c>
      <c r="F12" t="s">
        <v>13</v>
      </c>
      <c r="G12">
        <v>12</v>
      </c>
      <c r="H12">
        <v>3</v>
      </c>
      <c r="I12">
        <f>SUM(G12:H12)</f>
        <v>15</v>
      </c>
      <c r="J12">
        <f>1-G12/I12</f>
        <v>0.19999999999999996</v>
      </c>
    </row>
    <row r="13" spans="1:10" x14ac:dyDescent="0.35">
      <c r="A13">
        <v>12</v>
      </c>
      <c r="B13">
        <v>227.6</v>
      </c>
      <c r="C13" t="s">
        <v>1</v>
      </c>
      <c r="E13" s="6"/>
      <c r="F13" t="s">
        <v>14</v>
      </c>
      <c r="G13">
        <v>0</v>
      </c>
      <c r="H13">
        <v>5</v>
      </c>
      <c r="I13">
        <f>SUM(G13:H13)</f>
        <v>5</v>
      </c>
      <c r="J13">
        <f>1-H13/I13</f>
        <v>0</v>
      </c>
    </row>
    <row r="14" spans="1:10" x14ac:dyDescent="0.35">
      <c r="A14">
        <v>13</v>
      </c>
      <c r="B14">
        <v>309.10000000000002</v>
      </c>
      <c r="C14" t="s">
        <v>2</v>
      </c>
      <c r="F14" t="s">
        <v>15</v>
      </c>
      <c r="G14">
        <v>12</v>
      </c>
      <c r="H14">
        <v>8</v>
      </c>
      <c r="I14">
        <f>SUM(I12:I13)</f>
        <v>20</v>
      </c>
    </row>
    <row r="15" spans="1:10" x14ac:dyDescent="0.35">
      <c r="A15">
        <v>14</v>
      </c>
      <c r="B15">
        <v>506.2</v>
      </c>
      <c r="C15" t="s">
        <v>2</v>
      </c>
      <c r="F15" t="s">
        <v>56</v>
      </c>
      <c r="I15" s="1"/>
    </row>
    <row r="16" spans="1:10" x14ac:dyDescent="0.35">
      <c r="A16">
        <v>15</v>
      </c>
      <c r="B16">
        <v>708.9</v>
      </c>
      <c r="C16" t="s">
        <v>2</v>
      </c>
      <c r="E16" t="s">
        <v>17</v>
      </c>
      <c r="F16">
        <f>(I12/I14)*J12 + (I13/I14)*J13</f>
        <v>0.14999999999999997</v>
      </c>
      <c r="I16" s="1"/>
    </row>
    <row r="17" spans="1:10" x14ac:dyDescent="0.35">
      <c r="A17">
        <v>16</v>
      </c>
      <c r="B17">
        <v>806.3</v>
      </c>
      <c r="C17" t="s">
        <v>2</v>
      </c>
      <c r="I17" s="1"/>
    </row>
    <row r="18" spans="1:10" x14ac:dyDescent="0.35">
      <c r="A18">
        <v>17</v>
      </c>
      <c r="B18">
        <v>899.2</v>
      </c>
      <c r="C18" t="s">
        <v>2</v>
      </c>
      <c r="E18" s="4"/>
      <c r="F18" s="4"/>
      <c r="G18" s="4"/>
      <c r="I18" s="1"/>
    </row>
    <row r="19" spans="1:10" x14ac:dyDescent="0.35">
      <c r="A19">
        <v>18</v>
      </c>
      <c r="B19">
        <v>901.1</v>
      </c>
      <c r="C19" t="s">
        <v>2</v>
      </c>
      <c r="E19" t="s">
        <v>20</v>
      </c>
      <c r="I19" s="1"/>
    </row>
    <row r="20" spans="1:10" x14ac:dyDescent="0.35">
      <c r="A20">
        <v>19</v>
      </c>
      <c r="B20">
        <v>928.4</v>
      </c>
      <c r="C20" t="s">
        <v>2</v>
      </c>
      <c r="G20" s="5" t="s">
        <v>12</v>
      </c>
      <c r="H20" s="5"/>
      <c r="I20" s="1"/>
    </row>
    <row r="21" spans="1:10" x14ac:dyDescent="0.35">
      <c r="A21">
        <v>20</v>
      </c>
      <c r="B21">
        <v>933.7</v>
      </c>
      <c r="C21" t="s">
        <v>2</v>
      </c>
      <c r="E21" s="2"/>
      <c r="G21" t="s">
        <v>2</v>
      </c>
      <c r="H21" t="s">
        <v>1</v>
      </c>
      <c r="I21" t="s">
        <v>15</v>
      </c>
      <c r="J21" t="s">
        <v>16</v>
      </c>
    </row>
    <row r="22" spans="1:10" x14ac:dyDescent="0.35">
      <c r="E22" s="6" t="s">
        <v>55</v>
      </c>
      <c r="F22" t="s">
        <v>13</v>
      </c>
      <c r="G22">
        <v>11</v>
      </c>
      <c r="H22">
        <v>3</v>
      </c>
      <c r="I22">
        <f>SUM(G22:H22)</f>
        <v>14</v>
      </c>
      <c r="J22">
        <f>1-G22/I22</f>
        <v>0.2142857142857143</v>
      </c>
    </row>
    <row r="23" spans="1:10" x14ac:dyDescent="0.35">
      <c r="E23" s="6"/>
      <c r="F23" t="s">
        <v>14</v>
      </c>
      <c r="G23">
        <v>1</v>
      </c>
      <c r="H23">
        <v>5</v>
      </c>
      <c r="I23">
        <f>SUM(G23:H23)</f>
        <v>6</v>
      </c>
      <c r="J23">
        <f>1-H23/I23</f>
        <v>0.16666666666666663</v>
      </c>
    </row>
    <row r="24" spans="1:10" x14ac:dyDescent="0.35">
      <c r="F24" t="s">
        <v>15</v>
      </c>
      <c r="G24">
        <v>12</v>
      </c>
      <c r="H24">
        <v>8</v>
      </c>
      <c r="I24">
        <f>SUM(I22:I23)</f>
        <v>20</v>
      </c>
    </row>
    <row r="25" spans="1:10" x14ac:dyDescent="0.35">
      <c r="I25" s="1"/>
    </row>
    <row r="26" spans="1:10" x14ac:dyDescent="0.35">
      <c r="E26" t="s">
        <v>17</v>
      </c>
      <c r="F26">
        <f>(I22/I24)*J22 + (I23/I24)*J23</f>
        <v>0.19999999999999998</v>
      </c>
      <c r="I26" s="1"/>
    </row>
    <row r="28" spans="1:10" x14ac:dyDescent="0.35">
      <c r="E28" t="s">
        <v>21</v>
      </c>
      <c r="I28" s="1"/>
    </row>
    <row r="29" spans="1:10" x14ac:dyDescent="0.35">
      <c r="G29" s="5" t="s">
        <v>12</v>
      </c>
      <c r="H29" s="5"/>
      <c r="I29" s="1"/>
    </row>
    <row r="30" spans="1:10" x14ac:dyDescent="0.35">
      <c r="E30" s="2"/>
      <c r="G30" t="s">
        <v>2</v>
      </c>
      <c r="H30" t="s">
        <v>1</v>
      </c>
      <c r="I30" t="s">
        <v>15</v>
      </c>
      <c r="J30" t="s">
        <v>16</v>
      </c>
    </row>
    <row r="31" spans="1:10" x14ac:dyDescent="0.35">
      <c r="E31" s="6" t="s">
        <v>55</v>
      </c>
      <c r="F31" t="s">
        <v>13</v>
      </c>
      <c r="G31">
        <v>11</v>
      </c>
      <c r="H31">
        <v>2</v>
      </c>
      <c r="I31">
        <f>SUM(G31:H31)</f>
        <v>13</v>
      </c>
      <c r="J31">
        <f>1-G31/I31</f>
        <v>0.15384615384615385</v>
      </c>
    </row>
    <row r="32" spans="1:10" x14ac:dyDescent="0.35">
      <c r="E32" s="6"/>
      <c r="F32" t="s">
        <v>14</v>
      </c>
      <c r="G32">
        <v>1</v>
      </c>
      <c r="H32">
        <v>6</v>
      </c>
      <c r="I32">
        <f>SUM(G32:H32)</f>
        <v>7</v>
      </c>
      <c r="J32">
        <f>1-H32/I32</f>
        <v>0.1428571428571429</v>
      </c>
    </row>
    <row r="33" spans="5:10" x14ac:dyDescent="0.35">
      <c r="F33" t="s">
        <v>15</v>
      </c>
      <c r="G33">
        <v>12</v>
      </c>
      <c r="H33">
        <v>8</v>
      </c>
      <c r="I33">
        <f>SUM(I31:I32)</f>
        <v>20</v>
      </c>
    </row>
    <row r="34" spans="5:10" x14ac:dyDescent="0.35">
      <c r="I34" s="1"/>
    </row>
    <row r="35" spans="5:10" x14ac:dyDescent="0.35">
      <c r="E35" t="s">
        <v>17</v>
      </c>
      <c r="F35">
        <f>(I31/I33)*J31 + (I32/I33)*J32</f>
        <v>0.15000000000000002</v>
      </c>
      <c r="I35" s="1"/>
    </row>
    <row r="39" spans="5:10" x14ac:dyDescent="0.35">
      <c r="E39" t="s">
        <v>22</v>
      </c>
      <c r="I39" s="1"/>
    </row>
    <row r="40" spans="5:10" x14ac:dyDescent="0.35">
      <c r="G40" s="5" t="s">
        <v>12</v>
      </c>
      <c r="H40" s="5"/>
      <c r="I40" s="1"/>
    </row>
    <row r="41" spans="5:10" x14ac:dyDescent="0.35">
      <c r="E41" s="2"/>
      <c r="G41" t="s">
        <v>2</v>
      </c>
      <c r="H41" t="s">
        <v>1</v>
      </c>
      <c r="I41" t="s">
        <v>15</v>
      </c>
      <c r="J41" t="s">
        <v>16</v>
      </c>
    </row>
    <row r="42" spans="5:10" x14ac:dyDescent="0.35">
      <c r="E42" s="6" t="s">
        <v>55</v>
      </c>
      <c r="F42" t="s">
        <v>13</v>
      </c>
      <c r="G42">
        <v>11</v>
      </c>
      <c r="H42">
        <v>1</v>
      </c>
      <c r="I42">
        <f>SUM(G42:H42)</f>
        <v>12</v>
      </c>
      <c r="J42">
        <f>1-G42/I42</f>
        <v>8.333333333333337E-2</v>
      </c>
    </row>
    <row r="43" spans="5:10" x14ac:dyDescent="0.35">
      <c r="E43" s="6"/>
      <c r="F43" t="s">
        <v>14</v>
      </c>
      <c r="G43">
        <v>1</v>
      </c>
      <c r="H43">
        <v>7</v>
      </c>
      <c r="I43">
        <f>SUM(G43:H43)</f>
        <v>8</v>
      </c>
      <c r="J43">
        <f>1-H43/I43</f>
        <v>0.125</v>
      </c>
    </row>
    <row r="44" spans="5:10" x14ac:dyDescent="0.35">
      <c r="F44" t="s">
        <v>15</v>
      </c>
      <c r="G44">
        <v>12</v>
      </c>
      <c r="H44">
        <v>8</v>
      </c>
      <c r="I44">
        <f>SUM(I42:I43)</f>
        <v>20</v>
      </c>
    </row>
    <row r="45" spans="5:10" x14ac:dyDescent="0.35">
      <c r="I45" s="1"/>
    </row>
    <row r="46" spans="5:10" x14ac:dyDescent="0.35">
      <c r="E46" t="s">
        <v>17</v>
      </c>
      <c r="F46" s="3">
        <f>(I42/I44)*J42 + (I43/I44)*J43</f>
        <v>0.10000000000000003</v>
      </c>
      <c r="G46" s="7" t="s">
        <v>27</v>
      </c>
      <c r="I46" s="1"/>
    </row>
    <row r="48" spans="5:10" x14ac:dyDescent="0.35">
      <c r="E48" t="s">
        <v>23</v>
      </c>
      <c r="I48" s="1"/>
    </row>
    <row r="49" spans="5:10" x14ac:dyDescent="0.35">
      <c r="G49" s="5" t="s">
        <v>12</v>
      </c>
      <c r="H49" s="5"/>
      <c r="I49" s="1"/>
    </row>
    <row r="50" spans="5:10" x14ac:dyDescent="0.35">
      <c r="E50" s="2"/>
      <c r="G50" t="s">
        <v>2</v>
      </c>
      <c r="H50" t="s">
        <v>1</v>
      </c>
      <c r="I50" t="s">
        <v>15</v>
      </c>
      <c r="J50" t="s">
        <v>16</v>
      </c>
    </row>
    <row r="51" spans="5:10" x14ac:dyDescent="0.35">
      <c r="E51" s="6" t="s">
        <v>55</v>
      </c>
      <c r="F51" t="s">
        <v>13</v>
      </c>
      <c r="G51">
        <v>10</v>
      </c>
      <c r="H51">
        <v>1</v>
      </c>
      <c r="I51">
        <f>SUM(G51:H51)</f>
        <v>11</v>
      </c>
      <c r="J51">
        <f>1-G51/I51</f>
        <v>9.0909090909090939E-2</v>
      </c>
    </row>
    <row r="52" spans="5:10" x14ac:dyDescent="0.35">
      <c r="E52" s="6"/>
      <c r="F52" t="s">
        <v>14</v>
      </c>
      <c r="G52">
        <v>2</v>
      </c>
      <c r="H52">
        <v>7</v>
      </c>
      <c r="I52">
        <f>SUM(G52:H52)</f>
        <v>9</v>
      </c>
      <c r="J52">
        <f>1-H52/I52</f>
        <v>0.22222222222222221</v>
      </c>
    </row>
    <row r="53" spans="5:10" x14ac:dyDescent="0.35">
      <c r="F53" t="s">
        <v>15</v>
      </c>
      <c r="G53">
        <v>12</v>
      </c>
      <c r="H53">
        <v>8</v>
      </c>
      <c r="I53">
        <f>SUM(I51:I52)</f>
        <v>20</v>
      </c>
    </row>
    <row r="54" spans="5:10" x14ac:dyDescent="0.35">
      <c r="I54" s="1"/>
    </row>
    <row r="55" spans="5:10" x14ac:dyDescent="0.35">
      <c r="E55" t="s">
        <v>17</v>
      </c>
      <c r="F55" s="16">
        <f>(I51/I53)*J51 + (I52/I53)*J52</f>
        <v>0.15000000000000002</v>
      </c>
      <c r="G55" s="7"/>
      <c r="I55" s="1"/>
    </row>
    <row r="57" spans="5:10" x14ac:dyDescent="0.35">
      <c r="E57" t="s">
        <v>24</v>
      </c>
      <c r="I57" s="1"/>
    </row>
    <row r="58" spans="5:10" x14ac:dyDescent="0.35">
      <c r="G58" s="5" t="s">
        <v>12</v>
      </c>
      <c r="H58" s="5"/>
      <c r="I58" s="1"/>
    </row>
    <row r="59" spans="5:10" x14ac:dyDescent="0.35">
      <c r="E59" s="2"/>
      <c r="G59" t="s">
        <v>2</v>
      </c>
      <c r="H59" t="s">
        <v>1</v>
      </c>
      <c r="I59" t="s">
        <v>15</v>
      </c>
      <c r="J59" t="s">
        <v>16</v>
      </c>
    </row>
    <row r="60" spans="5:10" x14ac:dyDescent="0.35">
      <c r="E60" s="6" t="s">
        <v>55</v>
      </c>
      <c r="F60" t="s">
        <v>13</v>
      </c>
      <c r="G60">
        <v>9</v>
      </c>
      <c r="H60">
        <v>1</v>
      </c>
      <c r="I60">
        <f>SUM(G60:H60)</f>
        <v>10</v>
      </c>
      <c r="J60">
        <f>1-G60/I60</f>
        <v>9.9999999999999978E-2</v>
      </c>
    </row>
    <row r="61" spans="5:10" x14ac:dyDescent="0.35">
      <c r="E61" s="6"/>
      <c r="F61" t="s">
        <v>14</v>
      </c>
      <c r="G61">
        <v>3</v>
      </c>
      <c r="H61">
        <v>7</v>
      </c>
      <c r="I61">
        <f>SUM(G61:H61)</f>
        <v>10</v>
      </c>
      <c r="J61">
        <f>1-H61/I61</f>
        <v>0.30000000000000004</v>
      </c>
    </row>
    <row r="62" spans="5:10" x14ac:dyDescent="0.35">
      <c r="F62" t="s">
        <v>15</v>
      </c>
      <c r="G62">
        <v>12</v>
      </c>
      <c r="H62">
        <v>8</v>
      </c>
      <c r="I62">
        <f>SUM(I60:I61)</f>
        <v>20</v>
      </c>
    </row>
    <row r="63" spans="5:10" x14ac:dyDescent="0.35">
      <c r="I63" s="1"/>
    </row>
    <row r="64" spans="5:10" x14ac:dyDescent="0.35">
      <c r="E64" t="s">
        <v>17</v>
      </c>
      <c r="F64">
        <f>(I60/I62)*J60 + (I61/I62)*J61</f>
        <v>0.2</v>
      </c>
      <c r="I64" s="1"/>
    </row>
    <row r="66" spans="5:10" x14ac:dyDescent="0.35">
      <c r="E66" t="s">
        <v>25</v>
      </c>
      <c r="I66" s="1"/>
    </row>
    <row r="67" spans="5:10" x14ac:dyDescent="0.35">
      <c r="G67" s="5" t="s">
        <v>12</v>
      </c>
      <c r="H67" s="5"/>
      <c r="I67" s="1"/>
    </row>
    <row r="68" spans="5:10" x14ac:dyDescent="0.35">
      <c r="E68" s="2"/>
      <c r="G68" t="s">
        <v>2</v>
      </c>
      <c r="H68" t="s">
        <v>1</v>
      </c>
      <c r="I68" t="s">
        <v>15</v>
      </c>
      <c r="J68" t="s">
        <v>16</v>
      </c>
    </row>
    <row r="69" spans="5:10" x14ac:dyDescent="0.35">
      <c r="E69" s="6" t="s">
        <v>55</v>
      </c>
      <c r="F69" t="s">
        <v>13</v>
      </c>
      <c r="G69">
        <v>8</v>
      </c>
      <c r="H69">
        <v>1</v>
      </c>
      <c r="I69">
        <f>SUM(G69:H69)</f>
        <v>9</v>
      </c>
      <c r="J69">
        <f>1-G69/I69</f>
        <v>0.11111111111111116</v>
      </c>
    </row>
    <row r="70" spans="5:10" x14ac:dyDescent="0.35">
      <c r="E70" s="6"/>
      <c r="F70" t="s">
        <v>14</v>
      </c>
      <c r="G70">
        <v>4</v>
      </c>
      <c r="H70">
        <v>7</v>
      </c>
      <c r="I70">
        <f>SUM(G70:H70)</f>
        <v>11</v>
      </c>
      <c r="J70">
        <f>1-H70/I70</f>
        <v>0.36363636363636365</v>
      </c>
    </row>
    <row r="71" spans="5:10" x14ac:dyDescent="0.35">
      <c r="F71" t="s">
        <v>15</v>
      </c>
      <c r="G71">
        <v>12</v>
      </c>
      <c r="H71">
        <v>8</v>
      </c>
      <c r="I71">
        <f>SUM(I69:I70)</f>
        <v>20</v>
      </c>
    </row>
    <row r="72" spans="5:10" x14ac:dyDescent="0.35">
      <c r="I72" s="1"/>
    </row>
    <row r="73" spans="5:10" x14ac:dyDescent="0.35">
      <c r="E73" t="s">
        <v>17</v>
      </c>
      <c r="F73">
        <f>(I69/I71)*J69 + (I70/I71)*J70</f>
        <v>0.25000000000000006</v>
      </c>
      <c r="I73" s="1"/>
    </row>
    <row r="75" spans="5:10" x14ac:dyDescent="0.35">
      <c r="E75" t="s">
        <v>26</v>
      </c>
      <c r="I75" s="1"/>
    </row>
    <row r="76" spans="5:10" x14ac:dyDescent="0.35">
      <c r="G76" s="5" t="s">
        <v>12</v>
      </c>
      <c r="H76" s="5"/>
      <c r="I76" s="1"/>
    </row>
    <row r="77" spans="5:10" x14ac:dyDescent="0.35">
      <c r="E77" s="2"/>
      <c r="G77" t="s">
        <v>2</v>
      </c>
      <c r="H77" t="s">
        <v>1</v>
      </c>
      <c r="I77" t="s">
        <v>15</v>
      </c>
      <c r="J77" t="s">
        <v>16</v>
      </c>
    </row>
    <row r="78" spans="5:10" x14ac:dyDescent="0.35">
      <c r="E78" s="6" t="s">
        <v>55</v>
      </c>
      <c r="F78" t="s">
        <v>13</v>
      </c>
      <c r="G78">
        <v>8</v>
      </c>
      <c r="H78">
        <v>0</v>
      </c>
      <c r="I78">
        <f>SUM(G78:H78)</f>
        <v>8</v>
      </c>
      <c r="J78">
        <f>1-G78/I78</f>
        <v>0</v>
      </c>
    </row>
    <row r="79" spans="5:10" x14ac:dyDescent="0.35">
      <c r="E79" s="6"/>
      <c r="F79" t="s">
        <v>14</v>
      </c>
      <c r="G79">
        <v>4</v>
      </c>
      <c r="H79">
        <v>8</v>
      </c>
      <c r="I79">
        <f>SUM(G79:H79)</f>
        <v>12</v>
      </c>
      <c r="J79">
        <f>1-H79/I79</f>
        <v>0.33333333333333337</v>
      </c>
    </row>
    <row r="80" spans="5:10" x14ac:dyDescent="0.35">
      <c r="F80" t="s">
        <v>15</v>
      </c>
      <c r="G80">
        <v>12</v>
      </c>
      <c r="H80">
        <v>8</v>
      </c>
      <c r="I80">
        <f>SUM(I78:I79)</f>
        <v>20</v>
      </c>
    </row>
    <row r="81" spans="5:9" x14ac:dyDescent="0.35">
      <c r="I81" s="1"/>
    </row>
    <row r="82" spans="5:9" x14ac:dyDescent="0.35">
      <c r="E82" t="s">
        <v>17</v>
      </c>
      <c r="F82">
        <f>(I78/I80)*J78 + (I79/I80)*J79</f>
        <v>0.2</v>
      </c>
      <c r="I8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72EBF-D8D4-A340-9F4C-6902D040C218}">
  <dimension ref="A1:L17"/>
  <sheetViews>
    <sheetView zoomScale="95" workbookViewId="0">
      <selection activeCell="I12" sqref="I12"/>
    </sheetView>
  </sheetViews>
  <sheetFormatPr defaultColWidth="10.6640625" defaultRowHeight="15.5" x14ac:dyDescent="0.35"/>
  <cols>
    <col min="1" max="1" width="9.1640625" bestFit="1" customWidth="1"/>
    <col min="2" max="2" width="11.5" bestFit="1" customWidth="1"/>
    <col min="3" max="3" width="17.33203125" bestFit="1" customWidth="1"/>
    <col min="4" max="4" width="25.83203125" bestFit="1" customWidth="1"/>
    <col min="6" max="6" width="10.6640625" style="8"/>
    <col min="7" max="7" width="14.33203125" bestFit="1" customWidth="1"/>
  </cols>
  <sheetData>
    <row r="1" spans="1:12" x14ac:dyDescent="0.35">
      <c r="A1" t="s">
        <v>5</v>
      </c>
      <c r="B1" t="s">
        <v>6</v>
      </c>
      <c r="C1" t="s">
        <v>7</v>
      </c>
      <c r="D1" t="s">
        <v>8</v>
      </c>
    </row>
    <row r="2" spans="1:12" x14ac:dyDescent="0.35">
      <c r="A2">
        <v>1</v>
      </c>
      <c r="B2" t="s">
        <v>9</v>
      </c>
      <c r="C2">
        <v>1</v>
      </c>
      <c r="D2">
        <v>31</v>
      </c>
    </row>
    <row r="3" spans="1:12" x14ac:dyDescent="0.35">
      <c r="A3">
        <v>2</v>
      </c>
      <c r="B3" t="s">
        <v>9</v>
      </c>
      <c r="C3">
        <v>3</v>
      </c>
      <c r="D3">
        <v>55</v>
      </c>
    </row>
    <row r="4" spans="1:12" x14ac:dyDescent="0.35">
      <c r="A4">
        <v>3</v>
      </c>
      <c r="B4" t="s">
        <v>9</v>
      </c>
      <c r="C4">
        <v>3</v>
      </c>
      <c r="D4">
        <v>52</v>
      </c>
    </row>
    <row r="5" spans="1:12" x14ac:dyDescent="0.35">
      <c r="A5">
        <v>4</v>
      </c>
      <c r="B5" t="s">
        <v>10</v>
      </c>
      <c r="C5">
        <v>1</v>
      </c>
      <c r="D5">
        <v>29</v>
      </c>
    </row>
    <row r="6" spans="1:12" x14ac:dyDescent="0.35">
      <c r="A6">
        <v>5</v>
      </c>
      <c r="B6" t="s">
        <v>10</v>
      </c>
      <c r="C6">
        <v>2</v>
      </c>
      <c r="D6">
        <v>48</v>
      </c>
    </row>
    <row r="7" spans="1:12" x14ac:dyDescent="0.35">
      <c r="A7">
        <v>6</v>
      </c>
      <c r="B7" t="s">
        <v>10</v>
      </c>
      <c r="C7">
        <v>2</v>
      </c>
      <c r="D7">
        <v>58</v>
      </c>
    </row>
    <row r="8" spans="1:12" x14ac:dyDescent="0.35">
      <c r="A8">
        <v>7</v>
      </c>
      <c r="B8" t="s">
        <v>10</v>
      </c>
      <c r="C8">
        <v>2</v>
      </c>
      <c r="D8">
        <v>56</v>
      </c>
    </row>
    <row r="9" spans="1:12" x14ac:dyDescent="0.35">
      <c r="A9">
        <v>8</v>
      </c>
      <c r="B9" t="s">
        <v>10</v>
      </c>
      <c r="C9">
        <v>3</v>
      </c>
      <c r="D9">
        <v>60</v>
      </c>
    </row>
    <row r="11" spans="1:12" x14ac:dyDescent="0.35">
      <c r="B11" s="7" t="s">
        <v>28</v>
      </c>
      <c r="C11" t="s">
        <v>29</v>
      </c>
      <c r="F11" s="9" t="s">
        <v>33</v>
      </c>
      <c r="G11" t="s">
        <v>34</v>
      </c>
      <c r="J11" s="9" t="s">
        <v>33</v>
      </c>
      <c r="K11" t="s">
        <v>36</v>
      </c>
    </row>
    <row r="12" spans="1:12" x14ac:dyDescent="0.35">
      <c r="C12" t="s">
        <v>30</v>
      </c>
      <c r="D12" t="s">
        <v>31</v>
      </c>
      <c r="G12" t="s">
        <v>30</v>
      </c>
      <c r="H12" t="s">
        <v>31</v>
      </c>
      <c r="J12" s="8"/>
      <c r="K12" t="s">
        <v>30</v>
      </c>
      <c r="L12" t="s">
        <v>31</v>
      </c>
    </row>
    <row r="13" spans="1:12" x14ac:dyDescent="0.35">
      <c r="B13" t="s">
        <v>9</v>
      </c>
      <c r="C13">
        <f>AVERAGE(D2:D4)</f>
        <v>46</v>
      </c>
      <c r="D13">
        <f>(D2-C13)^2 +(D3-C13)^2 + (D4-C13)^2</f>
        <v>342</v>
      </c>
      <c r="F13" s="8">
        <v>1</v>
      </c>
      <c r="G13">
        <f>(D2+D5)/2</f>
        <v>30</v>
      </c>
      <c r="H13">
        <f>(D2-G13)^2 + (D5-G13)^2</f>
        <v>2</v>
      </c>
      <c r="J13" s="8" t="s">
        <v>37</v>
      </c>
      <c r="K13">
        <f>(D2+D5+D6+D7+D8)/5</f>
        <v>44.4</v>
      </c>
      <c r="L13">
        <f>(D2-K13)^2+(D5-K13)^2+(D6-K13)^2+(D7-K13)^2+(D8-K13)^2</f>
        <v>749.2</v>
      </c>
    </row>
    <row r="14" spans="1:12" x14ac:dyDescent="0.35">
      <c r="B14" t="s">
        <v>10</v>
      </c>
      <c r="C14">
        <f>AVERAGE(D5:D9)</f>
        <v>50.2</v>
      </c>
      <c r="D14">
        <f>(D5-C14)^2 + (D6-C14)^2 +(D7-C14)^2 + (D8-C14)^2 + (D9-C14)^2</f>
        <v>644.80000000000007</v>
      </c>
      <c r="F14" s="8" t="s">
        <v>35</v>
      </c>
      <c r="G14">
        <f>(D3+D4+D6+D7+D8+D9)/6</f>
        <v>54.833333333333336</v>
      </c>
      <c r="H14">
        <f>(D3-G14)^2+(D4-G14)^2+(D6-G14)^2+(D7-G14)^2+(D8-G14)^2+(D9-G14)^2</f>
        <v>92.833333333333314</v>
      </c>
      <c r="J14" s="8">
        <v>3</v>
      </c>
      <c r="K14">
        <f>(D3+D4+D9)/3</f>
        <v>55.666666666666664</v>
      </c>
      <c r="L14">
        <f>(D3-K14)^2 + (D4-K14)^2 +(D9-K14)^2</f>
        <v>32.666666666666671</v>
      </c>
    </row>
    <row r="15" spans="1:12" x14ac:dyDescent="0.35">
      <c r="C15" t="s">
        <v>32</v>
      </c>
      <c r="D15">
        <f>SUM(D13:D14)</f>
        <v>986.80000000000007</v>
      </c>
      <c r="G15" t="s">
        <v>32</v>
      </c>
      <c r="H15" s="3">
        <f>SUM(H13:H14)</f>
        <v>94.833333333333314</v>
      </c>
      <c r="I15" t="s">
        <v>38</v>
      </c>
      <c r="J15" s="8"/>
      <c r="K15" t="s">
        <v>32</v>
      </c>
      <c r="L15">
        <f>SUM(L13:L14)</f>
        <v>781.86666666666667</v>
      </c>
    </row>
    <row r="17" spans="2:2" x14ac:dyDescent="0.35">
      <c r="B17" s="7" t="s">
        <v>39</v>
      </c>
    </row>
  </sheetData>
  <sortState xmlns:xlrd2="http://schemas.microsoft.com/office/spreadsheetml/2017/richdata2" ref="A2:E11">
    <sortCondition ref="A2:A1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59C767-0BB5-1F47-A81F-41556E708EB1}">
  <dimension ref="A2:D26"/>
  <sheetViews>
    <sheetView topLeftCell="A7" zoomScale="89" workbookViewId="0">
      <selection activeCell="K15" sqref="K15"/>
    </sheetView>
  </sheetViews>
  <sheetFormatPr defaultColWidth="10.6640625" defaultRowHeight="15.5" x14ac:dyDescent="0.35"/>
  <cols>
    <col min="1" max="1" width="23.08203125" customWidth="1"/>
  </cols>
  <sheetData>
    <row r="2" spans="1:4" x14ac:dyDescent="0.35">
      <c r="B2" s="10"/>
      <c r="C2" s="10" t="s">
        <v>41</v>
      </c>
      <c r="D2" s="10" t="s">
        <v>42</v>
      </c>
    </row>
    <row r="3" spans="1:4" x14ac:dyDescent="0.35">
      <c r="A3" s="11" t="s">
        <v>59</v>
      </c>
      <c r="B3" s="12" t="s">
        <v>40</v>
      </c>
      <c r="C3" s="10">
        <v>0.3</v>
      </c>
      <c r="D3" s="10">
        <v>0.7</v>
      </c>
    </row>
    <row r="6" spans="1:4" x14ac:dyDescent="0.35">
      <c r="B6" s="10"/>
      <c r="C6" s="10" t="s">
        <v>41</v>
      </c>
      <c r="D6" s="10" t="s">
        <v>42</v>
      </c>
    </row>
    <row r="7" spans="1:4" x14ac:dyDescent="0.35">
      <c r="A7" s="11" t="s">
        <v>45</v>
      </c>
      <c r="B7" s="12" t="s">
        <v>13</v>
      </c>
      <c r="C7" s="10">
        <v>0.6</v>
      </c>
      <c r="D7" s="10">
        <v>0.01</v>
      </c>
    </row>
    <row r="8" spans="1:4" x14ac:dyDescent="0.35">
      <c r="B8" s="12" t="s">
        <v>14</v>
      </c>
      <c r="C8" s="10">
        <v>0.4</v>
      </c>
      <c r="D8" s="10">
        <v>0.99</v>
      </c>
    </row>
    <row r="10" spans="1:4" x14ac:dyDescent="0.35">
      <c r="B10" s="10"/>
      <c r="C10" s="10" t="s">
        <v>41</v>
      </c>
      <c r="D10" s="10" t="s">
        <v>42</v>
      </c>
    </row>
    <row r="11" spans="1:4" x14ac:dyDescent="0.35">
      <c r="A11" s="11" t="s">
        <v>46</v>
      </c>
      <c r="B11" s="12" t="s">
        <v>13</v>
      </c>
      <c r="C11" s="10">
        <v>0.3</v>
      </c>
      <c r="D11" s="10">
        <v>0.1</v>
      </c>
    </row>
    <row r="12" spans="1:4" x14ac:dyDescent="0.35">
      <c r="B12" s="12" t="s">
        <v>14</v>
      </c>
      <c r="C12" s="10">
        <v>0.7</v>
      </c>
      <c r="D12" s="10">
        <v>0.9</v>
      </c>
    </row>
    <row r="14" spans="1:4" x14ac:dyDescent="0.35">
      <c r="B14" s="10"/>
      <c r="C14" s="10" t="s">
        <v>48</v>
      </c>
      <c r="D14" s="10" t="s">
        <v>42</v>
      </c>
    </row>
    <row r="15" spans="1:4" x14ac:dyDescent="0.35">
      <c r="A15" s="11" t="s">
        <v>47</v>
      </c>
      <c r="B15" s="12" t="s">
        <v>13</v>
      </c>
      <c r="C15" s="10">
        <v>0.5</v>
      </c>
      <c r="D15" s="10">
        <v>0.02</v>
      </c>
    </row>
    <row r="16" spans="1:4" x14ac:dyDescent="0.35">
      <c r="B16" s="12" t="s">
        <v>14</v>
      </c>
      <c r="C16" s="10">
        <v>0.5</v>
      </c>
      <c r="D16" s="10">
        <v>0.98</v>
      </c>
    </row>
    <row r="18" spans="1:4" x14ac:dyDescent="0.35">
      <c r="A18" s="14" t="s">
        <v>51</v>
      </c>
      <c r="B18" s="10"/>
      <c r="C18" s="10" t="s">
        <v>41</v>
      </c>
      <c r="D18" s="10" t="s">
        <v>42</v>
      </c>
    </row>
    <row r="19" spans="1:4" ht="31" x14ac:dyDescent="0.35">
      <c r="A19" s="11" t="s">
        <v>49</v>
      </c>
      <c r="B19" s="12" t="s">
        <v>43</v>
      </c>
      <c r="C19" s="10">
        <f>C3*C8*C11*C16</f>
        <v>1.7999999999999999E-2</v>
      </c>
      <c r="D19" s="13">
        <f>D3*D8*D11*D16</f>
        <v>6.7914000000000002E-2</v>
      </c>
    </row>
    <row r="20" spans="1:4" x14ac:dyDescent="0.35">
      <c r="B20" s="12" t="s">
        <v>44</v>
      </c>
      <c r="C20" s="10">
        <f>C19/(C19+D19)</f>
        <v>0.20951183741881413</v>
      </c>
      <c r="D20" s="13">
        <f>D19/(C19+D19)</f>
        <v>0.79048816258118582</v>
      </c>
    </row>
    <row r="21" spans="1:4" x14ac:dyDescent="0.35">
      <c r="A21" t="s">
        <v>50</v>
      </c>
    </row>
    <row r="23" spans="1:4" x14ac:dyDescent="0.35">
      <c r="A23" s="14" t="s">
        <v>53</v>
      </c>
      <c r="B23" s="10"/>
      <c r="C23" s="10" t="s">
        <v>41</v>
      </c>
      <c r="D23" s="10" t="s">
        <v>42</v>
      </c>
    </row>
    <row r="24" spans="1:4" x14ac:dyDescent="0.35">
      <c r="A24" s="11" t="s">
        <v>52</v>
      </c>
      <c r="B24" s="12" t="s">
        <v>43</v>
      </c>
      <c r="C24" s="13">
        <f>C3*C7*C11*C16</f>
        <v>2.7E-2</v>
      </c>
      <c r="D24" s="15">
        <f>D3*D7*D11*D16</f>
        <v>6.8599999999999998E-4</v>
      </c>
    </row>
    <row r="25" spans="1:4" x14ac:dyDescent="0.35">
      <c r="B25" s="12" t="s">
        <v>44</v>
      </c>
      <c r="C25" s="13">
        <f>C24/(C24+D24)</f>
        <v>0.97522213393050639</v>
      </c>
      <c r="D25" s="15">
        <f>D24/(C24+D24)</f>
        <v>2.4777866069493608E-2</v>
      </c>
    </row>
    <row r="26" spans="1:4" x14ac:dyDescent="0.35">
      <c r="A26" t="s">
        <v>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Misclassification Error</vt:lpstr>
      <vt:lpstr>Decision Tree Regression</vt:lpstr>
      <vt:lpstr>Naïve Bayes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Paul Vergara</dc:creator>
  <cp:lastModifiedBy>Jeremy Tan</cp:lastModifiedBy>
  <dcterms:created xsi:type="dcterms:W3CDTF">2023-10-12T07:02:14Z</dcterms:created>
  <dcterms:modified xsi:type="dcterms:W3CDTF">2025-03-12T11:43:18Z</dcterms:modified>
</cp:coreProperties>
</file>