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CSCI 271 - Data Mining\"/>
    </mc:Choice>
  </mc:AlternateContent>
  <xr:revisionPtr revIDLastSave="0" documentId="13_ncr:1_{974487B3-8805-4506-85C8-0171DF80D34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Set" sheetId="1" r:id="rId1"/>
    <sheet name="GiniIndex" sheetId="2" r:id="rId2"/>
    <sheet name="Entropy" sheetId="5" r:id="rId3"/>
    <sheet name="Misclassification Erro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5" l="1"/>
  <c r="N28" i="5"/>
  <c r="N14" i="5"/>
  <c r="N25" i="5"/>
  <c r="N56" i="6" l="1"/>
  <c r="N78" i="6" l="1"/>
  <c r="N77" i="6"/>
  <c r="N66" i="6"/>
  <c r="N65" i="6"/>
  <c r="N41" i="6"/>
  <c r="N39" i="6"/>
  <c r="N38" i="6"/>
  <c r="N37" i="6"/>
  <c r="N26" i="6"/>
  <c r="N25" i="6"/>
  <c r="N15" i="6"/>
  <c r="N14" i="6"/>
  <c r="N5" i="6"/>
  <c r="N68" i="5"/>
  <c r="N67" i="5"/>
  <c r="N80" i="5"/>
  <c r="N79" i="5"/>
  <c r="N82" i="5" s="1"/>
  <c r="N83" i="5" s="1"/>
  <c r="N39" i="5"/>
  <c r="N38" i="5"/>
  <c r="N37" i="5"/>
  <c r="N26" i="5"/>
  <c r="N15" i="5"/>
  <c r="N5" i="5"/>
  <c r="O27" i="2"/>
  <c r="O28" i="2"/>
  <c r="N28" i="2"/>
  <c r="N27" i="2"/>
  <c r="O23" i="2"/>
  <c r="O24" i="2"/>
  <c r="N24" i="2"/>
  <c r="P24" i="2" s="1"/>
  <c r="Q24" i="2" s="1"/>
  <c r="N23" i="2"/>
  <c r="P27" i="2"/>
  <c r="Q27" i="2" s="1"/>
  <c r="O10" i="2"/>
  <c r="O11" i="2"/>
  <c r="O12" i="2"/>
  <c r="N11" i="2"/>
  <c r="N12" i="2"/>
  <c r="N10" i="2"/>
  <c r="O6" i="2"/>
  <c r="O7" i="2"/>
  <c r="N7" i="2"/>
  <c r="N6" i="2"/>
  <c r="P6" i="2" s="1"/>
  <c r="O2" i="2"/>
  <c r="O3" i="2"/>
  <c r="N3" i="2"/>
  <c r="P3" i="2" s="1"/>
  <c r="N2" i="2"/>
  <c r="P2" i="2" s="1"/>
  <c r="N29" i="5" l="1"/>
  <c r="N68" i="6"/>
  <c r="N69" i="6" s="1"/>
  <c r="N17" i="5"/>
  <c r="N18" i="5" s="1"/>
  <c r="N28" i="6"/>
  <c r="N29" i="6" s="1"/>
  <c r="N41" i="5"/>
  <c r="N42" i="5" s="1"/>
  <c r="P28" i="2"/>
  <c r="Q28" i="2" s="1"/>
  <c r="N80" i="6"/>
  <c r="N81" i="6" s="1"/>
  <c r="N17" i="6"/>
  <c r="N18" i="6" s="1"/>
  <c r="N70" i="5"/>
  <c r="N71" i="5" s="1"/>
  <c r="P10" i="2"/>
  <c r="Q10" i="2" s="1"/>
  <c r="P23" i="2"/>
  <c r="P25" i="2" s="1"/>
  <c r="Q6" i="2"/>
  <c r="P7" i="2"/>
  <c r="Q7" i="2" s="1"/>
  <c r="P4" i="2"/>
  <c r="Q2" i="2"/>
  <c r="P11" i="2"/>
  <c r="Q11" i="2" s="1"/>
  <c r="Q3" i="2"/>
  <c r="P29" i="2"/>
  <c r="Q29" i="2" s="1"/>
  <c r="P12" i="2"/>
  <c r="Q12" i="2" s="1"/>
  <c r="P8" i="2" l="1"/>
  <c r="Q8" i="2" s="1"/>
  <c r="N42" i="6"/>
  <c r="Q23" i="2"/>
  <c r="Q25" i="2" s="1"/>
  <c r="Q4" i="2"/>
  <c r="P13" i="2"/>
  <c r="Q13" i="2"/>
</calcChain>
</file>

<file path=xl/sharedStrings.xml><?xml version="1.0" encoding="utf-8"?>
<sst xmlns="http://schemas.openxmlformats.org/spreadsheetml/2006/main" count="1016" uniqueCount="65">
  <si>
    <t>Alt</t>
  </si>
  <si>
    <t>Bar</t>
  </si>
  <si>
    <t>Fri</t>
  </si>
  <si>
    <t>Hun</t>
  </si>
  <si>
    <t>Pat</t>
  </si>
  <si>
    <t>Price</t>
  </si>
  <si>
    <t>Rain</t>
  </si>
  <si>
    <t>Res</t>
  </si>
  <si>
    <t>Type</t>
  </si>
  <si>
    <t>Label</t>
  </si>
  <si>
    <t>Yes</t>
  </si>
  <si>
    <t>No</t>
  </si>
  <si>
    <t>Some</t>
  </si>
  <si>
    <t>Full</t>
  </si>
  <si>
    <t>None</t>
  </si>
  <si>
    <t>High</t>
  </si>
  <si>
    <t>Med</t>
  </si>
  <si>
    <t>Low</t>
  </si>
  <si>
    <t>French</t>
  </si>
  <si>
    <t>Thai</t>
  </si>
  <si>
    <t>Burger</t>
  </si>
  <si>
    <t>Italian</t>
  </si>
  <si>
    <t>0 to 10</t>
  </si>
  <si>
    <t>30 to 60</t>
  </si>
  <si>
    <t>10 to 30</t>
  </si>
  <si>
    <t>Est</t>
  </si>
  <si>
    <t>1hr</t>
  </si>
  <si>
    <t>Gini Index</t>
  </si>
  <si>
    <t>Pat = Full</t>
  </si>
  <si>
    <t>Sum</t>
  </si>
  <si>
    <t>Alt-Gini Index</t>
  </si>
  <si>
    <t>Hun-Gini Index</t>
  </si>
  <si>
    <t>Pat-Gini Index</t>
  </si>
  <si>
    <t>&lt;---- Minimum</t>
  </si>
  <si>
    <t xml:space="preserve">Since the feature, "Patrons", has the lowest Gini coefficient, the decision tree is split according to the Patrons feature. </t>
  </si>
  <si>
    <t xml:space="preserve">Since the "Hungry" feature has the lower Gini index, the Hungry feature will be used as the next decision node in the tree. </t>
  </si>
  <si>
    <t>There are three branches, "None", "Some", and "Full".  For the branches of "None" and "Some", since all the instances for each branch have the same label, a decision can be made after those two branches. However, for the "Full" branch, since its instances have both "Yes" and "No" labels, the branch must be split further.</t>
  </si>
  <si>
    <t>Entropy (Label)</t>
  </si>
  <si>
    <t>Entropy(Label, Alt)</t>
  </si>
  <si>
    <t>Entropy(Label, Hun)</t>
  </si>
  <si>
    <t>Entropy(Label, Pat)</t>
  </si>
  <si>
    <t>Entropy(Yes)</t>
  </si>
  <si>
    <t>Entropy(No)</t>
  </si>
  <si>
    <t>Total</t>
  </si>
  <si>
    <t>Entropy(None)</t>
  </si>
  <si>
    <t>Entropy(Some)</t>
  </si>
  <si>
    <t>Entropy(Full)</t>
  </si>
  <si>
    <t>Info_Gain(Label, Alt)</t>
  </si>
  <si>
    <t>Info_Gain(Label, Hun)</t>
  </si>
  <si>
    <t xml:space="preserve">Info_Gain(Label, Pat) </t>
  </si>
  <si>
    <t>Since the information gain from splitting on the "Patrons" feature is the largest, we choose the "Patrons" feature as the root node.</t>
  </si>
  <si>
    <t>Since all the instances under the "None" value branch have the same label, None is a leaf node. Likewise, Some is a leaf node. We only need to further split the Full branch.</t>
  </si>
  <si>
    <t>Misclassification Error (Label)</t>
  </si>
  <si>
    <t>Misclassification Error(Label, Alt)</t>
  </si>
  <si>
    <t>Misclassification Error(Yes)</t>
  </si>
  <si>
    <t>Misclassification Error(No)</t>
  </si>
  <si>
    <t xml:space="preserve">Jeremy Marcus S. Tan </t>
  </si>
  <si>
    <t>Misclassification Error(Label, Hun)</t>
  </si>
  <si>
    <t>Misclassification Error(None)</t>
  </si>
  <si>
    <t>Misclassification Error(Some)</t>
  </si>
  <si>
    <t>Misclassification Error(Full)</t>
  </si>
  <si>
    <t>Misclassification Error(Label, Pat)</t>
  </si>
  <si>
    <t>&lt;---- Maximum</t>
  </si>
  <si>
    <t>Since the information gain from splitting on the Hungry feature is the greatest, the next decision node in the tree is the Hungry feature.</t>
  </si>
  <si>
    <t>Since there is no information gain from splitting on either the Alternate or Hungry feature, there is no need to do a further split in the decision 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</si>
</sst>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quotePrefix="1" applyBorder="1"/>
    <xf numFmtId="16" fontId="0" fillId="0" borderId="1" xfId="0" applyNumberFormat="1" applyBorder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97" workbookViewId="0">
      <selection activeCell="K23" sqref="K23"/>
    </sheetView>
  </sheetViews>
  <sheetFormatPr defaultColWidth="10.58203125" defaultRowHeight="15.5" x14ac:dyDescent="0.35"/>
  <cols>
    <col min="1" max="2" width="4" bestFit="1" customWidth="1"/>
    <col min="3" max="3" width="3.33203125" bestFit="1" customWidth="1"/>
    <col min="4" max="4" width="4.33203125" bestFit="1" customWidth="1"/>
    <col min="5" max="5" width="5.83203125" bestFit="1" customWidth="1"/>
    <col min="6" max="6" width="5.08203125" bestFit="1" customWidth="1"/>
    <col min="7" max="7" width="4.83203125" bestFit="1" customWidth="1"/>
    <col min="8" max="8" width="4.08203125" bestFit="1" customWidth="1"/>
    <col min="9" max="9" width="6.58203125" bestFit="1" customWidth="1"/>
    <col min="10" max="10" width="7.83203125" bestFit="1" customWidth="1"/>
    <col min="11" max="11" width="5.5" bestFit="1" customWidth="1"/>
  </cols>
  <sheetData>
    <row r="1" spans="1:11" x14ac:dyDescent="0.35">
      <c r="A1" t="s">
        <v>56</v>
      </c>
    </row>
    <row r="3" spans="1:1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25</v>
      </c>
      <c r="K3" s="2" t="s">
        <v>9</v>
      </c>
    </row>
    <row r="4" spans="1:11" x14ac:dyDescent="0.35">
      <c r="A4" s="2" t="s">
        <v>10</v>
      </c>
      <c r="B4" s="2" t="s">
        <v>11</v>
      </c>
      <c r="C4" s="2" t="s">
        <v>11</v>
      </c>
      <c r="D4" s="2" t="s">
        <v>10</v>
      </c>
      <c r="E4" s="2" t="s">
        <v>12</v>
      </c>
      <c r="F4" s="2" t="s">
        <v>15</v>
      </c>
      <c r="G4" s="2" t="s">
        <v>11</v>
      </c>
      <c r="H4" s="2" t="s">
        <v>10</v>
      </c>
      <c r="I4" s="2" t="s">
        <v>18</v>
      </c>
      <c r="J4" s="3" t="s">
        <v>22</v>
      </c>
      <c r="K4" s="2" t="s">
        <v>10</v>
      </c>
    </row>
    <row r="5" spans="1:11" x14ac:dyDescent="0.35">
      <c r="A5" s="2" t="s">
        <v>10</v>
      </c>
      <c r="B5" s="2" t="s">
        <v>11</v>
      </c>
      <c r="C5" s="2" t="s">
        <v>11</v>
      </c>
      <c r="D5" s="2" t="s">
        <v>10</v>
      </c>
      <c r="E5" s="2" t="s">
        <v>13</v>
      </c>
      <c r="F5" s="2" t="s">
        <v>17</v>
      </c>
      <c r="G5" s="2" t="s">
        <v>11</v>
      </c>
      <c r="H5" s="2" t="s">
        <v>11</v>
      </c>
      <c r="I5" s="2" t="s">
        <v>19</v>
      </c>
      <c r="J5" s="2" t="s">
        <v>23</v>
      </c>
      <c r="K5" s="2" t="s">
        <v>11</v>
      </c>
    </row>
    <row r="6" spans="1:11" x14ac:dyDescent="0.35">
      <c r="A6" s="2" t="s">
        <v>11</v>
      </c>
      <c r="B6" s="2" t="s">
        <v>10</v>
      </c>
      <c r="C6" s="2" t="s">
        <v>11</v>
      </c>
      <c r="D6" s="2" t="s">
        <v>11</v>
      </c>
      <c r="E6" s="2" t="s">
        <v>12</v>
      </c>
      <c r="F6" s="2" t="s">
        <v>17</v>
      </c>
      <c r="G6" s="2" t="s">
        <v>11</v>
      </c>
      <c r="H6" s="2" t="s">
        <v>11</v>
      </c>
      <c r="I6" s="2" t="s">
        <v>20</v>
      </c>
      <c r="J6" s="2" t="s">
        <v>22</v>
      </c>
      <c r="K6" s="2" t="s">
        <v>10</v>
      </c>
    </row>
    <row r="7" spans="1:11" x14ac:dyDescent="0.35">
      <c r="A7" s="2" t="s">
        <v>10</v>
      </c>
      <c r="B7" s="2" t="s">
        <v>11</v>
      </c>
      <c r="C7" s="2" t="s">
        <v>10</v>
      </c>
      <c r="D7" s="2" t="s">
        <v>10</v>
      </c>
      <c r="E7" s="2" t="s">
        <v>13</v>
      </c>
      <c r="F7" s="2" t="s">
        <v>17</v>
      </c>
      <c r="G7" s="2" t="s">
        <v>10</v>
      </c>
      <c r="H7" s="2" t="s">
        <v>11</v>
      </c>
      <c r="I7" s="2" t="s">
        <v>19</v>
      </c>
      <c r="J7" s="4" t="s">
        <v>24</v>
      </c>
      <c r="K7" s="2" t="s">
        <v>10</v>
      </c>
    </row>
    <row r="8" spans="1:11" x14ac:dyDescent="0.35">
      <c r="A8" s="2" t="s">
        <v>10</v>
      </c>
      <c r="B8" s="2" t="s">
        <v>11</v>
      </c>
      <c r="C8" s="2" t="s">
        <v>10</v>
      </c>
      <c r="D8" s="2" t="s">
        <v>11</v>
      </c>
      <c r="E8" s="2" t="s">
        <v>13</v>
      </c>
      <c r="F8" s="2" t="s">
        <v>15</v>
      </c>
      <c r="G8" s="2" t="s">
        <v>11</v>
      </c>
      <c r="H8" s="2" t="s">
        <v>10</v>
      </c>
      <c r="I8" s="2" t="s">
        <v>18</v>
      </c>
      <c r="J8" s="2" t="s">
        <v>26</v>
      </c>
      <c r="K8" s="2" t="s">
        <v>11</v>
      </c>
    </row>
    <row r="9" spans="1:11" x14ac:dyDescent="0.35">
      <c r="A9" s="2" t="s">
        <v>11</v>
      </c>
      <c r="B9" s="2" t="s">
        <v>10</v>
      </c>
      <c r="C9" s="2" t="s">
        <v>11</v>
      </c>
      <c r="D9" s="2" t="s">
        <v>10</v>
      </c>
      <c r="E9" s="2" t="s">
        <v>12</v>
      </c>
      <c r="F9" s="2" t="s">
        <v>16</v>
      </c>
      <c r="G9" s="2" t="s">
        <v>10</v>
      </c>
      <c r="H9" s="2" t="s">
        <v>10</v>
      </c>
      <c r="I9" s="2" t="s">
        <v>21</v>
      </c>
      <c r="J9" s="2" t="s">
        <v>22</v>
      </c>
      <c r="K9" s="2" t="s">
        <v>10</v>
      </c>
    </row>
    <row r="10" spans="1:11" x14ac:dyDescent="0.35">
      <c r="A10" s="2" t="s">
        <v>11</v>
      </c>
      <c r="B10" s="2" t="s">
        <v>10</v>
      </c>
      <c r="C10" s="2" t="s">
        <v>11</v>
      </c>
      <c r="D10" s="2" t="s">
        <v>11</v>
      </c>
      <c r="E10" s="2" t="s">
        <v>14</v>
      </c>
      <c r="F10" s="2" t="s">
        <v>17</v>
      </c>
      <c r="G10" s="2" t="s">
        <v>10</v>
      </c>
      <c r="H10" s="2" t="s">
        <v>11</v>
      </c>
      <c r="I10" s="2" t="s">
        <v>20</v>
      </c>
      <c r="J10" s="2" t="s">
        <v>22</v>
      </c>
      <c r="K10" s="2" t="s">
        <v>11</v>
      </c>
    </row>
    <row r="11" spans="1:11" x14ac:dyDescent="0.35">
      <c r="A11" s="2" t="s">
        <v>11</v>
      </c>
      <c r="B11" s="2" t="s">
        <v>11</v>
      </c>
      <c r="C11" s="2" t="s">
        <v>11</v>
      </c>
      <c r="D11" s="2" t="s">
        <v>10</v>
      </c>
      <c r="E11" s="2" t="s">
        <v>12</v>
      </c>
      <c r="F11" s="2" t="s">
        <v>16</v>
      </c>
      <c r="G11" s="2" t="s">
        <v>10</v>
      </c>
      <c r="H11" s="2" t="s">
        <v>10</v>
      </c>
      <c r="I11" s="2" t="s">
        <v>19</v>
      </c>
      <c r="J11" s="2" t="s">
        <v>22</v>
      </c>
      <c r="K11" s="2" t="s">
        <v>10</v>
      </c>
    </row>
    <row r="12" spans="1:11" x14ac:dyDescent="0.35">
      <c r="A12" s="2" t="s">
        <v>11</v>
      </c>
      <c r="B12" s="2" t="s">
        <v>10</v>
      </c>
      <c r="C12" s="2" t="s">
        <v>10</v>
      </c>
      <c r="D12" s="2" t="s">
        <v>11</v>
      </c>
      <c r="E12" s="2" t="s">
        <v>13</v>
      </c>
      <c r="F12" s="2" t="s">
        <v>17</v>
      </c>
      <c r="G12" s="2" t="s">
        <v>10</v>
      </c>
      <c r="H12" s="2" t="s">
        <v>11</v>
      </c>
      <c r="I12" s="2" t="s">
        <v>20</v>
      </c>
      <c r="J12" s="2" t="s">
        <v>26</v>
      </c>
      <c r="K12" s="2" t="s">
        <v>11</v>
      </c>
    </row>
    <row r="13" spans="1:11" x14ac:dyDescent="0.35">
      <c r="A13" s="2" t="s">
        <v>10</v>
      </c>
      <c r="B13" s="2" t="s">
        <v>10</v>
      </c>
      <c r="C13" s="2" t="s">
        <v>10</v>
      </c>
      <c r="D13" s="2" t="s">
        <v>10</v>
      </c>
      <c r="E13" s="2" t="s">
        <v>13</v>
      </c>
      <c r="F13" s="2" t="s">
        <v>15</v>
      </c>
      <c r="G13" s="2" t="s">
        <v>11</v>
      </c>
      <c r="H13" s="2" t="s">
        <v>10</v>
      </c>
      <c r="I13" s="2" t="s">
        <v>21</v>
      </c>
      <c r="J13" s="2" t="s">
        <v>24</v>
      </c>
      <c r="K13" s="2" t="s">
        <v>11</v>
      </c>
    </row>
    <row r="14" spans="1:11" x14ac:dyDescent="0.35">
      <c r="A14" s="2" t="s">
        <v>11</v>
      </c>
      <c r="B14" s="2" t="s">
        <v>11</v>
      </c>
      <c r="C14" s="2" t="s">
        <v>11</v>
      </c>
      <c r="D14" s="2" t="s">
        <v>11</v>
      </c>
      <c r="E14" s="2" t="s">
        <v>14</v>
      </c>
      <c r="F14" s="2" t="s">
        <v>17</v>
      </c>
      <c r="G14" s="2" t="s">
        <v>11</v>
      </c>
      <c r="H14" s="2" t="s">
        <v>11</v>
      </c>
      <c r="I14" s="2" t="s">
        <v>19</v>
      </c>
      <c r="J14" s="2" t="s">
        <v>22</v>
      </c>
      <c r="K14" s="2" t="s">
        <v>11</v>
      </c>
    </row>
    <row r="15" spans="1:11" x14ac:dyDescent="0.35">
      <c r="A15" s="2" t="s">
        <v>10</v>
      </c>
      <c r="B15" s="2" t="s">
        <v>10</v>
      </c>
      <c r="C15" s="2" t="s">
        <v>10</v>
      </c>
      <c r="D15" s="2" t="s">
        <v>10</v>
      </c>
      <c r="E15" s="2" t="s">
        <v>13</v>
      </c>
      <c r="F15" s="2" t="s">
        <v>17</v>
      </c>
      <c r="G15" s="2" t="s">
        <v>11</v>
      </c>
      <c r="H15" s="2" t="s">
        <v>11</v>
      </c>
      <c r="I15" s="2" t="s">
        <v>20</v>
      </c>
      <c r="J15" s="2" t="s">
        <v>23</v>
      </c>
      <c r="K15" s="2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opLeftCell="A11" zoomScale="90" workbookViewId="0">
      <selection activeCell="Q17" sqref="Q17"/>
    </sheetView>
  </sheetViews>
  <sheetFormatPr defaultColWidth="10.58203125" defaultRowHeight="15.5" x14ac:dyDescent="0.35"/>
  <cols>
    <col min="1" max="3" width="4" bestFit="1" customWidth="1"/>
    <col min="4" max="4" width="4.33203125" bestFit="1" customWidth="1"/>
    <col min="5" max="5" width="5.83203125" bestFit="1" customWidth="1"/>
    <col min="6" max="6" width="5.08203125" bestFit="1" customWidth="1"/>
    <col min="7" max="7" width="4.83203125" bestFit="1" customWidth="1"/>
    <col min="8" max="8" width="4.08203125" bestFit="1" customWidth="1"/>
    <col min="9" max="9" width="6.58203125" bestFit="1" customWidth="1"/>
    <col min="10" max="10" width="7.83203125" bestFit="1" customWidth="1"/>
    <col min="11" max="11" width="5.5" bestFit="1" customWidth="1"/>
    <col min="17" max="17" width="10.83203125" style="5"/>
    <col min="18" max="18" width="13.08203125" bestFit="1" customWidth="1"/>
    <col min="19" max="19" width="13.33203125" bestFit="1" customWidth="1"/>
  </cols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  <c r="K1" s="2" t="s">
        <v>9</v>
      </c>
      <c r="M1" t="s">
        <v>0</v>
      </c>
      <c r="N1" t="s">
        <v>10</v>
      </c>
      <c r="O1" t="s">
        <v>11</v>
      </c>
      <c r="P1" t="s">
        <v>29</v>
      </c>
      <c r="Q1" s="5" t="s">
        <v>27</v>
      </c>
    </row>
    <row r="2" spans="1:19" x14ac:dyDescent="0.35">
      <c r="A2" s="2" t="s">
        <v>10</v>
      </c>
      <c r="B2" s="2" t="s">
        <v>11</v>
      </c>
      <c r="C2" s="2" t="s">
        <v>11</v>
      </c>
      <c r="D2" s="2" t="s">
        <v>10</v>
      </c>
      <c r="E2" s="2" t="s">
        <v>12</v>
      </c>
      <c r="F2" s="2" t="s">
        <v>15</v>
      </c>
      <c r="G2" s="2" t="s">
        <v>11</v>
      </c>
      <c r="H2" s="2" t="s">
        <v>10</v>
      </c>
      <c r="I2" s="2" t="s">
        <v>18</v>
      </c>
      <c r="J2" s="3" t="s">
        <v>22</v>
      </c>
      <c r="K2" s="2" t="s">
        <v>10</v>
      </c>
      <c r="M2" t="s">
        <v>10</v>
      </c>
      <c r="N2">
        <f>COUNTIFS($A$2:$A$13,$M2,$K$2:$K$13,N$1)</f>
        <v>3</v>
      </c>
      <c r="O2">
        <f>COUNTIFS($A$2:$A$13,$M2,$K$2:$K$13,O$1)</f>
        <v>3</v>
      </c>
      <c r="P2">
        <f>SUM(N2:O2)</f>
        <v>6</v>
      </c>
      <c r="Q2" s="5">
        <f>1-(N2/P2)^2-(O2/P2)^2</f>
        <v>0.5</v>
      </c>
    </row>
    <row r="3" spans="1:19" x14ac:dyDescent="0.35">
      <c r="A3" s="2" t="s">
        <v>10</v>
      </c>
      <c r="B3" s="2" t="s">
        <v>11</v>
      </c>
      <c r="C3" s="2" t="s">
        <v>11</v>
      </c>
      <c r="D3" s="2" t="s">
        <v>10</v>
      </c>
      <c r="E3" s="2" t="s">
        <v>13</v>
      </c>
      <c r="F3" s="2" t="s">
        <v>17</v>
      </c>
      <c r="G3" s="2" t="s">
        <v>11</v>
      </c>
      <c r="H3" s="2" t="s">
        <v>11</v>
      </c>
      <c r="I3" s="2" t="s">
        <v>19</v>
      </c>
      <c r="J3" s="2" t="s">
        <v>23</v>
      </c>
      <c r="K3" s="2" t="s">
        <v>11</v>
      </c>
      <c r="M3" t="s">
        <v>11</v>
      </c>
      <c r="N3">
        <f>COUNTIFS($A$2:$A$13,$M3,$K$2:$K$13,N$1)</f>
        <v>3</v>
      </c>
      <c r="O3">
        <f>COUNTIFS($A$2:$A$13,$M3,$K$2:$K$13,O$1)</f>
        <v>3</v>
      </c>
      <c r="P3">
        <f>SUM(N3:O3)</f>
        <v>6</v>
      </c>
      <c r="Q3" s="5">
        <f>1-(N3/P3)^2-(O3/P3)^2</f>
        <v>0.5</v>
      </c>
    </row>
    <row r="4" spans="1:19" x14ac:dyDescent="0.35">
      <c r="A4" s="2" t="s">
        <v>11</v>
      </c>
      <c r="B4" s="2" t="s">
        <v>10</v>
      </c>
      <c r="C4" s="2" t="s">
        <v>11</v>
      </c>
      <c r="D4" s="2" t="s">
        <v>11</v>
      </c>
      <c r="E4" s="2" t="s">
        <v>12</v>
      </c>
      <c r="F4" s="2" t="s">
        <v>17</v>
      </c>
      <c r="G4" s="2" t="s">
        <v>11</v>
      </c>
      <c r="H4" s="2" t="s">
        <v>11</v>
      </c>
      <c r="I4" s="2" t="s">
        <v>20</v>
      </c>
      <c r="J4" s="2" t="s">
        <v>22</v>
      </c>
      <c r="K4" s="2" t="s">
        <v>10</v>
      </c>
      <c r="P4">
        <f>SUM(P2:P3)</f>
        <v>12</v>
      </c>
      <c r="Q4" s="6">
        <f>Q2*P2/P4+Q3*P3/P4</f>
        <v>0.5</v>
      </c>
      <c r="R4" t="s">
        <v>30</v>
      </c>
    </row>
    <row r="5" spans="1:19" x14ac:dyDescent="0.35">
      <c r="A5" s="2" t="s">
        <v>10</v>
      </c>
      <c r="B5" s="2" t="s">
        <v>11</v>
      </c>
      <c r="C5" s="2" t="s">
        <v>10</v>
      </c>
      <c r="D5" s="2" t="s">
        <v>10</v>
      </c>
      <c r="E5" s="2" t="s">
        <v>13</v>
      </c>
      <c r="F5" s="2" t="s">
        <v>17</v>
      </c>
      <c r="G5" s="2" t="s">
        <v>10</v>
      </c>
      <c r="H5" s="2" t="s">
        <v>11</v>
      </c>
      <c r="I5" s="2" t="s">
        <v>19</v>
      </c>
      <c r="J5" s="4" t="s">
        <v>24</v>
      </c>
      <c r="K5" s="2" t="s">
        <v>10</v>
      </c>
      <c r="M5" t="s">
        <v>3</v>
      </c>
      <c r="N5" t="s">
        <v>10</v>
      </c>
      <c r="O5" t="s">
        <v>11</v>
      </c>
      <c r="P5" t="s">
        <v>29</v>
      </c>
      <c r="Q5" s="5" t="s">
        <v>27</v>
      </c>
    </row>
    <row r="6" spans="1:19" x14ac:dyDescent="0.35">
      <c r="A6" s="2" t="s">
        <v>10</v>
      </c>
      <c r="B6" s="2" t="s">
        <v>11</v>
      </c>
      <c r="C6" s="2" t="s">
        <v>10</v>
      </c>
      <c r="D6" s="2" t="s">
        <v>11</v>
      </c>
      <c r="E6" s="2" t="s">
        <v>13</v>
      </c>
      <c r="F6" s="2" t="s">
        <v>15</v>
      </c>
      <c r="G6" s="2" t="s">
        <v>11</v>
      </c>
      <c r="H6" s="2" t="s">
        <v>10</v>
      </c>
      <c r="I6" s="2" t="s">
        <v>18</v>
      </c>
      <c r="J6" s="2" t="s">
        <v>26</v>
      </c>
      <c r="K6" s="2" t="s">
        <v>11</v>
      </c>
      <c r="M6" t="s">
        <v>10</v>
      </c>
      <c r="N6">
        <f>COUNTIFS($D$2:$D$13,$M6,$K$2:$K$13,N$5)</f>
        <v>5</v>
      </c>
      <c r="O6">
        <f>COUNTIFS($D$2:$D$13,$M6,$K$2:$K$13,O$5)</f>
        <v>2</v>
      </c>
      <c r="P6">
        <f>SUM(N6:O6)</f>
        <v>7</v>
      </c>
      <c r="Q6" s="5">
        <f>1-(N6/P6)^2-(O6/P6)^2</f>
        <v>0.40816326530612246</v>
      </c>
    </row>
    <row r="7" spans="1:19" x14ac:dyDescent="0.35">
      <c r="A7" s="2" t="s">
        <v>11</v>
      </c>
      <c r="B7" s="2" t="s">
        <v>10</v>
      </c>
      <c r="C7" s="2" t="s">
        <v>11</v>
      </c>
      <c r="D7" s="2" t="s">
        <v>10</v>
      </c>
      <c r="E7" s="2" t="s">
        <v>12</v>
      </c>
      <c r="F7" s="2" t="s">
        <v>16</v>
      </c>
      <c r="G7" s="2" t="s">
        <v>10</v>
      </c>
      <c r="H7" s="2" t="s">
        <v>10</v>
      </c>
      <c r="I7" s="2" t="s">
        <v>21</v>
      </c>
      <c r="J7" s="2" t="s">
        <v>22</v>
      </c>
      <c r="K7" s="2" t="s">
        <v>10</v>
      </c>
      <c r="M7" t="s">
        <v>11</v>
      </c>
      <c r="N7">
        <f>COUNTIFS($D$2:$D$13,$M7,$K$2:$K$13,N$5)</f>
        <v>1</v>
      </c>
      <c r="O7">
        <f>COUNTIFS($D$2:$D$13,$M7,$K$2:$K$13,O$5)</f>
        <v>4</v>
      </c>
      <c r="P7">
        <f>SUM(N7:O7)</f>
        <v>5</v>
      </c>
      <c r="Q7" s="5">
        <f>1-(N7/P7)^2-(O7/P7)^2</f>
        <v>0.31999999999999984</v>
      </c>
    </row>
    <row r="8" spans="1:19" x14ac:dyDescent="0.35">
      <c r="A8" s="2" t="s">
        <v>11</v>
      </c>
      <c r="B8" s="2" t="s">
        <v>10</v>
      </c>
      <c r="C8" s="2" t="s">
        <v>11</v>
      </c>
      <c r="D8" s="2" t="s">
        <v>11</v>
      </c>
      <c r="E8" s="2" t="s">
        <v>14</v>
      </c>
      <c r="F8" s="2" t="s">
        <v>17</v>
      </c>
      <c r="G8" s="2" t="s">
        <v>10</v>
      </c>
      <c r="H8" s="2" t="s">
        <v>11</v>
      </c>
      <c r="I8" s="2" t="s">
        <v>20</v>
      </c>
      <c r="J8" s="2" t="s">
        <v>22</v>
      </c>
      <c r="K8" s="2" t="s">
        <v>11</v>
      </c>
      <c r="P8">
        <f>SUM(P6:P7)</f>
        <v>12</v>
      </c>
      <c r="Q8" s="6">
        <f>Q6*P6/P8+Q7*P7/P8</f>
        <v>0.37142857142857139</v>
      </c>
      <c r="R8" t="s">
        <v>31</v>
      </c>
    </row>
    <row r="9" spans="1:19" x14ac:dyDescent="0.35">
      <c r="A9" s="2" t="s">
        <v>11</v>
      </c>
      <c r="B9" s="2" t="s">
        <v>11</v>
      </c>
      <c r="C9" s="2" t="s">
        <v>11</v>
      </c>
      <c r="D9" s="2" t="s">
        <v>10</v>
      </c>
      <c r="E9" s="2" t="s">
        <v>12</v>
      </c>
      <c r="F9" s="2" t="s">
        <v>16</v>
      </c>
      <c r="G9" s="2" t="s">
        <v>10</v>
      </c>
      <c r="H9" s="2" t="s">
        <v>10</v>
      </c>
      <c r="I9" s="2" t="s">
        <v>19</v>
      </c>
      <c r="J9" s="2" t="s">
        <v>22</v>
      </c>
      <c r="K9" s="2" t="s">
        <v>10</v>
      </c>
      <c r="M9" t="s">
        <v>4</v>
      </c>
      <c r="N9" t="s">
        <v>10</v>
      </c>
      <c r="O9" t="s">
        <v>11</v>
      </c>
      <c r="P9" t="s">
        <v>29</v>
      </c>
      <c r="Q9" s="5" t="s">
        <v>27</v>
      </c>
    </row>
    <row r="10" spans="1:19" x14ac:dyDescent="0.35">
      <c r="A10" s="2" t="s">
        <v>11</v>
      </c>
      <c r="B10" s="2" t="s">
        <v>10</v>
      </c>
      <c r="C10" s="2" t="s">
        <v>10</v>
      </c>
      <c r="D10" s="2" t="s">
        <v>11</v>
      </c>
      <c r="E10" s="2" t="s">
        <v>13</v>
      </c>
      <c r="F10" s="2" t="s">
        <v>17</v>
      </c>
      <c r="G10" s="2" t="s">
        <v>10</v>
      </c>
      <c r="H10" s="2" t="s">
        <v>11</v>
      </c>
      <c r="I10" s="2" t="s">
        <v>20</v>
      </c>
      <c r="J10" s="2" t="s">
        <v>26</v>
      </c>
      <c r="K10" s="2" t="s">
        <v>11</v>
      </c>
      <c r="M10" t="s">
        <v>14</v>
      </c>
      <c r="N10">
        <f>COUNTIFS($E$2:$E$13,$M10,$K$2:$K$13,N$9)</f>
        <v>0</v>
      </c>
      <c r="O10">
        <f>COUNTIFS($E$2:$E$13,$M10,$K$2:$K$13,O$9)</f>
        <v>2</v>
      </c>
      <c r="P10">
        <f>SUM(N10:O10)</f>
        <v>2</v>
      </c>
      <c r="Q10" s="5">
        <f>1-(N10/P10)^2-(O10/P10)^2</f>
        <v>0</v>
      </c>
    </row>
    <row r="11" spans="1:19" x14ac:dyDescent="0.35">
      <c r="A11" s="2" t="s">
        <v>10</v>
      </c>
      <c r="B11" s="2" t="s">
        <v>10</v>
      </c>
      <c r="C11" s="2" t="s">
        <v>10</v>
      </c>
      <c r="D11" s="2" t="s">
        <v>10</v>
      </c>
      <c r="E11" s="2" t="s">
        <v>13</v>
      </c>
      <c r="F11" s="2" t="s">
        <v>15</v>
      </c>
      <c r="G11" s="2" t="s">
        <v>11</v>
      </c>
      <c r="H11" s="2" t="s">
        <v>10</v>
      </c>
      <c r="I11" s="2" t="s">
        <v>21</v>
      </c>
      <c r="J11" s="2" t="s">
        <v>24</v>
      </c>
      <c r="K11" s="2" t="s">
        <v>11</v>
      </c>
      <c r="M11" t="s">
        <v>12</v>
      </c>
      <c r="N11">
        <f t="shared" ref="N11:O12" si="0">COUNTIFS($E$2:$E$13,$M11,$K$2:$K$13,N$9)</f>
        <v>4</v>
      </c>
      <c r="O11">
        <f t="shared" si="0"/>
        <v>0</v>
      </c>
      <c r="P11">
        <f>SUM(N11:O11)</f>
        <v>4</v>
      </c>
      <c r="Q11" s="5">
        <f>1-(N11/P11)^2-(O11/P11)^2</f>
        <v>0</v>
      </c>
    </row>
    <row r="12" spans="1:19" x14ac:dyDescent="0.35">
      <c r="A12" s="2" t="s">
        <v>11</v>
      </c>
      <c r="B12" s="2" t="s">
        <v>11</v>
      </c>
      <c r="C12" s="2" t="s">
        <v>11</v>
      </c>
      <c r="D12" s="2" t="s">
        <v>11</v>
      </c>
      <c r="E12" s="2" t="s">
        <v>14</v>
      </c>
      <c r="F12" s="2" t="s">
        <v>17</v>
      </c>
      <c r="G12" s="2" t="s">
        <v>11</v>
      </c>
      <c r="H12" s="2" t="s">
        <v>11</v>
      </c>
      <c r="I12" s="2" t="s">
        <v>19</v>
      </c>
      <c r="J12" s="2" t="s">
        <v>22</v>
      </c>
      <c r="K12" s="2" t="s">
        <v>11</v>
      </c>
      <c r="M12" t="s">
        <v>13</v>
      </c>
      <c r="N12">
        <f t="shared" si="0"/>
        <v>2</v>
      </c>
      <c r="O12">
        <f t="shared" si="0"/>
        <v>4</v>
      </c>
      <c r="P12">
        <f>SUM(N12:O12)</f>
        <v>6</v>
      </c>
      <c r="Q12" s="5">
        <f>1-(N12/P12)^2-(O12/P12)^2</f>
        <v>0.44444444444444442</v>
      </c>
    </row>
    <row r="13" spans="1:19" x14ac:dyDescent="0.35">
      <c r="A13" s="2" t="s">
        <v>10</v>
      </c>
      <c r="B13" s="2" t="s">
        <v>10</v>
      </c>
      <c r="C13" s="2" t="s">
        <v>10</v>
      </c>
      <c r="D13" s="2" t="s">
        <v>10</v>
      </c>
      <c r="E13" s="2" t="s">
        <v>13</v>
      </c>
      <c r="F13" s="2" t="s">
        <v>17</v>
      </c>
      <c r="G13" s="2" t="s">
        <v>11</v>
      </c>
      <c r="H13" s="2" t="s">
        <v>11</v>
      </c>
      <c r="I13" s="2" t="s">
        <v>20</v>
      </c>
      <c r="J13" s="2" t="s">
        <v>23</v>
      </c>
      <c r="K13" s="2" t="s">
        <v>10</v>
      </c>
      <c r="P13">
        <f>SUM(P10:P12)</f>
        <v>12</v>
      </c>
      <c r="Q13" s="6">
        <f>Q10*P10/P13+Q11*P11/P13+Q12*P12/P13</f>
        <v>0.22222222222222221</v>
      </c>
      <c r="R13" t="s">
        <v>32</v>
      </c>
      <c r="S13" t="s">
        <v>33</v>
      </c>
    </row>
    <row r="15" spans="1:19" x14ac:dyDescent="0.35">
      <c r="A15" t="s">
        <v>34</v>
      </c>
    </row>
    <row r="16" spans="1:19" x14ac:dyDescent="0.35">
      <c r="A16" s="11" t="s">
        <v>36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9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9" ht="15.6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9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9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2" spans="1:19" x14ac:dyDescent="0.35">
      <c r="A22" s="1" t="s">
        <v>28</v>
      </c>
      <c r="M22" t="s">
        <v>0</v>
      </c>
      <c r="N22" t="s">
        <v>10</v>
      </c>
      <c r="O22" t="s">
        <v>11</v>
      </c>
      <c r="P22" t="s">
        <v>29</v>
      </c>
      <c r="Q22" s="5" t="s">
        <v>27</v>
      </c>
    </row>
    <row r="23" spans="1:19" x14ac:dyDescent="0.3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25</v>
      </c>
      <c r="K23" s="2" t="s">
        <v>9</v>
      </c>
      <c r="M23" t="s">
        <v>10</v>
      </c>
      <c r="N23">
        <f>COUNTIFS($A$24:$A$29,$M23,$K$24:$K$29,N$22)</f>
        <v>2</v>
      </c>
      <c r="O23">
        <f>COUNTIFS($A$24:$A$29,$M23,$K$24:$K$29,O$22)</f>
        <v>3</v>
      </c>
      <c r="P23">
        <f>SUM(N23:O23)</f>
        <v>5</v>
      </c>
      <c r="Q23" s="5">
        <f>1-(N23/P23)^2-(O23/P23)^2</f>
        <v>0.48</v>
      </c>
    </row>
    <row r="24" spans="1:19" x14ac:dyDescent="0.35">
      <c r="A24" s="2" t="s">
        <v>10</v>
      </c>
      <c r="B24" s="2" t="s">
        <v>11</v>
      </c>
      <c r="C24" s="2" t="s">
        <v>11</v>
      </c>
      <c r="D24" s="2" t="s">
        <v>10</v>
      </c>
      <c r="E24" s="2" t="s">
        <v>13</v>
      </c>
      <c r="F24" s="2" t="s">
        <v>17</v>
      </c>
      <c r="G24" s="2" t="s">
        <v>11</v>
      </c>
      <c r="H24" s="2" t="s">
        <v>11</v>
      </c>
      <c r="I24" s="2" t="s">
        <v>19</v>
      </c>
      <c r="J24" s="2" t="s">
        <v>23</v>
      </c>
      <c r="K24" s="2" t="s">
        <v>11</v>
      </c>
      <c r="M24" t="s">
        <v>11</v>
      </c>
      <c r="N24">
        <f>COUNTIFS($A$24:$A$29,$M24,$K$24:$K$29,N$22)</f>
        <v>0</v>
      </c>
      <c r="O24">
        <f>COUNTIFS($A$24:$A$29,$M24,$K$24:$K$29,O$22)</f>
        <v>1</v>
      </c>
      <c r="P24">
        <f>SUM(N24:O24)</f>
        <v>1</v>
      </c>
      <c r="Q24" s="5">
        <f>1-(N24/P24)^2-(O24/P24)^2</f>
        <v>0</v>
      </c>
    </row>
    <row r="25" spans="1:19" x14ac:dyDescent="0.35">
      <c r="A25" s="2" t="s">
        <v>10</v>
      </c>
      <c r="B25" s="2" t="s">
        <v>11</v>
      </c>
      <c r="C25" s="2" t="s">
        <v>10</v>
      </c>
      <c r="D25" s="2" t="s">
        <v>10</v>
      </c>
      <c r="E25" s="2" t="s">
        <v>13</v>
      </c>
      <c r="F25" s="2" t="s">
        <v>17</v>
      </c>
      <c r="G25" s="2" t="s">
        <v>10</v>
      </c>
      <c r="H25" s="2" t="s">
        <v>11</v>
      </c>
      <c r="I25" s="2" t="s">
        <v>19</v>
      </c>
      <c r="J25" s="4" t="s">
        <v>24</v>
      </c>
      <c r="K25" s="2" t="s">
        <v>10</v>
      </c>
      <c r="P25">
        <f>SUM(P23:P24)</f>
        <v>6</v>
      </c>
      <c r="Q25" s="6">
        <f>Q23*P23/P25+Q24*P24/P25</f>
        <v>0.39999999999999997</v>
      </c>
      <c r="R25" t="s">
        <v>30</v>
      </c>
    </row>
    <row r="26" spans="1:19" x14ac:dyDescent="0.35">
      <c r="A26" s="2" t="s">
        <v>10</v>
      </c>
      <c r="B26" s="2" t="s">
        <v>11</v>
      </c>
      <c r="C26" s="2" t="s">
        <v>10</v>
      </c>
      <c r="D26" s="2" t="s">
        <v>11</v>
      </c>
      <c r="E26" s="2" t="s">
        <v>13</v>
      </c>
      <c r="F26" s="2" t="s">
        <v>15</v>
      </c>
      <c r="G26" s="2" t="s">
        <v>11</v>
      </c>
      <c r="H26" s="2" t="s">
        <v>10</v>
      </c>
      <c r="I26" s="2" t="s">
        <v>18</v>
      </c>
      <c r="J26" s="2" t="s">
        <v>26</v>
      </c>
      <c r="K26" s="2" t="s">
        <v>11</v>
      </c>
      <c r="M26" t="s">
        <v>3</v>
      </c>
      <c r="N26" t="s">
        <v>10</v>
      </c>
      <c r="O26" t="s">
        <v>11</v>
      </c>
      <c r="P26" t="s">
        <v>29</v>
      </c>
      <c r="Q26" s="5" t="s">
        <v>27</v>
      </c>
    </row>
    <row r="27" spans="1:19" x14ac:dyDescent="0.35">
      <c r="A27" s="2" t="s">
        <v>11</v>
      </c>
      <c r="B27" s="2" t="s">
        <v>10</v>
      </c>
      <c r="C27" s="2" t="s">
        <v>10</v>
      </c>
      <c r="D27" s="2" t="s">
        <v>11</v>
      </c>
      <c r="E27" s="2" t="s">
        <v>13</v>
      </c>
      <c r="F27" s="2" t="s">
        <v>17</v>
      </c>
      <c r="G27" s="2" t="s">
        <v>10</v>
      </c>
      <c r="H27" s="2" t="s">
        <v>11</v>
      </c>
      <c r="I27" s="2" t="s">
        <v>20</v>
      </c>
      <c r="J27" s="2" t="s">
        <v>26</v>
      </c>
      <c r="K27" s="2" t="s">
        <v>11</v>
      </c>
      <c r="M27" t="s">
        <v>10</v>
      </c>
      <c r="N27">
        <f>COUNTIFS($D$24:$D$29,$M27,$K$24:$K$29,N$26)</f>
        <v>2</v>
      </c>
      <c r="O27">
        <f>COUNTIFS($D$24:$D$29,$M27,$K$24:$K$29,O$26)</f>
        <v>2</v>
      </c>
      <c r="P27">
        <f>SUM(N27:O27)</f>
        <v>4</v>
      </c>
      <c r="Q27" s="5">
        <f>1-(N27/P27)^2-(O27/P27)^2</f>
        <v>0.5</v>
      </c>
    </row>
    <row r="28" spans="1:19" x14ac:dyDescent="0.35">
      <c r="A28" s="2" t="s">
        <v>10</v>
      </c>
      <c r="B28" s="2" t="s">
        <v>10</v>
      </c>
      <c r="C28" s="2" t="s">
        <v>10</v>
      </c>
      <c r="D28" s="2" t="s">
        <v>10</v>
      </c>
      <c r="E28" s="2" t="s">
        <v>13</v>
      </c>
      <c r="F28" s="2" t="s">
        <v>15</v>
      </c>
      <c r="G28" s="2" t="s">
        <v>11</v>
      </c>
      <c r="H28" s="2" t="s">
        <v>10</v>
      </c>
      <c r="I28" s="2" t="s">
        <v>21</v>
      </c>
      <c r="J28" s="2" t="s">
        <v>24</v>
      </c>
      <c r="K28" s="2" t="s">
        <v>11</v>
      </c>
      <c r="M28" t="s">
        <v>11</v>
      </c>
      <c r="N28">
        <f>COUNTIFS($D$24:$D$29,$M28,$K$24:$K$29,N$26)</f>
        <v>0</v>
      </c>
      <c r="O28">
        <f>COUNTIFS($D$24:$D$29,$M28,$K$24:$K$29,O$26)</f>
        <v>2</v>
      </c>
      <c r="P28">
        <f>SUM(N28:O28)</f>
        <v>2</v>
      </c>
      <c r="Q28" s="5">
        <f>1-(N28/P28)^2-(O28/P28)^2</f>
        <v>0</v>
      </c>
    </row>
    <row r="29" spans="1:19" x14ac:dyDescent="0.35">
      <c r="A29" s="2" t="s">
        <v>10</v>
      </c>
      <c r="B29" s="2" t="s">
        <v>10</v>
      </c>
      <c r="C29" s="2" t="s">
        <v>10</v>
      </c>
      <c r="D29" s="2" t="s">
        <v>10</v>
      </c>
      <c r="E29" s="2" t="s">
        <v>13</v>
      </c>
      <c r="F29" s="2" t="s">
        <v>17</v>
      </c>
      <c r="G29" s="2" t="s">
        <v>11</v>
      </c>
      <c r="H29" s="2" t="s">
        <v>11</v>
      </c>
      <c r="I29" s="2" t="s">
        <v>20</v>
      </c>
      <c r="J29" s="2" t="s">
        <v>23</v>
      </c>
      <c r="K29" s="2" t="s">
        <v>10</v>
      </c>
      <c r="P29">
        <f>SUM(P27:P28)</f>
        <v>6</v>
      </c>
      <c r="Q29" s="6">
        <f>Q27*P27/P29+Q28*P28/P29</f>
        <v>0.33333333333333331</v>
      </c>
      <c r="R29" t="s">
        <v>31</v>
      </c>
      <c r="S29" t="s">
        <v>33</v>
      </c>
    </row>
    <row r="31" spans="1:19" x14ac:dyDescent="0.35">
      <c r="A31" t="s">
        <v>35</v>
      </c>
    </row>
  </sheetData>
  <mergeCells count="1">
    <mergeCell ref="A16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5"/>
  <sheetViews>
    <sheetView zoomScale="90" workbookViewId="0">
      <selection activeCell="P55" sqref="P55"/>
    </sheetView>
  </sheetViews>
  <sheetFormatPr defaultColWidth="10.58203125" defaultRowHeight="15.5" x14ac:dyDescent="0.35"/>
  <cols>
    <col min="1" max="3" width="4" bestFit="1" customWidth="1"/>
    <col min="4" max="4" width="4.33203125" bestFit="1" customWidth="1"/>
    <col min="5" max="5" width="5.83203125" bestFit="1" customWidth="1"/>
    <col min="6" max="6" width="5.08203125" bestFit="1" customWidth="1"/>
    <col min="7" max="7" width="4.83203125" bestFit="1" customWidth="1"/>
    <col min="8" max="8" width="4.08203125" bestFit="1" customWidth="1"/>
    <col min="9" max="9" width="6.58203125" bestFit="1" customWidth="1"/>
    <col min="10" max="10" width="7.83203125" bestFit="1" customWidth="1"/>
    <col min="11" max="11" width="5.5" bestFit="1" customWidth="1"/>
    <col min="13" max="13" width="19.83203125" customWidth="1"/>
    <col min="17" max="17" width="10.58203125" style="5"/>
    <col min="18" max="18" width="13.08203125" bestFit="1" customWidth="1"/>
    <col min="19" max="19" width="13.33203125" bestFit="1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  <c r="K1" s="2" t="s">
        <v>9</v>
      </c>
      <c r="M1" t="s">
        <v>9</v>
      </c>
      <c r="Q1"/>
    </row>
    <row r="2" spans="1:17" x14ac:dyDescent="0.35">
      <c r="A2" s="2" t="s">
        <v>10</v>
      </c>
      <c r="B2" s="2" t="s">
        <v>11</v>
      </c>
      <c r="C2" s="2" t="s">
        <v>11</v>
      </c>
      <c r="D2" s="2" t="s">
        <v>10</v>
      </c>
      <c r="E2" s="2" t="s">
        <v>12</v>
      </c>
      <c r="F2" s="2" t="s">
        <v>15</v>
      </c>
      <c r="G2" s="2" t="s">
        <v>11</v>
      </c>
      <c r="H2" s="2" t="s">
        <v>10</v>
      </c>
      <c r="I2" s="2" t="s">
        <v>18</v>
      </c>
      <c r="J2" s="3" t="s">
        <v>22</v>
      </c>
      <c r="K2" s="2" t="s">
        <v>10</v>
      </c>
      <c r="M2" t="s">
        <v>10</v>
      </c>
      <c r="N2">
        <v>6</v>
      </c>
      <c r="Q2"/>
    </row>
    <row r="3" spans="1:17" x14ac:dyDescent="0.35">
      <c r="A3" s="2" t="s">
        <v>10</v>
      </c>
      <c r="B3" s="2" t="s">
        <v>11</v>
      </c>
      <c r="C3" s="2" t="s">
        <v>11</v>
      </c>
      <c r="D3" s="2" t="s">
        <v>10</v>
      </c>
      <c r="E3" s="2" t="s">
        <v>13</v>
      </c>
      <c r="F3" s="2" t="s">
        <v>17</v>
      </c>
      <c r="G3" s="2" t="s">
        <v>11</v>
      </c>
      <c r="H3" s="2" t="s">
        <v>11</v>
      </c>
      <c r="I3" s="2" t="s">
        <v>19</v>
      </c>
      <c r="J3" s="2" t="s">
        <v>23</v>
      </c>
      <c r="K3" s="2" t="s">
        <v>11</v>
      </c>
      <c r="M3" t="s">
        <v>11</v>
      </c>
      <c r="N3">
        <v>6</v>
      </c>
      <c r="Q3"/>
    </row>
    <row r="4" spans="1:17" x14ac:dyDescent="0.35">
      <c r="A4" s="2" t="s">
        <v>11</v>
      </c>
      <c r="B4" s="2" t="s">
        <v>10</v>
      </c>
      <c r="C4" s="2" t="s">
        <v>11</v>
      </c>
      <c r="D4" s="2" t="s">
        <v>11</v>
      </c>
      <c r="E4" s="2" t="s">
        <v>12</v>
      </c>
      <c r="F4" s="2" t="s">
        <v>17</v>
      </c>
      <c r="G4" s="2" t="s">
        <v>11</v>
      </c>
      <c r="H4" s="2" t="s">
        <v>11</v>
      </c>
      <c r="I4" s="2" t="s">
        <v>20</v>
      </c>
      <c r="J4" s="2" t="s">
        <v>22</v>
      </c>
      <c r="K4" s="2" t="s">
        <v>10</v>
      </c>
      <c r="M4" t="s">
        <v>43</v>
      </c>
      <c r="N4">
        <v>12</v>
      </c>
      <c r="Q4"/>
    </row>
    <row r="5" spans="1:17" x14ac:dyDescent="0.35">
      <c r="A5" s="2" t="s">
        <v>10</v>
      </c>
      <c r="B5" s="2" t="s">
        <v>11</v>
      </c>
      <c r="C5" s="2" t="s">
        <v>10</v>
      </c>
      <c r="D5" s="2" t="s">
        <v>10</v>
      </c>
      <c r="E5" s="2" t="s">
        <v>13</v>
      </c>
      <c r="F5" s="2" t="s">
        <v>17</v>
      </c>
      <c r="G5" s="2" t="s">
        <v>10</v>
      </c>
      <c r="H5" s="2" t="s">
        <v>11</v>
      </c>
      <c r="I5" s="2" t="s">
        <v>19</v>
      </c>
      <c r="J5" s="4" t="s">
        <v>24</v>
      </c>
      <c r="K5" s="2" t="s">
        <v>10</v>
      </c>
      <c r="M5" t="s">
        <v>37</v>
      </c>
      <c r="N5">
        <f>-((N2/N4)*LOG((N2/N4),2)+(N3/N4)*(LOG((N3/N4),2)))</f>
        <v>1</v>
      </c>
      <c r="Q5"/>
    </row>
    <row r="6" spans="1:17" x14ac:dyDescent="0.35">
      <c r="A6" s="2" t="s">
        <v>10</v>
      </c>
      <c r="B6" s="2" t="s">
        <v>11</v>
      </c>
      <c r="C6" s="2" t="s">
        <v>10</v>
      </c>
      <c r="D6" s="2" t="s">
        <v>11</v>
      </c>
      <c r="E6" s="2" t="s">
        <v>13</v>
      </c>
      <c r="F6" s="2" t="s">
        <v>15</v>
      </c>
      <c r="G6" s="2" t="s">
        <v>11</v>
      </c>
      <c r="H6" s="2" t="s">
        <v>10</v>
      </c>
      <c r="I6" s="2" t="s">
        <v>18</v>
      </c>
      <c r="J6" s="2" t="s">
        <v>26</v>
      </c>
      <c r="K6" s="2" t="s">
        <v>11</v>
      </c>
      <c r="Q6"/>
    </row>
    <row r="7" spans="1:17" x14ac:dyDescent="0.35">
      <c r="A7" s="2" t="s">
        <v>11</v>
      </c>
      <c r="B7" s="2" t="s">
        <v>10</v>
      </c>
      <c r="C7" s="2" t="s">
        <v>11</v>
      </c>
      <c r="D7" s="2" t="s">
        <v>10</v>
      </c>
      <c r="E7" s="2" t="s">
        <v>12</v>
      </c>
      <c r="F7" s="2" t="s">
        <v>16</v>
      </c>
      <c r="G7" s="2" t="s">
        <v>10</v>
      </c>
      <c r="H7" s="2" t="s">
        <v>10</v>
      </c>
      <c r="I7" s="2" t="s">
        <v>21</v>
      </c>
      <c r="J7" s="2" t="s">
        <v>22</v>
      </c>
      <c r="K7" s="2" t="s">
        <v>10</v>
      </c>
    </row>
    <row r="8" spans="1:17" x14ac:dyDescent="0.35">
      <c r="A8" s="2" t="s">
        <v>11</v>
      </c>
      <c r="B8" s="2" t="s">
        <v>10</v>
      </c>
      <c r="C8" s="2" t="s">
        <v>11</v>
      </c>
      <c r="D8" s="2" t="s">
        <v>11</v>
      </c>
      <c r="E8" s="2" t="s">
        <v>14</v>
      </c>
      <c r="F8" s="2" t="s">
        <v>17</v>
      </c>
      <c r="G8" s="2" t="s">
        <v>10</v>
      </c>
      <c r="H8" s="2" t="s">
        <v>11</v>
      </c>
      <c r="I8" s="2" t="s">
        <v>20</v>
      </c>
      <c r="J8" s="2" t="s">
        <v>22</v>
      </c>
      <c r="K8" s="2" t="s">
        <v>11</v>
      </c>
      <c r="M8" t="s">
        <v>38</v>
      </c>
    </row>
    <row r="9" spans="1:17" x14ac:dyDescent="0.35">
      <c r="A9" s="2" t="s">
        <v>11</v>
      </c>
      <c r="B9" s="2" t="s">
        <v>11</v>
      </c>
      <c r="C9" s="2" t="s">
        <v>11</v>
      </c>
      <c r="D9" s="2" t="s">
        <v>10</v>
      </c>
      <c r="E9" s="2" t="s">
        <v>12</v>
      </c>
      <c r="F9" s="2" t="s">
        <v>16</v>
      </c>
      <c r="G9" s="2" t="s">
        <v>10</v>
      </c>
      <c r="H9" s="2" t="s">
        <v>10</v>
      </c>
      <c r="I9" s="2" t="s">
        <v>19</v>
      </c>
      <c r="J9" s="2" t="s">
        <v>22</v>
      </c>
      <c r="K9" s="2" t="s">
        <v>10</v>
      </c>
      <c r="O9" s="13" t="s">
        <v>9</v>
      </c>
      <c r="P9" s="13"/>
    </row>
    <row r="10" spans="1:17" x14ac:dyDescent="0.35">
      <c r="A10" s="2" t="s">
        <v>11</v>
      </c>
      <c r="B10" s="2" t="s">
        <v>10</v>
      </c>
      <c r="C10" s="2" t="s">
        <v>10</v>
      </c>
      <c r="D10" s="2" t="s">
        <v>11</v>
      </c>
      <c r="E10" s="2" t="s">
        <v>13</v>
      </c>
      <c r="F10" s="2" t="s">
        <v>17</v>
      </c>
      <c r="G10" s="2" t="s">
        <v>10</v>
      </c>
      <c r="H10" s="2" t="s">
        <v>11</v>
      </c>
      <c r="I10" s="2" t="s">
        <v>20</v>
      </c>
      <c r="J10" s="2" t="s">
        <v>26</v>
      </c>
      <c r="K10" s="2" t="s">
        <v>11</v>
      </c>
      <c r="M10" s="8"/>
      <c r="O10" t="s">
        <v>10</v>
      </c>
      <c r="P10" t="s">
        <v>11</v>
      </c>
      <c r="Q10" t="s">
        <v>43</v>
      </c>
    </row>
    <row r="11" spans="1:17" x14ac:dyDescent="0.35">
      <c r="A11" s="2" t="s">
        <v>10</v>
      </c>
      <c r="B11" s="2" t="s">
        <v>10</v>
      </c>
      <c r="C11" s="2" t="s">
        <v>10</v>
      </c>
      <c r="D11" s="2" t="s">
        <v>10</v>
      </c>
      <c r="E11" s="2" t="s">
        <v>13</v>
      </c>
      <c r="F11" s="2" t="s">
        <v>15</v>
      </c>
      <c r="G11" s="2" t="s">
        <v>11</v>
      </c>
      <c r="H11" s="2" t="s">
        <v>10</v>
      </c>
      <c r="I11" s="2" t="s">
        <v>21</v>
      </c>
      <c r="J11" s="2" t="s">
        <v>24</v>
      </c>
      <c r="K11" s="2" t="s">
        <v>11</v>
      </c>
      <c r="M11" s="12" t="s">
        <v>0</v>
      </c>
      <c r="N11" t="s">
        <v>10</v>
      </c>
      <c r="O11">
        <v>3</v>
      </c>
      <c r="P11">
        <v>3</v>
      </c>
      <c r="Q11">
        <v>6</v>
      </c>
    </row>
    <row r="12" spans="1:17" x14ac:dyDescent="0.35">
      <c r="A12" s="2" t="s">
        <v>11</v>
      </c>
      <c r="B12" s="2" t="s">
        <v>11</v>
      </c>
      <c r="C12" s="2" t="s">
        <v>11</v>
      </c>
      <c r="D12" s="2" t="s">
        <v>11</v>
      </c>
      <c r="E12" s="2" t="s">
        <v>14</v>
      </c>
      <c r="F12" s="2" t="s">
        <v>17</v>
      </c>
      <c r="G12" s="2" t="s">
        <v>11</v>
      </c>
      <c r="H12" s="2" t="s">
        <v>11</v>
      </c>
      <c r="I12" s="2" t="s">
        <v>19</v>
      </c>
      <c r="J12" s="2" t="s">
        <v>22</v>
      </c>
      <c r="K12" s="2" t="s">
        <v>11</v>
      </c>
      <c r="M12" s="12"/>
      <c r="N12" t="s">
        <v>11</v>
      </c>
      <c r="O12">
        <v>3</v>
      </c>
      <c r="P12">
        <v>3</v>
      </c>
      <c r="Q12">
        <v>6</v>
      </c>
    </row>
    <row r="13" spans="1:17" x14ac:dyDescent="0.35">
      <c r="A13" s="2" t="s">
        <v>10</v>
      </c>
      <c r="B13" s="2" t="s">
        <v>10</v>
      </c>
      <c r="C13" s="2" t="s">
        <v>10</v>
      </c>
      <c r="D13" s="2" t="s">
        <v>10</v>
      </c>
      <c r="E13" s="2" t="s">
        <v>13</v>
      </c>
      <c r="F13" s="2" t="s">
        <v>17</v>
      </c>
      <c r="G13" s="2" t="s">
        <v>11</v>
      </c>
      <c r="H13" s="2" t="s">
        <v>11</v>
      </c>
      <c r="I13" s="2" t="s">
        <v>20</v>
      </c>
      <c r="J13" s="2" t="s">
        <v>23</v>
      </c>
      <c r="K13" s="2" t="s">
        <v>10</v>
      </c>
      <c r="N13" t="s">
        <v>43</v>
      </c>
      <c r="O13">
        <v>6</v>
      </c>
      <c r="P13">
        <v>6</v>
      </c>
      <c r="Q13">
        <v>12</v>
      </c>
    </row>
    <row r="14" spans="1:17" x14ac:dyDescent="0.35">
      <c r="M14" t="s">
        <v>41</v>
      </c>
      <c r="N14">
        <f>-((O11/Q11)*LOG((O11/Q11),2)+(P11/Q11)*(LOG((P11/Q11),2)))</f>
        <v>1</v>
      </c>
    </row>
    <row r="15" spans="1:17" x14ac:dyDescent="0.35">
      <c r="M15" t="s">
        <v>42</v>
      </c>
      <c r="N15">
        <f>-((O12/Q12)*LOG((O12/Q12),2)+(P12/Q12)*(LOG((P12/Q12),2)))</f>
        <v>1</v>
      </c>
    </row>
    <row r="16" spans="1:17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7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t="s">
        <v>38</v>
      </c>
      <c r="N17">
        <f>(Q11/Q13)*N14 + (Q12/Q13)*N15</f>
        <v>1</v>
      </c>
    </row>
    <row r="18" spans="1:17" ht="15.65" customHeigh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t="s">
        <v>47</v>
      </c>
      <c r="N18" s="9">
        <f>N5-N17</f>
        <v>0</v>
      </c>
    </row>
    <row r="19" spans="1:17" ht="16.5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39</v>
      </c>
      <c r="N19" s="7"/>
      <c r="O19" s="7"/>
    </row>
    <row r="20" spans="1:17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13" t="s">
        <v>9</v>
      </c>
      <c r="P20" s="13"/>
    </row>
    <row r="21" spans="1:17" x14ac:dyDescent="0.35">
      <c r="M21" s="8"/>
      <c r="O21" t="s">
        <v>10</v>
      </c>
      <c r="P21" t="s">
        <v>11</v>
      </c>
      <c r="Q21" t="s">
        <v>43</v>
      </c>
    </row>
    <row r="22" spans="1:17" x14ac:dyDescent="0.35">
      <c r="M22" s="12" t="s">
        <v>3</v>
      </c>
      <c r="N22" t="s">
        <v>10</v>
      </c>
      <c r="O22">
        <v>5</v>
      </c>
      <c r="P22">
        <v>2</v>
      </c>
      <c r="Q22">
        <v>7</v>
      </c>
    </row>
    <row r="23" spans="1:17" x14ac:dyDescent="0.35">
      <c r="M23" s="12"/>
      <c r="N23" t="s">
        <v>11</v>
      </c>
      <c r="O23">
        <v>1</v>
      </c>
      <c r="P23">
        <v>4</v>
      </c>
      <c r="Q23">
        <v>5</v>
      </c>
    </row>
    <row r="24" spans="1:17" x14ac:dyDescent="0.35">
      <c r="N24" t="s">
        <v>43</v>
      </c>
      <c r="O24">
        <v>6</v>
      </c>
      <c r="P24">
        <v>6</v>
      </c>
      <c r="Q24">
        <v>12</v>
      </c>
    </row>
    <row r="25" spans="1:17" x14ac:dyDescent="0.35">
      <c r="M25" t="s">
        <v>41</v>
      </c>
      <c r="N25">
        <f>-((O22/Q22)*LOG((O22/Q22),2)+(P22/Q22)*(LOG((P22/Q22),2)))</f>
        <v>0.863120568566631</v>
      </c>
    </row>
    <row r="26" spans="1:17" x14ac:dyDescent="0.35">
      <c r="M26" t="s">
        <v>42</v>
      </c>
      <c r="N26">
        <f>-((O23/Q23)*LOG((O23/Q23),2)+(P23/Q23)*(LOG((P23/Q23),2)))</f>
        <v>0.72192809488736231</v>
      </c>
    </row>
    <row r="28" spans="1:17" x14ac:dyDescent="0.35">
      <c r="M28" t="s">
        <v>39</v>
      </c>
      <c r="N28" s="14">
        <f>(Q22/Q24)*N25 + (Q23/Q24)*N26</f>
        <v>0.80429037120026914</v>
      </c>
    </row>
    <row r="29" spans="1:17" x14ac:dyDescent="0.35">
      <c r="M29" t="s">
        <v>48</v>
      </c>
      <c r="N29" s="9">
        <f>N5-N28</f>
        <v>0.19570962879973086</v>
      </c>
    </row>
    <row r="30" spans="1:17" ht="18.649999999999999" customHeight="1" x14ac:dyDescent="0.35">
      <c r="M30" s="7" t="s">
        <v>40</v>
      </c>
      <c r="O30" s="7"/>
    </row>
    <row r="31" spans="1:17" x14ac:dyDescent="0.35">
      <c r="O31" s="13" t="s">
        <v>9</v>
      </c>
      <c r="P31" s="13"/>
    </row>
    <row r="32" spans="1:17" x14ac:dyDescent="0.35">
      <c r="M32" s="8"/>
      <c r="O32" t="s">
        <v>10</v>
      </c>
      <c r="P32" t="s">
        <v>11</v>
      </c>
      <c r="Q32" t="s">
        <v>43</v>
      </c>
    </row>
    <row r="33" spans="1:17" x14ac:dyDescent="0.35">
      <c r="M33" s="12" t="s">
        <v>4</v>
      </c>
      <c r="N33" t="s">
        <v>14</v>
      </c>
      <c r="O33">
        <v>0</v>
      </c>
      <c r="P33">
        <v>2</v>
      </c>
      <c r="Q33">
        <v>2</v>
      </c>
    </row>
    <row r="34" spans="1:17" x14ac:dyDescent="0.35">
      <c r="M34" s="12"/>
      <c r="N34" t="s">
        <v>12</v>
      </c>
      <c r="O34">
        <v>4</v>
      </c>
      <c r="P34">
        <v>0</v>
      </c>
      <c r="Q34">
        <v>4</v>
      </c>
    </row>
    <row r="35" spans="1:17" x14ac:dyDescent="0.35">
      <c r="M35" s="12"/>
      <c r="N35" t="s">
        <v>13</v>
      </c>
      <c r="O35">
        <v>2</v>
      </c>
      <c r="P35">
        <v>4</v>
      </c>
      <c r="Q35">
        <v>6</v>
      </c>
    </row>
    <row r="36" spans="1:17" x14ac:dyDescent="0.35">
      <c r="N36" t="s">
        <v>43</v>
      </c>
      <c r="O36">
        <v>6</v>
      </c>
      <c r="P36">
        <v>6</v>
      </c>
      <c r="Q36">
        <v>12</v>
      </c>
    </row>
    <row r="37" spans="1:17" x14ac:dyDescent="0.35">
      <c r="M37" t="s">
        <v>44</v>
      </c>
      <c r="N37">
        <f>-((O33/Q33)*0+(P33/Q33)*(LOG((P33/Q33),2)))</f>
        <v>0</v>
      </c>
    </row>
    <row r="38" spans="1:17" x14ac:dyDescent="0.35">
      <c r="M38" t="s">
        <v>45</v>
      </c>
      <c r="N38">
        <f>-((O34/Q34)*LOG((O34/Q34),2)+(P34/Q34)*0)</f>
        <v>0</v>
      </c>
    </row>
    <row r="39" spans="1:17" x14ac:dyDescent="0.35">
      <c r="M39" t="s">
        <v>46</v>
      </c>
      <c r="N39">
        <f>-((O35/Q35)*LOG((O35/Q35),2)+(P35/Q35)*(LOG((P35/Q35),2)))</f>
        <v>0.91829583405448956</v>
      </c>
    </row>
    <row r="41" spans="1:17" x14ac:dyDescent="0.35">
      <c r="M41" t="s">
        <v>40</v>
      </c>
      <c r="N41">
        <f>(Q33/Q36)*N37 + (Q34/Q36)*N38 + (Q35/Q36)*N39</f>
        <v>0.45914791702724478</v>
      </c>
    </row>
    <row r="42" spans="1:17" x14ac:dyDescent="0.35">
      <c r="M42" t="s">
        <v>49</v>
      </c>
      <c r="N42" s="9">
        <f>N5-N41</f>
        <v>0.54085208297275522</v>
      </c>
      <c r="O42" t="s">
        <v>62</v>
      </c>
    </row>
    <row r="44" spans="1:17" x14ac:dyDescent="0.35">
      <c r="A44" t="s">
        <v>50</v>
      </c>
    </row>
    <row r="45" spans="1:17" x14ac:dyDescent="0.35">
      <c r="A45" s="11" t="s">
        <v>51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7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51" spans="1:17" x14ac:dyDescent="0.35">
      <c r="A51" s="1" t="s">
        <v>28</v>
      </c>
    </row>
    <row r="52" spans="1:17" x14ac:dyDescent="0.35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25</v>
      </c>
      <c r="K52" s="2" t="s">
        <v>9</v>
      </c>
      <c r="M52" t="s">
        <v>9</v>
      </c>
    </row>
    <row r="53" spans="1:17" x14ac:dyDescent="0.35">
      <c r="A53" s="2" t="s">
        <v>10</v>
      </c>
      <c r="B53" s="2" t="s">
        <v>11</v>
      </c>
      <c r="C53" s="2" t="s">
        <v>11</v>
      </c>
      <c r="D53" s="2" t="s">
        <v>10</v>
      </c>
      <c r="E53" s="2" t="s">
        <v>13</v>
      </c>
      <c r="F53" s="2" t="s">
        <v>17</v>
      </c>
      <c r="G53" s="2" t="s">
        <v>11</v>
      </c>
      <c r="H53" s="2" t="s">
        <v>11</v>
      </c>
      <c r="I53" s="2" t="s">
        <v>19</v>
      </c>
      <c r="J53" s="2" t="s">
        <v>23</v>
      </c>
      <c r="K53" s="2" t="s">
        <v>11</v>
      </c>
      <c r="M53" t="s">
        <v>10</v>
      </c>
      <c r="N53">
        <v>2</v>
      </c>
    </row>
    <row r="54" spans="1:17" x14ac:dyDescent="0.35">
      <c r="A54" s="2" t="s">
        <v>10</v>
      </c>
      <c r="B54" s="2" t="s">
        <v>11</v>
      </c>
      <c r="C54" s="2" t="s">
        <v>10</v>
      </c>
      <c r="D54" s="2" t="s">
        <v>10</v>
      </c>
      <c r="E54" s="2" t="s">
        <v>13</v>
      </c>
      <c r="F54" s="2" t="s">
        <v>17</v>
      </c>
      <c r="G54" s="2" t="s">
        <v>10</v>
      </c>
      <c r="H54" s="2" t="s">
        <v>11</v>
      </c>
      <c r="I54" s="2" t="s">
        <v>19</v>
      </c>
      <c r="J54" s="4" t="s">
        <v>24</v>
      </c>
      <c r="K54" s="2" t="s">
        <v>10</v>
      </c>
      <c r="M54" t="s">
        <v>11</v>
      </c>
      <c r="N54">
        <v>4</v>
      </c>
    </row>
    <row r="55" spans="1:17" x14ac:dyDescent="0.35">
      <c r="A55" s="2" t="s">
        <v>10</v>
      </c>
      <c r="B55" s="2" t="s">
        <v>11</v>
      </c>
      <c r="C55" s="2" t="s">
        <v>10</v>
      </c>
      <c r="D55" s="2" t="s">
        <v>11</v>
      </c>
      <c r="E55" s="2" t="s">
        <v>13</v>
      </c>
      <c r="F55" s="2" t="s">
        <v>15</v>
      </c>
      <c r="G55" s="2" t="s">
        <v>11</v>
      </c>
      <c r="H55" s="2" t="s">
        <v>10</v>
      </c>
      <c r="I55" s="2" t="s">
        <v>18</v>
      </c>
      <c r="J55" s="2" t="s">
        <v>26</v>
      </c>
      <c r="K55" s="2" t="s">
        <v>11</v>
      </c>
      <c r="M55" t="s">
        <v>43</v>
      </c>
      <c r="N55">
        <v>6</v>
      </c>
    </row>
    <row r="56" spans="1:17" x14ac:dyDescent="0.35">
      <c r="A56" s="2" t="s">
        <v>11</v>
      </c>
      <c r="B56" s="2" t="s">
        <v>10</v>
      </c>
      <c r="C56" s="2" t="s">
        <v>10</v>
      </c>
      <c r="D56" s="2" t="s">
        <v>11</v>
      </c>
      <c r="E56" s="2" t="s">
        <v>13</v>
      </c>
      <c r="F56" s="2" t="s">
        <v>17</v>
      </c>
      <c r="G56" s="2" t="s">
        <v>10</v>
      </c>
      <c r="H56" s="2" t="s">
        <v>11</v>
      </c>
      <c r="I56" s="2" t="s">
        <v>20</v>
      </c>
      <c r="J56" s="2" t="s">
        <v>26</v>
      </c>
      <c r="K56" s="2" t="s">
        <v>11</v>
      </c>
      <c r="M56" t="s">
        <v>37</v>
      </c>
      <c r="N56">
        <f>-((N53/N55)*LOG((N53/N55),2)+(N54/N55)*(LOG((N54/N55),2)))</f>
        <v>0.91829583405448956</v>
      </c>
    </row>
    <row r="57" spans="1:17" x14ac:dyDescent="0.35">
      <c r="A57" s="2" t="s">
        <v>10</v>
      </c>
      <c r="B57" s="2" t="s">
        <v>10</v>
      </c>
      <c r="C57" s="2" t="s">
        <v>10</v>
      </c>
      <c r="D57" s="2" t="s">
        <v>10</v>
      </c>
      <c r="E57" s="2" t="s">
        <v>13</v>
      </c>
      <c r="F57" s="2" t="s">
        <v>15</v>
      </c>
      <c r="G57" s="2" t="s">
        <v>11</v>
      </c>
      <c r="H57" s="2" t="s">
        <v>10</v>
      </c>
      <c r="I57" s="2" t="s">
        <v>21</v>
      </c>
      <c r="J57" s="2" t="s">
        <v>24</v>
      </c>
      <c r="K57" s="2" t="s">
        <v>11</v>
      </c>
    </row>
    <row r="58" spans="1:17" x14ac:dyDescent="0.35">
      <c r="A58" s="2" t="s">
        <v>10</v>
      </c>
      <c r="B58" s="2" t="s">
        <v>10</v>
      </c>
      <c r="C58" s="2" t="s">
        <v>10</v>
      </c>
      <c r="D58" s="2" t="s">
        <v>10</v>
      </c>
      <c r="E58" s="2" t="s">
        <v>13</v>
      </c>
      <c r="F58" s="2" t="s">
        <v>17</v>
      </c>
      <c r="G58" s="2" t="s">
        <v>11</v>
      </c>
      <c r="H58" s="2" t="s">
        <v>11</v>
      </c>
      <c r="I58" s="2" t="s">
        <v>20</v>
      </c>
      <c r="J58" s="2" t="s">
        <v>23</v>
      </c>
      <c r="K58" s="2" t="s">
        <v>10</v>
      </c>
    </row>
    <row r="61" spans="1:17" x14ac:dyDescent="0.35">
      <c r="M61" s="7" t="s">
        <v>38</v>
      </c>
      <c r="N61" s="7"/>
      <c r="O61" s="7"/>
    </row>
    <row r="62" spans="1:17" x14ac:dyDescent="0.35">
      <c r="O62" t="s">
        <v>9</v>
      </c>
    </row>
    <row r="63" spans="1:17" x14ac:dyDescent="0.35">
      <c r="M63" s="8"/>
      <c r="O63" t="s">
        <v>10</v>
      </c>
      <c r="P63" t="s">
        <v>11</v>
      </c>
      <c r="Q63" t="s">
        <v>43</v>
      </c>
    </row>
    <row r="64" spans="1:17" x14ac:dyDescent="0.35">
      <c r="M64" s="12" t="s">
        <v>0</v>
      </c>
      <c r="N64" t="s">
        <v>10</v>
      </c>
      <c r="O64">
        <v>2</v>
      </c>
      <c r="P64">
        <v>3</v>
      </c>
      <c r="Q64">
        <v>5</v>
      </c>
    </row>
    <row r="65" spans="13:17" x14ac:dyDescent="0.35">
      <c r="M65" s="12"/>
      <c r="N65" t="s">
        <v>11</v>
      </c>
      <c r="O65">
        <v>0</v>
      </c>
      <c r="P65">
        <v>1</v>
      </c>
      <c r="Q65">
        <v>1</v>
      </c>
    </row>
    <row r="66" spans="13:17" x14ac:dyDescent="0.35">
      <c r="N66" t="s">
        <v>43</v>
      </c>
      <c r="O66">
        <v>2</v>
      </c>
      <c r="P66">
        <v>4</v>
      </c>
      <c r="Q66">
        <v>6</v>
      </c>
    </row>
    <row r="67" spans="13:17" x14ac:dyDescent="0.35">
      <c r="M67" t="s">
        <v>41</v>
      </c>
      <c r="N67">
        <f>-((O64/Q64)*LOG((O64/Q64),2)+(P64/Q64)*(LOG((P64/Q64),2)))</f>
        <v>0.97095059445466858</v>
      </c>
    </row>
    <row r="68" spans="13:17" x14ac:dyDescent="0.35">
      <c r="M68" t="s">
        <v>42</v>
      </c>
      <c r="N68">
        <f>-((O65/Q65)*0+(P65/Q65)*(LOG((P65/Q65),2)))</f>
        <v>0</v>
      </c>
    </row>
    <row r="70" spans="13:17" x14ac:dyDescent="0.35">
      <c r="M70" t="s">
        <v>38</v>
      </c>
      <c r="N70">
        <f>(Q64/Q66)*N67 + (Q65/Q66)*N68</f>
        <v>0.80912549537889056</v>
      </c>
    </row>
    <row r="71" spans="13:17" x14ac:dyDescent="0.35">
      <c r="M71" t="s">
        <v>47</v>
      </c>
      <c r="N71" s="9">
        <f>N56-N70</f>
        <v>0.109170338675599</v>
      </c>
    </row>
    <row r="73" spans="13:17" x14ac:dyDescent="0.35">
      <c r="M73" s="7" t="s">
        <v>39</v>
      </c>
      <c r="N73" s="7"/>
      <c r="O73" s="7"/>
    </row>
    <row r="74" spans="13:17" x14ac:dyDescent="0.35">
      <c r="O74" t="s">
        <v>9</v>
      </c>
    </row>
    <row r="75" spans="13:17" x14ac:dyDescent="0.35">
      <c r="M75" s="8"/>
      <c r="O75" t="s">
        <v>10</v>
      </c>
      <c r="P75" t="s">
        <v>11</v>
      </c>
      <c r="Q75" t="s">
        <v>43</v>
      </c>
    </row>
    <row r="76" spans="13:17" x14ac:dyDescent="0.35">
      <c r="M76" s="12" t="s">
        <v>3</v>
      </c>
      <c r="N76" t="s">
        <v>10</v>
      </c>
      <c r="O76">
        <v>2</v>
      </c>
      <c r="P76">
        <v>2</v>
      </c>
      <c r="Q76">
        <v>4</v>
      </c>
    </row>
    <row r="77" spans="13:17" x14ac:dyDescent="0.35">
      <c r="M77" s="12"/>
      <c r="N77" t="s">
        <v>11</v>
      </c>
      <c r="O77">
        <v>0</v>
      </c>
      <c r="P77">
        <v>2</v>
      </c>
      <c r="Q77">
        <v>2</v>
      </c>
    </row>
    <row r="78" spans="13:17" x14ac:dyDescent="0.35">
      <c r="N78" t="s">
        <v>43</v>
      </c>
      <c r="O78">
        <v>2</v>
      </c>
      <c r="P78">
        <v>4</v>
      </c>
      <c r="Q78">
        <v>6</v>
      </c>
    </row>
    <row r="79" spans="13:17" x14ac:dyDescent="0.35">
      <c r="M79" t="s">
        <v>41</v>
      </c>
      <c r="N79">
        <f>-((O76/Q76)*LOG((O76/Q76),2)+(P76/Q76)*(LOG((P76/Q76),2)))</f>
        <v>1</v>
      </c>
    </row>
    <row r="80" spans="13:17" x14ac:dyDescent="0.35">
      <c r="M80" t="s">
        <v>42</v>
      </c>
      <c r="N80">
        <f>-((O77/Q77)*0+(P77/Q77)*(LOG((P77/Q77),2)))</f>
        <v>0</v>
      </c>
    </row>
    <row r="82" spans="1:15" x14ac:dyDescent="0.35">
      <c r="M82" t="s">
        <v>39</v>
      </c>
      <c r="N82">
        <f>(Q76/Q78)*N79 + (Q77/Q78)*N80</f>
        <v>0.66666666666666663</v>
      </c>
    </row>
    <row r="83" spans="1:15" x14ac:dyDescent="0.35">
      <c r="M83" t="s">
        <v>48</v>
      </c>
      <c r="N83" s="9">
        <f>N56-N82</f>
        <v>0.25162916738782293</v>
      </c>
      <c r="O83" t="s">
        <v>62</v>
      </c>
    </row>
    <row r="85" spans="1:15" x14ac:dyDescent="0.35">
      <c r="A85" t="s">
        <v>63</v>
      </c>
    </row>
  </sheetData>
  <mergeCells count="9">
    <mergeCell ref="M64:M65"/>
    <mergeCell ref="M76:M77"/>
    <mergeCell ref="O9:P9"/>
    <mergeCell ref="O20:P20"/>
    <mergeCell ref="O31:P31"/>
    <mergeCell ref="A45:O46"/>
    <mergeCell ref="M11:M12"/>
    <mergeCell ref="M22:M23"/>
    <mergeCell ref="M33:M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3"/>
  <sheetViews>
    <sheetView tabSelected="1" topLeftCell="A6" zoomScale="114" workbookViewId="0">
      <selection activeCell="M15" sqref="M15"/>
    </sheetView>
  </sheetViews>
  <sheetFormatPr defaultColWidth="10.58203125" defaultRowHeight="15.5" x14ac:dyDescent="0.35"/>
  <cols>
    <col min="1" max="3" width="4" bestFit="1" customWidth="1"/>
    <col min="4" max="4" width="4.33203125" bestFit="1" customWidth="1"/>
    <col min="5" max="5" width="5.83203125" bestFit="1" customWidth="1"/>
    <col min="6" max="6" width="5.08203125" bestFit="1" customWidth="1"/>
    <col min="7" max="7" width="4.83203125" bestFit="1" customWidth="1"/>
    <col min="8" max="8" width="4.08203125" bestFit="1" customWidth="1"/>
    <col min="9" max="9" width="6.58203125" bestFit="1" customWidth="1"/>
    <col min="10" max="10" width="7.83203125" bestFit="1" customWidth="1"/>
    <col min="11" max="11" width="5.5" bestFit="1" customWidth="1"/>
    <col min="13" max="13" width="28.83203125" customWidth="1"/>
    <col min="17" max="17" width="10.58203125" style="5"/>
    <col min="18" max="18" width="13.08203125" bestFit="1" customWidth="1"/>
    <col min="19" max="19" width="13.33203125" bestFit="1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  <c r="K1" s="2" t="s">
        <v>9</v>
      </c>
      <c r="M1" t="s">
        <v>9</v>
      </c>
    </row>
    <row r="2" spans="1:17" x14ac:dyDescent="0.35">
      <c r="A2" s="2" t="s">
        <v>10</v>
      </c>
      <c r="B2" s="2" t="s">
        <v>11</v>
      </c>
      <c r="C2" s="2" t="s">
        <v>11</v>
      </c>
      <c r="D2" s="2" t="s">
        <v>10</v>
      </c>
      <c r="E2" s="2" t="s">
        <v>12</v>
      </c>
      <c r="F2" s="2" t="s">
        <v>15</v>
      </c>
      <c r="G2" s="2" t="s">
        <v>11</v>
      </c>
      <c r="H2" s="2" t="s">
        <v>10</v>
      </c>
      <c r="I2" s="2" t="s">
        <v>18</v>
      </c>
      <c r="J2" s="3" t="s">
        <v>22</v>
      </c>
      <c r="K2" s="2" t="s">
        <v>10</v>
      </c>
      <c r="M2" t="s">
        <v>10</v>
      </c>
      <c r="N2">
        <v>6</v>
      </c>
    </row>
    <row r="3" spans="1:17" x14ac:dyDescent="0.35">
      <c r="A3" s="2" t="s">
        <v>10</v>
      </c>
      <c r="B3" s="2" t="s">
        <v>11</v>
      </c>
      <c r="C3" s="2" t="s">
        <v>11</v>
      </c>
      <c r="D3" s="2" t="s">
        <v>10</v>
      </c>
      <c r="E3" s="2" t="s">
        <v>13</v>
      </c>
      <c r="F3" s="2" t="s">
        <v>17</v>
      </c>
      <c r="G3" s="2" t="s">
        <v>11</v>
      </c>
      <c r="H3" s="2" t="s">
        <v>11</v>
      </c>
      <c r="I3" s="2" t="s">
        <v>19</v>
      </c>
      <c r="J3" s="2" t="s">
        <v>23</v>
      </c>
      <c r="K3" s="2" t="s">
        <v>11</v>
      </c>
      <c r="M3" t="s">
        <v>11</v>
      </c>
      <c r="N3">
        <v>6</v>
      </c>
    </row>
    <row r="4" spans="1:17" x14ac:dyDescent="0.35">
      <c r="A4" s="2" t="s">
        <v>11</v>
      </c>
      <c r="B4" s="2" t="s">
        <v>10</v>
      </c>
      <c r="C4" s="2" t="s">
        <v>11</v>
      </c>
      <c r="D4" s="2" t="s">
        <v>11</v>
      </c>
      <c r="E4" s="2" t="s">
        <v>12</v>
      </c>
      <c r="F4" s="2" t="s">
        <v>17</v>
      </c>
      <c r="G4" s="2" t="s">
        <v>11</v>
      </c>
      <c r="H4" s="2" t="s">
        <v>11</v>
      </c>
      <c r="I4" s="2" t="s">
        <v>20</v>
      </c>
      <c r="J4" s="2" t="s">
        <v>22</v>
      </c>
      <c r="K4" s="2" t="s">
        <v>10</v>
      </c>
      <c r="M4" t="s">
        <v>43</v>
      </c>
      <c r="N4">
        <v>12</v>
      </c>
    </row>
    <row r="5" spans="1:17" x14ac:dyDescent="0.35">
      <c r="A5" s="2" t="s">
        <v>10</v>
      </c>
      <c r="B5" s="2" t="s">
        <v>11</v>
      </c>
      <c r="C5" s="2" t="s">
        <v>10</v>
      </c>
      <c r="D5" s="2" t="s">
        <v>10</v>
      </c>
      <c r="E5" s="2" t="s">
        <v>13</v>
      </c>
      <c r="F5" s="2" t="s">
        <v>17</v>
      </c>
      <c r="G5" s="2" t="s">
        <v>10</v>
      </c>
      <c r="H5" s="2" t="s">
        <v>11</v>
      </c>
      <c r="I5" s="2" t="s">
        <v>19</v>
      </c>
      <c r="J5" s="4" t="s">
        <v>24</v>
      </c>
      <c r="K5" s="2" t="s">
        <v>10</v>
      </c>
      <c r="M5" t="s">
        <v>52</v>
      </c>
      <c r="N5">
        <f>N2/N4</f>
        <v>0.5</v>
      </c>
    </row>
    <row r="6" spans="1:17" x14ac:dyDescent="0.35">
      <c r="A6" s="2" t="s">
        <v>10</v>
      </c>
      <c r="B6" s="2" t="s">
        <v>11</v>
      </c>
      <c r="C6" s="2" t="s">
        <v>10</v>
      </c>
      <c r="D6" s="2" t="s">
        <v>11</v>
      </c>
      <c r="E6" s="2" t="s">
        <v>13</v>
      </c>
      <c r="F6" s="2" t="s">
        <v>15</v>
      </c>
      <c r="G6" s="2" t="s">
        <v>11</v>
      </c>
      <c r="H6" s="2" t="s">
        <v>10</v>
      </c>
      <c r="I6" s="2" t="s">
        <v>18</v>
      </c>
      <c r="J6" s="2" t="s">
        <v>26</v>
      </c>
      <c r="K6" s="2" t="s">
        <v>11</v>
      </c>
    </row>
    <row r="7" spans="1:17" x14ac:dyDescent="0.35">
      <c r="A7" s="2" t="s">
        <v>11</v>
      </c>
      <c r="B7" s="2" t="s">
        <v>10</v>
      </c>
      <c r="C7" s="2" t="s">
        <v>11</v>
      </c>
      <c r="D7" s="2" t="s">
        <v>10</v>
      </c>
      <c r="E7" s="2" t="s">
        <v>12</v>
      </c>
      <c r="F7" s="2" t="s">
        <v>16</v>
      </c>
      <c r="G7" s="2" t="s">
        <v>10</v>
      </c>
      <c r="H7" s="2" t="s">
        <v>10</v>
      </c>
      <c r="I7" s="2" t="s">
        <v>21</v>
      </c>
      <c r="J7" s="2" t="s">
        <v>22</v>
      </c>
      <c r="K7" s="2" t="s">
        <v>10</v>
      </c>
    </row>
    <row r="8" spans="1:17" x14ac:dyDescent="0.35">
      <c r="A8" s="2" t="s">
        <v>11</v>
      </c>
      <c r="B8" s="2" t="s">
        <v>10</v>
      </c>
      <c r="C8" s="2" t="s">
        <v>11</v>
      </c>
      <c r="D8" s="2" t="s">
        <v>11</v>
      </c>
      <c r="E8" s="2" t="s">
        <v>14</v>
      </c>
      <c r="F8" s="2" t="s">
        <v>17</v>
      </c>
      <c r="G8" s="2" t="s">
        <v>10</v>
      </c>
      <c r="H8" s="2" t="s">
        <v>11</v>
      </c>
      <c r="I8" s="2" t="s">
        <v>20</v>
      </c>
      <c r="J8" s="2" t="s">
        <v>22</v>
      </c>
      <c r="K8" s="2" t="s">
        <v>11</v>
      </c>
      <c r="M8" t="s">
        <v>53</v>
      </c>
    </row>
    <row r="9" spans="1:17" x14ac:dyDescent="0.35">
      <c r="A9" s="2" t="s">
        <v>11</v>
      </c>
      <c r="B9" s="2" t="s">
        <v>11</v>
      </c>
      <c r="C9" s="2" t="s">
        <v>11</v>
      </c>
      <c r="D9" s="2" t="s">
        <v>10</v>
      </c>
      <c r="E9" s="2" t="s">
        <v>12</v>
      </c>
      <c r="F9" s="2" t="s">
        <v>16</v>
      </c>
      <c r="G9" s="2" t="s">
        <v>10</v>
      </c>
      <c r="H9" s="2" t="s">
        <v>10</v>
      </c>
      <c r="I9" s="2" t="s">
        <v>19</v>
      </c>
      <c r="J9" s="2" t="s">
        <v>22</v>
      </c>
      <c r="K9" s="2" t="s">
        <v>10</v>
      </c>
      <c r="O9" s="13" t="s">
        <v>9</v>
      </c>
      <c r="P9" s="13"/>
    </row>
    <row r="10" spans="1:17" x14ac:dyDescent="0.35">
      <c r="A10" s="2" t="s">
        <v>11</v>
      </c>
      <c r="B10" s="2" t="s">
        <v>10</v>
      </c>
      <c r="C10" s="2" t="s">
        <v>10</v>
      </c>
      <c r="D10" s="2" t="s">
        <v>11</v>
      </c>
      <c r="E10" s="2" t="s">
        <v>13</v>
      </c>
      <c r="F10" s="2" t="s">
        <v>17</v>
      </c>
      <c r="G10" s="2" t="s">
        <v>10</v>
      </c>
      <c r="H10" s="2" t="s">
        <v>11</v>
      </c>
      <c r="I10" s="2" t="s">
        <v>20</v>
      </c>
      <c r="J10" s="2" t="s">
        <v>26</v>
      </c>
      <c r="K10" s="2" t="s">
        <v>11</v>
      </c>
      <c r="M10" s="8"/>
      <c r="O10" t="s">
        <v>10</v>
      </c>
      <c r="P10" t="s">
        <v>11</v>
      </c>
      <c r="Q10" t="s">
        <v>43</v>
      </c>
    </row>
    <row r="11" spans="1:17" x14ac:dyDescent="0.35">
      <c r="A11" s="2" t="s">
        <v>10</v>
      </c>
      <c r="B11" s="2" t="s">
        <v>10</v>
      </c>
      <c r="C11" s="2" t="s">
        <v>10</v>
      </c>
      <c r="D11" s="2" t="s">
        <v>10</v>
      </c>
      <c r="E11" s="2" t="s">
        <v>13</v>
      </c>
      <c r="F11" s="2" t="s">
        <v>15</v>
      </c>
      <c r="G11" s="2" t="s">
        <v>11</v>
      </c>
      <c r="H11" s="2" t="s">
        <v>10</v>
      </c>
      <c r="I11" s="2" t="s">
        <v>21</v>
      </c>
      <c r="J11" s="2" t="s">
        <v>24</v>
      </c>
      <c r="K11" s="2" t="s">
        <v>11</v>
      </c>
      <c r="M11" s="12" t="s">
        <v>0</v>
      </c>
      <c r="N11" t="s">
        <v>10</v>
      </c>
      <c r="O11">
        <v>3</v>
      </c>
      <c r="P11">
        <v>3</v>
      </c>
      <c r="Q11">
        <v>6</v>
      </c>
    </row>
    <row r="12" spans="1:17" x14ac:dyDescent="0.35">
      <c r="A12" s="2" t="s">
        <v>11</v>
      </c>
      <c r="B12" s="2" t="s">
        <v>11</v>
      </c>
      <c r="C12" s="2" t="s">
        <v>11</v>
      </c>
      <c r="D12" s="2" t="s">
        <v>11</v>
      </c>
      <c r="E12" s="2" t="s">
        <v>14</v>
      </c>
      <c r="F12" s="2" t="s">
        <v>17</v>
      </c>
      <c r="G12" s="2" t="s">
        <v>11</v>
      </c>
      <c r="H12" s="2" t="s">
        <v>11</v>
      </c>
      <c r="I12" s="2" t="s">
        <v>19</v>
      </c>
      <c r="J12" s="2" t="s">
        <v>22</v>
      </c>
      <c r="K12" s="2" t="s">
        <v>11</v>
      </c>
      <c r="M12" s="12"/>
      <c r="N12" t="s">
        <v>11</v>
      </c>
      <c r="O12">
        <v>3</v>
      </c>
      <c r="P12">
        <v>3</v>
      </c>
      <c r="Q12">
        <v>6</v>
      </c>
    </row>
    <row r="13" spans="1:17" x14ac:dyDescent="0.35">
      <c r="A13" s="2" t="s">
        <v>10</v>
      </c>
      <c r="B13" s="2" t="s">
        <v>10</v>
      </c>
      <c r="C13" s="2" t="s">
        <v>10</v>
      </c>
      <c r="D13" s="2" t="s">
        <v>10</v>
      </c>
      <c r="E13" s="2" t="s">
        <v>13</v>
      </c>
      <c r="F13" s="2" t="s">
        <v>17</v>
      </c>
      <c r="G13" s="2" t="s">
        <v>11</v>
      </c>
      <c r="H13" s="2" t="s">
        <v>11</v>
      </c>
      <c r="I13" s="2" t="s">
        <v>20</v>
      </c>
      <c r="J13" s="2" t="s">
        <v>23</v>
      </c>
      <c r="K13" s="2" t="s">
        <v>10</v>
      </c>
      <c r="N13" t="s">
        <v>43</v>
      </c>
      <c r="O13">
        <v>6</v>
      </c>
      <c r="P13">
        <v>6</v>
      </c>
      <c r="Q13">
        <v>12</v>
      </c>
    </row>
    <row r="14" spans="1:17" x14ac:dyDescent="0.35">
      <c r="M14" t="s">
        <v>54</v>
      </c>
      <c r="N14">
        <f>O11/Q11</f>
        <v>0.5</v>
      </c>
    </row>
    <row r="15" spans="1:17" x14ac:dyDescent="0.35">
      <c r="M15" t="s">
        <v>55</v>
      </c>
      <c r="N15">
        <f>O12/Q12</f>
        <v>0.5</v>
      </c>
    </row>
    <row r="16" spans="1:17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7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t="s">
        <v>53</v>
      </c>
      <c r="N17">
        <f>(Q11/Q13)*N14 + (Q12/Q13)*N15</f>
        <v>0.5</v>
      </c>
    </row>
    <row r="18" spans="1:17" ht="15.65" customHeigh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t="s">
        <v>47</v>
      </c>
      <c r="N18" s="9">
        <f>N5-N17</f>
        <v>0</v>
      </c>
    </row>
    <row r="19" spans="1:17" ht="16.5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57</v>
      </c>
      <c r="N19" s="7"/>
      <c r="O19" s="7"/>
    </row>
    <row r="20" spans="1:17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13" t="s">
        <v>9</v>
      </c>
      <c r="P20" s="13"/>
    </row>
    <row r="21" spans="1:17" x14ac:dyDescent="0.35">
      <c r="M21" s="8"/>
      <c r="O21" t="s">
        <v>10</v>
      </c>
      <c r="P21" t="s">
        <v>11</v>
      </c>
      <c r="Q21" t="s">
        <v>43</v>
      </c>
    </row>
    <row r="22" spans="1:17" x14ac:dyDescent="0.35">
      <c r="M22" s="12" t="s">
        <v>3</v>
      </c>
      <c r="N22" t="s">
        <v>10</v>
      </c>
      <c r="O22">
        <v>5</v>
      </c>
      <c r="P22">
        <v>2</v>
      </c>
      <c r="Q22">
        <v>7</v>
      </c>
    </row>
    <row r="23" spans="1:17" x14ac:dyDescent="0.35">
      <c r="M23" s="12"/>
      <c r="N23" t="s">
        <v>11</v>
      </c>
      <c r="O23">
        <v>1</v>
      </c>
      <c r="P23">
        <v>4</v>
      </c>
      <c r="Q23">
        <v>5</v>
      </c>
    </row>
    <row r="24" spans="1:17" x14ac:dyDescent="0.35">
      <c r="N24" t="s">
        <v>43</v>
      </c>
      <c r="O24">
        <v>6</v>
      </c>
      <c r="P24">
        <v>6</v>
      </c>
      <c r="Q24">
        <v>12</v>
      </c>
    </row>
    <row r="25" spans="1:17" x14ac:dyDescent="0.35">
      <c r="M25" t="s">
        <v>54</v>
      </c>
      <c r="N25">
        <f>P22/Q22</f>
        <v>0.2857142857142857</v>
      </c>
    </row>
    <row r="26" spans="1:17" x14ac:dyDescent="0.35">
      <c r="M26" t="s">
        <v>55</v>
      </c>
      <c r="N26">
        <f>O23/Q23</f>
        <v>0.2</v>
      </c>
    </row>
    <row r="28" spans="1:17" x14ac:dyDescent="0.35">
      <c r="M28" t="s">
        <v>57</v>
      </c>
      <c r="N28">
        <f>(Q22/Q24)*N25 + (Q23/Q24)*N26</f>
        <v>0.25</v>
      </c>
    </row>
    <row r="29" spans="1:17" x14ac:dyDescent="0.35">
      <c r="M29" t="s">
        <v>48</v>
      </c>
      <c r="N29" s="9">
        <f>N5-N28</f>
        <v>0.25</v>
      </c>
    </row>
    <row r="30" spans="1:17" ht="18.649999999999999" customHeight="1" x14ac:dyDescent="0.35">
      <c r="M30" s="7" t="s">
        <v>40</v>
      </c>
      <c r="O30" s="7"/>
    </row>
    <row r="31" spans="1:17" x14ac:dyDescent="0.35">
      <c r="O31" s="13" t="s">
        <v>9</v>
      </c>
      <c r="P31" s="13"/>
    </row>
    <row r="32" spans="1:17" x14ac:dyDescent="0.35">
      <c r="M32" s="8"/>
      <c r="O32" t="s">
        <v>10</v>
      </c>
      <c r="P32" t="s">
        <v>11</v>
      </c>
      <c r="Q32" t="s">
        <v>43</v>
      </c>
    </row>
    <row r="33" spans="1:17" x14ac:dyDescent="0.35">
      <c r="M33" s="12" t="s">
        <v>4</v>
      </c>
      <c r="N33" t="s">
        <v>14</v>
      </c>
      <c r="O33">
        <v>0</v>
      </c>
      <c r="P33">
        <v>2</v>
      </c>
      <c r="Q33">
        <v>2</v>
      </c>
    </row>
    <row r="34" spans="1:17" x14ac:dyDescent="0.35">
      <c r="M34" s="12"/>
      <c r="N34" t="s">
        <v>12</v>
      </c>
      <c r="O34">
        <v>4</v>
      </c>
      <c r="P34">
        <v>0</v>
      </c>
      <c r="Q34">
        <v>4</v>
      </c>
    </row>
    <row r="35" spans="1:17" x14ac:dyDescent="0.35">
      <c r="M35" s="12"/>
      <c r="N35" t="s">
        <v>13</v>
      </c>
      <c r="O35">
        <v>2</v>
      </c>
      <c r="P35">
        <v>4</v>
      </c>
      <c r="Q35">
        <v>6</v>
      </c>
    </row>
    <row r="36" spans="1:17" x14ac:dyDescent="0.35">
      <c r="N36" t="s">
        <v>43</v>
      </c>
      <c r="O36">
        <v>6</v>
      </c>
      <c r="P36">
        <v>6</v>
      </c>
      <c r="Q36">
        <v>12</v>
      </c>
    </row>
    <row r="37" spans="1:17" x14ac:dyDescent="0.35">
      <c r="M37" t="s">
        <v>58</v>
      </c>
      <c r="N37">
        <f>O33/Q33</f>
        <v>0</v>
      </c>
    </row>
    <row r="38" spans="1:17" x14ac:dyDescent="0.35">
      <c r="M38" t="s">
        <v>59</v>
      </c>
      <c r="N38">
        <f>P34/Q34</f>
        <v>0</v>
      </c>
    </row>
    <row r="39" spans="1:17" x14ac:dyDescent="0.35">
      <c r="M39" t="s">
        <v>60</v>
      </c>
      <c r="N39">
        <f>O35/Q35</f>
        <v>0.33333333333333331</v>
      </c>
    </row>
    <row r="41" spans="1:17" x14ac:dyDescent="0.35">
      <c r="M41" t="s">
        <v>61</v>
      </c>
      <c r="N41">
        <f>(Q33/Q36)*N37 + (Q34/Q36)*N38 + (Q35/Q36)*N39</f>
        <v>0.16666666666666666</v>
      </c>
    </row>
    <row r="42" spans="1:17" x14ac:dyDescent="0.35">
      <c r="M42" t="s">
        <v>49</v>
      </c>
      <c r="N42" s="9">
        <f>N5-N41</f>
        <v>0.33333333333333337</v>
      </c>
      <c r="O42" t="s">
        <v>62</v>
      </c>
    </row>
    <row r="44" spans="1:17" x14ac:dyDescent="0.35">
      <c r="A44" t="s">
        <v>50</v>
      </c>
    </row>
    <row r="45" spans="1:17" x14ac:dyDescent="0.35">
      <c r="A45" s="11" t="s">
        <v>51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7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51" spans="1:17" x14ac:dyDescent="0.35">
      <c r="A51" s="1" t="s">
        <v>28</v>
      </c>
    </row>
    <row r="52" spans="1:17" x14ac:dyDescent="0.35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25</v>
      </c>
      <c r="K52" s="2" t="s">
        <v>9</v>
      </c>
      <c r="M52" t="s">
        <v>9</v>
      </c>
    </row>
    <row r="53" spans="1:17" x14ac:dyDescent="0.35">
      <c r="A53" s="2" t="s">
        <v>10</v>
      </c>
      <c r="B53" s="2" t="s">
        <v>11</v>
      </c>
      <c r="C53" s="2" t="s">
        <v>11</v>
      </c>
      <c r="D53" s="2" t="s">
        <v>10</v>
      </c>
      <c r="E53" s="2" t="s">
        <v>13</v>
      </c>
      <c r="F53" s="2" t="s">
        <v>17</v>
      </c>
      <c r="G53" s="2" t="s">
        <v>11</v>
      </c>
      <c r="H53" s="2" t="s">
        <v>11</v>
      </c>
      <c r="I53" s="2" t="s">
        <v>19</v>
      </c>
      <c r="J53" s="2" t="s">
        <v>23</v>
      </c>
      <c r="K53" s="2" t="s">
        <v>11</v>
      </c>
      <c r="M53" t="s">
        <v>10</v>
      </c>
      <c r="N53">
        <v>2</v>
      </c>
    </row>
    <row r="54" spans="1:17" x14ac:dyDescent="0.35">
      <c r="A54" s="2" t="s">
        <v>10</v>
      </c>
      <c r="B54" s="2" t="s">
        <v>11</v>
      </c>
      <c r="C54" s="2" t="s">
        <v>10</v>
      </c>
      <c r="D54" s="2" t="s">
        <v>10</v>
      </c>
      <c r="E54" s="2" t="s">
        <v>13</v>
      </c>
      <c r="F54" s="2" t="s">
        <v>17</v>
      </c>
      <c r="G54" s="2" t="s">
        <v>10</v>
      </c>
      <c r="H54" s="2" t="s">
        <v>11</v>
      </c>
      <c r="I54" s="2" t="s">
        <v>19</v>
      </c>
      <c r="J54" s="4" t="s">
        <v>24</v>
      </c>
      <c r="K54" s="2" t="s">
        <v>10</v>
      </c>
      <c r="M54" t="s">
        <v>11</v>
      </c>
      <c r="N54">
        <v>4</v>
      </c>
    </row>
    <row r="55" spans="1:17" x14ac:dyDescent="0.35">
      <c r="A55" s="2" t="s">
        <v>10</v>
      </c>
      <c r="B55" s="2" t="s">
        <v>11</v>
      </c>
      <c r="C55" s="2" t="s">
        <v>10</v>
      </c>
      <c r="D55" s="2" t="s">
        <v>11</v>
      </c>
      <c r="E55" s="2" t="s">
        <v>13</v>
      </c>
      <c r="F55" s="2" t="s">
        <v>15</v>
      </c>
      <c r="G55" s="2" t="s">
        <v>11</v>
      </c>
      <c r="H55" s="2" t="s">
        <v>10</v>
      </c>
      <c r="I55" s="2" t="s">
        <v>18</v>
      </c>
      <c r="J55" s="2" t="s">
        <v>26</v>
      </c>
      <c r="K55" s="2" t="s">
        <v>11</v>
      </c>
      <c r="M55" t="s">
        <v>43</v>
      </c>
      <c r="N55">
        <v>6</v>
      </c>
    </row>
    <row r="56" spans="1:17" x14ac:dyDescent="0.35">
      <c r="A56" s="2" t="s">
        <v>11</v>
      </c>
      <c r="B56" s="2" t="s">
        <v>10</v>
      </c>
      <c r="C56" s="2" t="s">
        <v>10</v>
      </c>
      <c r="D56" s="2" t="s">
        <v>11</v>
      </c>
      <c r="E56" s="2" t="s">
        <v>13</v>
      </c>
      <c r="F56" s="2" t="s">
        <v>17</v>
      </c>
      <c r="G56" s="2" t="s">
        <v>10</v>
      </c>
      <c r="H56" s="2" t="s">
        <v>11</v>
      </c>
      <c r="I56" s="2" t="s">
        <v>20</v>
      </c>
      <c r="J56" s="2" t="s">
        <v>26</v>
      </c>
      <c r="K56" s="2" t="s">
        <v>11</v>
      </c>
      <c r="M56" t="s">
        <v>52</v>
      </c>
      <c r="N56">
        <f>N53/N55</f>
        <v>0.33333333333333331</v>
      </c>
    </row>
    <row r="57" spans="1:17" x14ac:dyDescent="0.35">
      <c r="A57" s="2" t="s">
        <v>10</v>
      </c>
      <c r="B57" s="2" t="s">
        <v>10</v>
      </c>
      <c r="C57" s="2" t="s">
        <v>10</v>
      </c>
      <c r="D57" s="2" t="s">
        <v>10</v>
      </c>
      <c r="E57" s="2" t="s">
        <v>13</v>
      </c>
      <c r="F57" s="2" t="s">
        <v>15</v>
      </c>
      <c r="G57" s="2" t="s">
        <v>11</v>
      </c>
      <c r="H57" s="2" t="s">
        <v>10</v>
      </c>
      <c r="I57" s="2" t="s">
        <v>21</v>
      </c>
      <c r="J57" s="2" t="s">
        <v>24</v>
      </c>
      <c r="K57" s="2" t="s">
        <v>11</v>
      </c>
    </row>
    <row r="58" spans="1:17" x14ac:dyDescent="0.35">
      <c r="A58" s="2" t="s">
        <v>10</v>
      </c>
      <c r="B58" s="2" t="s">
        <v>10</v>
      </c>
      <c r="C58" s="2" t="s">
        <v>10</v>
      </c>
      <c r="D58" s="2" t="s">
        <v>10</v>
      </c>
      <c r="E58" s="2" t="s">
        <v>13</v>
      </c>
      <c r="F58" s="2" t="s">
        <v>17</v>
      </c>
      <c r="G58" s="2" t="s">
        <v>11</v>
      </c>
      <c r="H58" s="2" t="s">
        <v>11</v>
      </c>
      <c r="I58" s="2" t="s">
        <v>20</v>
      </c>
      <c r="J58" s="2" t="s">
        <v>23</v>
      </c>
      <c r="K58" s="2" t="s">
        <v>10</v>
      </c>
    </row>
    <row r="59" spans="1:17" x14ac:dyDescent="0.35">
      <c r="M59" s="7" t="s">
        <v>53</v>
      </c>
      <c r="N59" s="7"/>
      <c r="O59" s="7"/>
    </row>
    <row r="60" spans="1:17" x14ac:dyDescent="0.35">
      <c r="O60" s="13" t="s">
        <v>9</v>
      </c>
      <c r="P60" s="13"/>
    </row>
    <row r="61" spans="1:17" x14ac:dyDescent="0.35">
      <c r="M61" s="8"/>
      <c r="O61" t="s">
        <v>10</v>
      </c>
      <c r="P61" t="s">
        <v>11</v>
      </c>
      <c r="Q61" t="s">
        <v>43</v>
      </c>
    </row>
    <row r="62" spans="1:17" x14ac:dyDescent="0.35">
      <c r="M62" s="12" t="s">
        <v>0</v>
      </c>
      <c r="N62" t="s">
        <v>10</v>
      </c>
      <c r="O62">
        <v>2</v>
      </c>
      <c r="P62">
        <v>3</v>
      </c>
      <c r="Q62">
        <v>5</v>
      </c>
    </row>
    <row r="63" spans="1:17" x14ac:dyDescent="0.35">
      <c r="M63" s="12"/>
      <c r="N63" t="s">
        <v>11</v>
      </c>
      <c r="O63">
        <v>0</v>
      </c>
      <c r="P63">
        <v>1</v>
      </c>
      <c r="Q63">
        <v>1</v>
      </c>
    </row>
    <row r="64" spans="1:17" x14ac:dyDescent="0.35">
      <c r="N64" t="s">
        <v>43</v>
      </c>
      <c r="O64">
        <v>2</v>
      </c>
      <c r="P64">
        <v>4</v>
      </c>
      <c r="Q64">
        <v>6</v>
      </c>
    </row>
    <row r="65" spans="13:17" x14ac:dyDescent="0.35">
      <c r="M65" t="s">
        <v>54</v>
      </c>
      <c r="N65">
        <f>O62/Q62</f>
        <v>0.4</v>
      </c>
    </row>
    <row r="66" spans="13:17" x14ac:dyDescent="0.35">
      <c r="M66" t="s">
        <v>55</v>
      </c>
      <c r="N66">
        <f>O63/Q63</f>
        <v>0</v>
      </c>
    </row>
    <row r="68" spans="13:17" x14ac:dyDescent="0.35">
      <c r="M68" t="s">
        <v>53</v>
      </c>
      <c r="N68">
        <f>(Q62/Q64)*N65 + (Q63/Q64)*N66</f>
        <v>0.33333333333333337</v>
      </c>
    </row>
    <row r="69" spans="13:17" x14ac:dyDescent="0.35">
      <c r="M69" t="s">
        <v>47</v>
      </c>
      <c r="N69" s="9">
        <f>N56-N68</f>
        <v>0</v>
      </c>
    </row>
    <row r="71" spans="13:17" ht="31" x14ac:dyDescent="0.35">
      <c r="M71" s="7" t="s">
        <v>57</v>
      </c>
      <c r="N71" s="7"/>
      <c r="O71" s="7"/>
    </row>
    <row r="72" spans="13:17" x14ac:dyDescent="0.35">
      <c r="O72" s="10" t="s">
        <v>9</v>
      </c>
      <c r="P72" s="10"/>
    </row>
    <row r="73" spans="13:17" x14ac:dyDescent="0.35">
      <c r="M73" s="8"/>
      <c r="O73" t="s">
        <v>10</v>
      </c>
      <c r="P73" t="s">
        <v>11</v>
      </c>
      <c r="Q73" t="s">
        <v>43</v>
      </c>
    </row>
    <row r="74" spans="13:17" x14ac:dyDescent="0.35">
      <c r="M74" s="12" t="s">
        <v>3</v>
      </c>
      <c r="N74" t="s">
        <v>10</v>
      </c>
      <c r="O74">
        <v>2</v>
      </c>
      <c r="P74">
        <v>2</v>
      </c>
      <c r="Q74">
        <v>4</v>
      </c>
    </row>
    <row r="75" spans="13:17" x14ac:dyDescent="0.35">
      <c r="M75" s="12"/>
      <c r="N75" t="s">
        <v>11</v>
      </c>
      <c r="O75">
        <v>0</v>
      </c>
      <c r="P75">
        <v>2</v>
      </c>
      <c r="Q75">
        <v>2</v>
      </c>
    </row>
    <row r="76" spans="13:17" x14ac:dyDescent="0.35">
      <c r="N76" t="s">
        <v>43</v>
      </c>
      <c r="O76">
        <v>2</v>
      </c>
      <c r="P76">
        <v>4</v>
      </c>
      <c r="Q76">
        <v>6</v>
      </c>
    </row>
    <row r="77" spans="13:17" x14ac:dyDescent="0.35">
      <c r="M77" t="s">
        <v>54</v>
      </c>
      <c r="N77">
        <f>O74/Q74</f>
        <v>0.5</v>
      </c>
    </row>
    <row r="78" spans="13:17" x14ac:dyDescent="0.35">
      <c r="M78" t="s">
        <v>55</v>
      </c>
      <c r="N78">
        <f>O75/Q75</f>
        <v>0</v>
      </c>
    </row>
    <row r="80" spans="13:17" x14ac:dyDescent="0.35">
      <c r="M80" t="s">
        <v>57</v>
      </c>
      <c r="N80">
        <f>(Q74/Q76)*N77 + (Q75/Q76)*N78</f>
        <v>0.33333333333333331</v>
      </c>
    </row>
    <row r="81" spans="1:14" x14ac:dyDescent="0.35">
      <c r="M81" t="s">
        <v>48</v>
      </c>
      <c r="N81" s="9">
        <f>N56-N80</f>
        <v>0</v>
      </c>
    </row>
    <row r="83" spans="1:14" x14ac:dyDescent="0.35">
      <c r="A83" t="s">
        <v>64</v>
      </c>
    </row>
  </sheetData>
  <mergeCells count="10">
    <mergeCell ref="M62:M63"/>
    <mergeCell ref="M74:M75"/>
    <mergeCell ref="O9:P9"/>
    <mergeCell ref="O20:P20"/>
    <mergeCell ref="O31:P31"/>
    <mergeCell ref="A45:O46"/>
    <mergeCell ref="O60:P60"/>
    <mergeCell ref="M11:M12"/>
    <mergeCell ref="M22:M23"/>
    <mergeCell ref="M33:M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GiniIndex</vt:lpstr>
      <vt:lpstr>Entropy</vt:lpstr>
      <vt:lpstr>Misclassification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Tan</cp:lastModifiedBy>
  <dcterms:created xsi:type="dcterms:W3CDTF">2023-02-02T03:01:43Z</dcterms:created>
  <dcterms:modified xsi:type="dcterms:W3CDTF">2025-03-11T14:05:48Z</dcterms:modified>
</cp:coreProperties>
</file>