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<sst xmlns="http://schemas.openxmlformats.org/spreadsheetml/2006/main" count="274" uniqueCount="213">
  <si>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</si>
  <si>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</si>
  <si>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</si>
  <si>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</si>
  <si>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</si>
  <si>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</si>
  <si>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</si>
  <si>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</si>
  <si>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</si>
  <si>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</si>
  <si>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</si>
  <si>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</si>
  <si>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</si>
  <si>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</si>
  <si>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</si>
  <si>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</si>
  <si>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</si>
  <si>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</si>
  <si>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</si>
  <si>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</si>
  <si>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</si>
  <si>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</si>
  <si>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</si>
  <si>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</si>
  <si>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</si>
  <si>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</si>
  <si>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</si>
  <si>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</si>
  <si>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</si>
  <si>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</si>
  <si>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</si>
  <si>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</si>
  <si>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</si>
  <si>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</si>
  <si>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</si>
  <si>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</si>
  <si>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</si>
  <si>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</si>
  <si>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</si>
  <si>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</si>
  <si>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</si>
  <si>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</si>
  <si>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</si>
  <si>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</si>
  <si>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</si>
  <si>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</si>
  <si>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</si>
  <si>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</si>
  <si>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</si>
  <si>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</si>
  <si>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</si>
  <si>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</si>
  <si>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</si>
  <si>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</si>
  <si>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</si>
  <si>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</si>
  <si>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</si>
  <si>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</si>
  <si>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</si>
  <si>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</si>
  <si>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</si>
  <si>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</si>
  <si>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</si>
  <si>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</si>
  <si>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</si>
  <si>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</si>
  <si>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</si>
  <si>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</si>
  <si>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</si>
  <si>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LOW</t>
  </si>
  <si>
    <t>KEY ASSUMPTIONS</t>
  </si>
  <si>
    <t>Build Timeline:</t>
  </si>
  <si>
    <t>24.0 months</t>
  </si>
  <si>
    <t>Team Size:</t>
  </si>
  <si>
    <t>3.0 FTEs</t>
  </si>
  <si>
    <t>Success Probability:</t>
  </si>
  <si>
    <t>0.0%</t>
  </si>
  <si>
    <t>WACC (Discount Rate):</t>
  </si>
  <si>
    <t>8.5%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</si>
  <si>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</si>
  <si>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</si>
  <si>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</si>
  <si>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</si>
  <si>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</si>
  <si>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</si>
  <si>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</si>
  <si>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</si>
  <si>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</si>
  <si>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</si>
  <si>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</si>
  <si>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</si>
  <si>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</si>
  <si>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</si>
  <si>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</si>
  <si>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</si>
  <si>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</si>
  <si>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</si>
  <si>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Year 6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</si>
  <si>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</si>
  <si>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</si>
  <si>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</si>
  <si>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</si>
  <si>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</si>
  <si>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</si>
  <si>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</si>
  <si>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</si>
  <si>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</si>
  <si>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</si>
  <si>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</si>
  <si>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</si>
  <si>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</si>
  <si>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</si>
  <si>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</si>
  <si>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</si>
  <si>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</si>
  <si>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</si>
  <si>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</si>
  <si>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</si>
  <si>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</si>
  <si>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TOTAL BUILD COSTS (Present Value)</t>
  </si>
  <si>
    <t>Total NPV of all build components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</si>
  <si>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</si>
  <si>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</si>
  <si>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</si>
  <si>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</si>
  <si>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</si>
  <si>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TOTAL BUY COSTS (Present Value)</t>
  </si>
  <si>
    <t>Total NPV of all buy components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</si>
  <si>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</si>
  <si>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</si>
  <si>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</si>
  <si>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</si>
  <si>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</si>
  <si>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</si>
  <si>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</si>
  <si>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</si>
  <si>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</si>
  <si>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</si>
  <si>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</si>
  <si>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</si>
  <si>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</si>
  <si>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</si>
  <si>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</si>
  <si>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</si>
  <si>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</si>
  <si>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</si>
  <si>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</si>
  <si>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</si>
  <si>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</si>
  <si>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</si>
  <si>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</si>
  <si>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</si>
  <si>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</si>
  <si>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</si>
  <si>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</si>
  <si>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</si>
  <si>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</si>
  <si>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</si>
  <si>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</si>
  <si>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9.0 years</t>
  </si>
  <si>
    <t>Time when build cost equals cumulative subscription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</si>
  <si>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</si>
  <si>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</si>
  <si>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</si>
  <si>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</si>
  <si>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</si>
  <si>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</si>
  <si>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</si>
  <si>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</si>
  <si>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</si>
  <si>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</si>
  <si>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</si>
  <si>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</si>
  <si>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</si>
  <si>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24.0 months - typical range is 6-36 months</t>
  </si>
  <si>
    <t>FTE costs include all loaded costs</t>
  </si>
  <si>
    <t>$150,000 - should include benefits, overhead</t>
  </si>
  <si>
    <t>Success probability is conservative</t>
  </si>
  <si>
    <t>REVIEW</t>
  </si>
  <si>
    <t>0.0% - consider project complexity and team experience</t>
  </si>
  <si>
    <t>WACC reflects true cost of capital</t>
  </si>
  <si>
    <t>8.5% - should align with company cost of capital</t>
  </si>
  <si>
    <t>Subscription pricing confirmed with vendor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</si>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</sst>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7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24</v>
      </c>
      <c r="C6" s="5" t="s">
        <v>4</v>
      </c>
    </row>
    <row r="7" spans="1:3">
      <c r="A7" s="2" t="s">
        <v>5</v>
      </c>
      <c r="B7" s="4">
        <v>0</v>
      </c>
      <c r="C7" s="5" t="s">
        <v>6</v>
      </c>
    </row>
    <row r="8" spans="1:3">
      <c r="A8" s="2" t="s">
        <v>7</v>
      </c>
      <c r="B8" s="6">
        <v>150000</v>
      </c>
      <c r="C8" s="5" t="s">
        <v>8</v>
      </c>
    </row>
    <row r="9" spans="1:3">
      <c r="A9" s="2" t="s">
        <v>9</v>
      </c>
      <c r="B9" s="6">
        <v>0</v>
      </c>
      <c r="C9" s="5" t="s">
        <v>10</v>
      </c>
    </row>
    <row r="10" spans="1:3">
      <c r="A10" s="2" t="s">
        <v>11</v>
      </c>
      <c r="B10" s="4">
        <v>3</v>
      </c>
      <c r="C10" s="5" t="s">
        <v>12</v>
      </c>
    </row>
    <row r="11" spans="1:3">
      <c r="A11" s="2" t="s">
        <v>13</v>
      </c>
      <c r="B11" s="7">
        <v>0.75</v>
      </c>
      <c r="C11" s="5" t="s">
        <v>14</v>
      </c>
    </row>
    <row r="12" spans="1:3">
      <c r="A12" s="2" t="s">
        <v>15</v>
      </c>
      <c r="B12" s="4">
        <v>6</v>
      </c>
      <c r="C12" s="5" t="s">
        <v>16</v>
      </c>
    </row>
    <row r="13" spans="1:3">
      <c r="A13" s="2" t="s">
        <v>17</v>
      </c>
      <c r="B13" s="7">
        <v>0</v>
      </c>
      <c r="C13" s="5" t="s">
        <v>18</v>
      </c>
    </row>
    <row r="14" spans="1:3">
      <c r="A14" s="2" t="s">
        <v>19</v>
      </c>
      <c r="B14" s="7">
        <v>0.08500000000000001</v>
      </c>
      <c r="C14" s="5" t="s">
        <v>20</v>
      </c>
    </row>
    <row r="15" spans="1:3">
      <c r="A15" s="2" t="s">
        <v>21</v>
      </c>
      <c r="B15" s="7">
        <v>0.16</v>
      </c>
      <c r="C15" s="5" t="s">
        <v>22</v>
      </c>
    </row>
    <row r="16" spans="1:3">
      <c r="A16" s="2" t="s">
        <v>23</v>
      </c>
      <c r="B16" s="6">
        <v>30000</v>
      </c>
      <c r="C16" s="5" t="s">
        <v>24</v>
      </c>
    </row>
    <row r="17" spans="1:3">
      <c r="A17" s="2" t="s">
        <v>25</v>
      </c>
      <c r="B17" s="6">
        <v>75000</v>
      </c>
      <c r="C17" s="5" t="s">
        <v>26</v>
      </c>
    </row>
    <row r="18" spans="1:3">
      <c r="A18" s="2" t="s">
        <v>27</v>
      </c>
      <c r="B18" s="6">
        <v>25000</v>
      </c>
      <c r="C18" s="5" t="s">
        <v>28</v>
      </c>
    </row>
    <row r="19" spans="1:3">
      <c r="A19" s="2" t="s">
        <v>29</v>
      </c>
      <c r="B19" s="6">
        <v>0</v>
      </c>
      <c r="C19" s="5" t="s">
        <v>30</v>
      </c>
    </row>
    <row r="20" spans="1:3">
      <c r="A20" s="2" t="s">
        <v>31</v>
      </c>
      <c r="B20" s="7">
        <v>0</v>
      </c>
      <c r="C20" s="5" t="s">
        <v>32</v>
      </c>
    </row>
    <row r="21" spans="1:3">
      <c r="A21" s="2" t="s">
        <v>33</v>
      </c>
      <c r="B21" s="7">
        <v>0</v>
      </c>
      <c r="C21" s="5" t="s">
        <v>34</v>
      </c>
    </row>
    <row r="22" spans="1:3">
      <c r="A22" s="2" t="s">
        <v>35</v>
      </c>
      <c r="B22" s="7">
        <v>0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0</v>
      </c>
      <c r="C25" s="5" t="s">
        <v>39</v>
      </c>
    </row>
    <row r="26" spans="1:3">
      <c r="A26" s="2" t="s">
        <v>40</v>
      </c>
      <c r="B26" s="6">
        <v>100000</v>
      </c>
      <c r="C26" s="5" t="s">
        <v>41</v>
      </c>
    </row>
    <row r="27" spans="1:3">
      <c r="A27" s="2" t="s">
        <v>42</v>
      </c>
      <c r="B27" s="7">
        <v>0.035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0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3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88</v>
      </c>
      <c r="B3" s="11">
        <f>Input_Parameters!B14</f>
        <v>0</v>
      </c>
    </row>
    <row r="5" spans="1:13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  <c r="M6" s="2" t="s">
        <v>102</v>
      </c>
    </row>
    <row r="7" spans="1:13">
      <c r="A7" s="5" t="s">
        <v>103</v>
      </c>
      <c r="B7" s="14">
        <f>Input_Parameters!B33</f>
        <v>0</v>
      </c>
      <c r="C7" s="5" t="s">
        <v>104</v>
      </c>
      <c r="D7" s="5" t="s">
        <v>104</v>
      </c>
      <c r="E7" s="5" t="s">
        <v>104</v>
      </c>
      <c r="F7" s="5" t="s">
        <v>104</v>
      </c>
      <c r="G7" s="5" t="s">
        <v>104</v>
      </c>
      <c r="H7" s="5" t="s">
        <v>104</v>
      </c>
      <c r="I7" s="15">
        <f>SUM(B7:H7)</f>
        <v>0</v>
      </c>
      <c r="J7" s="16">
        <f>1</f>
        <v>0</v>
      </c>
      <c r="K7" s="15">
        <f>I7</f>
        <v>0</v>
      </c>
      <c r="L7" s="5" t="s">
        <v>105</v>
      </c>
      <c r="M7" s="5" t="s">
        <v>106</v>
      </c>
    </row>
    <row r="8" spans="1:13">
      <c r="A8" s="5" t="s">
        <v>107</v>
      </c>
      <c r="B8" s="14">
        <f>Input_Parameters!B32</f>
        <v>0</v>
      </c>
      <c r="C8" s="5" t="s">
        <v>104</v>
      </c>
      <c r="D8" s="5" t="s">
        <v>104</v>
      </c>
      <c r="E8" s="5" t="s">
        <v>104</v>
      </c>
      <c r="F8" s="5" t="s">
        <v>104</v>
      </c>
      <c r="G8" s="5" t="s">
        <v>104</v>
      </c>
      <c r="H8" s="5" t="s">
        <v>104</v>
      </c>
      <c r="I8" s="15">
        <f>SUM(B8:H8)</f>
        <v>0</v>
      </c>
      <c r="J8" s="16">
        <f>1</f>
        <v>0</v>
      </c>
      <c r="K8" s="15">
        <f>I8</f>
        <v>0</v>
      </c>
      <c r="L8" s="5" t="s">
        <v>108</v>
      </c>
      <c r="M8" s="5" t="s">
        <v>109</v>
      </c>
    </row>
    <row r="9" spans="1:13">
      <c r="A9" s="5" t="s">
        <v>110</v>
      </c>
      <c r="B9" s="14">
        <f>Input_Parameters!B16</f>
        <v>0</v>
      </c>
      <c r="C9" s="5" t="s">
        <v>104</v>
      </c>
      <c r="D9" s="5" t="s">
        <v>104</v>
      </c>
      <c r="E9" s="5" t="s">
        <v>104</v>
      </c>
      <c r="F9" s="5" t="s">
        <v>104</v>
      </c>
      <c r="G9" s="5" t="s">
        <v>104</v>
      </c>
      <c r="H9" s="5" t="s">
        <v>104</v>
      </c>
      <c r="I9" s="15">
        <f>SUM(B9:H9)</f>
        <v>0</v>
      </c>
      <c r="J9" s="16">
        <f>1</f>
        <v>0</v>
      </c>
      <c r="K9" s="15">
        <f>I9</f>
        <v>0</v>
      </c>
      <c r="L9" s="5" t="s">
        <v>105</v>
      </c>
      <c r="M9" s="5" t="s">
        <v>111</v>
      </c>
    </row>
    <row r="10" spans="1:13">
      <c r="A10" s="5" t="s">
        <v>112</v>
      </c>
      <c r="B10" s="14">
        <f>Input_Parameters!B17</f>
        <v>0</v>
      </c>
      <c r="C10" s="5" t="s">
        <v>104</v>
      </c>
      <c r="D10" s="5" t="s">
        <v>104</v>
      </c>
      <c r="E10" s="5" t="s">
        <v>104</v>
      </c>
      <c r="F10" s="5" t="s">
        <v>104</v>
      </c>
      <c r="G10" s="5" t="s">
        <v>104</v>
      </c>
      <c r="H10" s="5" t="s">
        <v>104</v>
      </c>
      <c r="I10" s="15">
        <f>SUM(B10:H10)</f>
        <v>0</v>
      </c>
      <c r="J10" s="16">
        <f>1</f>
        <v>0</v>
      </c>
      <c r="K10" s="15">
        <f>I10</f>
        <v>0</v>
      </c>
      <c r="L10" s="5" t="s">
        <v>108</v>
      </c>
      <c r="M10" s="5" t="s">
        <v>113</v>
      </c>
    </row>
    <row r="11" spans="1:13">
      <c r="A11" s="5" t="s">
        <v>114</v>
      </c>
      <c r="B11" s="5" t="s">
        <v>104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4">
        <f>IF(AND(6&gt;=1,6&lt;=Input_Parameters!B12,Input_Parameters!B18&gt;0),Input_Parameters!B18,0)</f>
        <v>0</v>
      </c>
      <c r="I11" s="15">
        <f>SUM(B11:H11)</f>
        <v>0</v>
      </c>
      <c r="J11" s="16">
        <f>IF(I11=0,0,K11/I11)</f>
        <v>0</v>
      </c>
      <c r="K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+Input_Parameters!B18/(1+Input_Parameters!B14)^6)</f>
        <v>0</v>
      </c>
      <c r="L11" s="5" t="s">
        <v>105</v>
      </c>
      <c r="M11" s="5" t="s">
        <v>115</v>
      </c>
    </row>
    <row r="12" spans="1:13">
      <c r="A12" s="5" t="s">
        <v>116</v>
      </c>
      <c r="B12" s="14">
        <f>-Input_Parameters!B34</f>
        <v>0</v>
      </c>
      <c r="C12" s="5" t="s">
        <v>104</v>
      </c>
      <c r="D12" s="5" t="s">
        <v>104</v>
      </c>
      <c r="E12" s="5" t="s">
        <v>104</v>
      </c>
      <c r="F12" s="5" t="s">
        <v>104</v>
      </c>
      <c r="G12" s="5" t="s">
        <v>104</v>
      </c>
      <c r="H12" s="5" t="s">
        <v>104</v>
      </c>
      <c r="I12" s="15">
        <f>SUM(B12:H12)</f>
        <v>0</v>
      </c>
      <c r="J12" s="16">
        <f>1</f>
        <v>0</v>
      </c>
      <c r="K12" s="15">
        <f>I12</f>
        <v>0</v>
      </c>
      <c r="L12" s="5" t="s">
        <v>117</v>
      </c>
      <c r="M12" s="5" t="s">
        <v>118</v>
      </c>
    </row>
    <row r="14" spans="1:13">
      <c r="A14" s="2" t="s">
        <v>119</v>
      </c>
      <c r="K14" s="15">
        <f>SUM(K6:K11)</f>
        <v>0</v>
      </c>
      <c r="M14" s="5" t="s">
        <v>120</v>
      </c>
    </row>
    <row r="16" spans="1:13">
      <c r="A16" s="3" t="s">
        <v>121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5" t="s">
        <v>122</v>
      </c>
      <c r="B17" s="14">
        <f>IF(Input_Parameters!B25&gt;0,Input_Parameters!B25,0)</f>
        <v>0</v>
      </c>
      <c r="C17" s="5" t="s">
        <v>104</v>
      </c>
      <c r="D17" s="5" t="s">
        <v>104</v>
      </c>
      <c r="E17" s="5" t="s">
        <v>104</v>
      </c>
      <c r="F17" s="5" t="s">
        <v>104</v>
      </c>
      <c r="G17" s="5" t="s">
        <v>104</v>
      </c>
      <c r="H17" s="5" t="s">
        <v>104</v>
      </c>
      <c r="I17" s="15">
        <f>SUM(B17:H17)</f>
        <v>0</v>
      </c>
      <c r="J17" s="16">
        <f>1</f>
        <v>0</v>
      </c>
      <c r="K17" s="15">
        <f>I17</f>
        <v>0</v>
      </c>
      <c r="L17" s="5" t="s">
        <v>108</v>
      </c>
      <c r="M17" s="5" t="s">
        <v>123</v>
      </c>
    </row>
    <row r="18" spans="1:13">
      <c r="A18" s="5" t="s">
        <v>124</v>
      </c>
      <c r="B18" s="5" t="s">
        <v>104</v>
      </c>
      <c r="C18" s="14">
        <f>IF(AND(Input_Parameters!B26&gt;0,1&lt;=Input_Parameters!B12),Input_Parameters!B26*((1+Input_Parameters!B27)^1),0)</f>
        <v>0</v>
      </c>
      <c r="D18" s="14">
        <f>IF(AND(Input_Parameters!B26&gt;0,2&lt;=Input_Parameters!B12),Input_Parameters!B26*((1+Input_Parameters!B27)^2),0)</f>
        <v>0</v>
      </c>
      <c r="E18" s="14">
        <f>IF(AND(Input_Parameters!B26&gt;0,3&lt;=Input_Parameters!B12),Input_Parameters!B26*((1+Input_Parameters!B27)^3),0)</f>
        <v>0</v>
      </c>
      <c r="F18" s="14">
        <f>IF(AND(Input_Parameters!B26&gt;0,4&lt;=Input_Parameters!B12),Input_Parameters!B26*((1+Input_Parameters!B27)^4),0)</f>
        <v>0</v>
      </c>
      <c r="G18" s="14">
        <f>IF(AND(Input_Parameters!B26&gt;0,5&lt;=Input_Parameters!B12),Input_Parameters!B26*((1+Input_Parameters!B27)^5),0)</f>
        <v>0</v>
      </c>
      <c r="H18" s="14">
        <f>IF(AND(Input_Parameters!B26&gt;0,6&lt;=Input_Parameters!B12),Input_Parameters!B26*((1+Input_Parameters!B27)^6),0)</f>
        <v>0</v>
      </c>
      <c r="I18" s="15">
        <f>SUM(B18:H18)</f>
        <v>0</v>
      </c>
      <c r="J18" s="16">
        <f>IF(I18=0,0,K18/I18)</f>
        <v>0</v>
      </c>
      <c r="K18" s="15">
        <f>IF(Input_Parameters!B26=0,0,C18/(1+Input_Parameters!B14)^1+D18/(1+Input_Parameters!B14)^2+E18/(1+Input_Parameters!B14)^3+F18/(1+Input_Parameters!B14)^4+G18/(1+Input_Parameters!B14)^5+H18/(1+Input_Parameters!B14)^6)</f>
        <v>0</v>
      </c>
      <c r="L18" s="5" t="s">
        <v>105</v>
      </c>
      <c r="M18" s="5" t="s">
        <v>125</v>
      </c>
    </row>
    <row r="20" spans="1:13">
      <c r="A20" s="2" t="s">
        <v>126</v>
      </c>
      <c r="K20" s="15">
        <f>SUM(K16:K17)</f>
        <v>0</v>
      </c>
      <c r="M20" s="5" t="s">
        <v>127</v>
      </c>
    </row>
    <row r="22" spans="1:13">
      <c r="A22" s="3" t="s">
        <v>128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2" t="s">
        <v>129</v>
      </c>
      <c r="K23" s="15">
        <f>SUM(K6:K11)</f>
        <v>0</v>
      </c>
      <c r="M23" s="5" t="s">
        <v>130</v>
      </c>
    </row>
    <row r="24" spans="1:13">
      <c r="A24" s="2" t="s">
        <v>131</v>
      </c>
      <c r="K24" s="15">
        <f>SUM(K16:K17)</f>
        <v>0</v>
      </c>
    </row>
    <row r="25" spans="1:13">
      <c r="A25" s="2" t="s">
        <v>132</v>
      </c>
      <c r="K25" s="15">
        <f>K23-K24</f>
        <v>0</v>
      </c>
      <c r="L25" s="5" t="s">
        <v>133</v>
      </c>
    </row>
    <row r="28" spans="1:13">
      <c r="A28" s="3" t="s">
        <v>134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5" t="s">
        <v>135</v>
      </c>
    </row>
    <row r="30" spans="1:13">
      <c r="A30" s="5" t="s">
        <v>136</v>
      </c>
    </row>
    <row r="31" spans="1:13">
      <c r="A31" s="5" t="s">
        <v>137</v>
      </c>
    </row>
    <row r="32" spans="1:13">
      <c r="A32" s="5" t="s">
        <v>138</v>
      </c>
    </row>
    <row r="33" spans="1:1">
      <c r="A33" s="5" t="s">
        <v>139</v>
      </c>
    </row>
  </sheetData>
  <mergeCells count="5">
    <mergeCell ref="A1:M1"/>
    <mergeCell ref="A5:M5"/>
    <mergeCell ref="A16:M16"/>
    <mergeCell ref="A22:M2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140</v>
      </c>
      <c r="B1" s="1"/>
      <c r="C1" s="1"/>
      <c r="D1" s="1"/>
      <c r="E1" s="1"/>
    </row>
    <row r="3" spans="1:5">
      <c r="A3" s="2" t="s">
        <v>141</v>
      </c>
    </row>
    <row r="5" spans="1:5">
      <c r="A5" s="3" t="s">
        <v>142</v>
      </c>
      <c r="B5" s="3" t="s">
        <v>143</v>
      </c>
      <c r="C5" s="3" t="s">
        <v>144</v>
      </c>
      <c r="D5" s="3" t="s">
        <v>145</v>
      </c>
      <c r="E5" s="3" t="s">
        <v>146</v>
      </c>
    </row>
    <row r="6" spans="1:5">
      <c r="A6" s="2" t="s">
        <v>3</v>
      </c>
      <c r="B6" s="16">
        <v>19.2</v>
      </c>
      <c r="C6" s="16">
        <v>24</v>
      </c>
      <c r="D6" s="16">
        <v>28.8</v>
      </c>
      <c r="E6" s="5" t="s">
        <v>147</v>
      </c>
    </row>
    <row r="7" spans="1:5">
      <c r="A7" s="2" t="s">
        <v>7</v>
      </c>
      <c r="B7" s="16">
        <v>120000</v>
      </c>
      <c r="C7" s="16">
        <v>150000</v>
      </c>
      <c r="D7" s="16">
        <v>180000</v>
      </c>
      <c r="E7" s="5" t="s">
        <v>147</v>
      </c>
    </row>
    <row r="8" spans="1:5">
      <c r="A8" s="2" t="s">
        <v>148</v>
      </c>
      <c r="B8" s="16">
        <v>2.4</v>
      </c>
      <c r="C8" s="16">
        <v>3</v>
      </c>
      <c r="D8" s="16">
        <v>3.6</v>
      </c>
      <c r="E8" s="5" t="s">
        <v>147</v>
      </c>
    </row>
    <row r="9" spans="1:5">
      <c r="A9" s="2" t="s">
        <v>149</v>
      </c>
      <c r="B9" s="16">
        <v>6.800000000000001</v>
      </c>
      <c r="C9" s="16">
        <v>8.5</v>
      </c>
      <c r="D9" s="16">
        <v>10.2</v>
      </c>
      <c r="E9" s="5" t="s">
        <v>147</v>
      </c>
    </row>
    <row r="10" spans="1:5">
      <c r="A10" s="2" t="s">
        <v>150</v>
      </c>
      <c r="B10" s="16">
        <v>80000</v>
      </c>
      <c r="C10" s="16">
        <v>100000</v>
      </c>
      <c r="D10" s="16">
        <v>120000</v>
      </c>
      <c r="E10" s="5" t="s">
        <v>147</v>
      </c>
    </row>
    <row r="13" spans="1:5">
      <c r="A13" s="2" t="s">
        <v>151</v>
      </c>
    </row>
    <row r="14" spans="1:5">
      <c r="A14" s="5" t="s">
        <v>152</v>
      </c>
    </row>
    <row r="15" spans="1:5">
      <c r="A15" s="5" t="s">
        <v>153</v>
      </c>
    </row>
    <row r="16" spans="1:5">
      <c r="A16" s="5" t="s">
        <v>154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155</v>
      </c>
      <c r="B1" s="1"/>
      <c r="C1" s="1"/>
    </row>
    <row r="3" spans="1:3">
      <c r="A3" s="2" t="s">
        <v>156</v>
      </c>
    </row>
    <row r="4" spans="1:3">
      <c r="A4" s="3" t="s">
        <v>157</v>
      </c>
      <c r="B4" s="3"/>
      <c r="C4" s="3"/>
    </row>
    <row r="6" spans="1:3">
      <c r="A6" s="2" t="s">
        <v>158</v>
      </c>
      <c r="B6" s="16" t="s">
        <v>159</v>
      </c>
      <c r="C6" s="5" t="s">
        <v>160</v>
      </c>
    </row>
    <row r="8" spans="1:3">
      <c r="A8" s="3" t="s">
        <v>161</v>
      </c>
      <c r="B8" s="3"/>
      <c r="C8" s="3"/>
    </row>
    <row r="10" spans="1:3">
      <c r="A10" s="2" t="s">
        <v>162</v>
      </c>
    </row>
    <row r="11" spans="1:3">
      <c r="A11" s="5" t="s">
        <v>163</v>
      </c>
    </row>
    <row r="12" spans="1:3">
      <c r="A12" s="5" t="s">
        <v>164</v>
      </c>
    </row>
    <row r="13" spans="1:3">
      <c r="A13" s="5" t="s">
        <v>165</v>
      </c>
    </row>
    <row r="14" spans="1:3">
      <c r="A14" s="5" t="s">
        <v>166</v>
      </c>
    </row>
    <row r="15" spans="1:3">
      <c r="A15" s="5" t="s">
        <v>167</v>
      </c>
    </row>
  </sheetData>
  <mergeCells count="3">
    <mergeCell ref="A1:C1"/>
    <mergeCell ref="A4:C4"/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168</v>
      </c>
      <c r="B1" s="1"/>
      <c r="C1" s="1"/>
    </row>
    <row r="3" spans="1:3">
      <c r="A3" s="2" t="s">
        <v>169</v>
      </c>
    </row>
    <row r="5" spans="1:3">
      <c r="A5" s="3" t="s">
        <v>170</v>
      </c>
      <c r="B5" s="3" t="s">
        <v>171</v>
      </c>
      <c r="C5" s="3" t="s">
        <v>102</v>
      </c>
    </row>
    <row r="6" spans="1:3">
      <c r="A6" s="5" t="s">
        <v>172</v>
      </c>
      <c r="B6" s="12" t="s">
        <v>173</v>
      </c>
      <c r="C6" s="5" t="s">
        <v>174</v>
      </c>
    </row>
    <row r="7" spans="1:3">
      <c r="A7" s="5" t="s">
        <v>175</v>
      </c>
      <c r="B7" s="12" t="s">
        <v>173</v>
      </c>
      <c r="C7" s="5" t="s">
        <v>176</v>
      </c>
    </row>
    <row r="8" spans="1:3">
      <c r="A8" s="5" t="s">
        <v>177</v>
      </c>
      <c r="B8" s="13" t="s">
        <v>178</v>
      </c>
      <c r="C8" s="5" t="s">
        <v>179</v>
      </c>
    </row>
    <row r="9" spans="1:3">
      <c r="A9" s="5" t="s">
        <v>180</v>
      </c>
      <c r="B9" s="12" t="s">
        <v>173</v>
      </c>
      <c r="C9" s="5" t="s">
        <v>181</v>
      </c>
    </row>
    <row r="10" spans="1:3">
      <c r="A10" s="5" t="s">
        <v>182</v>
      </c>
      <c r="B10" s="13" t="s">
        <v>178</v>
      </c>
      <c r="C10" s="5" t="s">
        <v>183</v>
      </c>
    </row>
    <row r="11" spans="1:3">
      <c r="A11" s="5" t="s">
        <v>184</v>
      </c>
      <c r="B11" s="13" t="s">
        <v>178</v>
      </c>
      <c r="C11" s="5" t="s">
        <v>185</v>
      </c>
    </row>
    <row r="12" spans="1:3">
      <c r="A12" s="5" t="s">
        <v>186</v>
      </c>
      <c r="B12" s="13" t="s">
        <v>178</v>
      </c>
      <c r="C12" s="5" t="s">
        <v>187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188</v>
      </c>
    </row>
    <row r="3" spans="1:1">
      <c r="A3" s="3" t="s">
        <v>189</v>
      </c>
    </row>
    <row r="4" spans="1:1">
      <c r="A4" s="5" t="s">
        <v>190</v>
      </c>
    </row>
    <row r="5" spans="1:1">
      <c r="A5" s="5" t="s">
        <v>191</v>
      </c>
    </row>
    <row r="6" spans="1:1">
      <c r="A6" s="5" t="s">
        <v>192</v>
      </c>
    </row>
    <row r="7" spans="1:1">
      <c r="A7" s="3" t="s">
        <v>193</v>
      </c>
    </row>
    <row r="8" spans="1:1">
      <c r="A8" s="5" t="s">
        <v>194</v>
      </c>
    </row>
    <row r="9" spans="1:1">
      <c r="A9" s="5" t="s">
        <v>195</v>
      </c>
    </row>
    <row r="10" spans="1:1">
      <c r="A10" s="5" t="s">
        <v>196</v>
      </c>
    </row>
    <row r="11" spans="1:1">
      <c r="A11" s="5" t="s">
        <v>197</v>
      </c>
    </row>
    <row r="12" spans="1:1">
      <c r="A12" s="5" t="s">
        <v>192</v>
      </c>
    </row>
    <row r="13" spans="1:1">
      <c r="A13" s="3" t="s">
        <v>198</v>
      </c>
    </row>
    <row r="14" spans="1:1">
      <c r="A14" s="5" t="s">
        <v>199</v>
      </c>
    </row>
    <row r="15" spans="1:1">
      <c r="A15" s="5" t="s">
        <v>200</v>
      </c>
    </row>
    <row r="16" spans="1:1">
      <c r="A16" s="5" t="s">
        <v>201</v>
      </c>
    </row>
    <row r="17" spans="1:1">
      <c r="A17" s="5" t="s">
        <v>202</v>
      </c>
    </row>
    <row r="18" spans="1:1">
      <c r="A18" s="5" t="s">
        <v>203</v>
      </c>
    </row>
    <row r="19" spans="1:1">
      <c r="A19" s="5" t="s">
        <v>192</v>
      </c>
    </row>
    <row r="20" spans="1:1">
      <c r="A20" s="3" t="s">
        <v>204</v>
      </c>
    </row>
    <row r="21" spans="1:1">
      <c r="A21" s="5" t="s">
        <v>205</v>
      </c>
    </row>
    <row r="22" spans="1:1">
      <c r="A22" s="5" t="s">
        <v>206</v>
      </c>
    </row>
    <row r="23" spans="1:1">
      <c r="A23" s="5" t="s">
        <v>207</v>
      </c>
    </row>
    <row r="24" spans="1:1">
      <c r="A24" s="5" t="s">
        <v>208</v>
      </c>
    </row>
    <row r="25" spans="1:1">
      <c r="A25" s="5" t="s">
        <v>192</v>
      </c>
    </row>
    <row r="26" spans="1:1">
      <c r="A26" s="3" t="s">
        <v>70</v>
      </c>
    </row>
    <row r="27" spans="1:1">
      <c r="A27" s="5" t="s">
        <v>209</v>
      </c>
    </row>
    <row r="28" spans="1:1">
      <c r="A28" s="5" t="s">
        <v>210</v>
      </c>
    </row>
    <row r="29" spans="1:1">
      <c r="A29" s="5" t="s">
        <v>211</v>
      </c>
    </row>
    <row r="30" spans="1:1">
      <c r="A30" s="5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2025-08-05T23:09:50Z</dcterms:created>
  <dcterms:modified xsi:type="dcterms:W3CDTF">2025-08-05T23:09:50Z</dcterms:modified>
</cp:coreProperties>
</file>