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rmo\OneDrive\Cours\Master\VI\Projet\"/>
    </mc:Choice>
  </mc:AlternateContent>
  <bookViews>
    <workbookView xWindow="0" yWindow="0" windowWidth="24000" windowHeight="97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4" i="1"/>
  <c r="K6" i="1"/>
  <c r="K7" i="1"/>
  <c r="K8" i="1"/>
  <c r="K9" i="1"/>
  <c r="K10" i="1"/>
  <c r="K11" i="1"/>
  <c r="K12" i="1"/>
  <c r="K5" i="1"/>
  <c r="K4" i="1"/>
  <c r="B10" i="1" l="1"/>
  <c r="B9" i="1"/>
  <c r="B5" i="1"/>
  <c r="F4" i="1"/>
  <c r="B4" i="1" s="1"/>
  <c r="F12" i="1"/>
  <c r="B12" i="1" s="1"/>
  <c r="F11" i="1"/>
  <c r="F8" i="1"/>
  <c r="B8" i="1" s="1"/>
  <c r="F7" i="1"/>
  <c r="B7" i="1" s="1"/>
  <c r="F6" i="1"/>
  <c r="B6" i="1" s="1"/>
  <c r="F5" i="1"/>
  <c r="D11" i="1"/>
  <c r="B11" i="1" s="1"/>
</calcChain>
</file>

<file path=xl/sharedStrings.xml><?xml version="1.0" encoding="utf-8"?>
<sst xmlns="http://schemas.openxmlformats.org/spreadsheetml/2006/main" count="51" uniqueCount="41">
  <si>
    <t>Hydraulique</t>
  </si>
  <si>
    <t>Nucléaire</t>
  </si>
  <si>
    <t>Divers</t>
  </si>
  <si>
    <t>Sweden</t>
  </si>
  <si>
    <t>Swiss</t>
  </si>
  <si>
    <t>Belgium</t>
  </si>
  <si>
    <t>France</t>
  </si>
  <si>
    <t>Austria</t>
  </si>
  <si>
    <t>Germany</t>
  </si>
  <si>
    <t>Thermique</t>
  </si>
  <si>
    <t>Solar</t>
  </si>
  <si>
    <t>25m2</t>
  </si>
  <si>
    <t>Wind</t>
  </si>
  <si>
    <t>Spain</t>
  </si>
  <si>
    <t>Danemark</t>
  </si>
  <si>
    <t>Biomass and biogaz</t>
  </si>
  <si>
    <t>Non-renew</t>
  </si>
  <si>
    <t>Geothermal</t>
  </si>
  <si>
    <t>Hydro</t>
  </si>
  <si>
    <t>Wastes</t>
  </si>
  <si>
    <t>Italy</t>
  </si>
  <si>
    <t>Imports exports</t>
  </si>
  <si>
    <t>Renewables enrgies [GWh]</t>
  </si>
  <si>
    <t>Denmark</t>
  </si>
  <si>
    <t>Households consumption</t>
  </si>
  <si>
    <t>Nbr of household</t>
  </si>
  <si>
    <t>Households comsumption [GWh]</t>
  </si>
  <si>
    <t>Household consumption [kWh]</t>
  </si>
  <si>
    <t>Imports/exports [GWh]</t>
  </si>
  <si>
    <t>Imports</t>
  </si>
  <si>
    <t>Exports</t>
  </si>
  <si>
    <t>Sold</t>
  </si>
  <si>
    <t>2014 euro stats</t>
  </si>
  <si>
    <t xml:space="preserve">Renewables energies </t>
  </si>
  <si>
    <t>Unity</t>
  </si>
  <si>
    <t>Year production [kWh]</t>
  </si>
  <si>
    <t>Consommation [GWh]</t>
  </si>
  <si>
    <t>Imp_été</t>
  </si>
  <si>
    <t>Imp_hiv</t>
  </si>
  <si>
    <t>Exp_été</t>
  </si>
  <si>
    <t>Exp_hiver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</si>
</sst>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3C3C3C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6">
    <xf numFmtId="0" fontId="0" fillId="0" borderId="0" xfId="0"/>
    <xf numFmtId="3" fontId="0" fillId="0" borderId="0" xfId="0" applyNumberFormat="1"/>
    <xf numFmtId="0" fontId="1" fillId="0" borderId="0" xfId="1" applyFill="1" applyProtection="1"/>
    <xf numFmtId="0" fontId="1" fillId="0" borderId="0" xfId="1" applyFill="1" applyProtection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2" borderId="0" xfId="0" applyFill="1"/>
    <xf numFmtId="0" fontId="0" fillId="4" borderId="0" xfId="0" applyFill="1"/>
    <xf numFmtId="0" fontId="2" fillId="2" borderId="0" xfId="0" applyFont="1" applyFill="1" applyAlignment="1">
      <alignment horizontal="left"/>
    </xf>
    <xf numFmtId="3" fontId="3" fillId="0" borderId="0" xfId="0" applyNumberFormat="1" applyFont="1" applyAlignment="1">
      <alignment horizontal="left"/>
    </xf>
    <xf numFmtId="0" fontId="2" fillId="2" borderId="0" xfId="0" applyFont="1" applyFill="1"/>
    <xf numFmtId="0" fontId="0" fillId="4" borderId="0" xfId="0" applyFill="1" applyAlignment="1">
      <alignment horizontal="left"/>
    </xf>
    <xf numFmtId="0" fontId="4" fillId="3" borderId="0" xfId="0" applyFont="1" applyFill="1"/>
    <xf numFmtId="0" fontId="4" fillId="5" borderId="0" xfId="0" applyFont="1" applyFill="1"/>
    <xf numFmtId="0" fontId="4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Personnalisé 2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EE7344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1"/>
  <sheetViews>
    <sheetView tabSelected="1" topLeftCell="I1" zoomScale="115" zoomScaleNormal="115" workbookViewId="0">
      <selection activeCell="S10" sqref="S10"/>
    </sheetView>
  </sheetViews>
  <sheetFormatPr baseColWidth="10" defaultRowHeight="15" x14ac:dyDescent="0.25"/>
  <cols>
    <col min="1" max="1" width="18.5703125" customWidth="1"/>
    <col min="2" max="2" width="21" customWidth="1"/>
    <col min="3" max="3" width="20.85546875" customWidth="1"/>
    <col min="6" max="6" width="19.28515625" customWidth="1"/>
    <col min="8" max="8" width="15.7109375" customWidth="1"/>
    <col min="9" max="9" width="30.140625" customWidth="1"/>
    <col min="10" max="10" width="16.5703125" customWidth="1"/>
    <col min="11" max="11" width="27.5703125" customWidth="1"/>
    <col min="12" max="12" width="19.85546875" customWidth="1"/>
  </cols>
  <sheetData>
    <row r="1" spans="1:18" s="13" customFormat="1" x14ac:dyDescent="0.25">
      <c r="B1" s="12" t="s">
        <v>32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25">
      <c r="B2" s="8" t="s">
        <v>22</v>
      </c>
      <c r="C2" s="8"/>
      <c r="D2" s="8"/>
      <c r="E2" s="8"/>
      <c r="F2" s="8"/>
      <c r="G2" s="8"/>
      <c r="H2" s="8"/>
      <c r="I2" s="8" t="s">
        <v>24</v>
      </c>
      <c r="J2" s="8"/>
      <c r="K2" s="8"/>
      <c r="L2" s="10" t="s">
        <v>28</v>
      </c>
      <c r="M2" s="6"/>
      <c r="N2" s="6"/>
      <c r="O2" s="6"/>
      <c r="P2" s="6"/>
      <c r="Q2" s="6"/>
      <c r="R2" s="6"/>
    </row>
    <row r="3" spans="1:18" x14ac:dyDescent="0.25">
      <c r="A3" s="4"/>
      <c r="B3" s="11" t="s">
        <v>16</v>
      </c>
      <c r="C3" s="11" t="s">
        <v>17</v>
      </c>
      <c r="D3" s="11" t="s">
        <v>18</v>
      </c>
      <c r="E3" s="11" t="s">
        <v>10</v>
      </c>
      <c r="F3" s="11" t="s">
        <v>15</v>
      </c>
      <c r="G3" s="11" t="s">
        <v>12</v>
      </c>
      <c r="H3" s="11" t="s">
        <v>19</v>
      </c>
      <c r="I3" s="11" t="s">
        <v>26</v>
      </c>
      <c r="J3" s="11" t="s">
        <v>25</v>
      </c>
      <c r="K3" s="11" t="s">
        <v>27</v>
      </c>
      <c r="L3" s="11" t="s">
        <v>29</v>
      </c>
      <c r="M3" s="11" t="s">
        <v>30</v>
      </c>
      <c r="N3" s="11" t="s">
        <v>37</v>
      </c>
      <c r="O3" s="11" t="s">
        <v>38</v>
      </c>
      <c r="P3" s="11" t="s">
        <v>39</v>
      </c>
      <c r="Q3" s="11" t="s">
        <v>40</v>
      </c>
      <c r="R3" s="11" t="s">
        <v>31</v>
      </c>
    </row>
    <row r="4" spans="1:18" x14ac:dyDescent="0.25">
      <c r="A4" s="11" t="s">
        <v>4</v>
      </c>
      <c r="B4" s="4">
        <f>65967-C4-D4-E4-F4-G4-H4</f>
        <v>25948</v>
      </c>
      <c r="C4" s="4">
        <v>0</v>
      </c>
      <c r="D4" s="4">
        <v>37190</v>
      </c>
      <c r="E4" s="4">
        <v>1118</v>
      </c>
      <c r="F4" s="4">
        <f>283+126</f>
        <v>409</v>
      </c>
      <c r="G4" s="4">
        <v>110</v>
      </c>
      <c r="H4" s="4">
        <v>1192</v>
      </c>
      <c r="I4" s="4">
        <v>18287</v>
      </c>
      <c r="J4" s="9">
        <v>3400000</v>
      </c>
      <c r="K4" s="4">
        <f>I4/J4*1000000</f>
        <v>5378.5294117647054</v>
      </c>
      <c r="L4" s="5">
        <v>37438</v>
      </c>
      <c r="M4" s="5">
        <v>42929</v>
      </c>
      <c r="N4" s="1">
        <v>17291</v>
      </c>
      <c r="O4" s="1">
        <v>20147</v>
      </c>
      <c r="P4" s="1">
        <v>23449</v>
      </c>
      <c r="Q4" s="1">
        <v>19480</v>
      </c>
      <c r="R4" s="5">
        <f>L4-M4</f>
        <v>-5491</v>
      </c>
    </row>
    <row r="5" spans="1:18" x14ac:dyDescent="0.25">
      <c r="A5" s="11" t="s">
        <v>8</v>
      </c>
      <c r="B5" s="5">
        <f>591951-C5-D5-E5-F5-G5-H5</f>
        <v>425628</v>
      </c>
      <c r="C5" s="4">
        <v>98</v>
      </c>
      <c r="D5" s="4">
        <v>24899</v>
      </c>
      <c r="E5" s="4">
        <v>35115</v>
      </c>
      <c r="F5" s="4">
        <f>11868+30917</f>
        <v>42785</v>
      </c>
      <c r="G5" s="5">
        <v>57357</v>
      </c>
      <c r="H5" s="4">
        <v>6069</v>
      </c>
      <c r="I5" s="4">
        <v>129593.09</v>
      </c>
      <c r="J5" s="9">
        <v>40100000</v>
      </c>
      <c r="K5" s="4">
        <f>I5/J5*1000000</f>
        <v>3231.7478802992518</v>
      </c>
      <c r="L5" s="5">
        <v>40435</v>
      </c>
      <c r="M5" s="5">
        <v>74320</v>
      </c>
      <c r="N5" s="1"/>
      <c r="O5" s="1"/>
      <c r="P5" s="1"/>
      <c r="Q5" s="1"/>
      <c r="R5" s="5">
        <f>L5-M5</f>
        <v>-33885</v>
      </c>
    </row>
    <row r="6" spans="1:18" x14ac:dyDescent="0.25">
      <c r="A6" s="11" t="s">
        <v>20</v>
      </c>
      <c r="B6" s="5">
        <f>269148-C6-D6-E6-F6-G6-H6</f>
        <v>152515</v>
      </c>
      <c r="C6" s="4">
        <v>5916</v>
      </c>
      <c r="D6" s="4">
        <v>58842</v>
      </c>
      <c r="E6" s="4">
        <v>22306</v>
      </c>
      <c r="F6" s="4">
        <f>3823+8198</f>
        <v>12021</v>
      </c>
      <c r="G6" s="5">
        <v>15178</v>
      </c>
      <c r="H6" s="4">
        <v>2370</v>
      </c>
      <c r="I6" s="4">
        <v>64244.12</v>
      </c>
      <c r="J6" s="5">
        <v>23800000</v>
      </c>
      <c r="K6" s="4">
        <f t="shared" ref="K6:K12" si="0">I6/J6*1000000</f>
        <v>2699.3327731092436</v>
      </c>
      <c r="L6" s="5">
        <v>46747</v>
      </c>
      <c r="M6" s="5">
        <v>3031</v>
      </c>
      <c r="N6" s="5"/>
      <c r="O6" s="5"/>
      <c r="P6" s="5"/>
      <c r="Q6" s="5"/>
      <c r="R6" s="5">
        <f>L6-M6</f>
        <v>43716</v>
      </c>
    </row>
    <row r="7" spans="1:18" x14ac:dyDescent="0.25">
      <c r="A7" s="11" t="s">
        <v>6</v>
      </c>
      <c r="B7" s="5">
        <f>539416-C7-D7-E7-F7-G7-H7</f>
        <v>444299</v>
      </c>
      <c r="C7" s="4">
        <v>83</v>
      </c>
      <c r="D7" s="4">
        <v>66965</v>
      </c>
      <c r="E7" s="4">
        <v>5905</v>
      </c>
      <c r="F7" s="4">
        <f>1637+1454</f>
        <v>3091</v>
      </c>
      <c r="G7" s="5">
        <v>17249</v>
      </c>
      <c r="H7" s="4">
        <v>1824</v>
      </c>
      <c r="I7" s="4">
        <v>149422.24</v>
      </c>
      <c r="J7" s="5">
        <v>23800000</v>
      </c>
      <c r="K7" s="4">
        <f t="shared" si="0"/>
        <v>6278.2453781512604</v>
      </c>
      <c r="L7" s="5">
        <v>7873</v>
      </c>
      <c r="M7" s="5">
        <v>75063</v>
      </c>
      <c r="N7" s="5"/>
      <c r="O7" s="5"/>
      <c r="P7" s="5"/>
      <c r="Q7" s="5"/>
      <c r="R7" s="5">
        <f>L7-M7</f>
        <v>-67190</v>
      </c>
    </row>
    <row r="8" spans="1:18" x14ac:dyDescent="0.25">
      <c r="A8" s="11" t="s">
        <v>7</v>
      </c>
      <c r="B8" s="5">
        <f>62338-C8-D8-E8-F8-G8-H8</f>
        <v>11203.599999999999</v>
      </c>
      <c r="C8" s="4">
        <v>0.4</v>
      </c>
      <c r="D8" s="4">
        <v>42166</v>
      </c>
      <c r="E8" s="4">
        <v>785</v>
      </c>
      <c r="F8" s="4">
        <f>3437+615</f>
        <v>4052</v>
      </c>
      <c r="G8" s="5">
        <v>3846</v>
      </c>
      <c r="H8" s="4">
        <v>285</v>
      </c>
      <c r="I8" s="4">
        <v>17433.37</v>
      </c>
      <c r="J8" s="5">
        <v>3600000</v>
      </c>
      <c r="K8" s="4">
        <f t="shared" si="0"/>
        <v>4842.6027777777772</v>
      </c>
      <c r="L8" s="5">
        <v>26712</v>
      </c>
      <c r="M8" s="5">
        <v>17437</v>
      </c>
      <c r="N8" s="5"/>
      <c r="O8" s="5"/>
      <c r="P8" s="5"/>
      <c r="Q8" s="5"/>
      <c r="R8" s="5">
        <f>L8-M8</f>
        <v>9275</v>
      </c>
    </row>
    <row r="9" spans="1:18" x14ac:dyDescent="0.25">
      <c r="A9" s="11" t="s">
        <v>23</v>
      </c>
      <c r="B9" s="5">
        <f>30814-C9-D9-E9-F9-G9-H9</f>
        <v>12785</v>
      </c>
      <c r="C9" s="4">
        <v>0</v>
      </c>
      <c r="D9" s="4">
        <v>15</v>
      </c>
      <c r="E9" s="4">
        <v>596</v>
      </c>
      <c r="F9" s="4">
        <v>3454</v>
      </c>
      <c r="G9" s="5">
        <v>13079</v>
      </c>
      <c r="H9" s="4">
        <v>885</v>
      </c>
      <c r="I9" s="4">
        <v>10094.84</v>
      </c>
      <c r="J9" s="5">
        <v>2500000</v>
      </c>
      <c r="K9" s="4">
        <f t="shared" si="0"/>
        <v>4037.9359999999997</v>
      </c>
      <c r="L9" s="5">
        <v>12702</v>
      </c>
      <c r="M9" s="5">
        <v>9847</v>
      </c>
      <c r="N9" s="5"/>
      <c r="O9" s="5"/>
      <c r="P9" s="5"/>
      <c r="Q9" s="5"/>
      <c r="R9" s="5">
        <f>L9-M9</f>
        <v>2855</v>
      </c>
    </row>
    <row r="10" spans="1:18" x14ac:dyDescent="0.25">
      <c r="A10" s="11" t="s">
        <v>3</v>
      </c>
      <c r="B10" s="5">
        <f>149956-C10-D10-E10-F10-G10-H10</f>
        <v>64635</v>
      </c>
      <c r="C10" s="4">
        <v>0</v>
      </c>
      <c r="D10" s="4">
        <v>63323</v>
      </c>
      <c r="E10" s="4">
        <v>47</v>
      </c>
      <c r="F10" s="4">
        <v>9091</v>
      </c>
      <c r="G10" s="5">
        <v>11234</v>
      </c>
      <c r="H10" s="4">
        <v>1626</v>
      </c>
      <c r="I10" s="4">
        <v>36820.58</v>
      </c>
      <c r="J10" s="5">
        <v>4600000</v>
      </c>
      <c r="K10" s="4">
        <f t="shared" si="0"/>
        <v>8004.4739130434791</v>
      </c>
      <c r="L10" s="5">
        <v>13852</v>
      </c>
      <c r="M10" s="5">
        <v>3655</v>
      </c>
      <c r="N10" s="5"/>
      <c r="O10" s="5"/>
      <c r="P10" s="5"/>
      <c r="Q10" s="5"/>
      <c r="R10" s="5">
        <f>L10-M10</f>
        <v>10197</v>
      </c>
    </row>
    <row r="11" spans="1:18" x14ac:dyDescent="0.25">
      <c r="A11" s="11" t="s">
        <v>13</v>
      </c>
      <c r="B11" s="5">
        <f>268380-C11-D11-E11-F11-G11-H11</f>
        <v>160220</v>
      </c>
      <c r="C11" s="4">
        <v>0</v>
      </c>
      <c r="D11" s="4">
        <f>41467+1052</f>
        <v>42519</v>
      </c>
      <c r="E11" s="4">
        <v>8218</v>
      </c>
      <c r="F11" s="4">
        <f>3821+907</f>
        <v>4728</v>
      </c>
      <c r="G11" s="5">
        <v>52013</v>
      </c>
      <c r="H11" s="4">
        <v>682</v>
      </c>
      <c r="I11" s="4">
        <v>70710.399999999994</v>
      </c>
      <c r="J11" s="5">
        <v>16700000</v>
      </c>
      <c r="K11" s="4">
        <f t="shared" si="0"/>
        <v>4234.1556886227545</v>
      </c>
      <c r="L11" s="5">
        <v>12310</v>
      </c>
      <c r="M11" s="5">
        <v>15716</v>
      </c>
      <c r="N11" s="5"/>
      <c r="O11" s="5"/>
      <c r="P11" s="5"/>
      <c r="Q11" s="5"/>
      <c r="R11" s="5">
        <f>L11-M11</f>
        <v>-3406</v>
      </c>
    </row>
    <row r="12" spans="1:18" x14ac:dyDescent="0.25">
      <c r="A12" s="11" t="s">
        <v>5</v>
      </c>
      <c r="B12" s="5">
        <f>69965-C12-D12-E12-F12-G12-H12</f>
        <v>56662</v>
      </c>
      <c r="C12" s="4">
        <v>0</v>
      </c>
      <c r="D12" s="4">
        <v>1496</v>
      </c>
      <c r="E12" s="4">
        <v>2883</v>
      </c>
      <c r="F12" s="4">
        <f>2632+869</f>
        <v>3501</v>
      </c>
      <c r="G12" s="5">
        <v>4614</v>
      </c>
      <c r="H12" s="4">
        <v>809</v>
      </c>
      <c r="I12" s="4">
        <v>18941.780999999999</v>
      </c>
      <c r="J12" s="5">
        <v>4600000</v>
      </c>
      <c r="K12" s="4">
        <f t="shared" si="0"/>
        <v>4117.7784782608687</v>
      </c>
      <c r="L12" s="5">
        <v>21791</v>
      </c>
      <c r="M12" s="5">
        <v>4188</v>
      </c>
      <c r="N12" s="5"/>
      <c r="O12" s="5"/>
      <c r="P12" s="5"/>
      <c r="Q12" s="5"/>
      <c r="R12" s="5">
        <f>L12-M12</f>
        <v>17603</v>
      </c>
    </row>
    <row r="13" spans="1:18" x14ac:dyDescent="0.25">
      <c r="A13" s="11"/>
      <c r="B13" s="5"/>
      <c r="C13" s="4"/>
      <c r="D13" s="4"/>
      <c r="E13" s="4"/>
      <c r="F13" s="4"/>
      <c r="G13" s="5"/>
      <c r="H13" s="4"/>
      <c r="I13" s="4"/>
      <c r="J13" s="5"/>
      <c r="K13" s="4"/>
      <c r="L13" s="5"/>
      <c r="M13" s="5"/>
      <c r="N13" s="5"/>
      <c r="O13" s="5"/>
      <c r="P13" s="5"/>
      <c r="Q13" s="5"/>
      <c r="R13" s="5"/>
    </row>
    <row r="14" spans="1:18" x14ac:dyDescent="0.25">
      <c r="A14" s="11"/>
      <c r="B14" s="5"/>
      <c r="C14" s="4"/>
      <c r="D14" s="4"/>
      <c r="E14" s="4"/>
      <c r="F14" s="4"/>
      <c r="G14" s="5"/>
      <c r="H14" s="4"/>
      <c r="I14" s="4"/>
      <c r="J14" s="5"/>
      <c r="K14" s="4"/>
      <c r="L14" s="5"/>
      <c r="M14" s="5"/>
      <c r="N14" s="5"/>
      <c r="O14" s="5"/>
      <c r="P14" s="5"/>
      <c r="Q14" s="5"/>
      <c r="R14" s="5"/>
    </row>
    <row r="15" spans="1:18" x14ac:dyDescent="0.25">
      <c r="B15" s="14" t="s">
        <v>33</v>
      </c>
      <c r="C15" s="14"/>
    </row>
    <row r="16" spans="1:18" x14ac:dyDescent="0.25">
      <c r="B16" s="15" t="s">
        <v>34</v>
      </c>
      <c r="C16" s="15" t="s">
        <v>35</v>
      </c>
    </row>
    <row r="17" spans="1:6" x14ac:dyDescent="0.25">
      <c r="A17" s="7" t="s">
        <v>10</v>
      </c>
      <c r="B17" t="s">
        <v>11</v>
      </c>
      <c r="C17">
        <v>4000</v>
      </c>
    </row>
    <row r="18" spans="1:6" x14ac:dyDescent="0.25">
      <c r="A18" s="7" t="s">
        <v>12</v>
      </c>
      <c r="B18">
        <v>1</v>
      </c>
      <c r="C18" s="1">
        <v>4000000</v>
      </c>
    </row>
    <row r="20" spans="1:6" x14ac:dyDescent="0.25">
      <c r="B20" s="7" t="s">
        <v>36</v>
      </c>
    </row>
    <row r="21" spans="1:6" x14ac:dyDescent="0.25">
      <c r="A21" s="7">
        <v>1988</v>
      </c>
      <c r="B21" s="1">
        <v>12668</v>
      </c>
      <c r="C21" s="1"/>
      <c r="D21" s="1"/>
      <c r="E21" s="3"/>
    </row>
    <row r="22" spans="1:6" x14ac:dyDescent="0.25">
      <c r="A22" s="7">
        <v>1989</v>
      </c>
      <c r="B22" s="1">
        <v>12875</v>
      </c>
      <c r="C22" s="1"/>
      <c r="D22" s="1"/>
      <c r="E22" s="3"/>
    </row>
    <row r="23" spans="1:6" x14ac:dyDescent="0.25">
      <c r="A23" s="7">
        <v>1990</v>
      </c>
      <c r="B23" s="1">
        <v>13213</v>
      </c>
      <c r="C23" s="1"/>
      <c r="D23" s="1"/>
      <c r="E23" s="3"/>
      <c r="F23" s="3"/>
    </row>
    <row r="24" spans="1:6" x14ac:dyDescent="0.25">
      <c r="A24" s="7">
        <v>1991</v>
      </c>
      <c r="B24" s="1">
        <v>13848</v>
      </c>
      <c r="C24" s="1"/>
      <c r="D24" s="1"/>
      <c r="E24" s="3"/>
      <c r="F24" s="3"/>
    </row>
    <row r="25" spans="1:6" x14ac:dyDescent="0.25">
      <c r="A25" s="7">
        <v>1992</v>
      </c>
      <c r="B25" s="1">
        <v>14166</v>
      </c>
      <c r="C25" s="1"/>
      <c r="D25" s="1"/>
      <c r="E25" s="3"/>
      <c r="F25" s="3"/>
    </row>
    <row r="26" spans="1:6" x14ac:dyDescent="0.25">
      <c r="A26" s="7">
        <v>1993</v>
      </c>
      <c r="B26" s="1">
        <v>14172</v>
      </c>
      <c r="C26" s="1"/>
      <c r="D26" s="1"/>
      <c r="E26" s="3"/>
      <c r="F26" s="3"/>
    </row>
    <row r="27" spans="1:6" x14ac:dyDescent="0.25">
      <c r="A27" s="7">
        <v>1994</v>
      </c>
      <c r="B27" s="1">
        <v>14193</v>
      </c>
      <c r="C27" s="1"/>
      <c r="D27" s="1"/>
      <c r="E27" s="3"/>
      <c r="F27" s="3"/>
    </row>
    <row r="28" spans="1:6" x14ac:dyDescent="0.25">
      <c r="A28" s="7">
        <v>1995</v>
      </c>
      <c r="B28" s="1">
        <v>14680</v>
      </c>
      <c r="C28" s="1"/>
      <c r="D28" s="1"/>
      <c r="E28" s="3"/>
      <c r="F28" s="3"/>
    </row>
    <row r="29" spans="1:6" x14ac:dyDescent="0.25">
      <c r="A29" s="7">
        <v>1996</v>
      </c>
      <c r="B29" s="1">
        <v>15271</v>
      </c>
      <c r="C29" s="1"/>
      <c r="D29" s="1"/>
      <c r="E29" s="3"/>
      <c r="F29" s="3"/>
    </row>
    <row r="30" spans="1:6" x14ac:dyDescent="0.25">
      <c r="A30" s="7">
        <v>1997</v>
      </c>
      <c r="B30" s="1">
        <v>14859</v>
      </c>
      <c r="C30" s="1"/>
      <c r="D30" s="1"/>
      <c r="E30" s="3"/>
      <c r="F30" s="3"/>
    </row>
    <row r="31" spans="1:6" x14ac:dyDescent="0.25">
      <c r="A31" s="7">
        <v>1998</v>
      </c>
      <c r="B31" s="1">
        <v>15122</v>
      </c>
      <c r="C31" s="1"/>
      <c r="D31" s="1"/>
      <c r="E31" s="3"/>
      <c r="F31" s="3"/>
    </row>
    <row r="32" spans="1:6" x14ac:dyDescent="0.25">
      <c r="A32" s="7">
        <v>1999</v>
      </c>
      <c r="B32" s="1">
        <v>15558</v>
      </c>
      <c r="C32" s="1"/>
      <c r="D32" s="1"/>
      <c r="E32" s="3"/>
      <c r="F32" s="3"/>
    </row>
    <row r="33" spans="1:6" x14ac:dyDescent="0.25">
      <c r="A33" s="7">
        <v>2000</v>
      </c>
      <c r="B33" s="1">
        <v>15727</v>
      </c>
      <c r="C33" s="1"/>
      <c r="D33" s="1"/>
      <c r="E33" s="3"/>
      <c r="F33" s="3"/>
    </row>
    <row r="34" spans="1:6" x14ac:dyDescent="0.25">
      <c r="A34" s="7">
        <v>2001</v>
      </c>
      <c r="B34" s="1">
        <v>16080</v>
      </c>
      <c r="C34" s="1"/>
      <c r="D34" s="1"/>
      <c r="E34" s="3"/>
      <c r="F34" s="3"/>
    </row>
    <row r="35" spans="1:6" x14ac:dyDescent="0.25">
      <c r="A35" s="7">
        <v>2002</v>
      </c>
      <c r="B35" s="1">
        <v>16291</v>
      </c>
      <c r="C35" s="1"/>
      <c r="D35" s="1"/>
      <c r="E35" s="3"/>
      <c r="F35" s="3"/>
    </row>
    <row r="36" spans="1:6" x14ac:dyDescent="0.25">
      <c r="A36" s="7">
        <v>2003</v>
      </c>
      <c r="B36" s="1">
        <v>16679</v>
      </c>
      <c r="C36" s="1"/>
      <c r="D36" s="1"/>
      <c r="E36" s="3"/>
      <c r="F36" s="3"/>
    </row>
    <row r="37" spans="1:6" x14ac:dyDescent="0.25">
      <c r="A37" s="7">
        <v>2004</v>
      </c>
      <c r="B37" s="1">
        <v>17114</v>
      </c>
      <c r="C37" s="1"/>
      <c r="D37" s="1"/>
      <c r="E37" s="3"/>
      <c r="F37" s="3"/>
    </row>
    <row r="38" spans="1:6" x14ac:dyDescent="0.25">
      <c r="A38" s="7">
        <v>2005</v>
      </c>
      <c r="B38" s="1">
        <v>17624</v>
      </c>
      <c r="C38" s="1"/>
      <c r="D38" s="1"/>
      <c r="E38" s="3"/>
      <c r="F38" s="3"/>
    </row>
    <row r="39" spans="1:6" x14ac:dyDescent="0.25">
      <c r="A39" s="7">
        <v>2006</v>
      </c>
      <c r="B39" s="1">
        <v>17702</v>
      </c>
      <c r="C39" s="1"/>
      <c r="D39" s="1"/>
      <c r="E39" s="3"/>
      <c r="F39" s="3"/>
    </row>
    <row r="40" spans="1:6" x14ac:dyDescent="0.25">
      <c r="A40" s="7">
        <v>2007</v>
      </c>
      <c r="B40" s="1">
        <v>17472</v>
      </c>
      <c r="C40" s="1"/>
      <c r="D40" s="1"/>
      <c r="E40" s="3"/>
      <c r="F40" s="3"/>
    </row>
    <row r="41" spans="1:6" x14ac:dyDescent="0.25">
      <c r="A41" s="7">
        <v>2008</v>
      </c>
      <c r="B41" s="1">
        <v>17897</v>
      </c>
      <c r="C41" s="1"/>
      <c r="D41" s="1"/>
      <c r="E41" s="3"/>
      <c r="F41" s="3"/>
    </row>
    <row r="42" spans="1:6" x14ac:dyDescent="0.25">
      <c r="A42" s="7">
        <v>2009</v>
      </c>
      <c r="B42" s="1">
        <v>17920</v>
      </c>
      <c r="C42" s="1"/>
      <c r="D42" s="1"/>
      <c r="E42" s="3"/>
      <c r="F42" s="3"/>
    </row>
    <row r="43" spans="1:6" x14ac:dyDescent="0.25">
      <c r="A43" s="7">
        <v>2010</v>
      </c>
      <c r="B43" s="1">
        <v>18618</v>
      </c>
      <c r="C43" s="1"/>
      <c r="D43" s="1"/>
      <c r="E43" s="3"/>
      <c r="F43" s="3"/>
    </row>
    <row r="44" spans="1:6" x14ac:dyDescent="0.25">
      <c r="A44" s="7">
        <v>2011</v>
      </c>
      <c r="B44" s="1">
        <v>17942</v>
      </c>
      <c r="C44" s="1"/>
      <c r="D44" s="1"/>
      <c r="E44" s="3"/>
      <c r="F44" s="3"/>
    </row>
    <row r="45" spans="1:6" x14ac:dyDescent="0.25">
      <c r="A45" s="7">
        <v>2012</v>
      </c>
      <c r="B45" s="1">
        <v>18333</v>
      </c>
      <c r="C45" s="1"/>
      <c r="D45" s="1"/>
      <c r="E45" s="3"/>
      <c r="F45" s="3"/>
    </row>
    <row r="46" spans="1:6" x14ac:dyDescent="0.25">
      <c r="A46" s="7">
        <v>2013</v>
      </c>
      <c r="B46" s="1">
        <v>18768</v>
      </c>
      <c r="C46" s="1"/>
      <c r="D46" s="1"/>
      <c r="E46" s="3"/>
      <c r="F46" s="3"/>
    </row>
    <row r="47" spans="1:6" x14ac:dyDescent="0.25">
      <c r="A47" s="7">
        <v>2014</v>
      </c>
      <c r="B47" s="1">
        <v>18287</v>
      </c>
      <c r="C47" s="1"/>
      <c r="D47" s="1"/>
      <c r="E47" s="3"/>
      <c r="F47" s="3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91" spans="1:6" x14ac:dyDescent="0.25">
      <c r="B91" t="s">
        <v>0</v>
      </c>
      <c r="D91" t="s">
        <v>1</v>
      </c>
      <c r="E91" t="s">
        <v>9</v>
      </c>
      <c r="F91" t="s">
        <v>2</v>
      </c>
    </row>
    <row r="92" spans="1:6" x14ac:dyDescent="0.25">
      <c r="A92">
        <v>1960</v>
      </c>
      <c r="B92" s="1">
        <v>20504</v>
      </c>
      <c r="C92" s="1"/>
      <c r="D92">
        <v>0</v>
      </c>
      <c r="E92">
        <v>168</v>
      </c>
      <c r="F92">
        <v>0</v>
      </c>
    </row>
    <row r="93" spans="1:6" x14ac:dyDescent="0.25">
      <c r="A93">
        <v>1961</v>
      </c>
      <c r="B93" s="1">
        <v>21526</v>
      </c>
      <c r="C93" s="1"/>
      <c r="D93">
        <v>0</v>
      </c>
      <c r="E93">
        <v>174</v>
      </c>
      <c r="F93">
        <v>0</v>
      </c>
    </row>
    <row r="94" spans="1:6" x14ac:dyDescent="0.25">
      <c r="A94">
        <v>1962</v>
      </c>
      <c r="B94" s="1">
        <v>21186</v>
      </c>
      <c r="C94" s="1"/>
      <c r="D94">
        <v>0</v>
      </c>
      <c r="E94">
        <v>231</v>
      </c>
      <c r="F94">
        <v>0</v>
      </c>
    </row>
    <row r="95" spans="1:6" x14ac:dyDescent="0.25">
      <c r="A95">
        <v>1963</v>
      </c>
      <c r="B95" s="1">
        <v>22549</v>
      </c>
      <c r="C95" s="1"/>
      <c r="D95">
        <v>0</v>
      </c>
      <c r="E95">
        <v>254</v>
      </c>
      <c r="F95">
        <v>0</v>
      </c>
    </row>
    <row r="96" spans="1:6" x14ac:dyDescent="0.25">
      <c r="A96">
        <v>1964</v>
      </c>
      <c r="B96" s="1">
        <v>22104</v>
      </c>
      <c r="C96" s="1"/>
      <c r="D96">
        <v>0</v>
      </c>
      <c r="E96">
        <v>304</v>
      </c>
      <c r="F96">
        <v>0</v>
      </c>
    </row>
    <row r="97" spans="1:6" x14ac:dyDescent="0.25">
      <c r="A97">
        <v>1965</v>
      </c>
      <c r="B97" s="1">
        <v>24797</v>
      </c>
      <c r="C97" s="1"/>
      <c r="D97">
        <v>0</v>
      </c>
      <c r="E97">
        <v>491</v>
      </c>
      <c r="F97">
        <v>0</v>
      </c>
    </row>
    <row r="98" spans="1:6" x14ac:dyDescent="0.25">
      <c r="A98">
        <v>1966</v>
      </c>
      <c r="B98" s="1">
        <v>27797</v>
      </c>
      <c r="C98" s="1"/>
      <c r="D98">
        <v>0</v>
      </c>
      <c r="E98">
        <v>652</v>
      </c>
      <c r="F98">
        <v>0</v>
      </c>
    </row>
    <row r="99" spans="1:6" x14ac:dyDescent="0.25">
      <c r="A99">
        <v>1967</v>
      </c>
      <c r="B99" s="1">
        <v>29898</v>
      </c>
      <c r="C99" s="1"/>
      <c r="D99">
        <v>0</v>
      </c>
      <c r="E99">
        <v>897</v>
      </c>
      <c r="F99">
        <v>0</v>
      </c>
    </row>
    <row r="100" spans="1:6" x14ac:dyDescent="0.25">
      <c r="A100">
        <v>1968</v>
      </c>
      <c r="B100" s="1">
        <v>29441</v>
      </c>
      <c r="C100" s="1"/>
      <c r="D100">
        <v>0</v>
      </c>
      <c r="E100" s="1">
        <v>1324</v>
      </c>
      <c r="F100">
        <v>0</v>
      </c>
    </row>
    <row r="101" spans="1:6" x14ac:dyDescent="0.25">
      <c r="A101">
        <v>1969</v>
      </c>
      <c r="B101" s="1">
        <v>27327</v>
      </c>
      <c r="C101" s="1"/>
      <c r="D101">
        <v>563</v>
      </c>
      <c r="E101" s="1">
        <v>1521</v>
      </c>
      <c r="F101">
        <v>0</v>
      </c>
    </row>
    <row r="102" spans="1:6" x14ac:dyDescent="0.25">
      <c r="A102">
        <v>1970</v>
      </c>
      <c r="B102" s="1">
        <v>31273</v>
      </c>
      <c r="C102" s="1"/>
      <c r="D102" s="1">
        <v>1850</v>
      </c>
      <c r="E102" s="2">
        <v>1763</v>
      </c>
      <c r="F102">
        <v>0</v>
      </c>
    </row>
    <row r="103" spans="1:6" x14ac:dyDescent="0.25">
      <c r="A103">
        <v>1971</v>
      </c>
      <c r="B103" s="1">
        <v>27563</v>
      </c>
      <c r="C103" s="1"/>
      <c r="D103" s="1">
        <v>1843</v>
      </c>
      <c r="E103" s="2">
        <v>2181</v>
      </c>
      <c r="F103">
        <v>0</v>
      </c>
    </row>
    <row r="104" spans="1:6" x14ac:dyDescent="0.25">
      <c r="A104">
        <v>1972</v>
      </c>
      <c r="B104" s="1">
        <v>25277</v>
      </c>
      <c r="C104" s="1"/>
      <c r="D104" s="1">
        <v>4650</v>
      </c>
      <c r="E104" s="2">
        <v>2371</v>
      </c>
      <c r="F104">
        <v>0</v>
      </c>
    </row>
    <row r="105" spans="1:6" x14ac:dyDescent="0.25">
      <c r="A105">
        <v>1973</v>
      </c>
      <c r="B105" s="1">
        <v>28825</v>
      </c>
      <c r="C105" s="1"/>
      <c r="D105" s="1">
        <v>5896</v>
      </c>
      <c r="E105" s="2">
        <v>2434</v>
      </c>
      <c r="F105">
        <v>0</v>
      </c>
    </row>
    <row r="106" spans="1:6" x14ac:dyDescent="0.25">
      <c r="A106">
        <v>1974</v>
      </c>
      <c r="B106" s="1">
        <v>28563</v>
      </c>
      <c r="C106" s="1"/>
      <c r="D106" s="1">
        <v>6730</v>
      </c>
      <c r="E106" s="2">
        <v>2117</v>
      </c>
      <c r="F106">
        <v>0</v>
      </c>
    </row>
    <row r="107" spans="1:6" x14ac:dyDescent="0.25">
      <c r="A107">
        <v>1975</v>
      </c>
      <c r="B107" s="1">
        <v>33974</v>
      </c>
      <c r="C107" s="1"/>
      <c r="D107" s="1">
        <v>7391</v>
      </c>
      <c r="E107" s="2">
        <v>1629</v>
      </c>
      <c r="F107">
        <v>0</v>
      </c>
    </row>
    <row r="108" spans="1:6" x14ac:dyDescent="0.25">
      <c r="A108">
        <v>1976</v>
      </c>
      <c r="B108" s="1">
        <v>26622</v>
      </c>
      <c r="C108" s="1"/>
      <c r="D108" s="1">
        <v>7561</v>
      </c>
      <c r="E108" s="2">
        <v>2058</v>
      </c>
      <c r="F108">
        <v>0</v>
      </c>
    </row>
    <row r="109" spans="1:6" x14ac:dyDescent="0.25">
      <c r="A109">
        <v>1977</v>
      </c>
      <c r="B109" s="1">
        <v>36290</v>
      </c>
      <c r="C109" s="1"/>
      <c r="D109" s="1">
        <v>7728</v>
      </c>
      <c r="E109" s="2">
        <v>1885</v>
      </c>
      <c r="F109">
        <v>0</v>
      </c>
    </row>
    <row r="110" spans="1:6" x14ac:dyDescent="0.25">
      <c r="A110">
        <v>1978</v>
      </c>
      <c r="B110" s="1">
        <v>32510</v>
      </c>
      <c r="C110" s="1"/>
      <c r="D110" s="1">
        <v>7995</v>
      </c>
      <c r="E110" s="2">
        <v>1845</v>
      </c>
      <c r="F110">
        <v>0</v>
      </c>
    </row>
    <row r="111" spans="1:6" x14ac:dyDescent="0.25">
      <c r="A111">
        <v>1979</v>
      </c>
      <c r="B111" s="1">
        <v>32345</v>
      </c>
      <c r="C111" s="1"/>
      <c r="D111" s="1">
        <v>11243</v>
      </c>
      <c r="E111" s="2">
        <v>1963</v>
      </c>
      <c r="F111">
        <v>0</v>
      </c>
    </row>
    <row r="112" spans="1:6" x14ac:dyDescent="0.25">
      <c r="A112">
        <v>1980</v>
      </c>
      <c r="B112" s="1">
        <v>33542</v>
      </c>
      <c r="C112" s="1"/>
      <c r="D112" s="1">
        <v>13663</v>
      </c>
      <c r="E112" s="2">
        <v>957</v>
      </c>
      <c r="F112">
        <v>0</v>
      </c>
    </row>
    <row r="113" spans="1:9" x14ac:dyDescent="0.25">
      <c r="A113">
        <v>1981</v>
      </c>
      <c r="B113" s="1">
        <v>36097</v>
      </c>
      <c r="C113" s="1"/>
      <c r="D113" s="1">
        <v>14462</v>
      </c>
      <c r="E113" s="2">
        <v>956</v>
      </c>
      <c r="F113">
        <v>0</v>
      </c>
    </row>
    <row r="114" spans="1:9" x14ac:dyDescent="0.25">
      <c r="A114">
        <v>1982</v>
      </c>
      <c r="B114" s="1">
        <v>37035</v>
      </c>
      <c r="C114" s="1"/>
      <c r="D114" s="1">
        <v>14276</v>
      </c>
      <c r="E114" s="2">
        <v>974</v>
      </c>
      <c r="F114">
        <v>0</v>
      </c>
    </row>
    <row r="115" spans="1:9" x14ac:dyDescent="0.25">
      <c r="A115">
        <v>1983</v>
      </c>
      <c r="B115" s="1">
        <v>36002</v>
      </c>
      <c r="C115" s="1"/>
      <c r="D115" s="1">
        <v>14821</v>
      </c>
      <c r="E115" s="2">
        <v>996</v>
      </c>
      <c r="F115">
        <v>0</v>
      </c>
    </row>
    <row r="116" spans="1:9" x14ac:dyDescent="0.25">
      <c r="A116">
        <v>1984</v>
      </c>
      <c r="B116" s="1">
        <v>30872</v>
      </c>
      <c r="C116" s="1"/>
      <c r="D116" s="1">
        <v>17396</v>
      </c>
      <c r="E116" s="2">
        <v>884</v>
      </c>
      <c r="F116">
        <v>0</v>
      </c>
    </row>
    <row r="117" spans="1:9" x14ac:dyDescent="0.25">
      <c r="A117">
        <v>1985</v>
      </c>
      <c r="B117" s="1">
        <v>32677</v>
      </c>
      <c r="C117" s="1"/>
      <c r="D117" s="1">
        <v>21281</v>
      </c>
      <c r="E117" s="2">
        <v>869</v>
      </c>
      <c r="F117">
        <v>0</v>
      </c>
    </row>
    <row r="118" spans="1:9" x14ac:dyDescent="0.25">
      <c r="A118">
        <v>1986</v>
      </c>
      <c r="B118" s="1">
        <v>33589</v>
      </c>
      <c r="C118" s="1"/>
      <c r="D118" s="1">
        <v>21303</v>
      </c>
      <c r="E118" s="2">
        <v>988</v>
      </c>
      <c r="F118">
        <v>0</v>
      </c>
    </row>
    <row r="119" spans="1:9" x14ac:dyDescent="0.25">
      <c r="A119">
        <v>1987</v>
      </c>
      <c r="B119" s="1">
        <v>35412</v>
      </c>
      <c r="C119" s="1"/>
      <c r="D119" s="1">
        <v>21701</v>
      </c>
      <c r="E119" s="2">
        <v>1048</v>
      </c>
      <c r="F119">
        <v>0</v>
      </c>
    </row>
    <row r="120" spans="1:9" x14ac:dyDescent="0.25">
      <c r="A120">
        <v>1988</v>
      </c>
      <c r="B120" s="1">
        <v>36439</v>
      </c>
      <c r="C120" s="1"/>
      <c r="D120" s="1">
        <v>21502</v>
      </c>
      <c r="E120" s="2">
        <v>1023</v>
      </c>
      <c r="F120">
        <v>0</v>
      </c>
      <c r="G120" s="1">
        <v>12668</v>
      </c>
      <c r="H120" s="1"/>
      <c r="I120" s="1"/>
    </row>
    <row r="121" spans="1:9" x14ac:dyDescent="0.25">
      <c r="A121">
        <v>1989</v>
      </c>
      <c r="B121" s="1">
        <v>30485</v>
      </c>
      <c r="C121" s="1"/>
      <c r="D121" s="1">
        <v>21543</v>
      </c>
      <c r="E121" s="2">
        <v>1082</v>
      </c>
      <c r="F121">
        <v>0</v>
      </c>
      <c r="G121" s="1">
        <v>12875</v>
      </c>
      <c r="H121" s="1"/>
      <c r="I121" s="1"/>
    </row>
    <row r="122" spans="1:9" x14ac:dyDescent="0.25">
      <c r="A122">
        <v>1990</v>
      </c>
      <c r="B122" s="1">
        <v>30675</v>
      </c>
      <c r="C122" s="1"/>
      <c r="D122" s="1">
        <v>22298</v>
      </c>
      <c r="E122" s="2">
        <v>1013</v>
      </c>
      <c r="F122" s="3">
        <v>88</v>
      </c>
      <c r="G122" s="1">
        <v>13213</v>
      </c>
      <c r="H122" s="1"/>
      <c r="I122" s="1"/>
    </row>
    <row r="123" spans="1:9" x14ac:dyDescent="0.25">
      <c r="A123">
        <v>1991</v>
      </c>
      <c r="B123" s="1">
        <v>33082</v>
      </c>
      <c r="C123" s="1"/>
      <c r="D123" s="1">
        <v>21654</v>
      </c>
      <c r="E123" s="2">
        <v>1247</v>
      </c>
      <c r="F123" s="3">
        <v>95</v>
      </c>
      <c r="G123" s="1">
        <v>13848</v>
      </c>
      <c r="H123" s="1"/>
      <c r="I123" s="1"/>
    </row>
    <row r="124" spans="1:9" x14ac:dyDescent="0.25">
      <c r="A124">
        <v>1992</v>
      </c>
      <c r="B124" s="1">
        <v>33725</v>
      </c>
      <c r="C124" s="1"/>
      <c r="D124" s="1">
        <v>22121</v>
      </c>
      <c r="E124" s="2">
        <v>1393</v>
      </c>
      <c r="F124" s="3">
        <v>109</v>
      </c>
      <c r="G124" s="1">
        <v>14166</v>
      </c>
      <c r="H124" s="1"/>
      <c r="I124" s="1"/>
    </row>
    <row r="125" spans="1:9" x14ac:dyDescent="0.25">
      <c r="A125">
        <v>1993</v>
      </c>
      <c r="B125" s="1">
        <v>36253</v>
      </c>
      <c r="C125" s="1"/>
      <c r="D125" s="1">
        <v>22029</v>
      </c>
      <c r="E125" s="2">
        <v>913</v>
      </c>
      <c r="F125" s="3">
        <v>118</v>
      </c>
      <c r="G125" s="1">
        <v>14172</v>
      </c>
      <c r="H125" s="1"/>
      <c r="I125" s="1"/>
    </row>
    <row r="126" spans="1:9" x14ac:dyDescent="0.25">
      <c r="A126">
        <v>1994</v>
      </c>
      <c r="B126" s="1">
        <v>39556</v>
      </c>
      <c r="C126" s="1"/>
      <c r="D126" s="1">
        <v>22984</v>
      </c>
      <c r="E126" s="2">
        <v>988</v>
      </c>
      <c r="F126" s="3">
        <v>133</v>
      </c>
      <c r="G126" s="1">
        <v>14193</v>
      </c>
      <c r="H126" s="1"/>
      <c r="I126" s="1"/>
    </row>
    <row r="127" spans="1:9" x14ac:dyDescent="0.25">
      <c r="A127">
        <v>1995</v>
      </c>
      <c r="B127" s="1">
        <v>35597</v>
      </c>
      <c r="C127" s="1"/>
      <c r="D127" s="1">
        <v>23486</v>
      </c>
      <c r="E127" s="2">
        <v>1137</v>
      </c>
      <c r="F127" s="3">
        <v>138</v>
      </c>
      <c r="G127" s="1">
        <v>14680</v>
      </c>
      <c r="H127" s="1"/>
      <c r="I127" s="1"/>
    </row>
    <row r="128" spans="1:9" x14ac:dyDescent="0.25">
      <c r="A128">
        <v>1996</v>
      </c>
      <c r="B128" s="1">
        <v>29698</v>
      </c>
      <c r="C128" s="1"/>
      <c r="D128" s="1">
        <v>23719</v>
      </c>
      <c r="E128" s="2">
        <v>1556</v>
      </c>
      <c r="F128" s="3">
        <v>147</v>
      </c>
      <c r="G128" s="1">
        <v>15271</v>
      </c>
      <c r="H128" s="1"/>
      <c r="I128" s="1"/>
    </row>
    <row r="129" spans="1:9" x14ac:dyDescent="0.25">
      <c r="A129">
        <v>1997</v>
      </c>
      <c r="B129" s="1">
        <v>34794</v>
      </c>
      <c r="C129" s="1"/>
      <c r="D129" s="1">
        <v>23971</v>
      </c>
      <c r="E129" s="2">
        <v>1686</v>
      </c>
      <c r="F129" s="3">
        <v>149</v>
      </c>
      <c r="G129" s="1">
        <v>14859</v>
      </c>
      <c r="H129" s="1"/>
      <c r="I129" s="1"/>
    </row>
    <row r="130" spans="1:9" x14ac:dyDescent="0.25">
      <c r="A130">
        <v>1998</v>
      </c>
      <c r="B130" s="1">
        <v>34295</v>
      </c>
      <c r="C130" s="1"/>
      <c r="D130" s="1">
        <v>24368</v>
      </c>
      <c r="E130" s="2">
        <v>2124</v>
      </c>
      <c r="F130" s="3">
        <v>161</v>
      </c>
      <c r="G130" s="1">
        <v>15122</v>
      </c>
      <c r="H130" s="1"/>
      <c r="I130" s="1"/>
    </row>
    <row r="131" spans="1:9" x14ac:dyDescent="0.25">
      <c r="A131">
        <v>1999</v>
      </c>
      <c r="B131" s="1">
        <v>40616</v>
      </c>
      <c r="C131" s="1"/>
      <c r="D131" s="1">
        <v>23523</v>
      </c>
      <c r="E131" s="2">
        <v>2386</v>
      </c>
      <c r="F131" s="3">
        <v>168</v>
      </c>
      <c r="G131" s="1">
        <v>15558</v>
      </c>
      <c r="H131" s="1"/>
      <c r="I131" s="1"/>
    </row>
    <row r="132" spans="1:9" x14ac:dyDescent="0.25">
      <c r="A132">
        <v>2000</v>
      </c>
      <c r="B132" s="1">
        <v>37851</v>
      </c>
      <c r="C132" s="1"/>
      <c r="D132" s="1">
        <v>24949</v>
      </c>
      <c r="E132" s="2">
        <v>2372</v>
      </c>
      <c r="F132" s="3">
        <v>176</v>
      </c>
      <c r="G132" s="1">
        <v>15727</v>
      </c>
      <c r="H132" s="1"/>
      <c r="I132" s="1"/>
    </row>
    <row r="133" spans="1:9" x14ac:dyDescent="0.25">
      <c r="A133">
        <v>2001</v>
      </c>
      <c r="B133" s="1">
        <v>42261</v>
      </c>
      <c r="C133" s="1"/>
      <c r="D133" s="1">
        <v>25293</v>
      </c>
      <c r="E133" s="2">
        <v>2433</v>
      </c>
      <c r="F133" s="3">
        <v>187</v>
      </c>
      <c r="G133" s="1">
        <v>16080</v>
      </c>
      <c r="H133" s="1"/>
      <c r="I133" s="1"/>
    </row>
    <row r="134" spans="1:9" x14ac:dyDescent="0.25">
      <c r="A134">
        <v>2002</v>
      </c>
      <c r="B134" s="1">
        <v>36513</v>
      </c>
      <c r="C134" s="1"/>
      <c r="D134" s="1">
        <v>25692</v>
      </c>
      <c r="E134" s="2">
        <v>2612</v>
      </c>
      <c r="F134" s="3">
        <v>194</v>
      </c>
      <c r="G134" s="1">
        <v>16291</v>
      </c>
      <c r="H134" s="1"/>
      <c r="I134" s="1"/>
    </row>
    <row r="135" spans="1:9" x14ac:dyDescent="0.25">
      <c r="A135">
        <v>2003</v>
      </c>
      <c r="B135" s="1">
        <v>36445</v>
      </c>
      <c r="C135" s="1"/>
      <c r="D135" s="1">
        <v>25931</v>
      </c>
      <c r="E135" s="2">
        <v>2689</v>
      </c>
      <c r="F135" s="3">
        <v>201</v>
      </c>
      <c r="G135" s="1">
        <v>16679</v>
      </c>
      <c r="H135" s="1"/>
      <c r="I135" s="1"/>
    </row>
    <row r="136" spans="1:9" x14ac:dyDescent="0.25">
      <c r="A136">
        <v>2004</v>
      </c>
      <c r="B136" s="1">
        <v>35117</v>
      </c>
      <c r="C136" s="1"/>
      <c r="D136" s="1">
        <v>25432</v>
      </c>
      <c r="E136" s="2">
        <v>2776</v>
      </c>
      <c r="F136" s="3">
        <v>198</v>
      </c>
      <c r="G136" s="1">
        <v>17114</v>
      </c>
      <c r="H136" s="1"/>
      <c r="I136" s="1"/>
    </row>
    <row r="137" spans="1:9" x14ac:dyDescent="0.25">
      <c r="A137">
        <v>2005</v>
      </c>
      <c r="B137" s="1">
        <v>32759</v>
      </c>
      <c r="C137" s="1"/>
      <c r="D137" s="1">
        <v>22020</v>
      </c>
      <c r="E137" s="2">
        <v>2932</v>
      </c>
      <c r="F137" s="3">
        <v>207</v>
      </c>
      <c r="G137" s="1">
        <v>17624</v>
      </c>
      <c r="H137" s="1"/>
      <c r="I137" s="1"/>
    </row>
    <row r="138" spans="1:9" x14ac:dyDescent="0.25">
      <c r="A138">
        <v>2006</v>
      </c>
      <c r="B138" s="1">
        <v>32557</v>
      </c>
      <c r="C138" s="1"/>
      <c r="D138" s="1">
        <v>26244</v>
      </c>
      <c r="E138" s="2">
        <v>3104</v>
      </c>
      <c r="F138" s="3">
        <v>236</v>
      </c>
      <c r="G138" s="1">
        <v>17702</v>
      </c>
      <c r="H138" s="1"/>
      <c r="I138" s="1"/>
    </row>
    <row r="139" spans="1:9" x14ac:dyDescent="0.25">
      <c r="A139">
        <v>2007</v>
      </c>
      <c r="B139" s="1">
        <v>36373</v>
      </c>
      <c r="C139" s="1"/>
      <c r="D139" s="1">
        <v>26344</v>
      </c>
      <c r="E139" s="2">
        <v>2894</v>
      </c>
      <c r="F139" s="3">
        <v>305</v>
      </c>
      <c r="G139" s="1">
        <v>17472</v>
      </c>
      <c r="H139" s="1"/>
      <c r="I139" s="1"/>
    </row>
    <row r="140" spans="1:9" x14ac:dyDescent="0.25">
      <c r="A140">
        <v>2008</v>
      </c>
      <c r="B140" s="1">
        <v>37559</v>
      </c>
      <c r="C140" s="1"/>
      <c r="D140" s="1">
        <v>26132</v>
      </c>
      <c r="E140" s="2">
        <v>2913</v>
      </c>
      <c r="F140" s="3">
        <v>363</v>
      </c>
      <c r="G140" s="1">
        <v>17897</v>
      </c>
      <c r="H140" s="1"/>
      <c r="I140" s="1"/>
    </row>
    <row r="141" spans="1:9" x14ac:dyDescent="0.25">
      <c r="A141">
        <v>2009</v>
      </c>
      <c r="B141" s="1">
        <v>37136</v>
      </c>
      <c r="C141" s="1"/>
      <c r="D141" s="1">
        <v>26119</v>
      </c>
      <c r="E141" s="2">
        <v>2817</v>
      </c>
      <c r="F141" s="3">
        <v>422</v>
      </c>
      <c r="G141" s="1">
        <v>17920</v>
      </c>
      <c r="H141" s="1"/>
      <c r="I141" s="1"/>
    </row>
    <row r="142" spans="1:9" x14ac:dyDescent="0.25">
      <c r="A142">
        <v>2010</v>
      </c>
      <c r="B142" s="1">
        <v>37450</v>
      </c>
      <c r="C142" s="1"/>
      <c r="D142" s="1">
        <v>25205</v>
      </c>
      <c r="E142" s="2">
        <v>3123</v>
      </c>
      <c r="F142" s="3">
        <v>474</v>
      </c>
      <c r="G142" s="1">
        <v>18618</v>
      </c>
      <c r="H142" s="1"/>
      <c r="I142" s="1"/>
    </row>
    <row r="143" spans="1:9" x14ac:dyDescent="0.25">
      <c r="A143">
        <v>2011</v>
      </c>
      <c r="B143" s="1">
        <v>33795</v>
      </c>
      <c r="C143" s="1"/>
      <c r="D143" s="1">
        <v>25560</v>
      </c>
      <c r="E143" s="2">
        <v>2866</v>
      </c>
      <c r="F143" s="3">
        <v>660</v>
      </c>
      <c r="G143" s="1">
        <v>17942</v>
      </c>
      <c r="H143" s="1"/>
      <c r="I143" s="1"/>
    </row>
    <row r="144" spans="1:9" x14ac:dyDescent="0.25">
      <c r="A144">
        <v>2012</v>
      </c>
      <c r="B144" s="1">
        <v>39906</v>
      </c>
      <c r="C144" s="1"/>
      <c r="D144" s="1">
        <v>24345</v>
      </c>
      <c r="E144" s="2">
        <v>2868</v>
      </c>
      <c r="F144" s="3">
        <v>900</v>
      </c>
      <c r="G144" s="1">
        <v>18333</v>
      </c>
      <c r="H144" s="1"/>
      <c r="I144" s="1"/>
    </row>
    <row r="145" spans="1:9" x14ac:dyDescent="0.25">
      <c r="A145">
        <v>2013</v>
      </c>
      <c r="B145" s="1">
        <v>39572</v>
      </c>
      <c r="C145" s="1"/>
      <c r="D145" s="1">
        <v>24871</v>
      </c>
      <c r="E145" s="2">
        <v>2721</v>
      </c>
      <c r="F145" s="3">
        <v>1148</v>
      </c>
      <c r="G145" s="1">
        <v>18768</v>
      </c>
      <c r="H145" s="1"/>
      <c r="I145" s="1"/>
    </row>
    <row r="146" spans="1:9" x14ac:dyDescent="0.25">
      <c r="A146">
        <v>2014</v>
      </c>
      <c r="B146" s="1">
        <v>39308</v>
      </c>
      <c r="C146" s="1"/>
      <c r="D146" s="1">
        <v>26370</v>
      </c>
      <c r="E146" s="2">
        <v>2447</v>
      </c>
      <c r="F146" s="3">
        <v>1508</v>
      </c>
      <c r="G146" s="1">
        <v>18287</v>
      </c>
      <c r="H146" s="1"/>
      <c r="I146" s="1"/>
    </row>
    <row r="147" spans="1:9" x14ac:dyDescent="0.25">
      <c r="B147" s="1"/>
      <c r="C147" s="1"/>
      <c r="D147" s="1"/>
      <c r="G147" s="1"/>
      <c r="H147" s="1"/>
      <c r="I147" s="1"/>
    </row>
    <row r="167" spans="19:20" x14ac:dyDescent="0.25">
      <c r="S167" s="4"/>
      <c r="T167" s="4"/>
    </row>
    <row r="168" spans="19:20" x14ac:dyDescent="0.25">
      <c r="S168" s="4"/>
      <c r="T168" s="4"/>
    </row>
    <row r="169" spans="19:20" x14ac:dyDescent="0.25">
      <c r="S169" s="4"/>
      <c r="T169" s="4"/>
    </row>
    <row r="170" spans="19:20" x14ac:dyDescent="0.25">
      <c r="S170" s="4"/>
      <c r="T170" s="4"/>
    </row>
    <row r="171" spans="19:20" x14ac:dyDescent="0.25">
      <c r="S171" s="4"/>
      <c r="T171" s="4"/>
    </row>
    <row r="172" spans="19:20" x14ac:dyDescent="0.25">
      <c r="S172" s="4"/>
      <c r="T172" s="4"/>
    </row>
    <row r="173" spans="19:20" x14ac:dyDescent="0.25">
      <c r="S173" s="4"/>
      <c r="T173" s="4"/>
    </row>
    <row r="174" spans="19:20" x14ac:dyDescent="0.25">
      <c r="S174" s="4"/>
      <c r="T174" s="4"/>
    </row>
    <row r="175" spans="19:20" x14ac:dyDescent="0.25">
      <c r="S175" s="4"/>
      <c r="T175" s="4"/>
    </row>
    <row r="211" spans="8:8" x14ac:dyDescent="0.25">
      <c r="H211" t="s">
        <v>21</v>
      </c>
    </row>
    <row r="213" spans="8:8" x14ac:dyDescent="0.25">
      <c r="H213" t="s">
        <v>4</v>
      </c>
    </row>
    <row r="214" spans="8:8" x14ac:dyDescent="0.25">
      <c r="H214" t="s">
        <v>8</v>
      </c>
    </row>
    <row r="215" spans="8:8" x14ac:dyDescent="0.25">
      <c r="H215" t="s">
        <v>20</v>
      </c>
    </row>
    <row r="216" spans="8:8" x14ac:dyDescent="0.25">
      <c r="H216" t="s">
        <v>6</v>
      </c>
    </row>
    <row r="217" spans="8:8" x14ac:dyDescent="0.25">
      <c r="H217" t="s">
        <v>7</v>
      </c>
    </row>
    <row r="218" spans="8:8" x14ac:dyDescent="0.25">
      <c r="H218" t="s">
        <v>14</v>
      </c>
    </row>
    <row r="219" spans="8:8" x14ac:dyDescent="0.25">
      <c r="H219" t="s">
        <v>3</v>
      </c>
    </row>
    <row r="220" spans="8:8" x14ac:dyDescent="0.25">
      <c r="H220" t="s">
        <v>13</v>
      </c>
    </row>
    <row r="221" spans="8:8" x14ac:dyDescent="0.25">
      <c r="H221" t="s">
        <v>5</v>
      </c>
    </row>
  </sheetData>
  <mergeCells count="3">
    <mergeCell ref="B2:H2"/>
    <mergeCell ref="I2:K2"/>
    <mergeCell ref="B15:C15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Moret</dc:creator>
  <cp:lastModifiedBy>Jerome Moret</cp:lastModifiedBy>
  <dcterms:created xsi:type="dcterms:W3CDTF">2016-11-23T17:06:17Z</dcterms:created>
  <dcterms:modified xsi:type="dcterms:W3CDTF">2016-12-09T13:52:11Z</dcterms:modified>
</cp:coreProperties>
</file>