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filterPrivacy="1" codeName="ThisWorkbook" autoCompressPictures="0"/>
  <xr:revisionPtr revIDLastSave="0" documentId="8_{55FBF562-144C-4616-A9BF-064A6203F896}" xr6:coauthVersionLast="36" xr6:coauthVersionMax="36" xr10:uidLastSave="{00000000-0000-0000-0000-000000000000}"/>
  <bookViews>
    <workbookView xWindow="-120" yWindow="-120" windowWidth="28950" windowHeight="16155" tabRatio="788" activeTab="3" xr2:uid="{00000000-000D-0000-FFFF-FFFF00000000}"/>
  </bookViews>
  <sheets>
    <sheet name="1 月" sheetId="14" r:id="rId1"/>
    <sheet name="2 月" sheetId="15" r:id="rId2"/>
    <sheet name="3 月" sheetId="16" r:id="rId3"/>
    <sheet name="4 月" sheetId="17" r:id="rId4"/>
    <sheet name="5 月" sheetId="18" r:id="rId5"/>
    <sheet name="6 月" sheetId="19" r:id="rId6"/>
    <sheet name="7 月" sheetId="20" r:id="rId7"/>
    <sheet name="8 月" sheetId="21" r:id="rId8"/>
    <sheet name="9 月" sheetId="22" r:id="rId9"/>
    <sheet name="10 月" sheetId="23" r:id="rId10"/>
    <sheet name="11 月" sheetId="24" r:id="rId11"/>
    <sheet name="12 月" sheetId="25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月'!$B$3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月'!$B$3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月'!$A:$I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一周开始之日">'1 月'!$L$5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16" l="1" a="1"/>
  <c r="C14" i="16" s="1"/>
  <c r="B12" i="16" a="1"/>
  <c r="G12" i="16" s="1"/>
  <c r="B10" i="16" a="1"/>
  <c r="G10" i="16" s="1"/>
  <c r="F8" i="16"/>
  <c r="B8" i="16" a="1"/>
  <c r="G8" i="16" s="1"/>
  <c r="F6" i="16"/>
  <c r="B6" i="16" a="1"/>
  <c r="G6" i="16" s="1"/>
  <c r="F4" i="16"/>
  <c r="B4" i="16"/>
  <c r="B4" i="16" a="1"/>
  <c r="G4" i="16" s="1"/>
  <c r="B14" i="17" a="1"/>
  <c r="B14" i="17" s="1"/>
  <c r="B12" i="17" a="1"/>
  <c r="G12" i="17" s="1"/>
  <c r="B10" i="17" a="1"/>
  <c r="G10" i="17" s="1"/>
  <c r="B8" i="17" a="1"/>
  <c r="C8" i="17" s="1"/>
  <c r="B6" i="17" a="1"/>
  <c r="G6" i="17" s="1"/>
  <c r="B4" i="17" a="1"/>
  <c r="G4" i="17" s="1"/>
  <c r="B14" i="18" a="1"/>
  <c r="C14" i="18" s="1"/>
  <c r="B12" i="18"/>
  <c r="B12" i="18" a="1"/>
  <c r="G12" i="18" s="1"/>
  <c r="B10" i="18" a="1"/>
  <c r="G10" i="18" s="1"/>
  <c r="F8" i="18"/>
  <c r="B8" i="18"/>
  <c r="B8" i="18" a="1"/>
  <c r="G8" i="18" s="1"/>
  <c r="H6" i="18"/>
  <c r="F6" i="18"/>
  <c r="B6" i="18"/>
  <c r="B6" i="18" a="1"/>
  <c r="G6" i="18" s="1"/>
  <c r="F4" i="18"/>
  <c r="B4" i="18" a="1"/>
  <c r="G4" i="18" s="1"/>
  <c r="B14" i="19" a="1"/>
  <c r="B14" i="19" s="1"/>
  <c r="B12" i="19" a="1"/>
  <c r="B10" i="19" a="1"/>
  <c r="B8" i="19" a="1"/>
  <c r="B6" i="19" a="1"/>
  <c r="B4" i="19" a="1"/>
  <c r="B14" i="20" a="1"/>
  <c r="C14" i="20" s="1"/>
  <c r="B12" i="20" a="1"/>
  <c r="G12" i="20" s="1"/>
  <c r="B10" i="20" a="1"/>
  <c r="G10" i="20" s="1"/>
  <c r="F8" i="20"/>
  <c r="D8" i="20"/>
  <c r="B8" i="20" a="1"/>
  <c r="G8" i="20" s="1"/>
  <c r="B6" i="20" a="1"/>
  <c r="G6" i="20" s="1"/>
  <c r="B4" i="20" a="1"/>
  <c r="H4" i="20" s="1"/>
  <c r="B14" i="21" a="1"/>
  <c r="C14" i="21" s="1"/>
  <c r="H12" i="21"/>
  <c r="D12" i="21"/>
  <c r="B12" i="21" a="1"/>
  <c r="G12" i="21" s="1"/>
  <c r="B10" i="21" a="1"/>
  <c r="G10" i="21" s="1"/>
  <c r="B8" i="21" a="1"/>
  <c r="G8" i="21" s="1"/>
  <c r="F6" i="21"/>
  <c r="D6" i="21"/>
  <c r="B6" i="21" a="1"/>
  <c r="G6" i="21" s="1"/>
  <c r="F4" i="21"/>
  <c r="B4" i="21" a="1"/>
  <c r="G4" i="21" s="1"/>
  <c r="B14" i="22" a="1"/>
  <c r="B14" i="22" s="1"/>
  <c r="B12" i="22" a="1"/>
  <c r="H12" i="22" s="1"/>
  <c r="B10" i="22" a="1"/>
  <c r="H10" i="22" s="1"/>
  <c r="B8" i="22" a="1"/>
  <c r="H8" i="22" s="1"/>
  <c r="B6" i="22" a="1"/>
  <c r="H6" i="22" s="1"/>
  <c r="B4" i="22" a="1"/>
  <c r="H4" i="22" s="1"/>
  <c r="B14" i="23" a="1"/>
  <c r="C14" i="23" s="1"/>
  <c r="H12" i="23"/>
  <c r="F12" i="23"/>
  <c r="D12" i="23"/>
  <c r="B12" i="23"/>
  <c r="B12" i="23" a="1"/>
  <c r="G12" i="23" s="1"/>
  <c r="H10" i="23"/>
  <c r="B10" i="23"/>
  <c r="B10" i="23" a="1"/>
  <c r="G10" i="23" s="1"/>
  <c r="D8" i="23"/>
  <c r="B8" i="23" a="1"/>
  <c r="G8" i="23" s="1"/>
  <c r="H6" i="23"/>
  <c r="D6" i="23"/>
  <c r="B6" i="23" a="1"/>
  <c r="G6" i="23" s="1"/>
  <c r="B4" i="23" a="1"/>
  <c r="G4" i="23" s="1"/>
  <c r="B14" i="24" a="1"/>
  <c r="B14" i="24" s="1"/>
  <c r="B12" i="24" a="1"/>
  <c r="H12" i="24" s="1"/>
  <c r="B10" i="24" a="1"/>
  <c r="B8" i="24" a="1"/>
  <c r="B6" i="24" a="1"/>
  <c r="B4" i="24" a="1"/>
  <c r="B14" i="25" a="1"/>
  <c r="C14" i="25" s="1"/>
  <c r="B12" i="25"/>
  <c r="B12" i="25" a="1"/>
  <c r="G12" i="25" s="1"/>
  <c r="H10" i="25"/>
  <c r="F10" i="25"/>
  <c r="B10" i="25"/>
  <c r="B10" i="25" a="1"/>
  <c r="G10" i="25" s="1"/>
  <c r="F8" i="25"/>
  <c r="B8" i="25" a="1"/>
  <c r="G8" i="25" s="1"/>
  <c r="H6" i="25"/>
  <c r="F6" i="25"/>
  <c r="D6" i="25"/>
  <c r="B6" i="25"/>
  <c r="B6" i="25" a="1"/>
  <c r="G6" i="25" s="1"/>
  <c r="H4" i="25"/>
  <c r="B4" i="25"/>
  <c r="B4" i="25" a="1"/>
  <c r="G4" i="25" s="1"/>
  <c r="B14" i="15" a="1"/>
  <c r="B14" i="15" s="1"/>
  <c r="B12" i="15" a="1"/>
  <c r="C12" i="15" s="1"/>
  <c r="B10" i="15" a="1"/>
  <c r="G10" i="15" s="1"/>
  <c r="B8" i="15" a="1"/>
  <c r="G8" i="15" s="1"/>
  <c r="B6" i="15" a="1"/>
  <c r="G6" i="15" s="1"/>
  <c r="B4" i="15" a="1"/>
  <c r="C4" i="15" s="1"/>
  <c r="B14" i="14" a="1"/>
  <c r="B14" i="14" s="1"/>
  <c r="B12" i="14" a="1"/>
  <c r="G12" i="14" s="1"/>
  <c r="B10" i="14" a="1"/>
  <c r="G10" i="14" s="1"/>
  <c r="B8" i="14" a="1"/>
  <c r="G8" i="14" s="1"/>
  <c r="B6" i="14" a="1"/>
  <c r="G6" i="14" s="1"/>
  <c r="B4" i="14" a="1"/>
  <c r="G4" i="14" s="1"/>
  <c r="B2" i="25"/>
  <c r="B2" i="24"/>
  <c r="B2" i="23"/>
  <c r="B2" i="22"/>
  <c r="B2" i="21"/>
  <c r="B2" i="20"/>
  <c r="B2" i="19"/>
  <c r="B2" i="18"/>
  <c r="B2" i="17"/>
  <c r="B2" i="16"/>
  <c r="B2" i="15"/>
  <c r="B2" i="14"/>
  <c r="G4" i="15" l="1"/>
  <c r="G12" i="15"/>
  <c r="F12" i="18"/>
  <c r="G8" i="17"/>
  <c r="D12" i="25"/>
  <c r="B4" i="23"/>
  <c r="F8" i="23"/>
  <c r="H4" i="21"/>
  <c r="B10" i="21"/>
  <c r="B12" i="20"/>
  <c r="D8" i="18"/>
  <c r="H12" i="18"/>
  <c r="H4" i="16"/>
  <c r="B10" i="16"/>
  <c r="C6" i="15"/>
  <c r="C14" i="15"/>
  <c r="B8" i="25"/>
  <c r="F12" i="25"/>
  <c r="D4" i="23"/>
  <c r="H8" i="23"/>
  <c r="B14" i="23"/>
  <c r="D10" i="21"/>
  <c r="D12" i="20"/>
  <c r="B4" i="18"/>
  <c r="C10" i="17"/>
  <c r="D10" i="16"/>
  <c r="D8" i="25"/>
  <c r="H12" i="25"/>
  <c r="F4" i="23"/>
  <c r="B6" i="21"/>
  <c r="F10" i="21"/>
  <c r="B8" i="20"/>
  <c r="F12" i="20"/>
  <c r="D4" i="18"/>
  <c r="H8" i="18"/>
  <c r="B14" i="18"/>
  <c r="B6" i="16"/>
  <c r="F10" i="16"/>
  <c r="H4" i="23"/>
  <c r="H10" i="21"/>
  <c r="H12" i="20"/>
  <c r="D6" i="16"/>
  <c r="H10" i="16"/>
  <c r="C8" i="15"/>
  <c r="D4" i="25"/>
  <c r="H8" i="25"/>
  <c r="B14" i="25"/>
  <c r="D10" i="23"/>
  <c r="H4" i="18"/>
  <c r="B10" i="18"/>
  <c r="C4" i="17"/>
  <c r="C12" i="17"/>
  <c r="F4" i="25"/>
  <c r="B6" i="23"/>
  <c r="F10" i="23"/>
  <c r="H6" i="21"/>
  <c r="B12" i="21"/>
  <c r="H8" i="20"/>
  <c r="B14" i="20"/>
  <c r="D10" i="18"/>
  <c r="H6" i="16"/>
  <c r="B12" i="16"/>
  <c r="F10" i="18"/>
  <c r="D12" i="16"/>
  <c r="C10" i="15"/>
  <c r="D10" i="25"/>
  <c r="F6" i="23"/>
  <c r="B8" i="21"/>
  <c r="F12" i="21"/>
  <c r="B10" i="20"/>
  <c r="D6" i="18"/>
  <c r="H10" i="18"/>
  <c r="C6" i="17"/>
  <c r="C14" i="17"/>
  <c r="B8" i="16"/>
  <c r="F12" i="16"/>
  <c r="D8" i="21"/>
  <c r="D10" i="20"/>
  <c r="D8" i="16"/>
  <c r="H12" i="16"/>
  <c r="B4" i="21"/>
  <c r="F8" i="21"/>
  <c r="F10" i="20"/>
  <c r="B8" i="23"/>
  <c r="D4" i="21"/>
  <c r="H8" i="21"/>
  <c r="B14" i="21"/>
  <c r="H10" i="20"/>
  <c r="D12" i="18"/>
  <c r="D4" i="16"/>
  <c r="H8" i="16"/>
  <c r="B14" i="16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G10" i="24"/>
  <c r="E10" i="24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24"/>
  <c r="G4" i="24"/>
  <c r="C6" i="24"/>
  <c r="G6" i="24"/>
  <c r="C8" i="24"/>
  <c r="G8" i="24"/>
  <c r="C10" i="24"/>
  <c r="C12" i="24"/>
  <c r="E12" i="24"/>
  <c r="G12" i="24"/>
  <c r="C14" i="24"/>
  <c r="C4" i="22"/>
  <c r="E4" i="22"/>
  <c r="G4" i="22"/>
  <c r="C6" i="22"/>
  <c r="E6" i="22"/>
  <c r="G6" i="22"/>
  <c r="C8" i="22"/>
  <c r="E8" i="22"/>
  <c r="G8" i="22"/>
  <c r="C10" i="22"/>
  <c r="E10" i="22"/>
  <c r="G10" i="22"/>
  <c r="C12" i="22"/>
  <c r="E12" i="22"/>
  <c r="G12" i="22"/>
  <c r="C14" i="22"/>
  <c r="C4" i="20"/>
  <c r="E4" i="20"/>
  <c r="G4" i="20"/>
  <c r="C6" i="20"/>
  <c r="E6" i="20"/>
  <c r="H6" i="20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E10" i="19"/>
  <c r="H12" i="19"/>
  <c r="F12" i="19"/>
  <c r="D12" i="19"/>
  <c r="B12" i="19"/>
  <c r="E12" i="19"/>
  <c r="C4" i="25"/>
  <c r="E4" i="25"/>
  <c r="C6" i="25"/>
  <c r="E6" i="25"/>
  <c r="C8" i="25"/>
  <c r="E8" i="25"/>
  <c r="C10" i="25"/>
  <c r="E10" i="25"/>
  <c r="C12" i="25"/>
  <c r="E12" i="25"/>
  <c r="B12" i="24"/>
  <c r="D12" i="24"/>
  <c r="F12" i="24"/>
  <c r="C4" i="23"/>
  <c r="E4" i="23"/>
  <c r="C6" i="23"/>
  <c r="E6" i="23"/>
  <c r="C8" i="23"/>
  <c r="E8" i="23"/>
  <c r="C10" i="23"/>
  <c r="E10" i="23"/>
  <c r="C12" i="23"/>
  <c r="E12" i="23"/>
  <c r="B4" i="22"/>
  <c r="D4" i="22"/>
  <c r="F4" i="22"/>
  <c r="B6" i="22"/>
  <c r="D6" i="22"/>
  <c r="F6" i="22"/>
  <c r="B8" i="22"/>
  <c r="D8" i="22"/>
  <c r="F8" i="22"/>
  <c r="B10" i="22"/>
  <c r="D10" i="22"/>
  <c r="F10" i="22"/>
  <c r="B12" i="22"/>
  <c r="D12" i="22"/>
  <c r="F12" i="22"/>
  <c r="C4" i="21"/>
  <c r="E4" i="21"/>
  <c r="C6" i="21"/>
  <c r="E6" i="21"/>
  <c r="C8" i="21"/>
  <c r="E8" i="21"/>
  <c r="C10" i="21"/>
  <c r="E10" i="21"/>
  <c r="C12" i="21"/>
  <c r="E12" i="21"/>
  <c r="B4" i="20"/>
  <c r="D4" i="20"/>
  <c r="F4" i="20"/>
  <c r="B6" i="20"/>
  <c r="D6" i="20"/>
  <c r="F6" i="20"/>
  <c r="C4" i="19"/>
  <c r="G4" i="19"/>
  <c r="C6" i="19"/>
  <c r="G6" i="19"/>
  <c r="C8" i="19"/>
  <c r="G8" i="19"/>
  <c r="C10" i="19"/>
  <c r="G10" i="19"/>
  <c r="C12" i="19"/>
  <c r="G12" i="19"/>
  <c r="C14" i="19"/>
  <c r="H4" i="17"/>
  <c r="F4" i="17"/>
  <c r="D4" i="17"/>
  <c r="B4" i="17"/>
  <c r="E4" i="17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8" i="20"/>
  <c r="E8" i="20"/>
  <c r="C10" i="20"/>
  <c r="E10" i="20"/>
  <c r="C12" i="20"/>
  <c r="E12" i="20"/>
  <c r="C4" i="18"/>
  <c r="E4" i="18"/>
  <c r="C6" i="18"/>
  <c r="E6" i="18"/>
  <c r="C8" i="18"/>
  <c r="E8" i="18"/>
  <c r="C10" i="18"/>
  <c r="E10" i="18"/>
  <c r="C12" i="18"/>
  <c r="E12" i="18"/>
  <c r="C4" i="16"/>
  <c r="E4" i="16"/>
  <c r="C6" i="16"/>
  <c r="E6" i="16"/>
  <c r="C8" i="16"/>
  <c r="E8" i="16"/>
  <c r="C10" i="16"/>
  <c r="E10" i="16"/>
  <c r="C12" i="16"/>
  <c r="E12" i="16"/>
  <c r="C14" i="14"/>
  <c r="B4" i="14"/>
  <c r="D4" i="14"/>
  <c r="F4" i="14"/>
  <c r="H4" i="14"/>
  <c r="B6" i="14"/>
  <c r="D6" i="14"/>
  <c r="F6" i="14"/>
  <c r="H6" i="14"/>
  <c r="B8" i="14"/>
  <c r="D8" i="14"/>
  <c r="F8" i="14"/>
  <c r="H8" i="14"/>
  <c r="B10" i="14"/>
  <c r="D10" i="14"/>
  <c r="F10" i="14"/>
  <c r="H10" i="14"/>
  <c r="B12" i="14"/>
  <c r="D12" i="14"/>
  <c r="F12" i="14"/>
  <c r="H12" i="14"/>
  <c r="C4" i="14"/>
  <c r="E4" i="14"/>
  <c r="C6" i="14"/>
  <c r="E6" i="14"/>
  <c r="C8" i="14"/>
  <c r="E8" i="14"/>
  <c r="C10" i="14"/>
  <c r="E10" i="14"/>
  <c r="C12" i="14"/>
  <c r="E12" i="14"/>
  <c r="B3" i="24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<sst xmlns="http://schemas.openxmlformats.org/spreadsheetml/2006/main" count="28" uniqueCount="6">
  <si>
    <t>备注</t>
  </si>
  <si>
    <t xml:space="preserve"> </t>
  </si>
  <si>
    <t>日历设置</t>
  </si>
  <si>
    <t>年份</t>
  </si>
  <si>
    <t>一周开始之日</t>
  </si>
  <si>
    <t>星期日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</si>
</sst>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34" x14ac:knownFonts="1">
    <font>
      <sz val="11"/>
      <color theme="1" tint="0.24994659260841701"/>
      <name val="Microsoft YaHei UI"/>
      <family val="2"/>
      <charset val="134"/>
    </font>
    <font>
      <sz val="8"/>
      <name val="Arial"/>
      <family val="2"/>
    </font>
    <font>
      <sz val="11"/>
      <color theme="1"/>
      <name val="Microsoft YaHei UI"/>
      <family val="2"/>
      <charset val="134"/>
    </font>
    <font>
      <sz val="11"/>
      <color indexed="63"/>
      <name val="Microsoft YaHei UI"/>
      <family val="2"/>
      <charset val="134"/>
    </font>
    <font>
      <sz val="11"/>
      <color theme="1" tint="0.34998626667073579"/>
      <name val="Microsoft YaHei UI"/>
      <family val="2"/>
      <charset val="134"/>
    </font>
    <font>
      <sz val="11"/>
      <color rgb="FF006100"/>
      <name val="Microsoft YaHei UI"/>
      <family val="2"/>
      <charset val="134"/>
    </font>
    <font>
      <sz val="11"/>
      <color rgb="FF9C0006"/>
      <name val="Microsoft YaHei UI"/>
      <family val="2"/>
      <charset val="134"/>
    </font>
    <font>
      <sz val="11"/>
      <color theme="1" tint="0.24994659260841701"/>
      <name val="Microsoft YaHei UI"/>
      <family val="2"/>
      <charset val="134"/>
    </font>
    <font>
      <sz val="35"/>
      <color theme="4"/>
      <name val="Microsoft YaHei UI"/>
      <family val="2"/>
      <charset val="134"/>
    </font>
    <font>
      <sz val="11"/>
      <color theme="4" tint="-0.24994659260841701"/>
      <name val="Microsoft YaHei UI"/>
      <family val="2"/>
      <charset val="134"/>
    </font>
    <font>
      <b/>
      <sz val="11"/>
      <color theme="1" tint="0.34998626667073579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b/>
      <sz val="14"/>
      <color theme="0"/>
      <name val="Microsoft YaHei UI"/>
      <family val="2"/>
      <charset val="134"/>
    </font>
    <font>
      <i/>
      <sz val="11"/>
      <color rgb="FF7F7F7F"/>
      <name val="Microsoft YaHei UI"/>
      <family val="2"/>
      <charset val="134"/>
    </font>
    <font>
      <sz val="11"/>
      <color rgb="FFFF0000"/>
      <name val="Microsoft YaHei UI"/>
      <family val="2"/>
      <charset val="134"/>
    </font>
    <font>
      <b/>
      <sz val="11"/>
      <color rgb="FFFA7D00"/>
      <name val="Microsoft YaHei UI"/>
      <family val="2"/>
      <charset val="134"/>
    </font>
    <font>
      <sz val="12"/>
      <color theme="4" tint="-0.24994659260841701"/>
      <name val="Microsoft YaHei UI"/>
      <family val="2"/>
      <charset val="134"/>
    </font>
    <font>
      <sz val="11"/>
      <color rgb="FF3F3F76"/>
      <name val="Microsoft YaHei UI"/>
      <family val="2"/>
      <charset val="134"/>
    </font>
    <font>
      <b/>
      <sz val="11"/>
      <color rgb="FF3F3F3F"/>
      <name val="Microsoft YaHei UI"/>
      <family val="2"/>
      <charset val="134"/>
    </font>
    <font>
      <sz val="11"/>
      <color rgb="FF9C5700"/>
      <name val="Microsoft YaHei UI"/>
      <family val="2"/>
      <charset val="134"/>
    </font>
    <font>
      <sz val="11"/>
      <color rgb="FFFA7D00"/>
      <name val="Microsoft YaHei UI"/>
      <family val="2"/>
      <charset val="134"/>
    </font>
    <font>
      <sz val="11"/>
      <name val="Microsoft YaHei UI"/>
      <family val="2"/>
      <charset val="134"/>
    </font>
    <font>
      <sz val="11"/>
      <color theme="1" tint="0.14999847407452621"/>
      <name val="Microsoft YaHei UI"/>
      <family val="2"/>
      <charset val="134"/>
    </font>
    <font>
      <b/>
      <sz val="36"/>
      <color theme="8" tint="-0.499984740745262"/>
      <name val="Microsoft YaHei UI"/>
      <family val="2"/>
      <charset val="134"/>
    </font>
    <font>
      <sz val="35"/>
      <color theme="1" tint="0.14999847407452621"/>
      <name val="Microsoft YaHei UI"/>
      <family val="2"/>
      <charset val="134"/>
    </font>
    <font>
      <sz val="12"/>
      <color theme="1" tint="0.14999847407452621"/>
      <name val="Microsoft YaHei UI"/>
      <family val="2"/>
      <charset val="134"/>
    </font>
    <font>
      <sz val="12"/>
      <name val="Microsoft YaHei UI"/>
      <family val="2"/>
      <charset val="134"/>
    </font>
    <font>
      <sz val="10"/>
      <color theme="1" tint="0.14999847407452621"/>
      <name val="Microsoft YaHei UI"/>
      <family val="2"/>
      <charset val="134"/>
    </font>
    <font>
      <b/>
      <sz val="36"/>
      <color theme="9" tint="-0.499984740745262"/>
      <name val="Microsoft YaHei UI"/>
      <family val="2"/>
      <charset val="134"/>
    </font>
    <font>
      <b/>
      <sz val="36"/>
      <color theme="7" tint="-0.499984740745262"/>
      <name val="Microsoft YaHei UI"/>
      <family val="2"/>
      <charset val="134"/>
    </font>
    <font>
      <b/>
      <sz val="36"/>
      <color theme="5" tint="-0.499984740745262"/>
      <name val="Microsoft YaHei UI"/>
      <family val="2"/>
      <charset val="134"/>
    </font>
    <font>
      <sz val="9"/>
      <name val="Microsoft YaHei UI"/>
      <family val="2"/>
      <charset val="134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9" fillId="0" borderId="3" applyNumberFormat="0" applyFill="0" applyProtection="0">
      <alignment horizontal="left" vertical="center" indent="1"/>
    </xf>
    <xf numFmtId="0" fontId="11" fillId="3" borderId="1" applyNumberFormat="0" applyAlignment="0" applyProtection="0"/>
    <xf numFmtId="0" fontId="14" fillId="4" borderId="2" applyNumberFormat="0" applyProtection="0">
      <alignment vertical="center"/>
    </xf>
    <xf numFmtId="0" fontId="8" fillId="0" borderId="0" applyFill="0" applyBorder="0" applyProtection="0">
      <alignment vertical="center"/>
    </xf>
    <xf numFmtId="1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0" fillId="5" borderId="0" applyBorder="0" applyProtection="0">
      <alignment horizontal="left" vertical="top" wrapText="1" indent="1"/>
    </xf>
    <xf numFmtId="178" fontId="4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18" fillId="0" borderId="0">
      <alignment horizontal="left" indent="1"/>
    </xf>
    <xf numFmtId="0" fontId="9" fillId="0" borderId="0" applyFill="0" applyProtection="0"/>
    <xf numFmtId="0" fontId="7" fillId="0" borderId="0" applyFill="0" applyProtection="0"/>
    <xf numFmtId="0" fontId="5" fillId="10" borderId="0" applyNumberFormat="0" applyBorder="0" applyAlignment="0" applyProtection="0"/>
    <xf numFmtId="0" fontId="6" fillId="11" borderId="0" applyNumberFormat="0" applyBorder="0" applyAlignment="0" applyProtection="0"/>
    <xf numFmtId="0" fontId="21" fillId="12" borderId="0" applyNumberFormat="0" applyBorder="0" applyAlignment="0" applyProtection="0"/>
    <xf numFmtId="0" fontId="19" fillId="13" borderId="32" applyNumberFormat="0" applyAlignment="0" applyProtection="0"/>
    <xf numFmtId="0" fontId="20" fillId="14" borderId="33" applyNumberFormat="0" applyAlignment="0" applyProtection="0"/>
    <xf numFmtId="0" fontId="17" fillId="14" borderId="32" applyNumberFormat="0" applyAlignment="0" applyProtection="0"/>
    <xf numFmtId="0" fontId="22" fillId="0" borderId="34" applyNumberFormat="0" applyFill="0" applyAlignment="0" applyProtection="0"/>
    <xf numFmtId="0" fontId="11" fillId="15" borderId="35" applyNumberFormat="0" applyAlignment="0" applyProtection="0"/>
    <xf numFmtId="0" fontId="16" fillId="0" borderId="0" applyNumberFormat="0" applyFill="0" applyBorder="0" applyAlignment="0" applyProtection="0"/>
    <xf numFmtId="0" fontId="7" fillId="16" borderId="36" applyNumberFormat="0" applyFont="0" applyAlignment="0" applyProtection="0"/>
    <xf numFmtId="0" fontId="15" fillId="0" borderId="0" applyNumberFormat="0" applyFill="0" applyBorder="0" applyAlignment="0" applyProtection="0"/>
    <xf numFmtId="0" fontId="12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13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13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13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13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56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 applyAlignme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vertical="top"/>
    </xf>
    <xf numFmtId="0" fontId="27" fillId="0" borderId="0" xfId="0" applyFont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vertical="top"/>
    </xf>
    <xf numFmtId="0" fontId="24" fillId="0" borderId="8" xfId="14" applyFont="1" applyFill="1" applyBorder="1" applyAlignment="1">
      <alignment horizontal="center" vertical="center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4" fillId="0" borderId="0" xfId="0" applyFont="1" applyAlignment="1">
      <alignment vertical="top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11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</cellXfs>
  <cellStyles count="50">
    <cellStyle name="20% - 着色 1" xfId="29" builtinId="30" customBuiltin="1"/>
    <cellStyle name="20% - 着色 2" xfId="32" builtinId="34" customBuiltin="1"/>
    <cellStyle name="20% - 着色 3" xfId="36" builtinId="38" customBuiltin="1"/>
    <cellStyle name="20% - 着色 4" xfId="40" builtinId="42" customBuiltin="1"/>
    <cellStyle name="20% - 着色 5" xfId="43" builtinId="46" customBuiltin="1"/>
    <cellStyle name="20% - 着色 6" xfId="47" builtinId="50" customBuiltin="1"/>
    <cellStyle name="40% - 着色 1" xfId="1" builtinId="31" customBuiltin="1"/>
    <cellStyle name="40% - 着色 2" xfId="33" builtinId="35" customBuiltin="1"/>
    <cellStyle name="40% - 着色 3" xfId="37" builtinId="39" customBuiltin="1"/>
    <cellStyle name="40% - 着色 4" xfId="41" builtinId="43" customBuiltin="1"/>
    <cellStyle name="40% - 着色 5" xfId="44" builtinId="47" customBuiltin="1"/>
    <cellStyle name="40% - 着色 6" xfId="48" builtinId="51" customBuiltin="1"/>
    <cellStyle name="60% - 着色 1" xfId="30" builtinId="32" customBuiltin="1"/>
    <cellStyle name="60% - 着色 2" xfId="34" builtinId="36" customBuiltin="1"/>
    <cellStyle name="60% - 着色 3" xfId="38" builtinId="40" customBuiltin="1"/>
    <cellStyle name="60% - 着色 4" xfId="42" builtinId="44" customBuiltin="1"/>
    <cellStyle name="60% - 着色 5" xfId="45" builtinId="48" customBuiltin="1"/>
    <cellStyle name="60% - 着色 6" xfId="49" builtinId="52" customBuiltin="1"/>
    <cellStyle name="百分比" xfId="10" builtinId="5" customBuiltin="1"/>
    <cellStyle name="标题" xfId="5" builtinId="15" customBuiltin="1"/>
    <cellStyle name="标题 1" xfId="2" builtinId="16" customBuiltin="1"/>
    <cellStyle name="标题 2" xfId="15" builtinId="17" customBuiltin="1"/>
    <cellStyle name="标题 3" xfId="16" builtinId="18" customBuiltin="1"/>
    <cellStyle name="标题 4" xfId="11" builtinId="19" customBuiltin="1"/>
    <cellStyle name="差" xfId="18" builtinId="27" customBuiltin="1"/>
    <cellStyle name="常规" xfId="0" builtinId="0" customBuiltin="1"/>
    <cellStyle name="好" xfId="17" builtinId="26" customBuiltin="1"/>
    <cellStyle name="汇总" xfId="28" builtinId="25" customBuiltin="1"/>
    <cellStyle name="货币" xfId="8" builtinId="4" customBuiltin="1"/>
    <cellStyle name="货币[0]" xfId="9" builtinId="7" customBuiltin="1"/>
    <cellStyle name="计算" xfId="22" builtinId="22" customBuiltin="1"/>
    <cellStyle name="检查单元格" xfId="24" builtinId="23" customBuiltin="1"/>
    <cellStyle name="解释性文本" xfId="27" builtinId="53" customBuiltin="1"/>
    <cellStyle name="警告文本" xfId="25" builtinId="11" customBuiltin="1"/>
    <cellStyle name="链接单元格" xfId="23" builtinId="24" customBuiltin="1"/>
    <cellStyle name="千位分隔" xfId="6" builtinId="3" customBuiltin="1"/>
    <cellStyle name="千位分隔[0]" xfId="7" builtinId="6" customBuiltin="1"/>
    <cellStyle name="日" xfId="12" xr:uid="{00000000-0005-0000-0000-000008000000}"/>
    <cellStyle name="设置条目" xfId="14" xr:uid="{00000000-0005-0000-0000-00000F000000}"/>
    <cellStyle name="适中" xfId="19" builtinId="28" customBuiltin="1"/>
    <cellStyle name="输出" xfId="21" builtinId="21" customBuiltin="1"/>
    <cellStyle name="输入" xfId="20" builtinId="20" customBuiltin="1"/>
    <cellStyle name="镶边" xfId="13" xr:uid="{00000000-0005-0000-0000-000003000000}"/>
    <cellStyle name="着色 1" xfId="3" builtinId="29" customBuiltin="1"/>
    <cellStyle name="着色 2" xfId="31" builtinId="33" customBuiltin="1"/>
    <cellStyle name="着色 3" xfId="35" builtinId="37" customBuiltin="1"/>
    <cellStyle name="着色 4" xfId="39" builtinId="41" customBuiltin="1"/>
    <cellStyle name="着色 5" xfId="4" builtinId="45" customBuiltin="1"/>
    <cellStyle name="着色 6" xfId="46" builtinId="49" customBuiltin="1"/>
    <cellStyle name="注释" xfId="26" builtinId="10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742950</xdr:colOff>
      <xdr:row>1</xdr:row>
      <xdr:rowOff>9525</xdr:rowOff>
    </xdr:from>
    <xdr:to>
      <xdr:col>8</xdr:col>
      <xdr:colOff>2660</xdr:colOff>
      <xdr:row>1</xdr:row>
      <xdr:rowOff>1154325</xdr:rowOff>
    </xdr:to>
    <xdr:pic>
      <xdr:nvPicPr>
        <xdr:cNvPr id="4" name="图片 2" descr="页眉冬季&#10;&#10;词语照片拼贴：冬季">
          <a:extLst>
            <a:ext uri="{FF2B5EF4-FFF2-40B4-BE49-F238E27FC236}">
              <a16:creationId xmlns:a16="http://schemas.microsoft.com/office/drawing/2014/main" id="{B25E37B4-8F28-4C0E-BF2E-AA1C7BA96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123825"/>
          <a:ext cx="4479410" cy="114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742950</xdr:colOff>
      <xdr:row>1</xdr:row>
      <xdr:rowOff>9525</xdr:rowOff>
    </xdr:from>
    <xdr:to>
      <xdr:col>8</xdr:col>
      <xdr:colOff>2660</xdr:colOff>
      <xdr:row>1</xdr:row>
      <xdr:rowOff>1154325</xdr:rowOff>
    </xdr:to>
    <xdr:pic>
      <xdr:nvPicPr>
        <xdr:cNvPr id="4" name="图片 2" descr="页眉冬季&#10;&#10;词语照片拼贴：冬季">
          <a:extLst>
            <a:ext uri="{FF2B5EF4-FFF2-40B4-BE49-F238E27FC236}">
              <a16:creationId xmlns:a16="http://schemas.microsoft.com/office/drawing/2014/main" id="{181FC61A-375E-40AC-8035-20457A4AE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123825"/>
          <a:ext cx="4479410" cy="1144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295275</xdr:colOff>
      <xdr:row>1</xdr:row>
      <xdr:rowOff>9525</xdr:rowOff>
    </xdr:from>
    <xdr:to>
      <xdr:col>7</xdr:col>
      <xdr:colOff>1303415</xdr:colOff>
      <xdr:row>1</xdr:row>
      <xdr:rowOff>1154325</xdr:rowOff>
    </xdr:to>
    <xdr:pic>
      <xdr:nvPicPr>
        <xdr:cNvPr id="4" name="图片 1" descr="页眉春季&#10;&#10;词语照片拼贴：春季">
          <a:extLst>
            <a:ext uri="{FF2B5EF4-FFF2-40B4-BE49-F238E27FC236}">
              <a16:creationId xmlns:a16="http://schemas.microsoft.com/office/drawing/2014/main" id="{51CFA596-C9D5-46FA-A44B-B794AA213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123825"/>
          <a:ext cx="4922915" cy="114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295275</xdr:colOff>
      <xdr:row>1</xdr:row>
      <xdr:rowOff>9525</xdr:rowOff>
    </xdr:from>
    <xdr:to>
      <xdr:col>7</xdr:col>
      <xdr:colOff>1303415</xdr:colOff>
      <xdr:row>1</xdr:row>
      <xdr:rowOff>1154325</xdr:rowOff>
    </xdr:to>
    <xdr:pic>
      <xdr:nvPicPr>
        <xdr:cNvPr id="3" name="图片 3" descr="页眉春季&#10;&#10;词语照片拼贴：春季">
          <a:extLst>
            <a:ext uri="{FF2B5EF4-FFF2-40B4-BE49-F238E27FC236}">
              <a16:creationId xmlns:a16="http://schemas.microsoft.com/office/drawing/2014/main" id="{C9F1EAB7-5CF3-40D0-865B-7A16537B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123825"/>
          <a:ext cx="4922915" cy="114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295275</xdr:colOff>
      <xdr:row>1</xdr:row>
      <xdr:rowOff>9525</xdr:rowOff>
    </xdr:from>
    <xdr:to>
      <xdr:col>7</xdr:col>
      <xdr:colOff>1303415</xdr:colOff>
      <xdr:row>1</xdr:row>
      <xdr:rowOff>1154325</xdr:rowOff>
    </xdr:to>
    <xdr:pic>
      <xdr:nvPicPr>
        <xdr:cNvPr id="3" name="图片 3" descr="页眉春季&#10;&#10;词语照片拼贴：春季">
          <a:extLst>
            <a:ext uri="{FF2B5EF4-FFF2-40B4-BE49-F238E27FC236}">
              <a16:creationId xmlns:a16="http://schemas.microsoft.com/office/drawing/2014/main" id="{2950C15C-744D-4AA8-8715-EB7B8FAB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123825"/>
          <a:ext cx="4922915" cy="1144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1</xdr:row>
      <xdr:rowOff>9525</xdr:rowOff>
    </xdr:from>
    <xdr:to>
      <xdr:col>8</xdr:col>
      <xdr:colOff>3477</xdr:colOff>
      <xdr:row>1</xdr:row>
      <xdr:rowOff>1154325</xdr:rowOff>
    </xdr:to>
    <xdr:pic>
      <xdr:nvPicPr>
        <xdr:cNvPr id="4" name="图片 2" descr="页眉夏季&#10;&#10;词语照片拼贴：夏季">
          <a:extLst>
            <a:ext uri="{FF2B5EF4-FFF2-40B4-BE49-F238E27FC236}">
              <a16:creationId xmlns:a16="http://schemas.microsoft.com/office/drawing/2014/main" id="{0B9147DD-D693-4220-81B9-A8EB3EF14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57700" y="123825"/>
          <a:ext cx="4823127" cy="1144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1</xdr:row>
      <xdr:rowOff>9525</xdr:rowOff>
    </xdr:from>
    <xdr:to>
      <xdr:col>8</xdr:col>
      <xdr:colOff>3477</xdr:colOff>
      <xdr:row>1</xdr:row>
      <xdr:rowOff>1154325</xdr:rowOff>
    </xdr:to>
    <xdr:pic>
      <xdr:nvPicPr>
        <xdr:cNvPr id="3" name="图片 3" descr="页眉夏季&#10;&#10;词语照片拼贴：夏季">
          <a:extLst>
            <a:ext uri="{FF2B5EF4-FFF2-40B4-BE49-F238E27FC236}">
              <a16:creationId xmlns:a16="http://schemas.microsoft.com/office/drawing/2014/main" id="{B3013A26-6DF1-47D4-8CA7-F3B080DAF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57700" y="123825"/>
          <a:ext cx="4823127" cy="114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1</xdr:row>
      <xdr:rowOff>9525</xdr:rowOff>
    </xdr:from>
    <xdr:to>
      <xdr:col>8</xdr:col>
      <xdr:colOff>3477</xdr:colOff>
      <xdr:row>1</xdr:row>
      <xdr:rowOff>1154325</xdr:rowOff>
    </xdr:to>
    <xdr:pic>
      <xdr:nvPicPr>
        <xdr:cNvPr id="3" name="图片 3" descr="页眉夏季&#10;&#10;词语照片拼贴：夏季">
          <a:extLst>
            <a:ext uri="{FF2B5EF4-FFF2-40B4-BE49-F238E27FC236}">
              <a16:creationId xmlns:a16="http://schemas.microsoft.com/office/drawing/2014/main" id="{5B170703-A9A7-4BD6-8473-7F8B810A4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57700" y="123825"/>
          <a:ext cx="4823127" cy="1144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504825</xdr:colOff>
      <xdr:row>1</xdr:row>
      <xdr:rowOff>9525</xdr:rowOff>
    </xdr:from>
    <xdr:to>
      <xdr:col>7</xdr:col>
      <xdr:colOff>1302301</xdr:colOff>
      <xdr:row>1</xdr:row>
      <xdr:rowOff>1154325</xdr:rowOff>
    </xdr:to>
    <xdr:pic>
      <xdr:nvPicPr>
        <xdr:cNvPr id="4" name="图片 2" descr="页眉​​秋季&#10;&#10;词语照片拼贴：秋季">
          <a:extLst>
            <a:ext uri="{FF2B5EF4-FFF2-40B4-BE49-F238E27FC236}">
              <a16:creationId xmlns:a16="http://schemas.microsoft.com/office/drawing/2014/main" id="{341F7CC5-A7DC-48BD-A00F-AE26A79A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2475" y="123825"/>
          <a:ext cx="4712251" cy="1144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504825</xdr:colOff>
      <xdr:row>1</xdr:row>
      <xdr:rowOff>9525</xdr:rowOff>
    </xdr:from>
    <xdr:to>
      <xdr:col>7</xdr:col>
      <xdr:colOff>1302301</xdr:colOff>
      <xdr:row>1</xdr:row>
      <xdr:rowOff>1154325</xdr:rowOff>
    </xdr:to>
    <xdr:pic>
      <xdr:nvPicPr>
        <xdr:cNvPr id="3" name="图片 3" descr="页眉​​秋季&#10;&#10;词语照片拼贴：秋季">
          <a:extLst>
            <a:ext uri="{FF2B5EF4-FFF2-40B4-BE49-F238E27FC236}">
              <a16:creationId xmlns:a16="http://schemas.microsoft.com/office/drawing/2014/main" id="{9FFAB327-2D04-4FD4-83D4-A39289B63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2475" y="123825"/>
          <a:ext cx="4712251" cy="1144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504825</xdr:colOff>
      <xdr:row>1</xdr:row>
      <xdr:rowOff>9525</xdr:rowOff>
    </xdr:from>
    <xdr:to>
      <xdr:col>7</xdr:col>
      <xdr:colOff>1302301</xdr:colOff>
      <xdr:row>1</xdr:row>
      <xdr:rowOff>1154325</xdr:rowOff>
    </xdr:to>
    <xdr:pic>
      <xdr:nvPicPr>
        <xdr:cNvPr id="3" name="图片 3" descr="页眉​​秋季&#10;&#10;词语照片拼贴：秋季">
          <a:extLst>
            <a:ext uri="{FF2B5EF4-FFF2-40B4-BE49-F238E27FC236}">
              <a16:creationId xmlns:a16="http://schemas.microsoft.com/office/drawing/2014/main" id="{E4F6BA2E-D924-4972-AF68-D49E59766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2475" y="123825"/>
          <a:ext cx="4712251" cy="1144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742950</xdr:colOff>
      <xdr:row>1</xdr:row>
      <xdr:rowOff>9525</xdr:rowOff>
    </xdr:from>
    <xdr:to>
      <xdr:col>8</xdr:col>
      <xdr:colOff>2660</xdr:colOff>
      <xdr:row>1</xdr:row>
      <xdr:rowOff>1154325</xdr:rowOff>
    </xdr:to>
    <xdr:pic>
      <xdr:nvPicPr>
        <xdr:cNvPr id="4" name="图片 2" descr="页眉冬季&#10;&#10;词语照片拼贴：冬季">
          <a:extLst>
            <a:ext uri="{FF2B5EF4-FFF2-40B4-BE49-F238E27FC236}">
              <a16:creationId xmlns:a16="http://schemas.microsoft.com/office/drawing/2014/main" id="{93314017-AD37-4381-B561-E32ABD3C0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123825"/>
          <a:ext cx="4479410" cy="114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showRowColHeaders="0" topLeftCell="A4" zoomScaleNormal="10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2" width="12.33203125" style="2" customWidth="1"/>
    <col min="13" max="13" width="1.6640625" style="2" customWidth="1"/>
    <col min="14" max="16384" width="8.88671875" style="2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K1" s="3"/>
      <c r="L1" s="3"/>
    </row>
    <row r="2" spans="1:12" ht="96" customHeight="1" x14ac:dyDescent="0.3">
      <c r="A2" s="1"/>
      <c r="B2" s="35" t="str">
        <f>CalendarYear&amp;"年1月"</f>
        <v>2019年1月</v>
      </c>
      <c r="C2" s="35"/>
      <c r="D2" s="35"/>
      <c r="E2" s="4"/>
      <c r="F2" s="4"/>
      <c r="G2" s="4"/>
      <c r="H2" s="5"/>
      <c r="K2" s="3"/>
      <c r="L2" s="3"/>
    </row>
    <row r="3" spans="1:12" s="10" customFormat="1" ht="24" customHeight="1" x14ac:dyDescent="0.3">
      <c r="A3" s="6"/>
      <c r="B3" s="7" t="str">
        <f>一周开始之日</f>
        <v>星期日</v>
      </c>
      <c r="C3" s="8" t="str">
        <f t="shared" ref="C3:H3" si="0">TEXT(C4,"aaaa")</f>
        <v>星期一</v>
      </c>
      <c r="D3" s="8" t="str">
        <f t="shared" si="0"/>
        <v>星期二</v>
      </c>
      <c r="E3" s="8" t="str">
        <f t="shared" si="0"/>
        <v>星期三</v>
      </c>
      <c r="F3" s="8" t="str">
        <f t="shared" si="0"/>
        <v>星期四</v>
      </c>
      <c r="G3" s="8" t="str">
        <f t="shared" si="0"/>
        <v>星期五</v>
      </c>
      <c r="H3" s="9" t="str">
        <f t="shared" si="0"/>
        <v>星期六</v>
      </c>
      <c r="K3" s="40" t="s">
        <v>2</v>
      </c>
      <c r="L3" s="40"/>
    </row>
    <row r="4" spans="1:12" s="10" customFormat="1" ht="24" customHeight="1" x14ac:dyDescent="0.3">
      <c r="A4" s="11"/>
      <c r="B4" s="30">
        <f t="array" ref="B4:H4">DaysAndWeeks+DATE(CalendarYear,1,1)-WEEKDAY(DATE(CalendarYear,1,1),(一周开始之日="星期一")+1)+1</f>
        <v>43464</v>
      </c>
      <c r="C4" s="30">
        <v>43465</v>
      </c>
      <c r="D4" s="30">
        <v>43466</v>
      </c>
      <c r="E4" s="30">
        <v>43467</v>
      </c>
      <c r="F4" s="30">
        <v>43468</v>
      </c>
      <c r="G4" s="30">
        <v>43469</v>
      </c>
      <c r="H4" s="31">
        <v>43470</v>
      </c>
      <c r="K4" s="12" t="s">
        <v>3</v>
      </c>
      <c r="L4" s="12" t="s">
        <v>4</v>
      </c>
    </row>
    <row r="5" spans="1:12" s="15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K5" s="16">
        <v>2019</v>
      </c>
      <c r="L5" s="16" t="s">
        <v>5</v>
      </c>
    </row>
    <row r="6" spans="1:12" s="10" customFormat="1" ht="24" customHeight="1" x14ac:dyDescent="0.3">
      <c r="A6" s="11"/>
      <c r="B6" s="30">
        <f t="array" ref="B6:H6">DaysAndWeeks+DATE(CalendarYear,1,1)-WEEKDAY(DATE(CalendarYear,1,1),(一周开始之日="星期一")+1)+8</f>
        <v>43471</v>
      </c>
      <c r="C6" s="30">
        <v>43472</v>
      </c>
      <c r="D6" s="30">
        <v>43473</v>
      </c>
      <c r="E6" s="30">
        <v>43474</v>
      </c>
      <c r="F6" s="30">
        <v>43475</v>
      </c>
      <c r="G6" s="30">
        <v>43476</v>
      </c>
      <c r="H6" s="30">
        <v>43477</v>
      </c>
    </row>
    <row r="7" spans="1:12" s="15" customFormat="1" ht="56.1" customHeight="1" x14ac:dyDescent="0.3">
      <c r="A7" s="13"/>
      <c r="B7" s="14"/>
      <c r="C7" s="14"/>
      <c r="D7" s="14"/>
      <c r="E7" s="14"/>
      <c r="F7" s="14"/>
      <c r="G7" s="14"/>
      <c r="H7" s="14"/>
    </row>
    <row r="8" spans="1:12" s="10" customFormat="1" ht="24" customHeight="1" x14ac:dyDescent="0.3">
      <c r="A8" s="11"/>
      <c r="B8" s="30">
        <f t="array" ref="B8:H8">DaysAndWeeks+DATE(CalendarYear,1,1)-WEEKDAY(DATE(CalendarYear,1,1),(一周开始之日="星期一")+1)+15</f>
        <v>43478</v>
      </c>
      <c r="C8" s="30">
        <v>43479</v>
      </c>
      <c r="D8" s="30">
        <v>43480</v>
      </c>
      <c r="E8" s="30">
        <v>43481</v>
      </c>
      <c r="F8" s="30">
        <v>43482</v>
      </c>
      <c r="G8" s="30">
        <v>43483</v>
      </c>
      <c r="H8" s="30">
        <v>43484</v>
      </c>
    </row>
    <row r="9" spans="1:12" s="15" customFormat="1" ht="56.1" customHeight="1" x14ac:dyDescent="0.3">
      <c r="A9" s="13"/>
      <c r="B9" s="14"/>
      <c r="C9" s="14"/>
      <c r="D9" s="14"/>
      <c r="E9" s="14"/>
      <c r="F9" s="14"/>
      <c r="G9" s="14"/>
      <c r="H9" s="14"/>
    </row>
    <row r="10" spans="1:12" s="10" customFormat="1" ht="24" customHeight="1" x14ac:dyDescent="0.3">
      <c r="A10" s="11"/>
      <c r="B10" s="30">
        <f t="array" ref="B10:H10">DaysAndWeeks+DATE(CalendarYear,1,1)-WEEKDAY(DATE(CalendarYear,1,1),(一周开始之日="星期一")+1)+22</f>
        <v>43485</v>
      </c>
      <c r="C10" s="30">
        <v>43486</v>
      </c>
      <c r="D10" s="30">
        <v>43487</v>
      </c>
      <c r="E10" s="30">
        <v>43488</v>
      </c>
      <c r="F10" s="30">
        <v>43489</v>
      </c>
      <c r="G10" s="30">
        <v>43490</v>
      </c>
      <c r="H10" s="30">
        <v>43491</v>
      </c>
    </row>
    <row r="11" spans="1:12" s="15" customFormat="1" ht="56.1" customHeight="1" x14ac:dyDescent="0.3">
      <c r="A11" s="13"/>
      <c r="B11" s="14"/>
      <c r="C11" s="14"/>
      <c r="D11" s="14"/>
      <c r="E11" s="14"/>
      <c r="F11" s="14"/>
      <c r="G11" s="14"/>
      <c r="H11" s="14"/>
    </row>
    <row r="12" spans="1:12" s="10" customFormat="1" ht="24" customHeight="1" x14ac:dyDescent="0.3">
      <c r="A12" s="11"/>
      <c r="B12" s="30">
        <f t="array" ref="B12:H12">DaysAndWeeks+DATE(CalendarYear,1,1)-WEEKDAY(DATE(CalendarYear,1,1),(一周开始之日="星期一")+1)+29</f>
        <v>43492</v>
      </c>
      <c r="C12" s="30">
        <v>43493</v>
      </c>
      <c r="D12" s="30">
        <v>43494</v>
      </c>
      <c r="E12" s="30">
        <v>43495</v>
      </c>
      <c r="F12" s="30">
        <v>43496</v>
      </c>
      <c r="G12" s="30">
        <v>43497</v>
      </c>
      <c r="H12" s="30">
        <v>43498</v>
      </c>
    </row>
    <row r="13" spans="1:12" s="15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</row>
    <row r="14" spans="1:12" s="10" customFormat="1" ht="24" customHeight="1" x14ac:dyDescent="0.3">
      <c r="A14" s="11"/>
      <c r="B14" s="30">
        <f t="array" ref="B14:C14">DaysAndWeeks+DATE(CalendarYear,1,1)-WEEKDAY(DATE(CalendarYear,1,1),(一周开始之日="星期一")+1)+36</f>
        <v>43499</v>
      </c>
      <c r="C14" s="30">
        <v>43500</v>
      </c>
      <c r="D14" s="36" t="s">
        <v>0</v>
      </c>
      <c r="E14" s="36"/>
      <c r="F14" s="36"/>
      <c r="G14" s="36"/>
      <c r="H14" s="37"/>
    </row>
    <row r="15" spans="1:12" s="15" customFormat="1" ht="56.1" customHeight="1" x14ac:dyDescent="0.3">
      <c r="A15" s="13"/>
      <c r="B15" s="14"/>
      <c r="C15" s="14"/>
      <c r="D15" s="38"/>
      <c r="E15" s="38"/>
      <c r="F15" s="38"/>
      <c r="G15" s="38"/>
      <c r="H15" s="39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从列表中选择一天。选择“取消”，然后按 Alt+向下箭头键从下拉列表中选择一天" prompt="在此单元格中选择周开始日期。按 Alt+向下箭头键打开下拉列表，按向下箭头键，然后按 Enter 进行选择" sqref="L5" xr:uid="{00000000-0002-0000-0000-000000000000}">
      <formula1>"星期日,星期一"</formula1>
    </dataValidation>
    <dataValidation allowBlank="1" showInputMessage="1" showErrorMessage="1" prompt="在此工作簿中创建自定义的单月日历。使用此“1 月”工作表自定义年份以及所有月份的周开始日期。每月均位于单独的工作表上。" sqref="A1" xr:uid="{00000000-0002-0000-0000-000001000000}"/>
    <dataValidation allowBlank="1" showInputMessage="1" showErrorMessage="1" prompt="在下方单元格中输入年份" sqref="K4" xr:uid="{00000000-0002-0000-0000-000002000000}"/>
    <dataValidation allowBlank="1" showInputMessage="1" showErrorMessage="1" prompt="在下方单元格中选择周开始日期" sqref="L4" xr:uid="{00000000-0002-0000-0000-000003000000}"/>
    <dataValidation allowBlank="1" showInputMessage="1" showErrorMessage="1" prompt="在此单元格中输入年份" sqref="K5" xr:uid="{00000000-0002-0000-0000-000004000000}"/>
    <dataValidation allowBlank="1" showInputMessage="1" showErrorMessage="1" prompt="此行包含此日历的工作日名称。此单元格包含一周的开始日期。若要更改周开始日期，请在此工作表的单元格 L5 中输入一个新的工作日。" sqref="B3" xr:uid="{00000000-0002-0000-0000-000005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000-000006000000}"/>
    <dataValidation allowBlank="1" showInputMessage="1" showErrorMessage="1" prompt="根据单元格 K5 中输入的年份自动更新此单元格中的年份。下方的日历具有上个月和下个月的日期，字体底纹较浅。" sqref="B2:D2" xr:uid="{00000000-0002-0000-0000-000007000000}"/>
    <dataValidation allowBlank="1" showInputMessage="1" showErrorMessage="1" prompt="自动确定工作日" sqref="C3:H3" xr:uid="{00000000-0002-0000-0000-000008000000}"/>
    <dataValidation allowBlank="1" showInputMessage="1" showErrorMessage="1" prompt="此行和第 7、9、11、13 和 15 行包含的单元格用于输入与上述单元格中的日历日相关的每日备注。" sqref="B5" xr:uid="{00000000-0002-0000-0000-000009000000}"/>
    <dataValidation allowBlank="1" showInputMessage="1" prompt="在此单元格中输入每月备注" sqref="D15:H15" xr:uid="{00000000-0002-0000-0000-00000A000000}"/>
    <dataValidation allowBlank="1" showInputMessage="1" prompt="在下方单元格中输入每月备注" sqref="D14:H14" xr:uid="{00000000-0002-0000-0000-00000B000000}"/>
    <dataValidation allowBlank="1" showInputMessage="1" showErrorMessage="1" prompt="输入年份，并在下面的单元格中选择日历开始日期。这些日历设置单元格将不会打印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customProperties>
    <customPr name="SheetChanged" r:id="rId2"/>
  </customProperties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showRowColHeaders="0" zoomScaleNormal="10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35" t="str">
        <f>CalendarYear&amp;"年2月"</f>
        <v>2019年2月</v>
      </c>
      <c r="C2" s="35"/>
      <c r="D2" s="35"/>
      <c r="E2" s="4"/>
      <c r="F2" s="4"/>
      <c r="G2" s="4"/>
      <c r="H2" s="5"/>
    </row>
    <row r="3" spans="1:9" s="10" customFormat="1" ht="24" customHeight="1" x14ac:dyDescent="0.3">
      <c r="A3" s="6"/>
      <c r="B3" s="7" t="str">
        <f>一周开始之日</f>
        <v>星期日</v>
      </c>
      <c r="C3" s="8" t="str">
        <f t="shared" ref="C3:H3" si="0">TEXT(C4,"aaaa")</f>
        <v>星期一</v>
      </c>
      <c r="D3" s="8" t="str">
        <f t="shared" si="0"/>
        <v>星期二</v>
      </c>
      <c r="E3" s="8" t="str">
        <f t="shared" si="0"/>
        <v>星期三</v>
      </c>
      <c r="F3" s="8" t="str">
        <f t="shared" si="0"/>
        <v>星期四</v>
      </c>
      <c r="G3" s="8" t="str">
        <f t="shared" si="0"/>
        <v>星期五</v>
      </c>
      <c r="H3" s="9" t="str">
        <f t="shared" si="0"/>
        <v>星期六</v>
      </c>
    </row>
    <row r="4" spans="1:9" s="10" customFormat="1" ht="24" customHeight="1" x14ac:dyDescent="0.3">
      <c r="A4" s="11"/>
      <c r="B4" s="30">
        <f t="array" ref="B4:H4">DaysAndWeeks+DATE(CalendarYear,2,1)-WEEKDAY(DATE(CalendarYear,2,1),(一周开始之日="星期一")+1)+1</f>
        <v>43492</v>
      </c>
      <c r="C4" s="30">
        <v>43493</v>
      </c>
      <c r="D4" s="30">
        <v>43494</v>
      </c>
      <c r="E4" s="30">
        <v>43495</v>
      </c>
      <c r="F4" s="30">
        <v>43496</v>
      </c>
      <c r="G4" s="30">
        <v>43497</v>
      </c>
      <c r="H4" s="31">
        <v>43498</v>
      </c>
    </row>
    <row r="5" spans="1:9" s="15" customFormat="1" ht="56.1" customHeight="1" x14ac:dyDescent="0.3">
      <c r="A5" s="13"/>
      <c r="B5" s="14"/>
      <c r="C5" s="14"/>
      <c r="D5" s="14"/>
      <c r="E5" s="14"/>
      <c r="F5" s="14"/>
      <c r="G5" s="14"/>
      <c r="H5" s="14"/>
    </row>
    <row r="6" spans="1:9" s="10" customFormat="1" ht="24" customHeight="1" x14ac:dyDescent="0.3">
      <c r="A6" s="11"/>
      <c r="B6" s="30">
        <f t="array" ref="B6:H6">DaysAndWeeks+DATE(CalendarYear,2,1)-WEEKDAY(DATE(CalendarYear,2,1),(一周开始之日="星期一")+1)+8</f>
        <v>43499</v>
      </c>
      <c r="C6" s="30">
        <v>43500</v>
      </c>
      <c r="D6" s="30">
        <v>43501</v>
      </c>
      <c r="E6" s="30">
        <v>43502</v>
      </c>
      <c r="F6" s="30">
        <v>43503</v>
      </c>
      <c r="G6" s="30">
        <v>43504</v>
      </c>
      <c r="H6" s="30">
        <v>43505</v>
      </c>
    </row>
    <row r="7" spans="1:9" s="15" customFormat="1" ht="56.1" customHeight="1" x14ac:dyDescent="0.3">
      <c r="A7" s="13"/>
      <c r="B7" s="14"/>
      <c r="C7" s="14"/>
      <c r="D7" s="14"/>
      <c r="E7" s="14"/>
      <c r="F7" s="14"/>
      <c r="G7" s="14"/>
      <c r="H7" s="14"/>
    </row>
    <row r="8" spans="1:9" s="10" customFormat="1" ht="24" customHeight="1" x14ac:dyDescent="0.3">
      <c r="A8" s="11"/>
      <c r="B8" s="30">
        <f t="array" ref="B8:H8">DaysAndWeeks+DATE(CalendarYear,2,1)-WEEKDAY(DATE(CalendarYear,2,1),(一周开始之日="星期一")+1)+15</f>
        <v>43506</v>
      </c>
      <c r="C8" s="30">
        <v>43507</v>
      </c>
      <c r="D8" s="30">
        <v>43508</v>
      </c>
      <c r="E8" s="30">
        <v>43509</v>
      </c>
      <c r="F8" s="30">
        <v>43510</v>
      </c>
      <c r="G8" s="30">
        <v>43511</v>
      </c>
      <c r="H8" s="30">
        <v>43512</v>
      </c>
    </row>
    <row r="9" spans="1:9" s="15" customFormat="1" ht="56.1" customHeight="1" x14ac:dyDescent="0.3">
      <c r="A9" s="13"/>
      <c r="B9" s="14"/>
      <c r="C9" s="14"/>
      <c r="D9" s="14"/>
      <c r="E9" s="14"/>
      <c r="F9" s="14"/>
      <c r="G9" s="14"/>
      <c r="H9" s="14"/>
    </row>
    <row r="10" spans="1:9" s="10" customFormat="1" ht="24" customHeight="1" x14ac:dyDescent="0.3">
      <c r="A10" s="11"/>
      <c r="B10" s="30">
        <f t="array" ref="B10:H10">DaysAndWeeks+DATE(CalendarYear,2,1)-WEEKDAY(DATE(CalendarYear,2,1),(一周开始之日="星期一")+1)+22</f>
        <v>43513</v>
      </c>
      <c r="C10" s="30">
        <v>43514</v>
      </c>
      <c r="D10" s="30">
        <v>43515</v>
      </c>
      <c r="E10" s="30">
        <v>43516</v>
      </c>
      <c r="F10" s="30">
        <v>43517</v>
      </c>
      <c r="G10" s="30">
        <v>43518</v>
      </c>
      <c r="H10" s="30">
        <v>43519</v>
      </c>
    </row>
    <row r="11" spans="1:9" s="15" customFormat="1" ht="56.1" customHeight="1" x14ac:dyDescent="0.3">
      <c r="A11" s="13"/>
      <c r="B11" s="14"/>
      <c r="C11" s="14"/>
      <c r="D11" s="14"/>
      <c r="E11" s="14"/>
      <c r="F11" s="14"/>
      <c r="G11" s="14"/>
      <c r="H11" s="14"/>
    </row>
    <row r="12" spans="1:9" s="10" customFormat="1" ht="24" customHeight="1" x14ac:dyDescent="0.3">
      <c r="A12" s="11"/>
      <c r="B12" s="30">
        <f t="array" ref="B12:H12">DaysAndWeeks+DATE(CalendarYear,2,1)-WEEKDAY(DATE(CalendarYear,2,1),(一周开始之日="星期一")+1)+29</f>
        <v>43520</v>
      </c>
      <c r="C12" s="30">
        <v>43521</v>
      </c>
      <c r="D12" s="30">
        <v>43522</v>
      </c>
      <c r="E12" s="30">
        <v>43523</v>
      </c>
      <c r="F12" s="30">
        <v>43524</v>
      </c>
      <c r="G12" s="30">
        <v>43525</v>
      </c>
      <c r="H12" s="30">
        <v>43526</v>
      </c>
    </row>
    <row r="13" spans="1:9" s="15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</row>
    <row r="14" spans="1:9" s="10" customFormat="1" ht="24" customHeight="1" x14ac:dyDescent="0.3">
      <c r="A14" s="11"/>
      <c r="B14" s="30">
        <f t="array" ref="B14:C14">DaysAndWeeks+DATE(CalendarYear,2,1)-WEEKDAY(DATE(CalendarYear,2,1),(一周开始之日="星期一")+1)+36</f>
        <v>43527</v>
      </c>
      <c r="C14" s="30">
        <v>43528</v>
      </c>
      <c r="D14" s="36" t="s">
        <v>0</v>
      </c>
      <c r="E14" s="36"/>
      <c r="F14" s="36"/>
      <c r="G14" s="36"/>
      <c r="H14" s="37"/>
    </row>
    <row r="15" spans="1:9" s="15" customFormat="1" ht="56.1" customHeight="1" x14ac:dyDescent="0.3">
      <c r="A15" s="13"/>
      <c r="B15" s="14"/>
      <c r="C15" s="14"/>
      <c r="D15" s="38"/>
      <c r="E15" s="38"/>
      <c r="F15" s="38"/>
      <c r="G15" s="38"/>
      <c r="H15" s="39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自动确定工作日" sqref="C3:H3" xr:uid="{00000000-0002-0000-01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100-000001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100-000002000000}"/>
    <dataValidation allowBlank="1" showInputMessage="1" showErrorMessage="1" prompt="2 月日历" sqref="A1" xr:uid="{00000000-0002-0000-0100-000003000000}"/>
    <dataValidation allowBlank="1" showInputMessage="1" prompt="在下方单元格中输入每月备注" sqref="D14:H14" xr:uid="{00000000-0002-0000-0100-000004000000}"/>
    <dataValidation allowBlank="1" showInputMessage="1" prompt="在此单元格中输入每月备注" sqref="D15:H15" xr:uid="{00000000-0002-0000-0100-000005000000}"/>
    <dataValidation allowBlank="1" showInputMessage="1" showErrorMessage="1" prompt="此行和第 7、9、11、13 和 15 行包含的单元格用于输入与上述单元格中的日历日相关的每日备注。" sqref="B5" xr:uid="{00000000-0002-0000-01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1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showRowColHeaders="0" zoomScaleNormal="10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41" t="str">
        <f>CalendarYear&amp;"年3月"</f>
        <v>2019年3月</v>
      </c>
      <c r="C2" s="41"/>
      <c r="D2" s="41"/>
      <c r="E2" s="4"/>
      <c r="F2" s="4"/>
      <c r="G2" s="4"/>
      <c r="H2" s="5"/>
    </row>
    <row r="3" spans="1:9" s="10" customFormat="1" ht="24" customHeight="1" x14ac:dyDescent="0.3">
      <c r="A3" s="6"/>
      <c r="B3" s="17" t="str">
        <f>一周开始之日</f>
        <v>星期日</v>
      </c>
      <c r="C3" s="18" t="str">
        <f t="shared" ref="C3:H3" si="0">TEXT(C4,"aaaa")</f>
        <v>星期一</v>
      </c>
      <c r="D3" s="18" t="str">
        <f t="shared" si="0"/>
        <v>星期二</v>
      </c>
      <c r="E3" s="18" t="str">
        <f t="shared" si="0"/>
        <v>星期三</v>
      </c>
      <c r="F3" s="18" t="str">
        <f t="shared" si="0"/>
        <v>星期四</v>
      </c>
      <c r="G3" s="18" t="str">
        <f t="shared" si="0"/>
        <v>星期五</v>
      </c>
      <c r="H3" s="19" t="str">
        <f t="shared" si="0"/>
        <v>星期六</v>
      </c>
    </row>
    <row r="4" spans="1:9" s="10" customFormat="1" ht="24" customHeight="1" x14ac:dyDescent="0.3">
      <c r="A4" s="11"/>
      <c r="B4" s="34">
        <f t="array" ref="B4:H4">DaysAndWeeks+DATE(CalendarYear,3,1)-WEEKDAY(DATE(CalendarYear,3,1),(一周开始之日="星期一")+1)+1</f>
        <v>43520</v>
      </c>
      <c r="C4" s="34">
        <v>43521</v>
      </c>
      <c r="D4" s="34">
        <v>43522</v>
      </c>
      <c r="E4" s="34">
        <v>43523</v>
      </c>
      <c r="F4" s="34">
        <v>43524</v>
      </c>
      <c r="G4" s="34">
        <v>43525</v>
      </c>
      <c r="H4" s="34">
        <v>43526</v>
      </c>
    </row>
    <row r="5" spans="1:9" s="15" customFormat="1" ht="56.1" customHeight="1" x14ac:dyDescent="0.3">
      <c r="A5" s="13"/>
      <c r="B5" s="20"/>
      <c r="C5" s="20"/>
      <c r="D5" s="20"/>
      <c r="E5" s="20"/>
      <c r="F5" s="20"/>
      <c r="G5" s="20"/>
      <c r="H5" s="20"/>
    </row>
    <row r="6" spans="1:9" s="10" customFormat="1" ht="24" customHeight="1" x14ac:dyDescent="0.3">
      <c r="A6" s="11"/>
      <c r="B6" s="34">
        <f t="array" ref="B6:H6">DaysAndWeeks+DATE(CalendarYear,3,1)-WEEKDAY(DATE(CalendarYear,3,1),(一周开始之日="星期一")+1)+8</f>
        <v>43527</v>
      </c>
      <c r="C6" s="34">
        <v>43528</v>
      </c>
      <c r="D6" s="34">
        <v>43529</v>
      </c>
      <c r="E6" s="34">
        <v>43530</v>
      </c>
      <c r="F6" s="34">
        <v>43531</v>
      </c>
      <c r="G6" s="34">
        <v>43532</v>
      </c>
      <c r="H6" s="34">
        <v>43533</v>
      </c>
    </row>
    <row r="7" spans="1:9" s="15" customFormat="1" ht="56.1" customHeight="1" x14ac:dyDescent="0.3">
      <c r="A7" s="13"/>
      <c r="B7" s="20"/>
      <c r="C7" s="20"/>
      <c r="D7" s="20"/>
      <c r="E7" s="20"/>
      <c r="F7" s="20"/>
      <c r="G7" s="20"/>
      <c r="H7" s="20"/>
    </row>
    <row r="8" spans="1:9" s="10" customFormat="1" ht="24" customHeight="1" x14ac:dyDescent="0.3">
      <c r="A8" s="11"/>
      <c r="B8" s="34">
        <f t="array" ref="B8:H8">DaysAndWeeks+DATE(CalendarYear,3,1)-WEEKDAY(DATE(CalendarYear,3,1),(一周开始之日="星期一")+1)+15</f>
        <v>43534</v>
      </c>
      <c r="C8" s="34">
        <v>43535</v>
      </c>
      <c r="D8" s="34">
        <v>43536</v>
      </c>
      <c r="E8" s="34">
        <v>43537</v>
      </c>
      <c r="F8" s="34">
        <v>43538</v>
      </c>
      <c r="G8" s="34">
        <v>43539</v>
      </c>
      <c r="H8" s="34">
        <v>43540</v>
      </c>
    </row>
    <row r="9" spans="1:9" s="15" customFormat="1" ht="56.1" customHeight="1" x14ac:dyDescent="0.3">
      <c r="A9" s="13"/>
      <c r="B9" s="20"/>
      <c r="C9" s="20"/>
      <c r="D9" s="20"/>
      <c r="E9" s="20"/>
      <c r="F9" s="20"/>
      <c r="G9" s="20"/>
      <c r="H9" s="20"/>
    </row>
    <row r="10" spans="1:9" s="10" customFormat="1" ht="24" customHeight="1" x14ac:dyDescent="0.3">
      <c r="A10" s="11"/>
      <c r="B10" s="34">
        <f t="array" ref="B10:H10">DaysAndWeeks+DATE(CalendarYear,3,1)-WEEKDAY(DATE(CalendarYear,3,1),(一周开始之日="星期一")+1)+22</f>
        <v>43541</v>
      </c>
      <c r="C10" s="34">
        <v>43542</v>
      </c>
      <c r="D10" s="34">
        <v>43543</v>
      </c>
      <c r="E10" s="34">
        <v>43544</v>
      </c>
      <c r="F10" s="34">
        <v>43545</v>
      </c>
      <c r="G10" s="34">
        <v>43546</v>
      </c>
      <c r="H10" s="34">
        <v>43547</v>
      </c>
    </row>
    <row r="11" spans="1:9" s="15" customFormat="1" ht="56.1" customHeight="1" x14ac:dyDescent="0.3">
      <c r="A11" s="13"/>
      <c r="B11" s="20"/>
      <c r="C11" s="20"/>
      <c r="D11" s="20"/>
      <c r="E11" s="20"/>
      <c r="F11" s="20"/>
      <c r="G11" s="20"/>
      <c r="H11" s="20"/>
    </row>
    <row r="12" spans="1:9" s="10" customFormat="1" ht="24" customHeight="1" x14ac:dyDescent="0.3">
      <c r="A12" s="11"/>
      <c r="B12" s="34">
        <f t="array" ref="B12:H12">DaysAndWeeks+DATE(CalendarYear,3,1)-WEEKDAY(DATE(CalendarYear,3,1),(一周开始之日="星期一")+1)+29</f>
        <v>43548</v>
      </c>
      <c r="C12" s="34">
        <v>43549</v>
      </c>
      <c r="D12" s="34">
        <v>43550</v>
      </c>
      <c r="E12" s="34">
        <v>43551</v>
      </c>
      <c r="F12" s="34">
        <v>43552</v>
      </c>
      <c r="G12" s="34">
        <v>43553</v>
      </c>
      <c r="H12" s="34">
        <v>43554</v>
      </c>
    </row>
    <row r="13" spans="1:9" s="15" customFormat="1" ht="56.1" customHeight="1" x14ac:dyDescent="0.3">
      <c r="A13" s="13"/>
      <c r="B13" s="20"/>
      <c r="C13" s="20"/>
      <c r="D13" s="20"/>
      <c r="E13" s="20"/>
      <c r="F13" s="20"/>
      <c r="G13" s="20"/>
      <c r="H13" s="20"/>
    </row>
    <row r="14" spans="1:9" s="10" customFormat="1" ht="24" customHeight="1" x14ac:dyDescent="0.3">
      <c r="A14" s="11"/>
      <c r="B14" s="34">
        <f t="array" ref="B14:C14">DaysAndWeeks+DATE(CalendarYear,3,1)-WEEKDAY(DATE(CalendarYear,3,1),(一周开始之日="星期一")+1)+36</f>
        <v>43555</v>
      </c>
      <c r="C14" s="34">
        <v>43556</v>
      </c>
      <c r="D14" s="42" t="s">
        <v>0</v>
      </c>
      <c r="E14" s="42"/>
      <c r="F14" s="42"/>
      <c r="G14" s="42"/>
      <c r="H14" s="43"/>
    </row>
    <row r="15" spans="1:9" s="15" customFormat="1" ht="56.1" customHeight="1" x14ac:dyDescent="0.3">
      <c r="A15" s="13"/>
      <c r="B15" s="20"/>
      <c r="C15" s="20"/>
      <c r="D15" s="44"/>
      <c r="E15" s="44"/>
      <c r="F15" s="44"/>
      <c r="G15" s="44"/>
      <c r="H15" s="45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日历" sqref="A1" xr:uid="{00000000-0002-0000-02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200-000001000000}"/>
    <dataValidation allowBlank="1" showInputMessage="1" showErrorMessage="1" prompt="自动确定工作日" sqref="C3:H3" xr:uid="{00000000-0002-0000-02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200-000003000000}"/>
    <dataValidation allowBlank="1" showInputMessage="1" showErrorMessage="1" prompt="此行和第 7、9、11、13 和 15 行包含的单元格用于输入与上述单元格中的日历日相关的每日备注。" sqref="B5" xr:uid="{00000000-0002-0000-0200-000004000000}"/>
    <dataValidation allowBlank="1" showInputMessage="1" prompt="在此单元格中输入每月备注" sqref="D15:H15" xr:uid="{00000000-0002-0000-0200-000005000000}"/>
    <dataValidation allowBlank="1" showInputMessage="1" prompt="在下方单元格中输入每月备注" sqref="D14:H14" xr:uid="{00000000-0002-0000-02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2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showRowColHeaders="0" tabSelected="1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41" t="str">
        <f>CalendarYear&amp;"年4月"</f>
        <v>2019年4月</v>
      </c>
      <c r="C2" s="41"/>
      <c r="D2" s="41"/>
      <c r="E2" s="4"/>
      <c r="F2" s="4"/>
      <c r="G2" s="4"/>
      <c r="H2" s="5"/>
    </row>
    <row r="3" spans="1:9" s="10" customFormat="1" ht="24" customHeight="1" x14ac:dyDescent="0.3">
      <c r="A3" s="6"/>
      <c r="B3" s="17" t="str">
        <f>一周开始之日</f>
        <v>星期日</v>
      </c>
      <c r="C3" s="18" t="str">
        <f t="shared" ref="C3:H3" si="0">TEXT(C4,"aaaa")</f>
        <v>星期一</v>
      </c>
      <c r="D3" s="18" t="str">
        <f t="shared" si="0"/>
        <v>星期二</v>
      </c>
      <c r="E3" s="18" t="str">
        <f t="shared" si="0"/>
        <v>星期三</v>
      </c>
      <c r="F3" s="18" t="str">
        <f t="shared" si="0"/>
        <v>星期四</v>
      </c>
      <c r="G3" s="18" t="str">
        <f t="shared" si="0"/>
        <v>星期五</v>
      </c>
      <c r="H3" s="19" t="str">
        <f t="shared" si="0"/>
        <v>星期六</v>
      </c>
    </row>
    <row r="4" spans="1:9" s="10" customFormat="1" ht="24" customHeight="1" x14ac:dyDescent="0.3">
      <c r="A4" s="11"/>
      <c r="B4" s="34">
        <f t="array" ref="B4:H4">DaysAndWeeks+DATE(CalendarYear,4,1)-WEEKDAY(DATE(CalendarYear,4,1),(一周开始之日="星期一")+1)+1</f>
        <v>43555</v>
      </c>
      <c r="C4" s="34">
        <v>43556</v>
      </c>
      <c r="D4" s="34">
        <v>43557</v>
      </c>
      <c r="E4" s="34">
        <v>43558</v>
      </c>
      <c r="F4" s="34">
        <v>43559</v>
      </c>
      <c r="G4" s="34">
        <v>43560</v>
      </c>
      <c r="H4" s="34">
        <v>43561</v>
      </c>
    </row>
    <row r="5" spans="1:9" s="15" customFormat="1" ht="56.1" customHeight="1" x14ac:dyDescent="0.3">
      <c r="A5" s="13"/>
      <c r="B5" s="20"/>
      <c r="C5" s="20"/>
      <c r="D5" s="20"/>
      <c r="E5" s="20"/>
      <c r="F5" s="20"/>
      <c r="G5" s="20"/>
      <c r="H5" s="20"/>
    </row>
    <row r="6" spans="1:9" s="10" customFormat="1" ht="24" customHeight="1" x14ac:dyDescent="0.3">
      <c r="A6" s="11"/>
      <c r="B6" s="34">
        <f t="array" ref="B6:H6">DaysAndWeeks+DATE(CalendarYear,4,1)-WEEKDAY(DATE(CalendarYear,4,1),(一周开始之日="星期一")+1)+8</f>
        <v>43562</v>
      </c>
      <c r="C6" s="34">
        <v>43563</v>
      </c>
      <c r="D6" s="34">
        <v>43564</v>
      </c>
      <c r="E6" s="34">
        <v>43565</v>
      </c>
      <c r="F6" s="34">
        <v>43566</v>
      </c>
      <c r="G6" s="34">
        <v>43567</v>
      </c>
      <c r="H6" s="34">
        <v>43568</v>
      </c>
    </row>
    <row r="7" spans="1:9" s="15" customFormat="1" ht="56.1" customHeight="1" x14ac:dyDescent="0.3">
      <c r="A7" s="13"/>
      <c r="B7" s="20"/>
      <c r="C7" s="20"/>
      <c r="D7" s="20"/>
      <c r="E7" s="20"/>
      <c r="F7" s="20"/>
      <c r="G7" s="20"/>
      <c r="H7" s="20"/>
    </row>
    <row r="8" spans="1:9" s="10" customFormat="1" ht="24" customHeight="1" x14ac:dyDescent="0.3">
      <c r="A8" s="11"/>
      <c r="B8" s="34">
        <f t="array" ref="B8:H8">DaysAndWeeks+DATE(CalendarYear,4,1)-WEEKDAY(DATE(CalendarYear,4,1),(一周开始之日="星期一")+1)+15</f>
        <v>43569</v>
      </c>
      <c r="C8" s="34">
        <v>43570</v>
      </c>
      <c r="D8" s="34">
        <v>43571</v>
      </c>
      <c r="E8" s="34">
        <v>43572</v>
      </c>
      <c r="F8" s="34">
        <v>43573</v>
      </c>
      <c r="G8" s="34">
        <v>43574</v>
      </c>
      <c r="H8" s="34">
        <v>43575</v>
      </c>
    </row>
    <row r="9" spans="1:9" s="15" customFormat="1" ht="56.1" customHeight="1" x14ac:dyDescent="0.3">
      <c r="A9" s="13"/>
      <c r="B9" s="20"/>
      <c r="C9" s="20"/>
      <c r="D9" s="20"/>
      <c r="E9" s="20"/>
      <c r="F9" s="20"/>
      <c r="G9" s="20"/>
      <c r="H9" s="20"/>
    </row>
    <row r="10" spans="1:9" s="10" customFormat="1" ht="24" customHeight="1" x14ac:dyDescent="0.3">
      <c r="A10" s="11"/>
      <c r="B10" s="34">
        <f t="array" ref="B10:H10">DaysAndWeeks+DATE(CalendarYear,4,1)-WEEKDAY(DATE(CalendarYear,4,1),(一周开始之日="星期一")+1)+22</f>
        <v>43576</v>
      </c>
      <c r="C10" s="34">
        <v>43577</v>
      </c>
      <c r="D10" s="34">
        <v>43578</v>
      </c>
      <c r="E10" s="34">
        <v>43579</v>
      </c>
      <c r="F10" s="34">
        <v>43580</v>
      </c>
      <c r="G10" s="34">
        <v>43581</v>
      </c>
      <c r="H10" s="34">
        <v>43582</v>
      </c>
    </row>
    <row r="11" spans="1:9" s="15" customFormat="1" ht="56.1" customHeight="1" x14ac:dyDescent="0.3">
      <c r="A11" s="13"/>
      <c r="B11" s="20"/>
      <c r="C11" s="20"/>
      <c r="D11" s="20"/>
      <c r="E11" s="20"/>
      <c r="F11" s="20"/>
      <c r="G11" s="20"/>
      <c r="H11" s="20"/>
    </row>
    <row r="12" spans="1:9" s="10" customFormat="1" ht="24" customHeight="1" x14ac:dyDescent="0.3">
      <c r="A12" s="11"/>
      <c r="B12" s="34">
        <f t="array" ref="B12:H12">DaysAndWeeks+DATE(CalendarYear,4,1)-WEEKDAY(DATE(CalendarYear,4,1),(一周开始之日="星期一")+1)+29</f>
        <v>43583</v>
      </c>
      <c r="C12" s="34">
        <v>43584</v>
      </c>
      <c r="D12" s="34">
        <v>43585</v>
      </c>
      <c r="E12" s="34">
        <v>43586</v>
      </c>
      <c r="F12" s="34">
        <v>43587</v>
      </c>
      <c r="G12" s="34">
        <v>43588</v>
      </c>
      <c r="H12" s="34">
        <v>43589</v>
      </c>
    </row>
    <row r="13" spans="1:9" s="15" customFormat="1" ht="56.1" customHeight="1" x14ac:dyDescent="0.3">
      <c r="A13" s="13"/>
      <c r="B13" s="20"/>
      <c r="C13" s="20"/>
      <c r="D13" s="20"/>
      <c r="E13" s="20"/>
      <c r="F13" s="20"/>
      <c r="G13" s="20"/>
      <c r="H13" s="20"/>
    </row>
    <row r="14" spans="1:9" s="10" customFormat="1" ht="24" customHeight="1" x14ac:dyDescent="0.3">
      <c r="A14" s="11"/>
      <c r="B14" s="34">
        <f t="array" ref="B14:C14">DaysAndWeeks+DATE(CalendarYear,4,1)-WEEKDAY(DATE(CalendarYear,4,1),(一周开始之日="星期一")+1)+36</f>
        <v>43590</v>
      </c>
      <c r="C14" s="34">
        <v>43591</v>
      </c>
      <c r="D14" s="42" t="s">
        <v>0</v>
      </c>
      <c r="E14" s="42"/>
      <c r="F14" s="42"/>
      <c r="G14" s="42"/>
      <c r="H14" s="43"/>
    </row>
    <row r="15" spans="1:9" s="15" customFormat="1" ht="56.1" customHeight="1" x14ac:dyDescent="0.3">
      <c r="A15" s="13"/>
      <c r="B15" s="20"/>
      <c r="C15" s="20"/>
      <c r="D15" s="44"/>
      <c r="E15" s="44"/>
      <c r="F15" s="44"/>
      <c r="G15" s="44"/>
      <c r="H15" s="45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自动确定工作日" sqref="C3:H3" xr:uid="{00000000-0002-0000-03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300-000001000000}"/>
    <dataValidation allowBlank="1" showInputMessage="1" showErrorMessage="1" prompt="4 月日历" sqref="A1" xr:uid="{00000000-0002-0000-03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300-000003000000}"/>
    <dataValidation allowBlank="1" showInputMessage="1" prompt="在下方单元格中输入每月备注" sqref="D14:H14" xr:uid="{00000000-0002-0000-0300-000004000000}"/>
    <dataValidation allowBlank="1" showInputMessage="1" prompt="在此单元格中输入每月备注" sqref="D15:H15" xr:uid="{00000000-0002-0000-0300-000005000000}"/>
    <dataValidation allowBlank="1" showInputMessage="1" showErrorMessage="1" prompt="此行和第 7、9、11、13 和 15 行包含的单元格用于输入与上述单元格中的日历日相关的每日备注。" sqref="B5" xr:uid="{00000000-0002-0000-03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3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showRowColHeaders="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41" t="str">
        <f>CalendarYear&amp;"年5月"</f>
        <v>2019年5月</v>
      </c>
      <c r="C2" s="41"/>
      <c r="D2" s="41"/>
      <c r="E2" s="4"/>
      <c r="F2" s="4"/>
      <c r="G2" s="4"/>
      <c r="H2" s="5"/>
    </row>
    <row r="3" spans="1:9" s="10" customFormat="1" ht="24" customHeight="1" x14ac:dyDescent="0.3">
      <c r="A3" s="6"/>
      <c r="B3" s="17" t="str">
        <f>一周开始之日</f>
        <v>星期日</v>
      </c>
      <c r="C3" s="18" t="str">
        <f t="shared" ref="C3:H3" si="0">TEXT(C4,"aaaa")</f>
        <v>星期一</v>
      </c>
      <c r="D3" s="18" t="str">
        <f t="shared" si="0"/>
        <v>星期二</v>
      </c>
      <c r="E3" s="18" t="str">
        <f t="shared" si="0"/>
        <v>星期三</v>
      </c>
      <c r="F3" s="18" t="str">
        <f t="shared" si="0"/>
        <v>星期四</v>
      </c>
      <c r="G3" s="18" t="str">
        <f t="shared" si="0"/>
        <v>星期五</v>
      </c>
      <c r="H3" s="19" t="str">
        <f t="shared" si="0"/>
        <v>星期六</v>
      </c>
    </row>
    <row r="4" spans="1:9" s="10" customFormat="1" ht="24" customHeight="1" x14ac:dyDescent="0.3">
      <c r="A4" s="11"/>
      <c r="B4" s="34">
        <f t="array" ref="B4:H4">DaysAndWeeks+DATE(CalendarYear,5,1)-WEEKDAY(DATE(CalendarYear,5,1),(一周开始之日="星期一")+1)+1</f>
        <v>43583</v>
      </c>
      <c r="C4" s="34">
        <v>43584</v>
      </c>
      <c r="D4" s="34">
        <v>43585</v>
      </c>
      <c r="E4" s="34">
        <v>43586</v>
      </c>
      <c r="F4" s="34">
        <v>43587</v>
      </c>
      <c r="G4" s="34">
        <v>43588</v>
      </c>
      <c r="H4" s="34">
        <v>43589</v>
      </c>
    </row>
    <row r="5" spans="1:9" s="15" customFormat="1" ht="56.1" customHeight="1" x14ac:dyDescent="0.3">
      <c r="A5" s="13"/>
      <c r="B5" s="20"/>
      <c r="C5" s="20"/>
      <c r="D5" s="20"/>
      <c r="E5" s="20"/>
      <c r="F5" s="20"/>
      <c r="G5" s="20"/>
      <c r="H5" s="20"/>
    </row>
    <row r="6" spans="1:9" s="10" customFormat="1" ht="24" customHeight="1" x14ac:dyDescent="0.3">
      <c r="A6" s="11"/>
      <c r="B6" s="34">
        <f t="array" ref="B6:H6">DaysAndWeeks+DATE(CalendarYear,5,1)-WEEKDAY(DATE(CalendarYear,5,1),(一周开始之日="星期一")+1)+8</f>
        <v>43590</v>
      </c>
      <c r="C6" s="34">
        <v>43591</v>
      </c>
      <c r="D6" s="34">
        <v>43592</v>
      </c>
      <c r="E6" s="34">
        <v>43593</v>
      </c>
      <c r="F6" s="34">
        <v>43594</v>
      </c>
      <c r="G6" s="34">
        <v>43595</v>
      </c>
      <c r="H6" s="34">
        <v>43596</v>
      </c>
    </row>
    <row r="7" spans="1:9" s="15" customFormat="1" ht="56.1" customHeight="1" x14ac:dyDescent="0.3">
      <c r="A7" s="13"/>
      <c r="B7" s="20"/>
      <c r="C7" s="20"/>
      <c r="D7" s="20"/>
      <c r="E7" s="20"/>
      <c r="F7" s="20"/>
      <c r="G7" s="20"/>
      <c r="H7" s="20"/>
    </row>
    <row r="8" spans="1:9" s="10" customFormat="1" ht="24" customHeight="1" x14ac:dyDescent="0.3">
      <c r="A8" s="11"/>
      <c r="B8" s="34">
        <f t="array" ref="B8:H8">DaysAndWeeks+DATE(CalendarYear,5,1)-WEEKDAY(DATE(CalendarYear,5,1),(一周开始之日="星期一")+1)+15</f>
        <v>43597</v>
      </c>
      <c r="C8" s="34">
        <v>43598</v>
      </c>
      <c r="D8" s="34">
        <v>43599</v>
      </c>
      <c r="E8" s="34">
        <v>43600</v>
      </c>
      <c r="F8" s="34">
        <v>43601</v>
      </c>
      <c r="G8" s="34">
        <v>43602</v>
      </c>
      <c r="H8" s="34">
        <v>43603</v>
      </c>
    </row>
    <row r="9" spans="1:9" s="15" customFormat="1" ht="56.1" customHeight="1" x14ac:dyDescent="0.3">
      <c r="A9" s="13"/>
      <c r="B9" s="20"/>
      <c r="C9" s="20"/>
      <c r="D9" s="20"/>
      <c r="E9" s="20"/>
      <c r="F9" s="20"/>
      <c r="G9" s="20"/>
      <c r="H9" s="20"/>
    </row>
    <row r="10" spans="1:9" s="10" customFormat="1" ht="24" customHeight="1" x14ac:dyDescent="0.3">
      <c r="A10" s="11"/>
      <c r="B10" s="34">
        <f t="array" ref="B10:H10">DaysAndWeeks+DATE(CalendarYear,5,1)-WEEKDAY(DATE(CalendarYear,5,1),(一周开始之日="星期一")+1)+22</f>
        <v>43604</v>
      </c>
      <c r="C10" s="34">
        <v>43605</v>
      </c>
      <c r="D10" s="34">
        <v>43606</v>
      </c>
      <c r="E10" s="34">
        <v>43607</v>
      </c>
      <c r="F10" s="34">
        <v>43608</v>
      </c>
      <c r="G10" s="34">
        <v>43609</v>
      </c>
      <c r="H10" s="34">
        <v>43610</v>
      </c>
    </row>
    <row r="11" spans="1:9" s="15" customFormat="1" ht="56.1" customHeight="1" x14ac:dyDescent="0.3">
      <c r="A11" s="13"/>
      <c r="B11" s="20"/>
      <c r="C11" s="20"/>
      <c r="D11" s="20"/>
      <c r="E11" s="20"/>
      <c r="F11" s="20"/>
      <c r="G11" s="20"/>
      <c r="H11" s="20"/>
    </row>
    <row r="12" spans="1:9" s="10" customFormat="1" ht="24" customHeight="1" x14ac:dyDescent="0.3">
      <c r="A12" s="11"/>
      <c r="B12" s="34">
        <f t="array" ref="B12:H12">DaysAndWeeks+DATE(CalendarYear,5,1)-WEEKDAY(DATE(CalendarYear,5,1),(一周开始之日="星期一")+1)+29</f>
        <v>43611</v>
      </c>
      <c r="C12" s="34">
        <v>43612</v>
      </c>
      <c r="D12" s="34">
        <v>43613</v>
      </c>
      <c r="E12" s="34">
        <v>43614</v>
      </c>
      <c r="F12" s="34">
        <v>43615</v>
      </c>
      <c r="G12" s="34">
        <v>43616</v>
      </c>
      <c r="H12" s="34">
        <v>43617</v>
      </c>
    </row>
    <row r="13" spans="1:9" s="15" customFormat="1" ht="56.1" customHeight="1" x14ac:dyDescent="0.3">
      <c r="A13" s="13"/>
      <c r="B13" s="20"/>
      <c r="C13" s="20"/>
      <c r="D13" s="20"/>
      <c r="E13" s="20"/>
      <c r="F13" s="20"/>
      <c r="G13" s="20"/>
      <c r="H13" s="20"/>
    </row>
    <row r="14" spans="1:9" s="10" customFormat="1" ht="24" customHeight="1" x14ac:dyDescent="0.3">
      <c r="A14" s="11"/>
      <c r="B14" s="34">
        <f t="array" ref="B14:C14">DaysAndWeeks+DATE(CalendarYear,5,1)-WEEKDAY(DATE(CalendarYear,5,1),(一周开始之日="星期一")+1)+36</f>
        <v>43618</v>
      </c>
      <c r="C14" s="34">
        <v>43619</v>
      </c>
      <c r="D14" s="42" t="s">
        <v>0</v>
      </c>
      <c r="E14" s="42"/>
      <c r="F14" s="42"/>
      <c r="G14" s="42"/>
      <c r="H14" s="43"/>
    </row>
    <row r="15" spans="1:9" s="15" customFormat="1" ht="56.1" customHeight="1" x14ac:dyDescent="0.3">
      <c r="A15" s="13"/>
      <c r="B15" s="20"/>
      <c r="C15" s="20"/>
      <c r="D15" s="44"/>
      <c r="E15" s="44"/>
      <c r="F15" s="44"/>
      <c r="G15" s="44"/>
      <c r="H15" s="45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自动确定工作日" sqref="C3:H3" xr:uid="{00000000-0002-0000-04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400-000001000000}"/>
    <dataValidation allowBlank="1" showInputMessage="1" showErrorMessage="1" prompt="5 月日历" sqref="A1" xr:uid="{00000000-0002-0000-04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400-000003000000}"/>
    <dataValidation allowBlank="1" showInputMessage="1" showErrorMessage="1" prompt="此行和第 7、9、11、13 和 15 行包含的单元格用于输入与上述单元格中的日历日相关的每日备注。" sqref="B5" xr:uid="{00000000-0002-0000-0400-000004000000}"/>
    <dataValidation allowBlank="1" showInputMessage="1" prompt="在此单元格中输入每月备注" sqref="D15:H15" xr:uid="{00000000-0002-0000-0400-000005000000}"/>
    <dataValidation allowBlank="1" showInputMessage="1" prompt="在下方单元格中输入每月备注" sqref="D14:H14" xr:uid="{00000000-0002-0000-04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4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showRowColHeaders="0" zoomScaleNormal="10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46" t="str">
        <f>CalendarYear&amp;"年6月"</f>
        <v>2019年6月</v>
      </c>
      <c r="C2" s="46"/>
      <c r="D2" s="46"/>
      <c r="E2" s="4"/>
      <c r="F2" s="4"/>
      <c r="G2" s="4"/>
      <c r="H2" s="5"/>
    </row>
    <row r="3" spans="1:9" s="10" customFormat="1" ht="24" customHeight="1" x14ac:dyDescent="0.3">
      <c r="A3" s="6"/>
      <c r="B3" s="21" t="str">
        <f>一周开始之日</f>
        <v>星期日</v>
      </c>
      <c r="C3" s="22" t="str">
        <f t="shared" ref="C3:H3" si="0">TEXT(C4,"aaaa")</f>
        <v>星期一</v>
      </c>
      <c r="D3" s="22" t="str">
        <f t="shared" si="0"/>
        <v>星期二</v>
      </c>
      <c r="E3" s="22" t="str">
        <f t="shared" si="0"/>
        <v>星期三</v>
      </c>
      <c r="F3" s="22" t="str">
        <f t="shared" si="0"/>
        <v>星期四</v>
      </c>
      <c r="G3" s="22" t="str">
        <f t="shared" si="0"/>
        <v>星期五</v>
      </c>
      <c r="H3" s="23" t="str">
        <f t="shared" si="0"/>
        <v>星期六</v>
      </c>
    </row>
    <row r="4" spans="1:9" s="10" customFormat="1" ht="24" customHeight="1" x14ac:dyDescent="0.3">
      <c r="A4" s="11"/>
      <c r="B4" s="33">
        <f t="array" ref="B4:H4">DaysAndWeeks+DATE(CalendarYear,6,1)-WEEKDAY(DATE(CalendarYear,6,1),(一周开始之日="星期一")+1)+1</f>
        <v>43611</v>
      </c>
      <c r="C4" s="33">
        <v>43612</v>
      </c>
      <c r="D4" s="33">
        <v>43613</v>
      </c>
      <c r="E4" s="33">
        <v>43614</v>
      </c>
      <c r="F4" s="33">
        <v>43615</v>
      </c>
      <c r="G4" s="33">
        <v>43616</v>
      </c>
      <c r="H4" s="33">
        <v>43617</v>
      </c>
    </row>
    <row r="5" spans="1:9" s="15" customFormat="1" ht="56.1" customHeight="1" x14ac:dyDescent="0.3">
      <c r="A5" s="13"/>
      <c r="B5" s="24"/>
      <c r="C5" s="24"/>
      <c r="D5" s="24"/>
      <c r="E5" s="24"/>
      <c r="F5" s="24"/>
      <c r="G5" s="24"/>
      <c r="H5" s="24"/>
    </row>
    <row r="6" spans="1:9" s="10" customFormat="1" ht="24" customHeight="1" x14ac:dyDescent="0.3">
      <c r="A6" s="11"/>
      <c r="B6" s="33">
        <f t="array" ref="B6:H6">DaysAndWeeks+DATE(CalendarYear,6,1)-WEEKDAY(DATE(CalendarYear,6,1),(一周开始之日="星期一")+1)+8</f>
        <v>43618</v>
      </c>
      <c r="C6" s="33">
        <v>43619</v>
      </c>
      <c r="D6" s="33">
        <v>43620</v>
      </c>
      <c r="E6" s="33">
        <v>43621</v>
      </c>
      <c r="F6" s="33">
        <v>43622</v>
      </c>
      <c r="G6" s="33">
        <v>43623</v>
      </c>
      <c r="H6" s="33">
        <v>43624</v>
      </c>
    </row>
    <row r="7" spans="1:9" s="15" customFormat="1" ht="56.1" customHeight="1" x14ac:dyDescent="0.3">
      <c r="A7" s="13"/>
      <c r="B7" s="24"/>
      <c r="C7" s="24"/>
      <c r="D7" s="24"/>
      <c r="E7" s="24"/>
      <c r="F7" s="24"/>
      <c r="G7" s="24"/>
      <c r="H7" s="24"/>
    </row>
    <row r="8" spans="1:9" s="10" customFormat="1" ht="24" customHeight="1" x14ac:dyDescent="0.3">
      <c r="A8" s="11"/>
      <c r="B8" s="33">
        <f t="array" ref="B8:H8">DaysAndWeeks+DATE(CalendarYear,6,1)-WEEKDAY(DATE(CalendarYear,6,1),(一周开始之日="星期一")+1)+15</f>
        <v>43625</v>
      </c>
      <c r="C8" s="33">
        <v>43626</v>
      </c>
      <c r="D8" s="33">
        <v>43627</v>
      </c>
      <c r="E8" s="33">
        <v>43628</v>
      </c>
      <c r="F8" s="33">
        <v>43629</v>
      </c>
      <c r="G8" s="33">
        <v>43630</v>
      </c>
      <c r="H8" s="33">
        <v>43631</v>
      </c>
    </row>
    <row r="9" spans="1:9" s="15" customFormat="1" ht="56.1" customHeight="1" x14ac:dyDescent="0.3">
      <c r="A9" s="13"/>
      <c r="B9" s="24"/>
      <c r="C9" s="24"/>
      <c r="D9" s="24"/>
      <c r="E9" s="24"/>
      <c r="F9" s="24"/>
      <c r="G9" s="24"/>
      <c r="H9" s="24"/>
    </row>
    <row r="10" spans="1:9" s="10" customFormat="1" ht="24" customHeight="1" x14ac:dyDescent="0.3">
      <c r="A10" s="11"/>
      <c r="B10" s="33">
        <f t="array" ref="B10:H10">DaysAndWeeks+DATE(CalendarYear,6,1)-WEEKDAY(DATE(CalendarYear,6,1),(一周开始之日="星期一")+1)+22</f>
        <v>43632</v>
      </c>
      <c r="C10" s="33">
        <v>43633</v>
      </c>
      <c r="D10" s="33">
        <v>43634</v>
      </c>
      <c r="E10" s="33">
        <v>43635</v>
      </c>
      <c r="F10" s="33">
        <v>43636</v>
      </c>
      <c r="G10" s="33">
        <v>43637</v>
      </c>
      <c r="H10" s="33">
        <v>43638</v>
      </c>
    </row>
    <row r="11" spans="1:9" s="15" customFormat="1" ht="56.1" customHeight="1" x14ac:dyDescent="0.3">
      <c r="A11" s="13"/>
      <c r="B11" s="24"/>
      <c r="C11" s="24"/>
      <c r="D11" s="24"/>
      <c r="E11" s="24"/>
      <c r="F11" s="24"/>
      <c r="G11" s="24"/>
      <c r="H11" s="24"/>
    </row>
    <row r="12" spans="1:9" s="10" customFormat="1" ht="24" customHeight="1" x14ac:dyDescent="0.3">
      <c r="A12" s="11"/>
      <c r="B12" s="33">
        <f t="array" ref="B12:H12">DaysAndWeeks+DATE(CalendarYear,6,1)-WEEKDAY(DATE(CalendarYear,6,1),(一周开始之日="星期一")+1)+29</f>
        <v>43639</v>
      </c>
      <c r="C12" s="33">
        <v>43640</v>
      </c>
      <c r="D12" s="33">
        <v>43641</v>
      </c>
      <c r="E12" s="33">
        <v>43642</v>
      </c>
      <c r="F12" s="33">
        <v>43643</v>
      </c>
      <c r="G12" s="33">
        <v>43644</v>
      </c>
      <c r="H12" s="33">
        <v>43645</v>
      </c>
    </row>
    <row r="13" spans="1:9" s="15" customFormat="1" ht="56.1" customHeight="1" x14ac:dyDescent="0.3">
      <c r="A13" s="13"/>
      <c r="B13" s="24"/>
      <c r="C13" s="24"/>
      <c r="D13" s="24"/>
      <c r="E13" s="24"/>
      <c r="F13" s="24"/>
      <c r="G13" s="24"/>
      <c r="H13" s="24"/>
    </row>
    <row r="14" spans="1:9" s="10" customFormat="1" ht="24" customHeight="1" x14ac:dyDescent="0.3">
      <c r="A14" s="11"/>
      <c r="B14" s="33">
        <f t="array" ref="B14:C14">DaysAndWeeks+DATE(CalendarYear,6,1)-WEEKDAY(DATE(CalendarYear,6,1),(一周开始之日="星期一")+1)+36</f>
        <v>43646</v>
      </c>
      <c r="C14" s="33">
        <v>43647</v>
      </c>
      <c r="D14" s="47" t="s">
        <v>0</v>
      </c>
      <c r="E14" s="47"/>
      <c r="F14" s="47"/>
      <c r="G14" s="47"/>
      <c r="H14" s="48"/>
    </row>
    <row r="15" spans="1:9" s="15" customFormat="1" ht="56.1" customHeight="1" x14ac:dyDescent="0.3">
      <c r="A15" s="13"/>
      <c r="B15" s="24"/>
      <c r="C15" s="24"/>
      <c r="D15" s="49"/>
      <c r="E15" s="49"/>
      <c r="F15" s="49"/>
      <c r="G15" s="49"/>
      <c r="H15" s="50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自动确定工作日" sqref="C3:H3" xr:uid="{00000000-0002-0000-0500-000000000000}"/>
    <dataValidation allowBlank="1" showInputMessage="1" showErrorMessage="1" prompt="6 月日历" sqref="A1" xr:uid="{00000000-0002-0000-05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5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500-000003000000}"/>
    <dataValidation allowBlank="1" showInputMessage="1" prompt="在下方单元格中输入每月备注" sqref="D14:H14" xr:uid="{00000000-0002-0000-0500-000004000000}"/>
    <dataValidation allowBlank="1" showInputMessage="1" prompt="在此单元格中输入每月备注" sqref="D15:H15" xr:uid="{00000000-0002-0000-0500-000005000000}"/>
    <dataValidation allowBlank="1" showInputMessage="1" showErrorMessage="1" prompt="此行和第 7、9、11、13 和 15 行包含的单元格用于输入与上述单元格中的日历日相关的每日备注。" sqref="B5" xr:uid="{00000000-0002-0000-05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5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I15"/>
  <sheetViews>
    <sheetView showGridLines="0" showRowColHeaders="0" zoomScaleNormal="10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46" t="str">
        <f>CalendarYear&amp;"年7月"</f>
        <v>2019年7月</v>
      </c>
      <c r="C2" s="46"/>
      <c r="D2" s="46"/>
      <c r="E2" s="4"/>
      <c r="F2" s="4"/>
      <c r="G2" s="4"/>
      <c r="H2" s="5"/>
    </row>
    <row r="3" spans="1:9" s="10" customFormat="1" ht="24" customHeight="1" x14ac:dyDescent="0.3">
      <c r="A3" s="6"/>
      <c r="B3" s="21" t="str">
        <f>一周开始之日</f>
        <v>星期日</v>
      </c>
      <c r="C3" s="22" t="str">
        <f t="shared" ref="C3:H3" si="0">TEXT(C4,"aaaa")</f>
        <v>星期一</v>
      </c>
      <c r="D3" s="22" t="str">
        <f t="shared" si="0"/>
        <v>星期二</v>
      </c>
      <c r="E3" s="22" t="str">
        <f t="shared" si="0"/>
        <v>星期三</v>
      </c>
      <c r="F3" s="22" t="str">
        <f t="shared" si="0"/>
        <v>星期四</v>
      </c>
      <c r="G3" s="22" t="str">
        <f t="shared" si="0"/>
        <v>星期五</v>
      </c>
      <c r="H3" s="23" t="str">
        <f t="shared" si="0"/>
        <v>星期六</v>
      </c>
    </row>
    <row r="4" spans="1:9" s="10" customFormat="1" ht="24" customHeight="1" x14ac:dyDescent="0.3">
      <c r="A4" s="11"/>
      <c r="B4" s="33">
        <f t="array" ref="B4:H4">DaysAndWeeks+DATE(CalendarYear,7,1)-WEEKDAY(DATE(CalendarYear,7,1),(一周开始之日="星期一")+1)+1</f>
        <v>43646</v>
      </c>
      <c r="C4" s="33">
        <v>43647</v>
      </c>
      <c r="D4" s="33">
        <v>43648</v>
      </c>
      <c r="E4" s="33">
        <v>43649</v>
      </c>
      <c r="F4" s="33">
        <v>43650</v>
      </c>
      <c r="G4" s="33">
        <v>43651</v>
      </c>
      <c r="H4" s="33">
        <v>43652</v>
      </c>
    </row>
    <row r="5" spans="1:9" s="15" customFormat="1" ht="56.1" customHeight="1" x14ac:dyDescent="0.3">
      <c r="A5" s="13"/>
      <c r="B5" s="24"/>
      <c r="C5" s="24"/>
      <c r="D5" s="24"/>
      <c r="E5" s="24"/>
      <c r="F5" s="24"/>
      <c r="G5" s="24"/>
      <c r="H5" s="24"/>
    </row>
    <row r="6" spans="1:9" s="10" customFormat="1" ht="24" customHeight="1" x14ac:dyDescent="0.3">
      <c r="A6" s="11"/>
      <c r="B6" s="33">
        <f t="array" ref="B6:H6">DaysAndWeeks+DATE(CalendarYear,7,1)-WEEKDAY(DATE(CalendarYear,7,1),(一周开始之日="星期一")+1)+8</f>
        <v>43653</v>
      </c>
      <c r="C6" s="33">
        <v>43654</v>
      </c>
      <c r="D6" s="33">
        <v>43655</v>
      </c>
      <c r="E6" s="33">
        <v>43656</v>
      </c>
      <c r="F6" s="33">
        <v>43657</v>
      </c>
      <c r="G6" s="33">
        <v>43658</v>
      </c>
      <c r="H6" s="33">
        <v>43659</v>
      </c>
    </row>
    <row r="7" spans="1:9" s="15" customFormat="1" ht="56.1" customHeight="1" x14ac:dyDescent="0.3">
      <c r="A7" s="13"/>
      <c r="B7" s="24"/>
      <c r="C7" s="24"/>
      <c r="D7" s="24"/>
      <c r="E7" s="24"/>
      <c r="F7" s="24"/>
      <c r="G7" s="24"/>
      <c r="H7" s="24"/>
    </row>
    <row r="8" spans="1:9" s="10" customFormat="1" ht="24" customHeight="1" x14ac:dyDescent="0.3">
      <c r="A8" s="11"/>
      <c r="B8" s="33">
        <f t="array" ref="B8:H8">DaysAndWeeks+DATE(CalendarYear,7,1)-WEEKDAY(DATE(CalendarYear,7,1),(一周开始之日="星期一")+1)+15</f>
        <v>43660</v>
      </c>
      <c r="C8" s="33">
        <v>43661</v>
      </c>
      <c r="D8" s="33">
        <v>43662</v>
      </c>
      <c r="E8" s="33">
        <v>43663</v>
      </c>
      <c r="F8" s="33">
        <v>43664</v>
      </c>
      <c r="G8" s="33">
        <v>43665</v>
      </c>
      <c r="H8" s="33">
        <v>43666</v>
      </c>
    </row>
    <row r="9" spans="1:9" s="15" customFormat="1" ht="56.1" customHeight="1" x14ac:dyDescent="0.3">
      <c r="A9" s="13"/>
      <c r="B9" s="24"/>
      <c r="C9" s="24"/>
      <c r="D9" s="24"/>
      <c r="E9" s="24"/>
      <c r="F9" s="24"/>
      <c r="G9" s="24"/>
      <c r="H9" s="24"/>
    </row>
    <row r="10" spans="1:9" s="10" customFormat="1" ht="24" customHeight="1" x14ac:dyDescent="0.3">
      <c r="A10" s="11"/>
      <c r="B10" s="33">
        <f t="array" ref="B10:H10">DaysAndWeeks+DATE(CalendarYear,7,1)-WEEKDAY(DATE(CalendarYear,7,1),(一周开始之日="星期一")+1)+22</f>
        <v>43667</v>
      </c>
      <c r="C10" s="33">
        <v>43668</v>
      </c>
      <c r="D10" s="33">
        <v>43669</v>
      </c>
      <c r="E10" s="33">
        <v>43670</v>
      </c>
      <c r="F10" s="33">
        <v>43671</v>
      </c>
      <c r="G10" s="33">
        <v>43672</v>
      </c>
      <c r="H10" s="33">
        <v>43673</v>
      </c>
    </row>
    <row r="11" spans="1:9" s="15" customFormat="1" ht="56.1" customHeight="1" x14ac:dyDescent="0.3">
      <c r="A11" s="13"/>
      <c r="B11" s="24"/>
      <c r="C11" s="24"/>
      <c r="D11" s="24"/>
      <c r="E11" s="24"/>
      <c r="F11" s="24"/>
      <c r="G11" s="24"/>
      <c r="H11" s="24"/>
    </row>
    <row r="12" spans="1:9" s="10" customFormat="1" ht="24" customHeight="1" x14ac:dyDescent="0.3">
      <c r="A12" s="11"/>
      <c r="B12" s="33">
        <f t="array" ref="B12:H12">DaysAndWeeks+DATE(CalendarYear,7,1)-WEEKDAY(DATE(CalendarYear,7,1),(一周开始之日="星期一")+1)+29</f>
        <v>43674</v>
      </c>
      <c r="C12" s="33">
        <v>43675</v>
      </c>
      <c r="D12" s="33">
        <v>43676</v>
      </c>
      <c r="E12" s="33">
        <v>43677</v>
      </c>
      <c r="F12" s="33">
        <v>43678</v>
      </c>
      <c r="G12" s="33">
        <v>43679</v>
      </c>
      <c r="H12" s="33">
        <v>43680</v>
      </c>
    </row>
    <row r="13" spans="1:9" s="15" customFormat="1" ht="56.1" customHeight="1" x14ac:dyDescent="0.3">
      <c r="A13" s="13"/>
      <c r="B13" s="24"/>
      <c r="C13" s="24"/>
      <c r="D13" s="24"/>
      <c r="E13" s="24"/>
      <c r="F13" s="24"/>
      <c r="G13" s="24"/>
      <c r="H13" s="24"/>
    </row>
    <row r="14" spans="1:9" s="10" customFormat="1" ht="24" customHeight="1" x14ac:dyDescent="0.3">
      <c r="A14" s="11"/>
      <c r="B14" s="33">
        <f t="array" ref="B14:C14">DaysAndWeeks+DATE(CalendarYear,7,1)-WEEKDAY(DATE(CalendarYear,7,1),(一周开始之日="星期一")+1)+36</f>
        <v>43681</v>
      </c>
      <c r="C14" s="33">
        <v>43682</v>
      </c>
      <c r="D14" s="47" t="s">
        <v>0</v>
      </c>
      <c r="E14" s="47"/>
      <c r="F14" s="47"/>
      <c r="G14" s="47"/>
      <c r="H14" s="48"/>
    </row>
    <row r="15" spans="1:9" s="15" customFormat="1" ht="56.1" customHeight="1" x14ac:dyDescent="0.3">
      <c r="A15" s="13"/>
      <c r="B15" s="24"/>
      <c r="C15" s="24"/>
      <c r="D15" s="49"/>
      <c r="E15" s="49"/>
      <c r="F15" s="49"/>
      <c r="G15" s="49"/>
      <c r="H15" s="50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11" priority="2">
      <formula>AND(DAY(B12)&gt;=1,DAY(B12)&lt;=15)</formula>
    </cfRule>
  </conditionalFormatting>
  <conditionalFormatting sqref="B4:G4">
    <cfRule type="expression" dxfId="10" priority="1">
      <formula>DAY(B4)&gt;8</formula>
    </cfRule>
  </conditionalFormatting>
  <dataValidations count="8">
    <dataValidation allowBlank="1" showInputMessage="1" showErrorMessage="1" prompt="自动确定工作日" sqref="C3:H3" xr:uid="{00000000-0002-0000-0600-000000000000}"/>
    <dataValidation allowBlank="1" showInputMessage="1" showErrorMessage="1" prompt="7 月日历" sqref="A1" xr:uid="{00000000-0002-0000-06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6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600-000003000000}"/>
    <dataValidation allowBlank="1" showInputMessage="1" showErrorMessage="1" prompt="此行和第 7、9、11、13 和 15 行包含的单元格用于输入与上述单元格中的日历日相关的每日备注。" sqref="B5" xr:uid="{00000000-0002-0000-0600-000004000000}"/>
    <dataValidation allowBlank="1" showInputMessage="1" prompt="在此单元格中输入每月备注" sqref="D15:H15" xr:uid="{00000000-0002-0000-0600-000005000000}"/>
    <dataValidation allowBlank="1" showInputMessage="1" prompt="在下方单元格中输入每月备注" sqref="D14:H14" xr:uid="{00000000-0002-0000-06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6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showRowColHeaders="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46" t="str">
        <f>CalendarYear&amp;"年8月"</f>
        <v>2019年8月</v>
      </c>
      <c r="C2" s="46"/>
      <c r="D2" s="46"/>
      <c r="E2" s="4"/>
      <c r="F2" s="4"/>
      <c r="G2" s="4"/>
      <c r="H2" s="5"/>
    </row>
    <row r="3" spans="1:9" s="10" customFormat="1" ht="24" customHeight="1" x14ac:dyDescent="0.3">
      <c r="A3" s="6"/>
      <c r="B3" s="21" t="str">
        <f>一周开始之日</f>
        <v>星期日</v>
      </c>
      <c r="C3" s="22" t="str">
        <f t="shared" ref="C3:H3" si="0">TEXT(C4,"aaaa")</f>
        <v>星期一</v>
      </c>
      <c r="D3" s="22" t="str">
        <f t="shared" si="0"/>
        <v>星期二</v>
      </c>
      <c r="E3" s="22" t="str">
        <f t="shared" si="0"/>
        <v>星期三</v>
      </c>
      <c r="F3" s="22" t="str">
        <f t="shared" si="0"/>
        <v>星期四</v>
      </c>
      <c r="G3" s="22" t="str">
        <f t="shared" si="0"/>
        <v>星期五</v>
      </c>
      <c r="H3" s="23" t="str">
        <f t="shared" si="0"/>
        <v>星期六</v>
      </c>
    </row>
    <row r="4" spans="1:9" s="10" customFormat="1" ht="24" customHeight="1" x14ac:dyDescent="0.3">
      <c r="A4" s="11"/>
      <c r="B4" s="33">
        <f t="array" ref="B4:H4">DaysAndWeeks+DATE(CalendarYear,8,1)-WEEKDAY(DATE(CalendarYear,8,1),(一周开始之日="星期一")+1)+1</f>
        <v>43674</v>
      </c>
      <c r="C4" s="33">
        <v>43675</v>
      </c>
      <c r="D4" s="33">
        <v>43676</v>
      </c>
      <c r="E4" s="33">
        <v>43677</v>
      </c>
      <c r="F4" s="33">
        <v>43678</v>
      </c>
      <c r="G4" s="33">
        <v>43679</v>
      </c>
      <c r="H4" s="33">
        <v>43680</v>
      </c>
    </row>
    <row r="5" spans="1:9" s="15" customFormat="1" ht="56.1" customHeight="1" x14ac:dyDescent="0.3">
      <c r="A5" s="13"/>
      <c r="B5" s="24"/>
      <c r="C5" s="24"/>
      <c r="D5" s="24"/>
      <c r="E5" s="24"/>
      <c r="F5" s="24"/>
      <c r="G5" s="24"/>
      <c r="H5" s="24"/>
    </row>
    <row r="6" spans="1:9" s="10" customFormat="1" ht="24" customHeight="1" x14ac:dyDescent="0.3">
      <c r="A6" s="11"/>
      <c r="B6" s="33">
        <f t="array" ref="B6:H6">DaysAndWeeks+DATE(CalendarYear,8,1)-WEEKDAY(DATE(CalendarYear,8,1),(一周开始之日="星期一")+1)+8</f>
        <v>43681</v>
      </c>
      <c r="C6" s="33">
        <v>43682</v>
      </c>
      <c r="D6" s="33">
        <v>43683</v>
      </c>
      <c r="E6" s="33">
        <v>43684</v>
      </c>
      <c r="F6" s="33">
        <v>43685</v>
      </c>
      <c r="G6" s="33">
        <v>43686</v>
      </c>
      <c r="H6" s="33">
        <v>43687</v>
      </c>
    </row>
    <row r="7" spans="1:9" s="15" customFormat="1" ht="56.1" customHeight="1" x14ac:dyDescent="0.3">
      <c r="A7" s="13"/>
      <c r="B7" s="24"/>
      <c r="C7" s="24"/>
      <c r="D7" s="24"/>
      <c r="E7" s="24"/>
      <c r="F7" s="24"/>
      <c r="G7" s="24"/>
      <c r="H7" s="24"/>
    </row>
    <row r="8" spans="1:9" s="10" customFormat="1" ht="24" customHeight="1" x14ac:dyDescent="0.3">
      <c r="A8" s="11"/>
      <c r="B8" s="33">
        <f t="array" ref="B8:H8">DaysAndWeeks+DATE(CalendarYear,8,1)-WEEKDAY(DATE(CalendarYear,8,1),(一周开始之日="星期一")+1)+15</f>
        <v>43688</v>
      </c>
      <c r="C8" s="33">
        <v>43689</v>
      </c>
      <c r="D8" s="33">
        <v>43690</v>
      </c>
      <c r="E8" s="33">
        <v>43691</v>
      </c>
      <c r="F8" s="33">
        <v>43692</v>
      </c>
      <c r="G8" s="33">
        <v>43693</v>
      </c>
      <c r="H8" s="33">
        <v>43694</v>
      </c>
    </row>
    <row r="9" spans="1:9" s="15" customFormat="1" ht="56.1" customHeight="1" x14ac:dyDescent="0.3">
      <c r="A9" s="13"/>
      <c r="B9" s="24"/>
      <c r="C9" s="24"/>
      <c r="D9" s="24"/>
      <c r="E9" s="24"/>
      <c r="F9" s="24"/>
      <c r="G9" s="24"/>
      <c r="H9" s="24"/>
    </row>
    <row r="10" spans="1:9" s="10" customFormat="1" ht="24" customHeight="1" x14ac:dyDescent="0.3">
      <c r="A10" s="11"/>
      <c r="B10" s="33">
        <f t="array" ref="B10:H10">DaysAndWeeks+DATE(CalendarYear,8,1)-WEEKDAY(DATE(CalendarYear,8,1),(一周开始之日="星期一")+1)+22</f>
        <v>43695</v>
      </c>
      <c r="C10" s="33">
        <v>43696</v>
      </c>
      <c r="D10" s="33">
        <v>43697</v>
      </c>
      <c r="E10" s="33">
        <v>43698</v>
      </c>
      <c r="F10" s="33">
        <v>43699</v>
      </c>
      <c r="G10" s="33">
        <v>43700</v>
      </c>
      <c r="H10" s="33">
        <v>43701</v>
      </c>
    </row>
    <row r="11" spans="1:9" s="15" customFormat="1" ht="56.1" customHeight="1" x14ac:dyDescent="0.3">
      <c r="A11" s="13"/>
      <c r="B11" s="24"/>
      <c r="C11" s="24"/>
      <c r="D11" s="24"/>
      <c r="E11" s="24"/>
      <c r="F11" s="24"/>
      <c r="G11" s="24"/>
      <c r="H11" s="24"/>
    </row>
    <row r="12" spans="1:9" s="10" customFormat="1" ht="24" customHeight="1" x14ac:dyDescent="0.3">
      <c r="A12" s="11"/>
      <c r="B12" s="33">
        <f t="array" ref="B12:H12">DaysAndWeeks+DATE(CalendarYear,8,1)-WEEKDAY(DATE(CalendarYear,8,1),(一周开始之日="星期一")+1)+29</f>
        <v>43702</v>
      </c>
      <c r="C12" s="33">
        <v>43703</v>
      </c>
      <c r="D12" s="33">
        <v>43704</v>
      </c>
      <c r="E12" s="33">
        <v>43705</v>
      </c>
      <c r="F12" s="33">
        <v>43706</v>
      </c>
      <c r="G12" s="33">
        <v>43707</v>
      </c>
      <c r="H12" s="33">
        <v>43708</v>
      </c>
    </row>
    <row r="13" spans="1:9" s="15" customFormat="1" ht="56.1" customHeight="1" x14ac:dyDescent="0.3">
      <c r="A13" s="13"/>
      <c r="B13" s="24"/>
      <c r="C13" s="24"/>
      <c r="D13" s="24"/>
      <c r="E13" s="24"/>
      <c r="F13" s="24"/>
      <c r="G13" s="24"/>
      <c r="H13" s="24"/>
    </row>
    <row r="14" spans="1:9" s="10" customFormat="1" ht="24" customHeight="1" x14ac:dyDescent="0.3">
      <c r="A14" s="11"/>
      <c r="B14" s="33">
        <f t="array" ref="B14:C14">DaysAndWeeks+DATE(CalendarYear,8,1)-WEEKDAY(DATE(CalendarYear,8,1),(一周开始之日="星期一")+1)+36</f>
        <v>43709</v>
      </c>
      <c r="C14" s="33">
        <v>43710</v>
      </c>
      <c r="D14" s="47" t="s">
        <v>0</v>
      </c>
      <c r="E14" s="47"/>
      <c r="F14" s="47"/>
      <c r="G14" s="47"/>
      <c r="H14" s="48"/>
    </row>
    <row r="15" spans="1:9" s="15" customFormat="1" ht="56.1" customHeight="1" x14ac:dyDescent="0.3">
      <c r="A15" s="13"/>
      <c r="B15" s="24"/>
      <c r="C15" s="24"/>
      <c r="D15" s="49"/>
      <c r="E15" s="49"/>
      <c r="F15" s="49"/>
      <c r="G15" s="49"/>
      <c r="H15" s="50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自动确定工作日" sqref="C3:H3" xr:uid="{00000000-0002-0000-07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700-000001000000}"/>
    <dataValidation allowBlank="1" showInputMessage="1" showErrorMessage="1" prompt="8 月日历" sqref="A1" xr:uid="{00000000-0002-0000-07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700-000003000000}"/>
    <dataValidation allowBlank="1" showInputMessage="1" prompt="在下方单元格中输入每月备注" sqref="D14:H14" xr:uid="{00000000-0002-0000-0700-000004000000}"/>
    <dataValidation allowBlank="1" showInputMessage="1" prompt="在此单元格中输入每月备注" sqref="D15:H15" xr:uid="{00000000-0002-0000-0700-000005000000}"/>
    <dataValidation allowBlank="1" showInputMessage="1" showErrorMessage="1" prompt="此行和第 7、9、11、13 和 15 行包含的单元格用于输入与上述单元格中的日历日相关的每日备注。" sqref="B5" xr:uid="{00000000-0002-0000-07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7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showRowColHeaders="0" zoomScaleNormal="10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51" t="str">
        <f>CalendarYear&amp;"年9月"</f>
        <v>2019年9月</v>
      </c>
      <c r="C2" s="51"/>
      <c r="D2" s="51"/>
      <c r="E2" s="4"/>
      <c r="F2" s="4"/>
      <c r="G2" s="4"/>
      <c r="H2" s="5"/>
    </row>
    <row r="3" spans="1:9" s="10" customFormat="1" ht="24" customHeight="1" x14ac:dyDescent="0.3">
      <c r="A3" s="6"/>
      <c r="B3" s="25" t="str">
        <f>一周开始之日</f>
        <v>星期日</v>
      </c>
      <c r="C3" s="26" t="str">
        <f t="shared" ref="C3:H3" si="0">TEXT(C4,"aaaa")</f>
        <v>星期一</v>
      </c>
      <c r="D3" s="26" t="str">
        <f t="shared" si="0"/>
        <v>星期二</v>
      </c>
      <c r="E3" s="26" t="str">
        <f t="shared" si="0"/>
        <v>星期三</v>
      </c>
      <c r="F3" s="26" t="str">
        <f t="shared" si="0"/>
        <v>星期四</v>
      </c>
      <c r="G3" s="26" t="str">
        <f t="shared" si="0"/>
        <v>星期五</v>
      </c>
      <c r="H3" s="27" t="str">
        <f t="shared" si="0"/>
        <v>星期六</v>
      </c>
    </row>
    <row r="4" spans="1:9" s="10" customFormat="1" ht="24" customHeight="1" x14ac:dyDescent="0.3">
      <c r="A4" s="11"/>
      <c r="B4" s="32">
        <f t="array" ref="B4:H4">DaysAndWeeks+DATE(CalendarYear,9,1)-WEEKDAY(DATE(CalendarYear,9,1),(一周开始之日="星期一")+1)+1</f>
        <v>43709</v>
      </c>
      <c r="C4" s="32">
        <v>43710</v>
      </c>
      <c r="D4" s="32">
        <v>43711</v>
      </c>
      <c r="E4" s="32">
        <v>43712</v>
      </c>
      <c r="F4" s="32">
        <v>43713</v>
      </c>
      <c r="G4" s="32">
        <v>43714</v>
      </c>
      <c r="H4" s="32">
        <v>43715</v>
      </c>
    </row>
    <row r="5" spans="1:9" s="15" customFormat="1" ht="56.1" customHeight="1" x14ac:dyDescent="0.3">
      <c r="A5" s="13"/>
      <c r="B5" s="28"/>
      <c r="C5" s="28"/>
      <c r="D5" s="28"/>
      <c r="E5" s="28"/>
      <c r="F5" s="28"/>
      <c r="G5" s="28"/>
      <c r="H5" s="28"/>
    </row>
    <row r="6" spans="1:9" s="10" customFormat="1" ht="24" customHeight="1" x14ac:dyDescent="0.3">
      <c r="A6" s="11"/>
      <c r="B6" s="32">
        <f t="array" ref="B6:H6">DaysAndWeeks+DATE(CalendarYear,9,1)-WEEKDAY(DATE(CalendarYear,9,1),(一周开始之日="星期一")+1)+8</f>
        <v>43716</v>
      </c>
      <c r="C6" s="32">
        <v>43717</v>
      </c>
      <c r="D6" s="32">
        <v>43718</v>
      </c>
      <c r="E6" s="32">
        <v>43719</v>
      </c>
      <c r="F6" s="32">
        <v>43720</v>
      </c>
      <c r="G6" s="32">
        <v>43721</v>
      </c>
      <c r="H6" s="32">
        <v>43722</v>
      </c>
    </row>
    <row r="7" spans="1:9" s="15" customFormat="1" ht="56.1" customHeight="1" x14ac:dyDescent="0.3">
      <c r="A7" s="13"/>
      <c r="B7" s="28"/>
      <c r="C7" s="28"/>
      <c r="D7" s="28"/>
      <c r="E7" s="28"/>
      <c r="F7" s="28"/>
      <c r="G7" s="28"/>
      <c r="H7" s="28"/>
    </row>
    <row r="8" spans="1:9" s="10" customFormat="1" ht="24" customHeight="1" x14ac:dyDescent="0.3">
      <c r="A8" s="11"/>
      <c r="B8" s="32">
        <f t="array" ref="B8:H8">DaysAndWeeks+DATE(CalendarYear,9,1)-WEEKDAY(DATE(CalendarYear,9,1),(一周开始之日="星期一")+1)+15</f>
        <v>43723</v>
      </c>
      <c r="C8" s="32">
        <v>43724</v>
      </c>
      <c r="D8" s="32">
        <v>43725</v>
      </c>
      <c r="E8" s="32">
        <v>43726</v>
      </c>
      <c r="F8" s="32">
        <v>43727</v>
      </c>
      <c r="G8" s="32">
        <v>43728</v>
      </c>
      <c r="H8" s="32">
        <v>43729</v>
      </c>
    </row>
    <row r="9" spans="1:9" s="15" customFormat="1" ht="56.1" customHeight="1" x14ac:dyDescent="0.3">
      <c r="A9" s="13"/>
      <c r="B9" s="28"/>
      <c r="C9" s="28"/>
      <c r="D9" s="28"/>
      <c r="E9" s="28"/>
      <c r="F9" s="28"/>
      <c r="G9" s="28"/>
      <c r="H9" s="28"/>
    </row>
    <row r="10" spans="1:9" s="10" customFormat="1" ht="24" customHeight="1" x14ac:dyDescent="0.3">
      <c r="A10" s="11"/>
      <c r="B10" s="32">
        <f t="array" ref="B10:H10">DaysAndWeeks+DATE(CalendarYear,9,1)-WEEKDAY(DATE(CalendarYear,9,1),(一周开始之日="星期一")+1)+22</f>
        <v>43730</v>
      </c>
      <c r="C10" s="32">
        <v>43731</v>
      </c>
      <c r="D10" s="32">
        <v>43732</v>
      </c>
      <c r="E10" s="32">
        <v>43733</v>
      </c>
      <c r="F10" s="32">
        <v>43734</v>
      </c>
      <c r="G10" s="32">
        <v>43735</v>
      </c>
      <c r="H10" s="32">
        <v>43736</v>
      </c>
    </row>
    <row r="11" spans="1:9" s="15" customFormat="1" ht="56.1" customHeight="1" x14ac:dyDescent="0.3">
      <c r="A11" s="13"/>
      <c r="B11" s="28"/>
      <c r="C11" s="28"/>
      <c r="D11" s="28"/>
      <c r="E11" s="28"/>
      <c r="F11" s="28"/>
      <c r="G11" s="28"/>
      <c r="H11" s="28"/>
    </row>
    <row r="12" spans="1:9" s="10" customFormat="1" ht="24" customHeight="1" x14ac:dyDescent="0.3">
      <c r="A12" s="11"/>
      <c r="B12" s="32">
        <f t="array" ref="B12:H12">DaysAndWeeks+DATE(CalendarYear,9,1)-WEEKDAY(DATE(CalendarYear,9,1),(一周开始之日="星期一")+1)+29</f>
        <v>43737</v>
      </c>
      <c r="C12" s="32">
        <v>43738</v>
      </c>
      <c r="D12" s="32">
        <v>43739</v>
      </c>
      <c r="E12" s="32">
        <v>43740</v>
      </c>
      <c r="F12" s="32">
        <v>43741</v>
      </c>
      <c r="G12" s="32">
        <v>43742</v>
      </c>
      <c r="H12" s="32">
        <v>43743</v>
      </c>
    </row>
    <row r="13" spans="1:9" s="15" customFormat="1" ht="56.1" customHeight="1" x14ac:dyDescent="0.3">
      <c r="A13" s="13"/>
      <c r="B13" s="28"/>
      <c r="C13" s="28"/>
      <c r="D13" s="28"/>
      <c r="E13" s="28"/>
      <c r="F13" s="28"/>
      <c r="G13" s="28"/>
      <c r="H13" s="28"/>
    </row>
    <row r="14" spans="1:9" s="10" customFormat="1" ht="24" customHeight="1" x14ac:dyDescent="0.3">
      <c r="A14" s="11"/>
      <c r="B14" s="32">
        <f t="array" ref="B14:C14">DaysAndWeeks+DATE(CalendarYear,9,1)-WEEKDAY(DATE(CalendarYear,9,1),(一周开始之日="星期一")+1)+36</f>
        <v>43744</v>
      </c>
      <c r="C14" s="32">
        <v>43745</v>
      </c>
      <c r="D14" s="52" t="s">
        <v>0</v>
      </c>
      <c r="E14" s="52"/>
      <c r="F14" s="52"/>
      <c r="G14" s="52"/>
      <c r="H14" s="53"/>
    </row>
    <row r="15" spans="1:9" s="15" customFormat="1" ht="56.1" customHeight="1" x14ac:dyDescent="0.3">
      <c r="A15" s="13"/>
      <c r="B15" s="28"/>
      <c r="C15" s="28"/>
      <c r="D15" s="54"/>
      <c r="E15" s="54"/>
      <c r="F15" s="54"/>
      <c r="G15" s="54"/>
      <c r="H15" s="55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自动确定工作日" sqref="C3:H3" xr:uid="{00000000-0002-0000-08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800-000001000000}"/>
    <dataValidation allowBlank="1" showInputMessage="1" showErrorMessage="1" prompt="9 月日历" sqref="A1" xr:uid="{00000000-0002-0000-08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800-000003000000}"/>
    <dataValidation allowBlank="1" showInputMessage="1" showErrorMessage="1" prompt="此行和第 7、9、11、13 和 15 行包含的单元格用于输入与上述单元格中的日历日相关的每日备注。" sqref="B5" xr:uid="{00000000-0002-0000-0800-000004000000}"/>
    <dataValidation allowBlank="1" showInputMessage="1" prompt="在此单元格中输入每月备注" sqref="D15:H15" xr:uid="{00000000-0002-0000-0800-000005000000}"/>
    <dataValidation allowBlank="1" showInputMessage="1" prompt="在下方单元格中输入每月备注" sqref="D14:H14" xr:uid="{00000000-0002-0000-08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8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showRowColHeaders="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51" t="str">
        <f>CalendarYear&amp;"年10月"</f>
        <v>2019年10月</v>
      </c>
      <c r="C2" s="51"/>
      <c r="D2" s="51"/>
      <c r="E2" s="4"/>
      <c r="F2" s="4"/>
      <c r="G2" s="4"/>
      <c r="H2" s="5"/>
    </row>
    <row r="3" spans="1:9" s="10" customFormat="1" ht="24" customHeight="1" x14ac:dyDescent="0.3">
      <c r="A3" s="6"/>
      <c r="B3" s="25" t="str">
        <f>一周开始之日</f>
        <v>星期日</v>
      </c>
      <c r="C3" s="26" t="str">
        <f t="shared" ref="C3:H3" si="0">TEXT(C4,"aaaa")</f>
        <v>星期一</v>
      </c>
      <c r="D3" s="26" t="str">
        <f t="shared" si="0"/>
        <v>星期二</v>
      </c>
      <c r="E3" s="26" t="str">
        <f t="shared" si="0"/>
        <v>星期三</v>
      </c>
      <c r="F3" s="26" t="str">
        <f t="shared" si="0"/>
        <v>星期四</v>
      </c>
      <c r="G3" s="26" t="str">
        <f t="shared" si="0"/>
        <v>星期五</v>
      </c>
      <c r="H3" s="27" t="str">
        <f t="shared" si="0"/>
        <v>星期六</v>
      </c>
    </row>
    <row r="4" spans="1:9" s="10" customFormat="1" ht="24" customHeight="1" x14ac:dyDescent="0.3">
      <c r="A4" s="11"/>
      <c r="B4" s="32">
        <f t="array" ref="B4:H4">DaysAndWeeks+DATE(CalendarYear,10,1)-WEEKDAY(DATE(CalendarYear,10,1),(一周开始之日="星期一")+1)+1</f>
        <v>43737</v>
      </c>
      <c r="C4" s="32">
        <v>43738</v>
      </c>
      <c r="D4" s="32">
        <v>43739</v>
      </c>
      <c r="E4" s="32">
        <v>43740</v>
      </c>
      <c r="F4" s="32">
        <v>43741</v>
      </c>
      <c r="G4" s="32">
        <v>43742</v>
      </c>
      <c r="H4" s="32">
        <v>43743</v>
      </c>
    </row>
    <row r="5" spans="1:9" s="15" customFormat="1" ht="56.1" customHeight="1" x14ac:dyDescent="0.3">
      <c r="A5" s="13"/>
      <c r="B5" s="28"/>
      <c r="C5" s="28"/>
      <c r="D5" s="28"/>
      <c r="E5" s="28"/>
      <c r="F5" s="28"/>
      <c r="G5" s="28"/>
      <c r="H5" s="28"/>
    </row>
    <row r="6" spans="1:9" s="10" customFormat="1" ht="24" customHeight="1" x14ac:dyDescent="0.3">
      <c r="A6" s="11"/>
      <c r="B6" s="32">
        <f t="array" ref="B6:H6">DaysAndWeeks+DATE(CalendarYear,10,1)-WEEKDAY(DATE(CalendarYear,10,1),(一周开始之日="星期一")+1)+8</f>
        <v>43744</v>
      </c>
      <c r="C6" s="32">
        <v>43745</v>
      </c>
      <c r="D6" s="32">
        <v>43746</v>
      </c>
      <c r="E6" s="32">
        <v>43747</v>
      </c>
      <c r="F6" s="32">
        <v>43748</v>
      </c>
      <c r="G6" s="32">
        <v>43749</v>
      </c>
      <c r="H6" s="32">
        <v>43750</v>
      </c>
    </row>
    <row r="7" spans="1:9" s="15" customFormat="1" ht="56.1" customHeight="1" x14ac:dyDescent="0.3">
      <c r="A7" s="13"/>
      <c r="B7" s="28"/>
      <c r="C7" s="28"/>
      <c r="D7" s="28"/>
      <c r="E7" s="28"/>
      <c r="F7" s="28"/>
      <c r="G7" s="28"/>
      <c r="H7" s="28"/>
    </row>
    <row r="8" spans="1:9" s="10" customFormat="1" ht="24" customHeight="1" x14ac:dyDescent="0.3">
      <c r="A8" s="11"/>
      <c r="B8" s="32">
        <f t="array" ref="B8:H8">DaysAndWeeks+DATE(CalendarYear,10,1)-WEEKDAY(DATE(CalendarYear,10,1),(一周开始之日="星期一")+1)+15</f>
        <v>43751</v>
      </c>
      <c r="C8" s="32">
        <v>43752</v>
      </c>
      <c r="D8" s="32">
        <v>43753</v>
      </c>
      <c r="E8" s="32">
        <v>43754</v>
      </c>
      <c r="F8" s="32">
        <v>43755</v>
      </c>
      <c r="G8" s="32">
        <v>43756</v>
      </c>
      <c r="H8" s="32">
        <v>43757</v>
      </c>
    </row>
    <row r="9" spans="1:9" s="15" customFormat="1" ht="56.1" customHeight="1" x14ac:dyDescent="0.3">
      <c r="A9" s="13"/>
      <c r="B9" s="28"/>
      <c r="C9" s="28"/>
      <c r="D9" s="28"/>
      <c r="E9" s="28"/>
      <c r="F9" s="28"/>
      <c r="G9" s="28"/>
      <c r="H9" s="28"/>
    </row>
    <row r="10" spans="1:9" s="10" customFormat="1" ht="24" customHeight="1" x14ac:dyDescent="0.3">
      <c r="A10" s="11"/>
      <c r="B10" s="32">
        <f t="array" ref="B10:H10">DaysAndWeeks+DATE(CalendarYear,10,1)-WEEKDAY(DATE(CalendarYear,10,1),(一周开始之日="星期一")+1)+22</f>
        <v>43758</v>
      </c>
      <c r="C10" s="32">
        <v>43759</v>
      </c>
      <c r="D10" s="32">
        <v>43760</v>
      </c>
      <c r="E10" s="32">
        <v>43761</v>
      </c>
      <c r="F10" s="32">
        <v>43762</v>
      </c>
      <c r="G10" s="32">
        <v>43763</v>
      </c>
      <c r="H10" s="32">
        <v>43764</v>
      </c>
    </row>
    <row r="11" spans="1:9" s="15" customFormat="1" ht="56.1" customHeight="1" x14ac:dyDescent="0.3">
      <c r="A11" s="13"/>
      <c r="B11" s="28"/>
      <c r="C11" s="28"/>
      <c r="D11" s="28"/>
      <c r="E11" s="28"/>
      <c r="F11" s="28"/>
      <c r="G11" s="28"/>
      <c r="H11" s="28"/>
    </row>
    <row r="12" spans="1:9" s="10" customFormat="1" ht="24" customHeight="1" x14ac:dyDescent="0.3">
      <c r="A12" s="11"/>
      <c r="B12" s="32">
        <f t="array" ref="B12:H12">DaysAndWeeks+DATE(CalendarYear,10,1)-WEEKDAY(DATE(CalendarYear,10,1),(一周开始之日="星期一")+1)+29</f>
        <v>43765</v>
      </c>
      <c r="C12" s="32">
        <v>43766</v>
      </c>
      <c r="D12" s="32">
        <v>43767</v>
      </c>
      <c r="E12" s="32">
        <v>43768</v>
      </c>
      <c r="F12" s="32">
        <v>43769</v>
      </c>
      <c r="G12" s="32">
        <v>43770</v>
      </c>
      <c r="H12" s="32">
        <v>43771</v>
      </c>
    </row>
    <row r="13" spans="1:9" s="15" customFormat="1" ht="56.1" customHeight="1" x14ac:dyDescent="0.3">
      <c r="A13" s="13"/>
      <c r="B13" s="28"/>
      <c r="C13" s="28"/>
      <c r="D13" s="28"/>
      <c r="E13" s="28"/>
      <c r="F13" s="28"/>
      <c r="G13" s="28"/>
      <c r="H13" s="28"/>
    </row>
    <row r="14" spans="1:9" s="10" customFormat="1" ht="24" customHeight="1" x14ac:dyDescent="0.3">
      <c r="A14" s="11"/>
      <c r="B14" s="32">
        <f t="array" ref="B14:C14">DaysAndWeeks+DATE(CalendarYear,10,1)-WEEKDAY(DATE(CalendarYear,10,1),(一周开始之日="星期一")+1)+36</f>
        <v>43772</v>
      </c>
      <c r="C14" s="32">
        <v>43773</v>
      </c>
      <c r="D14" s="52" t="s">
        <v>0</v>
      </c>
      <c r="E14" s="52"/>
      <c r="F14" s="52"/>
      <c r="G14" s="52"/>
      <c r="H14" s="53"/>
    </row>
    <row r="15" spans="1:9" s="15" customFormat="1" ht="56.1" customHeight="1" x14ac:dyDescent="0.3">
      <c r="A15" s="13"/>
      <c r="B15" s="28"/>
      <c r="C15" s="28"/>
      <c r="D15" s="54"/>
      <c r="E15" s="54"/>
      <c r="F15" s="54"/>
      <c r="G15" s="54"/>
      <c r="H15" s="55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自动确定工作日" sqref="C3:H3" xr:uid="{00000000-0002-0000-0900-000000000000}"/>
    <dataValidation allowBlank="1" showInputMessage="1" showErrorMessage="1" prompt="10 月日历" sqref="A1" xr:uid="{00000000-0002-0000-09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9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900-000003000000}"/>
    <dataValidation allowBlank="1" showInputMessage="1" prompt="在下方单元格中输入每月备注" sqref="D14:H14" xr:uid="{00000000-0002-0000-0900-000004000000}"/>
    <dataValidation allowBlank="1" showInputMessage="1" prompt="在此单元格中输入每月备注" sqref="D15:H15" xr:uid="{00000000-0002-0000-0900-000005000000}"/>
    <dataValidation allowBlank="1" showInputMessage="1" showErrorMessage="1" prompt="此行和第 7、9、11、13 和 15 行包含的单元格用于输入与上述单元格中的日历日相关的每日备注。" sqref="B5" xr:uid="{00000000-0002-0000-09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9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showRowColHeaders="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51" t="str">
        <f>CalendarYear&amp;"年11月"</f>
        <v>2019年11月</v>
      </c>
      <c r="C2" s="51"/>
      <c r="D2" s="51"/>
      <c r="E2" s="4"/>
      <c r="F2" s="4"/>
      <c r="G2" s="4"/>
      <c r="H2" s="5"/>
    </row>
    <row r="3" spans="1:9" s="10" customFormat="1" ht="24" customHeight="1" x14ac:dyDescent="0.3">
      <c r="A3" s="6"/>
      <c r="B3" s="25" t="str">
        <f>一周开始之日</f>
        <v>星期日</v>
      </c>
      <c r="C3" s="26" t="str">
        <f t="shared" ref="C3:H3" si="0">TEXT(C4,"aaaa")</f>
        <v>星期一</v>
      </c>
      <c r="D3" s="26" t="str">
        <f t="shared" si="0"/>
        <v>星期二</v>
      </c>
      <c r="E3" s="26" t="str">
        <f t="shared" si="0"/>
        <v>星期三</v>
      </c>
      <c r="F3" s="26" t="str">
        <f t="shared" si="0"/>
        <v>星期四</v>
      </c>
      <c r="G3" s="26" t="str">
        <f t="shared" si="0"/>
        <v>星期五</v>
      </c>
      <c r="H3" s="27" t="str">
        <f t="shared" si="0"/>
        <v>星期六</v>
      </c>
    </row>
    <row r="4" spans="1:9" s="10" customFormat="1" ht="24" customHeight="1" x14ac:dyDescent="0.3">
      <c r="A4" s="11"/>
      <c r="B4" s="32">
        <f t="array" ref="B4:H4">DaysAndWeeks+DATE(CalendarYear,11,1)-WEEKDAY(DATE(CalendarYear,11,1),(一周开始之日="星期一")+1)+1</f>
        <v>43765</v>
      </c>
      <c r="C4" s="32">
        <v>43766</v>
      </c>
      <c r="D4" s="32">
        <v>43767</v>
      </c>
      <c r="E4" s="32">
        <v>43768</v>
      </c>
      <c r="F4" s="32">
        <v>43769</v>
      </c>
      <c r="G4" s="32">
        <v>43770</v>
      </c>
      <c r="H4" s="32">
        <v>43771</v>
      </c>
    </row>
    <row r="5" spans="1:9" s="15" customFormat="1" ht="56.1" customHeight="1" x14ac:dyDescent="0.3">
      <c r="A5" s="13"/>
      <c r="B5" s="28"/>
      <c r="C5" s="28"/>
      <c r="D5" s="28"/>
      <c r="E5" s="28"/>
      <c r="F5" s="28"/>
      <c r="G5" s="28"/>
      <c r="H5" s="28"/>
    </row>
    <row r="6" spans="1:9" s="10" customFormat="1" ht="24" customHeight="1" x14ac:dyDescent="0.3">
      <c r="A6" s="11"/>
      <c r="B6" s="32">
        <f t="array" ref="B6:H6">DaysAndWeeks+DATE(CalendarYear,11,1)-WEEKDAY(DATE(CalendarYear,11,1),(一周开始之日="星期一")+1)+8</f>
        <v>43772</v>
      </c>
      <c r="C6" s="32">
        <v>43773</v>
      </c>
      <c r="D6" s="32">
        <v>43774</v>
      </c>
      <c r="E6" s="32">
        <v>43775</v>
      </c>
      <c r="F6" s="32">
        <v>43776</v>
      </c>
      <c r="G6" s="32">
        <v>43777</v>
      </c>
      <c r="H6" s="32">
        <v>43778</v>
      </c>
    </row>
    <row r="7" spans="1:9" s="15" customFormat="1" ht="56.1" customHeight="1" x14ac:dyDescent="0.3">
      <c r="A7" s="13"/>
      <c r="B7" s="28"/>
      <c r="C7" s="28"/>
      <c r="D7" s="28"/>
      <c r="E7" s="28"/>
      <c r="F7" s="28"/>
      <c r="G7" s="28"/>
      <c r="H7" s="28"/>
    </row>
    <row r="8" spans="1:9" s="10" customFormat="1" ht="24" customHeight="1" x14ac:dyDescent="0.3">
      <c r="A8" s="11"/>
      <c r="B8" s="32">
        <f t="array" ref="B8:H8">DaysAndWeeks+DATE(CalendarYear,11,1)-WEEKDAY(DATE(CalendarYear,11,1),(一周开始之日="星期一")+1)+15</f>
        <v>43779</v>
      </c>
      <c r="C8" s="32">
        <v>43780</v>
      </c>
      <c r="D8" s="32">
        <v>43781</v>
      </c>
      <c r="E8" s="32">
        <v>43782</v>
      </c>
      <c r="F8" s="32">
        <v>43783</v>
      </c>
      <c r="G8" s="32">
        <v>43784</v>
      </c>
      <c r="H8" s="32">
        <v>43785</v>
      </c>
    </row>
    <row r="9" spans="1:9" s="15" customFormat="1" ht="56.1" customHeight="1" x14ac:dyDescent="0.3">
      <c r="A9" s="13"/>
      <c r="B9" s="28"/>
      <c r="C9" s="28"/>
      <c r="D9" s="28"/>
      <c r="E9" s="28"/>
      <c r="F9" s="28"/>
      <c r="G9" s="28"/>
      <c r="H9" s="28"/>
    </row>
    <row r="10" spans="1:9" s="10" customFormat="1" ht="24" customHeight="1" x14ac:dyDescent="0.3">
      <c r="A10" s="11"/>
      <c r="B10" s="32">
        <f t="array" ref="B10:H10">DaysAndWeeks+DATE(CalendarYear,11,1)-WEEKDAY(DATE(CalendarYear,11,1),(一周开始之日="星期一")+1)+22</f>
        <v>43786</v>
      </c>
      <c r="C10" s="32">
        <v>43787</v>
      </c>
      <c r="D10" s="32">
        <v>43788</v>
      </c>
      <c r="E10" s="32">
        <v>43789</v>
      </c>
      <c r="F10" s="32">
        <v>43790</v>
      </c>
      <c r="G10" s="32">
        <v>43791</v>
      </c>
      <c r="H10" s="32">
        <v>43792</v>
      </c>
    </row>
    <row r="11" spans="1:9" s="15" customFormat="1" ht="56.1" customHeight="1" x14ac:dyDescent="0.3">
      <c r="A11" s="13"/>
      <c r="B11" s="28"/>
      <c r="C11" s="28"/>
      <c r="D11" s="28"/>
      <c r="E11" s="28"/>
      <c r="F11" s="28"/>
      <c r="G11" s="28"/>
      <c r="H11" s="28"/>
    </row>
    <row r="12" spans="1:9" s="10" customFormat="1" ht="24" customHeight="1" x14ac:dyDescent="0.3">
      <c r="A12" s="11"/>
      <c r="B12" s="32">
        <f t="array" ref="B12:H12">DaysAndWeeks+DATE(CalendarYear,11,1)-WEEKDAY(DATE(CalendarYear,11,1),(一周开始之日="星期一")+1)+29</f>
        <v>43793</v>
      </c>
      <c r="C12" s="32">
        <v>43794</v>
      </c>
      <c r="D12" s="32">
        <v>43795</v>
      </c>
      <c r="E12" s="32">
        <v>43796</v>
      </c>
      <c r="F12" s="32">
        <v>43797</v>
      </c>
      <c r="G12" s="32">
        <v>43798</v>
      </c>
      <c r="H12" s="32">
        <v>43799</v>
      </c>
    </row>
    <row r="13" spans="1:9" s="15" customFormat="1" ht="56.1" customHeight="1" x14ac:dyDescent="0.3">
      <c r="A13" s="13"/>
      <c r="B13" s="28"/>
      <c r="C13" s="28"/>
      <c r="D13" s="28"/>
      <c r="E13" s="28"/>
      <c r="F13" s="28"/>
      <c r="G13" s="28"/>
      <c r="H13" s="28"/>
    </row>
    <row r="14" spans="1:9" s="10" customFormat="1" ht="24" customHeight="1" x14ac:dyDescent="0.3">
      <c r="A14" s="11"/>
      <c r="B14" s="32">
        <f t="array" ref="B14:C14">DaysAndWeeks+DATE(CalendarYear,11,1)-WEEKDAY(DATE(CalendarYear,11,1),(一周开始之日="星期一")+1)+36</f>
        <v>43800</v>
      </c>
      <c r="C14" s="32">
        <v>43801</v>
      </c>
      <c r="D14" s="52" t="s">
        <v>0</v>
      </c>
      <c r="E14" s="52"/>
      <c r="F14" s="52"/>
      <c r="G14" s="52"/>
      <c r="H14" s="53"/>
    </row>
    <row r="15" spans="1:9" s="15" customFormat="1" ht="56.1" customHeight="1" x14ac:dyDescent="0.3">
      <c r="A15" s="13"/>
      <c r="B15" s="28"/>
      <c r="C15" s="28"/>
      <c r="D15" s="54"/>
      <c r="E15" s="54"/>
      <c r="F15" s="54"/>
      <c r="G15" s="54"/>
      <c r="H15" s="55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自动确定工作日" sqref="C3:H3" xr:uid="{00000000-0002-0000-0A00-000000000000}"/>
    <dataValidation allowBlank="1" showInputMessage="1" showErrorMessage="1" prompt="11 月日历" sqref="A1" xr:uid="{00000000-0002-0000-0A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A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A00-000003000000}"/>
    <dataValidation allowBlank="1" showInputMessage="1" showErrorMessage="1" prompt="此行和第 7、9、11、13 和 15 行包含的单元格用于输入与上述单元格中的日历日相关的每日备注。" sqref="B5" xr:uid="{00000000-0002-0000-0A00-000004000000}"/>
    <dataValidation allowBlank="1" showInputMessage="1" prompt="在此单元格中输入每月备注" sqref="D15:H15" xr:uid="{00000000-0002-0000-0A00-000005000000}"/>
    <dataValidation allowBlank="1" showInputMessage="1" prompt="在下方单元格中输入每月备注" sqref="D14:H14" xr:uid="{00000000-0002-0000-0A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A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showRowColHeaders="0" workbookViewId="0"/>
  </sheetViews>
  <sheetFormatPr defaultColWidth="8.88671875" defaultRowHeight="16.5" x14ac:dyDescent="0.3"/>
  <cols>
    <col min="1" max="1" width="1.6640625" style="29" customWidth="1"/>
    <col min="2" max="8" width="15.21875" style="29" customWidth="1"/>
    <col min="9" max="9" width="1.6640625" style="2" customWidth="1"/>
    <col min="10" max="10" width="8.6640625" style="2" customWidth="1"/>
    <col min="11" max="16384" width="8.88671875" style="2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35" t="str">
        <f>CalendarYear&amp;"年12月"</f>
        <v>2019年12月</v>
      </c>
      <c r="C2" s="35"/>
      <c r="D2" s="35"/>
      <c r="E2" s="4"/>
      <c r="F2" s="4"/>
      <c r="G2" s="4"/>
      <c r="H2" s="5"/>
    </row>
    <row r="3" spans="1:9" s="10" customFormat="1" ht="24" customHeight="1" x14ac:dyDescent="0.3">
      <c r="A3" s="6"/>
      <c r="B3" s="7" t="str">
        <f>一周开始之日</f>
        <v>星期日</v>
      </c>
      <c r="C3" s="8" t="str">
        <f t="shared" ref="C3:H3" si="0">TEXT(C4,"aaaa")</f>
        <v>星期一</v>
      </c>
      <c r="D3" s="8" t="str">
        <f t="shared" si="0"/>
        <v>星期二</v>
      </c>
      <c r="E3" s="8" t="str">
        <f t="shared" si="0"/>
        <v>星期三</v>
      </c>
      <c r="F3" s="8" t="str">
        <f t="shared" si="0"/>
        <v>星期四</v>
      </c>
      <c r="G3" s="8" t="str">
        <f t="shared" si="0"/>
        <v>星期五</v>
      </c>
      <c r="H3" s="9" t="str">
        <f t="shared" si="0"/>
        <v>星期六</v>
      </c>
    </row>
    <row r="4" spans="1:9" s="10" customFormat="1" ht="24" customHeight="1" x14ac:dyDescent="0.3">
      <c r="A4" s="11"/>
      <c r="B4" s="30">
        <f t="array" ref="B4:H4">DaysAndWeeks+DATE(CalendarYear,12,1)-WEEKDAY(DATE(CalendarYear,12,1),(一周开始之日="星期一")+1)+1</f>
        <v>43800</v>
      </c>
      <c r="C4" s="30">
        <v>43801</v>
      </c>
      <c r="D4" s="30">
        <v>43802</v>
      </c>
      <c r="E4" s="30">
        <v>43803</v>
      </c>
      <c r="F4" s="30">
        <v>43804</v>
      </c>
      <c r="G4" s="30">
        <v>43805</v>
      </c>
      <c r="H4" s="31">
        <v>43806</v>
      </c>
    </row>
    <row r="5" spans="1:9" s="15" customFormat="1" ht="56.1" customHeight="1" x14ac:dyDescent="0.3">
      <c r="A5" s="13"/>
      <c r="B5" s="14"/>
      <c r="C5" s="14"/>
      <c r="D5" s="14"/>
      <c r="E5" s="14"/>
      <c r="F5" s="14"/>
      <c r="G5" s="14"/>
      <c r="H5" s="14"/>
    </row>
    <row r="6" spans="1:9" s="10" customFormat="1" ht="24" customHeight="1" x14ac:dyDescent="0.3">
      <c r="A6" s="11"/>
      <c r="B6" s="30">
        <f t="array" ref="B6:H6">DaysAndWeeks+DATE(CalendarYear,12,1)-WEEKDAY(DATE(CalendarYear,12,1),(一周开始之日="星期一")+1)+8</f>
        <v>43807</v>
      </c>
      <c r="C6" s="30">
        <v>43808</v>
      </c>
      <c r="D6" s="30">
        <v>43809</v>
      </c>
      <c r="E6" s="30">
        <v>43810</v>
      </c>
      <c r="F6" s="30">
        <v>43811</v>
      </c>
      <c r="G6" s="30">
        <v>43812</v>
      </c>
      <c r="H6" s="30">
        <v>43813</v>
      </c>
    </row>
    <row r="7" spans="1:9" s="15" customFormat="1" ht="56.1" customHeight="1" x14ac:dyDescent="0.3">
      <c r="A7" s="13"/>
      <c r="B7" s="14"/>
      <c r="C7" s="14"/>
      <c r="D7" s="14"/>
      <c r="E7" s="14"/>
      <c r="F7" s="14"/>
      <c r="G7" s="14"/>
      <c r="H7" s="14"/>
    </row>
    <row r="8" spans="1:9" s="10" customFormat="1" ht="24" customHeight="1" x14ac:dyDescent="0.3">
      <c r="A8" s="11"/>
      <c r="B8" s="30">
        <f t="array" ref="B8:H8">DaysAndWeeks+DATE(CalendarYear,12,1)-WEEKDAY(DATE(CalendarYear,12,1),(一周开始之日="星期一")+1)+15</f>
        <v>43814</v>
      </c>
      <c r="C8" s="30">
        <v>43815</v>
      </c>
      <c r="D8" s="30">
        <v>43816</v>
      </c>
      <c r="E8" s="30">
        <v>43817</v>
      </c>
      <c r="F8" s="30">
        <v>43818</v>
      </c>
      <c r="G8" s="30">
        <v>43819</v>
      </c>
      <c r="H8" s="30">
        <v>43820</v>
      </c>
    </row>
    <row r="9" spans="1:9" s="15" customFormat="1" ht="56.1" customHeight="1" x14ac:dyDescent="0.3">
      <c r="A9" s="13"/>
      <c r="B9" s="14"/>
      <c r="C9" s="14"/>
      <c r="D9" s="14"/>
      <c r="E9" s="14"/>
      <c r="F9" s="14"/>
      <c r="G9" s="14"/>
      <c r="H9" s="14"/>
    </row>
    <row r="10" spans="1:9" s="10" customFormat="1" ht="24" customHeight="1" x14ac:dyDescent="0.3">
      <c r="A10" s="11"/>
      <c r="B10" s="30">
        <f t="array" ref="B10:H10">DaysAndWeeks+DATE(CalendarYear,12,1)-WEEKDAY(DATE(CalendarYear,12,1),(一周开始之日="星期一")+1)+22</f>
        <v>43821</v>
      </c>
      <c r="C10" s="30">
        <v>43822</v>
      </c>
      <c r="D10" s="30">
        <v>43823</v>
      </c>
      <c r="E10" s="30">
        <v>43824</v>
      </c>
      <c r="F10" s="30">
        <v>43825</v>
      </c>
      <c r="G10" s="30">
        <v>43826</v>
      </c>
      <c r="H10" s="30">
        <v>43827</v>
      </c>
    </row>
    <row r="11" spans="1:9" s="15" customFormat="1" ht="56.1" customHeight="1" x14ac:dyDescent="0.3">
      <c r="A11" s="13"/>
      <c r="B11" s="14"/>
      <c r="C11" s="14"/>
      <c r="D11" s="14"/>
      <c r="E11" s="14"/>
      <c r="F11" s="14"/>
      <c r="G11" s="14"/>
      <c r="H11" s="14"/>
    </row>
    <row r="12" spans="1:9" s="10" customFormat="1" ht="24" customHeight="1" x14ac:dyDescent="0.3">
      <c r="A12" s="11"/>
      <c r="B12" s="30">
        <f t="array" ref="B12:H12">DaysAndWeeks+DATE(CalendarYear,12,1)-WEEKDAY(DATE(CalendarYear,12,1),(一周开始之日="星期一")+1)+29</f>
        <v>43828</v>
      </c>
      <c r="C12" s="30">
        <v>43829</v>
      </c>
      <c r="D12" s="30">
        <v>43830</v>
      </c>
      <c r="E12" s="30">
        <v>43831</v>
      </c>
      <c r="F12" s="30">
        <v>43832</v>
      </c>
      <c r="G12" s="30">
        <v>43833</v>
      </c>
      <c r="H12" s="30">
        <v>43834</v>
      </c>
    </row>
    <row r="13" spans="1:9" s="15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</row>
    <row r="14" spans="1:9" s="10" customFormat="1" ht="24" customHeight="1" x14ac:dyDescent="0.3">
      <c r="A14" s="11"/>
      <c r="B14" s="30">
        <f t="array" ref="B14:C14">DaysAndWeeks+DATE(CalendarYear,12,1)-WEEKDAY(DATE(CalendarYear,12,1),(一周开始之日="星期一")+1)+36</f>
        <v>43835</v>
      </c>
      <c r="C14" s="30">
        <v>43836</v>
      </c>
      <c r="D14" s="36" t="s">
        <v>0</v>
      </c>
      <c r="E14" s="36"/>
      <c r="F14" s="36"/>
      <c r="G14" s="36"/>
      <c r="H14" s="37"/>
    </row>
    <row r="15" spans="1:9" s="15" customFormat="1" ht="56.1" customHeight="1" x14ac:dyDescent="0.3">
      <c r="A15" s="13"/>
      <c r="B15" s="14"/>
      <c r="C15" s="14"/>
      <c r="D15" s="38"/>
      <c r="E15" s="38"/>
      <c r="F15" s="38"/>
      <c r="G15" s="38"/>
      <c r="H15" s="39"/>
    </row>
  </sheetData>
  <mergeCells count="3">
    <mergeCell ref="B2:D2"/>
    <mergeCell ref="D14:H14"/>
    <mergeCell ref="D15:H15"/>
  </mergeCells>
  <phoneticPr fontId="33" type="noConversion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自动确定工作日" sqref="C3:H3" xr:uid="{00000000-0002-0000-0B00-000000000000}"/>
    <dataValidation allowBlank="1" showInputMessage="1" showErrorMessage="1" prompt="12 月日历" sqref="A1" xr:uid="{00000000-0002-0000-0B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B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B00-000003000000}"/>
    <dataValidation allowBlank="1" showInputMessage="1" prompt="在下方单元格中输入每月备注" sqref="D14:H14" xr:uid="{00000000-0002-0000-0B00-000004000000}"/>
    <dataValidation allowBlank="1" showInputMessage="1" prompt="在此单元格中输入每月备注" sqref="D15:H15" xr:uid="{00000000-0002-0000-0B00-000005000000}"/>
    <dataValidation allowBlank="1" showInputMessage="1" showErrorMessage="1" prompt="此行和第 7、9、11、13 和 15 行包含的单元格用于输入与上述单元格中的日历日相关的每日备注。" sqref="B5" xr:uid="{00000000-0002-0000-0B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B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0" ma:contentTypeDescription="Create a new document." ma:contentTypeScope="" ma:versionID="e39e7e9e36de66d473ce04bb4ab2dbb8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9dc5994665da46609c24125788630d8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CD1B5DC0-C7DA-4FC0-BFE2-1D1407D5E7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8A745B-63BA-4F9A-A6E5-C457B3F40DF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6B20271-DBF4-4EBA-824D-0E74CCAA174D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一周开始之日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2018-10-01T01:21:37Z</dcterms:created>
  <dcterms:modified xsi:type="dcterms:W3CDTF">2022-10-12T07:14:26Z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