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/Desktop/VA/IS428_Project/Data/"/>
    </mc:Choice>
  </mc:AlternateContent>
  <xr:revisionPtr revIDLastSave="0" documentId="13_ncr:1_{6053F0F5-BCC2-5B45-A5C5-A5C444A7EEF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ubsciber Figures by Country" sheetId="1" r:id="rId1"/>
    <sheet name="New Figures (end of 2020)" sheetId="2" state="hidden" r:id="rId2"/>
    <sheet name="Region-level Netflix data" sheetId="3" r:id="rId3"/>
    <sheet name="Population and Household Figure" sheetId="4" state="hidden" r:id="rId4"/>
    <sheet name="Sheet4" sheetId="5" state="hidden" r:id="rId5"/>
    <sheet name="Other Sources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3" l="1"/>
  <c r="AB13" i="3"/>
  <c r="AC13" i="3"/>
  <c r="AQ13" i="3"/>
  <c r="AP13" i="3"/>
  <c r="E13" i="3"/>
  <c r="E6" i="3"/>
  <c r="AD8" i="3"/>
  <c r="R12" i="3"/>
  <c r="R13" i="3" s="1"/>
  <c r="D12" i="3"/>
  <c r="B12" i="3"/>
  <c r="E12" i="3"/>
  <c r="G12" i="3"/>
  <c r="G13" i="3" s="1"/>
  <c r="J12" i="3"/>
  <c r="J13" i="3" s="1"/>
  <c r="H12" i="3"/>
  <c r="H13" i="3" s="1"/>
  <c r="M12" i="3"/>
  <c r="M13" i="3" s="1"/>
  <c r="K12" i="3"/>
  <c r="K13" i="3" s="1"/>
  <c r="AC12" i="3"/>
  <c r="AB12" i="3"/>
  <c r="AJ12" i="3"/>
  <c r="AP3" i="3"/>
  <c r="AP5" i="3"/>
  <c r="AP6" i="3" s="1"/>
  <c r="AP7" i="3"/>
  <c r="AP8" i="3" s="1"/>
  <c r="AP9" i="3"/>
  <c r="AP10" i="3"/>
  <c r="AQ4" i="3"/>
  <c r="AQ9" i="3"/>
  <c r="AQ10" i="3" s="1"/>
  <c r="AQ7" i="3"/>
  <c r="AQ8" i="3" s="1"/>
  <c r="AQ5" i="3"/>
  <c r="AQ6" i="3" s="1"/>
  <c r="AQ3" i="3"/>
  <c r="AQ12" i="3" l="1"/>
  <c r="AP12" i="3"/>
  <c r="AO12" i="3"/>
  <c r="AM12" i="3"/>
  <c r="AM13" i="3" s="1"/>
  <c r="AO10" i="3"/>
  <c r="AN10" i="3"/>
  <c r="AM10" i="3"/>
  <c r="AO8" i="3"/>
  <c r="AN8" i="3"/>
  <c r="AM8" i="3"/>
  <c r="AO6" i="3"/>
  <c r="AN6" i="3"/>
  <c r="AM6" i="3"/>
  <c r="AO4" i="3"/>
  <c r="AN4" i="3"/>
  <c r="AM4" i="3"/>
  <c r="AL12" i="3"/>
  <c r="AL13" i="3" s="1"/>
  <c r="AL10" i="3"/>
  <c r="AK10" i="3"/>
  <c r="AJ10" i="3"/>
  <c r="AL8" i="3"/>
  <c r="AK8" i="3"/>
  <c r="AJ8" i="3"/>
  <c r="AL6" i="3"/>
  <c r="AK6" i="3"/>
  <c r="AJ6" i="3"/>
  <c r="AL4" i="3"/>
  <c r="AK4" i="3"/>
  <c r="AJ4" i="3"/>
  <c r="G12" i="5"/>
  <c r="E12" i="5"/>
  <c r="D12" i="5"/>
  <c r="B12" i="5"/>
  <c r="G10" i="5"/>
  <c r="F10" i="5"/>
  <c r="E10" i="5"/>
  <c r="I9" i="5"/>
  <c r="H9" i="5"/>
  <c r="G8" i="5"/>
  <c r="F8" i="5"/>
  <c r="E8" i="5"/>
  <c r="I7" i="5"/>
  <c r="H7" i="5"/>
  <c r="G6" i="5"/>
  <c r="F6" i="5"/>
  <c r="E6" i="5"/>
  <c r="I5" i="5"/>
  <c r="H5" i="5"/>
  <c r="J5" i="5" s="1"/>
  <c r="G4" i="5"/>
  <c r="F4" i="5"/>
  <c r="E4" i="5"/>
  <c r="I3" i="5"/>
  <c r="H3" i="5"/>
  <c r="H12" i="5" s="1"/>
  <c r="H51" i="4"/>
  <c r="F51" i="4"/>
  <c r="E51" i="4"/>
  <c r="H50" i="4"/>
  <c r="F50" i="4"/>
  <c r="E50" i="4"/>
  <c r="H49" i="4"/>
  <c r="F49" i="4"/>
  <c r="E49" i="4"/>
  <c r="H48" i="4"/>
  <c r="F48" i="4"/>
  <c r="E48" i="4"/>
  <c r="H47" i="4"/>
  <c r="F47" i="4"/>
  <c r="E47" i="4"/>
  <c r="H46" i="4"/>
  <c r="F46" i="4"/>
  <c r="E46" i="4"/>
  <c r="H45" i="4"/>
  <c r="F45" i="4"/>
  <c r="E45" i="4"/>
  <c r="H44" i="4"/>
  <c r="F44" i="4"/>
  <c r="E44" i="4"/>
  <c r="H43" i="4"/>
  <c r="F43" i="4"/>
  <c r="E43" i="4"/>
  <c r="H42" i="4"/>
  <c r="F42" i="4"/>
  <c r="E42" i="4"/>
  <c r="H41" i="4"/>
  <c r="F41" i="4"/>
  <c r="E41" i="4"/>
  <c r="H40" i="4"/>
  <c r="F40" i="4"/>
  <c r="E40" i="4"/>
  <c r="H39" i="4"/>
  <c r="F39" i="4"/>
  <c r="E39" i="4"/>
  <c r="H38" i="4"/>
  <c r="F38" i="4"/>
  <c r="E38" i="4"/>
  <c r="H37" i="4"/>
  <c r="F37" i="4"/>
  <c r="E37" i="4"/>
  <c r="H36" i="4"/>
  <c r="F36" i="4"/>
  <c r="E36" i="4"/>
  <c r="H35" i="4"/>
  <c r="F35" i="4"/>
  <c r="E35" i="4"/>
  <c r="H34" i="4"/>
  <c r="F34" i="4"/>
  <c r="E34" i="4"/>
  <c r="H33" i="4"/>
  <c r="F33" i="4"/>
  <c r="E33" i="4"/>
  <c r="H32" i="4"/>
  <c r="F32" i="4"/>
  <c r="E32" i="4"/>
  <c r="H31" i="4"/>
  <c r="F31" i="4"/>
  <c r="E31" i="4"/>
  <c r="H30" i="4"/>
  <c r="F30" i="4"/>
  <c r="E30" i="4"/>
  <c r="H29" i="4"/>
  <c r="F29" i="4"/>
  <c r="E29" i="4"/>
  <c r="H28" i="4"/>
  <c r="F28" i="4"/>
  <c r="E28" i="4"/>
  <c r="H27" i="4"/>
  <c r="F27" i="4"/>
  <c r="E27" i="4"/>
  <c r="H26" i="4"/>
  <c r="F26" i="4"/>
  <c r="E26" i="4"/>
  <c r="H25" i="4"/>
  <c r="F25" i="4"/>
  <c r="E25" i="4"/>
  <c r="H24" i="4"/>
  <c r="F24" i="4"/>
  <c r="E24" i="4"/>
  <c r="H23" i="4"/>
  <c r="F23" i="4"/>
  <c r="E23" i="4"/>
  <c r="H22" i="4"/>
  <c r="F22" i="4"/>
  <c r="E22" i="4"/>
  <c r="H21" i="4"/>
  <c r="F21" i="4"/>
  <c r="E21" i="4"/>
  <c r="H20" i="4"/>
  <c r="F20" i="4"/>
  <c r="E20" i="4"/>
  <c r="H19" i="4"/>
  <c r="F19" i="4"/>
  <c r="E19" i="4"/>
  <c r="H18" i="4"/>
  <c r="F18" i="4"/>
  <c r="E18" i="4"/>
  <c r="H17" i="4"/>
  <c r="F17" i="4"/>
  <c r="E17" i="4"/>
  <c r="H16" i="4"/>
  <c r="F16" i="4"/>
  <c r="E16" i="4"/>
  <c r="H15" i="4"/>
  <c r="F15" i="4"/>
  <c r="E15" i="4"/>
  <c r="H14" i="4"/>
  <c r="F14" i="4"/>
  <c r="E14" i="4"/>
  <c r="H13" i="4"/>
  <c r="F13" i="4"/>
  <c r="E13" i="4"/>
  <c r="H12" i="4"/>
  <c r="F12" i="4"/>
  <c r="E12" i="4"/>
  <c r="H11" i="4"/>
  <c r="F11" i="4"/>
  <c r="E11" i="4"/>
  <c r="H10" i="4"/>
  <c r="F10" i="4"/>
  <c r="E10" i="4"/>
  <c r="H9" i="4"/>
  <c r="F9" i="4"/>
  <c r="E9" i="4"/>
  <c r="H8" i="4"/>
  <c r="F8" i="4"/>
  <c r="E8" i="4"/>
  <c r="H7" i="4"/>
  <c r="F7" i="4"/>
  <c r="E7" i="4"/>
  <c r="H6" i="4"/>
  <c r="F6" i="4"/>
  <c r="E6" i="4"/>
  <c r="H5" i="4"/>
  <c r="F5" i="4"/>
  <c r="E5" i="4"/>
  <c r="H4" i="4"/>
  <c r="F4" i="4"/>
  <c r="E4" i="4"/>
  <c r="H3" i="4"/>
  <c r="F3" i="4"/>
  <c r="E3" i="4"/>
  <c r="H2" i="4"/>
  <c r="F2" i="4"/>
  <c r="E2" i="4"/>
  <c r="AI12" i="3"/>
  <c r="AG12" i="3"/>
  <c r="AG13" i="3" s="1"/>
  <c r="AF12" i="3"/>
  <c r="AF13" i="3" s="1"/>
  <c r="AD12" i="3"/>
  <c r="AA12" i="3"/>
  <c r="Y12" i="3"/>
  <c r="X12" i="3"/>
  <c r="V12" i="3"/>
  <c r="V13" i="3" s="1"/>
  <c r="U12" i="3"/>
  <c r="U13" i="3" s="1"/>
  <c r="S12" i="3"/>
  <c r="S13" i="3" s="1"/>
  <c r="P12" i="3"/>
  <c r="P13" i="3" s="1"/>
  <c r="N12" i="3"/>
  <c r="AI10" i="3"/>
  <c r="AH10" i="3"/>
  <c r="AG10" i="3"/>
  <c r="AF10" i="3"/>
  <c r="AE10" i="3"/>
  <c r="AD10" i="3"/>
  <c r="AA10" i="3"/>
  <c r="Z10" i="3"/>
  <c r="Y10" i="3"/>
  <c r="X10" i="3"/>
  <c r="W10" i="3"/>
  <c r="V10" i="3"/>
  <c r="U10" i="3"/>
  <c r="T10" i="3"/>
  <c r="S10" i="3"/>
  <c r="R10" i="3"/>
  <c r="Q10" i="3"/>
  <c r="P10" i="3"/>
  <c r="M10" i="3"/>
  <c r="L10" i="3"/>
  <c r="K10" i="3"/>
  <c r="J10" i="3"/>
  <c r="I10" i="3"/>
  <c r="H10" i="3"/>
  <c r="G10" i="3"/>
  <c r="F10" i="3"/>
  <c r="E10" i="3"/>
  <c r="O9" i="3"/>
  <c r="AI8" i="3"/>
  <c r="AH8" i="3"/>
  <c r="AG8" i="3"/>
  <c r="AF8" i="3"/>
  <c r="AE8" i="3"/>
  <c r="AA8" i="3"/>
  <c r="Z8" i="3"/>
  <c r="Y8" i="3"/>
  <c r="X8" i="3"/>
  <c r="W8" i="3"/>
  <c r="V8" i="3"/>
  <c r="U8" i="3"/>
  <c r="T8" i="3"/>
  <c r="S8" i="3"/>
  <c r="R8" i="3"/>
  <c r="Q8" i="3"/>
  <c r="P8" i="3"/>
  <c r="M8" i="3"/>
  <c r="L8" i="3"/>
  <c r="K8" i="3"/>
  <c r="J8" i="3"/>
  <c r="I8" i="3"/>
  <c r="H8" i="3"/>
  <c r="G8" i="3"/>
  <c r="F8" i="3"/>
  <c r="E8" i="3"/>
  <c r="O7" i="3"/>
  <c r="AI6" i="3"/>
  <c r="AH6" i="3"/>
  <c r="AG6" i="3"/>
  <c r="AF6" i="3"/>
  <c r="AE6" i="3"/>
  <c r="AD6" i="3"/>
  <c r="AA6" i="3"/>
  <c r="Z6" i="3"/>
  <c r="Y6" i="3"/>
  <c r="X6" i="3"/>
  <c r="W6" i="3"/>
  <c r="V6" i="3"/>
  <c r="U6" i="3"/>
  <c r="T6" i="3"/>
  <c r="S6" i="3"/>
  <c r="R6" i="3"/>
  <c r="Q6" i="3"/>
  <c r="P6" i="3"/>
  <c r="M6" i="3"/>
  <c r="L6" i="3"/>
  <c r="K6" i="3"/>
  <c r="J6" i="3"/>
  <c r="I6" i="3"/>
  <c r="H6" i="3"/>
  <c r="G6" i="3"/>
  <c r="F6" i="3"/>
  <c r="O5" i="3"/>
  <c r="AI4" i="3"/>
  <c r="AH4" i="3"/>
  <c r="AG4" i="3"/>
  <c r="AF4" i="3"/>
  <c r="AE4" i="3"/>
  <c r="AD4" i="3"/>
  <c r="AA4" i="3"/>
  <c r="Z4" i="3"/>
  <c r="Y4" i="3"/>
  <c r="X4" i="3"/>
  <c r="W4" i="3"/>
  <c r="V4" i="3"/>
  <c r="U4" i="3"/>
  <c r="T4" i="3"/>
  <c r="S4" i="3"/>
  <c r="R4" i="3"/>
  <c r="Q4" i="3"/>
  <c r="M4" i="3"/>
  <c r="L4" i="3"/>
  <c r="K4" i="3"/>
  <c r="J4" i="3"/>
  <c r="I4" i="3"/>
  <c r="H4" i="3"/>
  <c r="G4" i="3"/>
  <c r="F4" i="3"/>
  <c r="E4" i="3"/>
  <c r="O3" i="3"/>
  <c r="E51" i="1"/>
  <c r="E50" i="1"/>
  <c r="H50" i="1" s="1"/>
  <c r="I50" i="1" s="1"/>
  <c r="D50" i="1"/>
  <c r="E49" i="1"/>
  <c r="D49" i="1"/>
  <c r="E47" i="1"/>
  <c r="G47" i="1" s="1"/>
  <c r="E46" i="1"/>
  <c r="E45" i="1"/>
  <c r="G45" i="1" s="1"/>
  <c r="D45" i="1"/>
  <c r="E44" i="1"/>
  <c r="H44" i="1" s="1"/>
  <c r="D44" i="1"/>
  <c r="E43" i="1"/>
  <c r="E42" i="1"/>
  <c r="H42" i="1" s="1"/>
  <c r="D42" i="1"/>
  <c r="E41" i="1"/>
  <c r="H41" i="1" s="1"/>
  <c r="I41" i="1" s="1"/>
  <c r="D41" i="1"/>
  <c r="E40" i="1"/>
  <c r="D40" i="1"/>
  <c r="E39" i="1"/>
  <c r="G39" i="1" s="1"/>
  <c r="D39" i="1"/>
  <c r="E37" i="1"/>
  <c r="G37" i="1" s="1"/>
  <c r="D37" i="1"/>
  <c r="E36" i="1"/>
  <c r="G36" i="1" s="1"/>
  <c r="D36" i="1"/>
  <c r="E35" i="1"/>
  <c r="H35" i="1" s="1"/>
  <c r="D35" i="1"/>
  <c r="E33" i="1"/>
  <c r="H33" i="1" s="1"/>
  <c r="I33" i="1" s="1"/>
  <c r="D33" i="1"/>
  <c r="E32" i="1"/>
  <c r="D32" i="1"/>
  <c r="E30" i="1"/>
  <c r="G30" i="1" s="1"/>
  <c r="D30" i="1"/>
  <c r="E29" i="1"/>
  <c r="G29" i="1" s="1"/>
  <c r="D29" i="1"/>
  <c r="E28" i="1"/>
  <c r="G28" i="1" s="1"/>
  <c r="D28" i="1"/>
  <c r="E27" i="1"/>
  <c r="G27" i="1" s="1"/>
  <c r="D27" i="1"/>
  <c r="E26" i="1"/>
  <c r="H26" i="1" s="1"/>
  <c r="D26" i="1"/>
  <c r="E25" i="1"/>
  <c r="H25" i="1" s="1"/>
  <c r="D25" i="1"/>
  <c r="E24" i="1"/>
  <c r="H24" i="1" s="1"/>
  <c r="I24" i="1" s="1"/>
  <c r="D24" i="1"/>
  <c r="E23" i="1"/>
  <c r="D23" i="1"/>
  <c r="E22" i="1"/>
  <c r="G22" i="1" s="1"/>
  <c r="E21" i="1"/>
  <c r="G21" i="1" s="1"/>
  <c r="D21" i="1"/>
  <c r="E20" i="1"/>
  <c r="G20" i="1" s="1"/>
  <c r="D20" i="1"/>
  <c r="E19" i="1"/>
  <c r="G19" i="1" s="1"/>
  <c r="D19" i="1"/>
  <c r="E18" i="1"/>
  <c r="G18" i="1" s="1"/>
  <c r="D18" i="1"/>
  <c r="E17" i="1"/>
  <c r="H17" i="1" s="1"/>
  <c r="J17" i="1" s="1"/>
  <c r="K17" i="1" s="1"/>
  <c r="D17" i="1"/>
  <c r="E16" i="1"/>
  <c r="H16" i="1" s="1"/>
  <c r="D16" i="1"/>
  <c r="E15" i="1"/>
  <c r="G15" i="1" s="1"/>
  <c r="D15" i="1"/>
  <c r="E14" i="1"/>
  <c r="H14" i="1" s="1"/>
  <c r="I14" i="1" s="1"/>
  <c r="D14" i="1"/>
  <c r="E13" i="1"/>
  <c r="D13" i="1"/>
  <c r="E12" i="1"/>
  <c r="G12" i="1" s="1"/>
  <c r="D12" i="1"/>
  <c r="E8" i="1"/>
  <c r="H8" i="1" s="1"/>
  <c r="D8" i="1"/>
  <c r="E7" i="1"/>
  <c r="H7" i="1" s="1"/>
  <c r="D7" i="1"/>
  <c r="E6" i="1"/>
  <c r="E5" i="1"/>
  <c r="H5" i="1" s="1"/>
  <c r="D5" i="1"/>
  <c r="E4" i="1"/>
  <c r="H4" i="1" s="1"/>
  <c r="J4" i="1" s="1"/>
  <c r="K4" i="1" s="1"/>
  <c r="D4" i="1"/>
  <c r="H36" i="1" l="1"/>
  <c r="J36" i="1" s="1"/>
  <c r="K36" i="1" s="1"/>
  <c r="G14" i="1"/>
  <c r="H22" i="1"/>
  <c r="J22" i="1" s="1"/>
  <c r="K22" i="1" s="1"/>
  <c r="H28" i="1"/>
  <c r="J28" i="1" s="1"/>
  <c r="K28" i="1" s="1"/>
  <c r="H18" i="1"/>
  <c r="J18" i="1" s="1"/>
  <c r="K18" i="1" s="1"/>
  <c r="G26" i="1"/>
  <c r="D22" i="1"/>
  <c r="G17" i="1"/>
  <c r="H20" i="1"/>
  <c r="J20" i="1" s="1"/>
  <c r="K20" i="1" s="1"/>
  <c r="H29" i="1"/>
  <c r="J29" i="1" s="1"/>
  <c r="K29" i="1" s="1"/>
  <c r="G42" i="1"/>
  <c r="H45" i="1"/>
  <c r="J45" i="1" s="1"/>
  <c r="K45" i="1" s="1"/>
  <c r="H12" i="1"/>
  <c r="J12" i="1" s="1"/>
  <c r="K12" i="1" s="1"/>
  <c r="H30" i="1"/>
  <c r="J30" i="1" s="1"/>
  <c r="K30" i="1" s="1"/>
  <c r="AD13" i="3"/>
  <c r="AI13" i="3"/>
  <c r="AO13" i="3"/>
  <c r="X13" i="3"/>
  <c r="Y13" i="3"/>
  <c r="AA13" i="3"/>
  <c r="AJ13" i="3"/>
  <c r="J8" i="1"/>
  <c r="K8" i="1" s="1"/>
  <c r="I8" i="1"/>
  <c r="J26" i="1"/>
  <c r="K26" i="1" s="1"/>
  <c r="I26" i="1"/>
  <c r="G25" i="1"/>
  <c r="H19" i="1"/>
  <c r="D46" i="1"/>
  <c r="H15" i="1"/>
  <c r="J15" i="1" s="1"/>
  <c r="K15" i="1" s="1"/>
  <c r="H39" i="1"/>
  <c r="J9" i="5"/>
  <c r="G8" i="1"/>
  <c r="G33" i="1"/>
  <c r="H37" i="1"/>
  <c r="J37" i="1" s="1"/>
  <c r="K37" i="1" s="1"/>
  <c r="H47" i="1"/>
  <c r="J50" i="1"/>
  <c r="K50" i="1" s="1"/>
  <c r="J33" i="1"/>
  <c r="K33" i="1" s="1"/>
  <c r="J7" i="5"/>
  <c r="E3" i="1"/>
  <c r="G3" i="1" s="1"/>
  <c r="D3" i="1"/>
  <c r="H6" i="1"/>
  <c r="G6" i="1"/>
  <c r="J44" i="1"/>
  <c r="K44" i="1" s="1"/>
  <c r="I44" i="1"/>
  <c r="H51" i="1"/>
  <c r="G51" i="1"/>
  <c r="I7" i="1"/>
  <c r="J7" i="1"/>
  <c r="K7" i="1" s="1"/>
  <c r="I35" i="1"/>
  <c r="J35" i="1"/>
  <c r="K35" i="1" s="1"/>
  <c r="H43" i="1"/>
  <c r="G43" i="1"/>
  <c r="I5" i="1"/>
  <c r="J5" i="1"/>
  <c r="K5" i="1" s="1"/>
  <c r="J16" i="1"/>
  <c r="K16" i="1" s="1"/>
  <c r="I16" i="1"/>
  <c r="H32" i="1"/>
  <c r="G32" i="1"/>
  <c r="E38" i="1"/>
  <c r="D38" i="1"/>
  <c r="J3" i="5"/>
  <c r="J12" i="5" s="1"/>
  <c r="J42" i="1"/>
  <c r="K42" i="1" s="1"/>
  <c r="I42" i="1"/>
  <c r="H46" i="1"/>
  <c r="G46" i="1"/>
  <c r="H49" i="1"/>
  <c r="G49" i="1"/>
  <c r="J14" i="1"/>
  <c r="K14" i="1" s="1"/>
  <c r="G41" i="1"/>
  <c r="D6" i="1"/>
  <c r="G24" i="1"/>
  <c r="J41" i="1"/>
  <c r="K41" i="1" s="1"/>
  <c r="G44" i="1"/>
  <c r="D51" i="1"/>
  <c r="O12" i="3"/>
  <c r="I17" i="1"/>
  <c r="H13" i="1"/>
  <c r="G13" i="1"/>
  <c r="G16" i="1"/>
  <c r="H27" i="1"/>
  <c r="G4" i="1"/>
  <c r="G7" i="1"/>
  <c r="J24" i="1"/>
  <c r="K24" i="1" s="1"/>
  <c r="G35" i="1"/>
  <c r="H40" i="1"/>
  <c r="G40" i="1"/>
  <c r="D43" i="1"/>
  <c r="H21" i="1"/>
  <c r="J25" i="1"/>
  <c r="K25" i="1" s="1"/>
  <c r="I25" i="1"/>
  <c r="G5" i="1"/>
  <c r="I4" i="1"/>
  <c r="H23" i="1"/>
  <c r="G23" i="1"/>
  <c r="D47" i="1"/>
  <c r="G50" i="1"/>
  <c r="I36" i="1" l="1"/>
  <c r="I37" i="1"/>
  <c r="I22" i="1"/>
  <c r="I12" i="1"/>
  <c r="I30" i="1"/>
  <c r="I20" i="1"/>
  <c r="I18" i="1"/>
  <c r="I28" i="1"/>
  <c r="I45" i="1"/>
  <c r="I29" i="1"/>
  <c r="I15" i="1"/>
  <c r="I39" i="1"/>
  <c r="J39" i="1"/>
  <c r="K39" i="1" s="1"/>
  <c r="I47" i="1"/>
  <c r="J47" i="1"/>
  <c r="K47" i="1" s="1"/>
  <c r="J19" i="1"/>
  <c r="K19" i="1" s="1"/>
  <c r="I19" i="1"/>
  <c r="J13" i="1"/>
  <c r="K13" i="1" s="1"/>
  <c r="I13" i="1"/>
  <c r="I23" i="1"/>
  <c r="J23" i="1"/>
  <c r="K23" i="1" s="1"/>
  <c r="I43" i="1"/>
  <c r="J43" i="1"/>
  <c r="K43" i="1" s="1"/>
  <c r="J49" i="1"/>
  <c r="K49" i="1" s="1"/>
  <c r="I49" i="1"/>
  <c r="J32" i="1"/>
  <c r="K32" i="1" s="1"/>
  <c r="I32" i="1"/>
  <c r="J40" i="1"/>
  <c r="K40" i="1" s="1"/>
  <c r="I40" i="1"/>
  <c r="J6" i="1"/>
  <c r="K6" i="1" s="1"/>
  <c r="I6" i="1"/>
  <c r="I21" i="1"/>
  <c r="J21" i="1"/>
  <c r="K21" i="1" s="1"/>
  <c r="J51" i="1"/>
  <c r="K51" i="1" s="1"/>
  <c r="I51" i="1"/>
  <c r="J27" i="1"/>
  <c r="K27" i="1" s="1"/>
  <c r="I27" i="1"/>
  <c r="J46" i="1"/>
  <c r="K46" i="1" s="1"/>
  <c r="I46" i="1"/>
  <c r="H38" i="1"/>
  <c r="G38" i="1"/>
  <c r="E34" i="1"/>
  <c r="D34" i="1"/>
  <c r="H3" i="1"/>
  <c r="I3" i="1" s="1"/>
  <c r="D2" i="1" l="1"/>
  <c r="E2" i="1"/>
  <c r="J3" i="1"/>
  <c r="K3" i="1" s="1"/>
  <c r="G34" i="1"/>
  <c r="H34" i="1"/>
  <c r="J38" i="1"/>
  <c r="K38" i="1" s="1"/>
  <c r="I38" i="1"/>
  <c r="H2" i="1" l="1"/>
  <c r="G2" i="1"/>
  <c r="E48" i="1"/>
  <c r="D48" i="1"/>
  <c r="J34" i="1"/>
  <c r="K34" i="1" s="1"/>
  <c r="I34" i="1"/>
  <c r="E31" i="1"/>
  <c r="D31" i="1"/>
  <c r="J2" i="1" l="1"/>
  <c r="K2" i="1" s="1"/>
  <c r="I2" i="1"/>
  <c r="G48" i="1"/>
  <c r="H48" i="1"/>
  <c r="E10" i="1"/>
  <c r="D10" i="1"/>
  <c r="E9" i="1"/>
  <c r="D9" i="1"/>
  <c r="G31" i="1"/>
  <c r="H31" i="1"/>
  <c r="E11" i="1"/>
  <c r="D11" i="1"/>
  <c r="H10" i="1" l="1"/>
  <c r="G10" i="1"/>
  <c r="H11" i="1"/>
  <c r="G11" i="1"/>
  <c r="J48" i="1"/>
  <c r="K48" i="1" s="1"/>
  <c r="I48" i="1"/>
  <c r="H9" i="1"/>
  <c r="G9" i="1"/>
  <c r="J31" i="1"/>
  <c r="K31" i="1" s="1"/>
  <c r="I31" i="1"/>
  <c r="J11" i="1" l="1"/>
  <c r="K11" i="1" s="1"/>
  <c r="I11" i="1"/>
  <c r="I9" i="1"/>
  <c r="J9" i="1"/>
  <c r="H53" i="1"/>
  <c r="J10" i="1"/>
  <c r="K10" i="1" s="1"/>
  <c r="I10" i="1"/>
  <c r="K9" i="1" l="1"/>
  <c r="K53" i="1" s="1"/>
  <c r="J53" i="1"/>
  <c r="I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June 2020
</t>
        </r>
      </text>
    </comment>
    <comment ref="C4" authorId="0" shapeId="0" xr:uid="{00000000-0006-0000-0100-000002000000}">
      <text>
        <r>
          <rPr>
            <sz val="10"/>
            <color rgb="FF000000"/>
            <rFont val="Arial"/>
            <family val="2"/>
          </rPr>
          <t>June 2021</t>
        </r>
      </text>
    </comment>
    <comment ref="C13" authorId="0" shapeId="0" xr:uid="{00000000-0006-0000-0100-000003000000}">
      <text>
        <r>
          <rPr>
            <sz val="10"/>
            <color rgb="FF000000"/>
            <rFont val="Arial"/>
            <family val="2"/>
          </rPr>
          <t>Jan 2021</t>
        </r>
      </text>
    </comment>
    <comment ref="C19" authorId="0" shapeId="0" xr:uid="{00000000-0006-0000-0100-000004000000}">
      <text>
        <r>
          <rPr>
            <sz val="10"/>
            <color rgb="FF000000"/>
            <rFont val="Arial"/>
            <family val="2"/>
          </rPr>
          <t xml:space="preserve">Seems high - Netflix viewer penentration from %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" authorId="0" shapeId="0" xr:uid="{00000000-0006-0000-0300-000001000000}">
      <text>
        <r>
          <rPr>
            <sz val="10"/>
            <color rgb="FF000000"/>
            <rFont val="Arial"/>
            <family val="2"/>
          </rPr>
          <t xml:space="preserve">2020
</t>
        </r>
      </text>
    </comment>
    <comment ref="D35" authorId="0" shapeId="0" xr:uid="{00000000-0006-0000-0300-000002000000}">
      <text>
        <r>
          <rPr>
            <sz val="10"/>
            <color rgb="FF000000"/>
            <rFont val="Arial"/>
            <family val="2"/>
          </rPr>
          <t xml:space="preserve">2019
</t>
        </r>
      </text>
    </comment>
  </commentList>
</comments>
</file>

<file path=xl/sharedStrings.xml><?xml version="1.0" encoding="utf-8"?>
<sst xmlns="http://schemas.openxmlformats.org/spreadsheetml/2006/main" count="853" uniqueCount="418">
  <si>
    <t xml:space="preserve">Country </t>
  </si>
  <si>
    <t xml:space="preserve"># of Subscribers Q1 2021 </t>
  </si>
  <si>
    <t>Average Monthly Revenue per Paying Membership - Q1 2021 ($)</t>
  </si>
  <si>
    <t xml:space="preserve">Q1 2021 Revenue $ </t>
  </si>
  <si>
    <t># of Subscribers Q2 2021</t>
  </si>
  <si>
    <t>Average Monthly Revenue per Paying Membership - Q2 2021 ($)</t>
  </si>
  <si>
    <t xml:space="preserve">Q2 2021 Revenue $ </t>
  </si>
  <si>
    <t># of Subscribers Q3 2021 (Estimate)</t>
  </si>
  <si>
    <t xml:space="preserve">Q3 2021 Revenue $ (Estimate) </t>
  </si>
  <si>
    <t># of Subscribers Q4 2021 (Estimate)</t>
  </si>
  <si>
    <t xml:space="preserve">Q4 2021 Revenue $ (Estimate) </t>
  </si>
  <si>
    <t>Source</t>
  </si>
  <si>
    <t>Data Details</t>
  </si>
  <si>
    <t>Date From</t>
  </si>
  <si>
    <t>Additional Notes</t>
  </si>
  <si>
    <t xml:space="preserve">Argentina </t>
  </si>
  <si>
    <t>https://www.clarin.com/tecnologia/argentina-10-paises-suscriptores-netflix-mundo_0_gqaLXSjU.html</t>
  </si>
  <si>
    <t>Came from Reed Hastings</t>
  </si>
  <si>
    <t>Feb 2020 (Q1 2020)</t>
  </si>
  <si>
    <t>Australia</t>
  </si>
  <si>
    <t>https://www.telsyte.com.au/announcements/2020/08/17/subscription-home-entertainment-soars-in-australia</t>
  </si>
  <si>
    <t>Aug 2020 (Q3 2020)</t>
  </si>
  <si>
    <t>Austria</t>
  </si>
  <si>
    <t>https://rm.coe.int/trends-in-the-vod-market-in-eu28-final-version/1680a1511a</t>
  </si>
  <si>
    <r>
      <t xml:space="preserve">2,378,000 subscribers to SVOD services. 39%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</si>
  <si>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Jan 2021 (Q1 2021)</t>
  </si>
  <si>
    <t>Belgium</t>
  </si>
  <si>
    <r>
      <t xml:space="preserve">3,152,000 subscribers to SVOD services. 52%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</si>
  <si>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Brazil</t>
  </si>
  <si>
    <t>https://olhardigital.com.br/en/2020/09/18/news/netflix%27s-revenue-in-brazil-should-surpass-the-globe-in-2022/</t>
  </si>
  <si>
    <t>Wall Street analysts</t>
  </si>
  <si>
    <t>June 2020 (Q2 2020)</t>
  </si>
  <si>
    <t>Bulgaria</t>
  </si>
  <si>
    <r>
      <t xml:space="preserve">440,000 subscribers to SVOD services. 39%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</si>
  <si>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Canada</t>
  </si>
  <si>
    <t>https://s22.q4cdn.com/959853165/files/doc_financials/2021/q1/FINAL-Q1-21-Shareholder-Letter.pdf</t>
  </si>
  <si>
    <t xml:space="preserve">Used the percentage of US users to Canadian users in the 2019 10-K report. So, of 67,662,000 users 61,043,000 were US users. So 9.02% are Canadian. 
Based on the latest UCAN figures, that means 6,709,076 users are Canadian and 67,670,924 are American. </t>
  </si>
  <si>
    <t>Q1 2021</t>
  </si>
  <si>
    <t>Chile</t>
  </si>
  <si>
    <t>https://www.digitaltvresearch.com/ugc/Latin%20America%20OTT%20TV%20and%20Video%20Forecasts%202018%20TOC_toc_210.pdf</t>
  </si>
  <si>
    <t>Estimated figure for 2019 -- in line with predictions for 2023, too (969k)</t>
  </si>
  <si>
    <t>Colombia</t>
  </si>
  <si>
    <t>https://www.crcom.gov.co/uploads/images/files/ESTUDIO-OTT-COLOMBIA.pdf 
https://www.euromonitor.com/colombia/country-factfile</t>
  </si>
  <si>
    <t>Government study suggests 13 percent of households have paid access to Netflix. 2 percent watch content from an account outside of their home. 17,074,900 households in Colombia.</t>
  </si>
  <si>
    <r>
      <rPr>
        <i/>
        <sz val="10"/>
        <rFont val="Arial"/>
        <family val="2"/>
      </rPr>
      <t xml:space="preserve">2 million viewers has also been quoted: </t>
    </r>
    <r>
      <rPr>
        <i/>
        <u/>
        <sz val="10"/>
        <color rgb="FF1155CC"/>
        <rFont val="Arial"/>
        <family val="2"/>
      </rPr>
      <t>https://revistadiners.com.co/cultura/cine/78762_netflix-colombia-los-mejores-trucos-que-debe-saber/</t>
    </r>
    <r>
      <rPr>
        <i/>
        <sz val="10"/>
        <rFont val="Arial"/>
        <family val="2"/>
      </rPr>
      <t xml:space="preserve"> </t>
    </r>
  </si>
  <si>
    <t>Costa Rica</t>
  </si>
  <si>
    <t>https://www.globenewswire.com/news-release/2020/03/11/1998700/0/en/Latin-American-OTT-TV-and-Video-Insights-2010-2025-by-Household-Penetration-SVOD-Subscribers-and-OTT-Revenues-for-Movies-TV-Episodes.html</t>
  </si>
  <si>
    <t>Estimate for end 2019</t>
  </si>
  <si>
    <t>Croatia</t>
  </si>
  <si>
    <r>
      <t xml:space="preserve">209,000 subscribers to SVOD services. 55%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</si>
  <si>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Cyprus</t>
  </si>
  <si>
    <r>
      <t xml:space="preserve">82,000 subscribers to SVOD services. 60%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</si>
  <si>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Czech Republic</t>
  </si>
  <si>
    <r>
      <t xml:space="preserve">876,000 subscribers to SVOD services. 52%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</si>
  <si>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Denmark</t>
  </si>
  <si>
    <r>
      <t xml:space="preserve">3,826,000 subscribers to SVOD services. 24%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</si>
  <si>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Estonia</t>
  </si>
  <si>
    <r>
      <t xml:space="preserve">122,000 subscribers to SVOD services. 43%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</si>
  <si>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 xml:space="preserve">Finland </t>
  </si>
  <si>
    <r>
      <t xml:space="preserve">2,536,000 subscribers to SVOD services. 29%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</si>
  <si>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France</t>
  </si>
  <si>
    <r>
      <t xml:space="preserve">15,453,000 subscribers to SVOD services. 54%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</si>
  <si>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Germany</t>
  </si>
  <si>
    <r>
      <t xml:space="preserve">33,333,000 subscribers to SVOD services. 32%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</si>
  <si>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Greece</t>
  </si>
  <si>
    <r>
      <t xml:space="preserve">939,000 subscribers to SVOD services. 55%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</si>
  <si>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Hungary</t>
  </si>
  <si>
    <r>
      <t xml:space="preserve">690,000 subscribers to SVOD services. 49%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</si>
  <si>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India</t>
  </si>
  <si>
    <r>
      <rPr>
        <u/>
        <sz val="10"/>
        <color rgb="FF1155CC"/>
        <rFont val="Arial"/>
        <family val="2"/>
      </rPr>
      <t xml:space="preserve">https://www.hollywoodreporter.com/news/netflix-invest-400m-indian-content-says-ceo-reed-hastings-1260159
https://www.livemint.com/companies/company-results/disney-hotstar-notches-up-34-mn-subscribers-in-india-indonesia-11620977152919.html 
</t>
    </r>
    <r>
      <rPr>
        <u/>
        <sz val="10"/>
        <color rgb="FF1155CC"/>
        <rFont val="Arial"/>
        <family val="2"/>
      </rPr>
      <t>https://www.business-standard.com/article/entertainment/battle-of-subscribers-netflix-slows-down-in-race-with-disney-hotstar-121042801307_1.html</t>
    </r>
  </si>
  <si>
    <t xml:space="preserve">Closed 2019 with 2 million users with Reed Hastings suggesting the next 100m subscribers would come from India. Media Partners Asia's new estimate for the end of 2020 is 4.6 million.  </t>
  </si>
  <si>
    <t>Dec 2019 (Q4 2019)</t>
  </si>
  <si>
    <t>Indonesia</t>
  </si>
  <si>
    <r>
      <rPr>
        <u/>
        <sz val="10"/>
        <color rgb="FF1155CC"/>
        <rFont val="Arial"/>
        <family val="2"/>
      </rPr>
      <t>https://www.techinasia.com/viu-leads-ott-platforms-market-305m-users-southeast-asia
https://www.hollywoodreporter.com/business/business-news/disney-hotstar-takes-subscriber-lead-over-netflix-in-growing-indonesia-study-4117979/</t>
    </r>
    <r>
      <rPr>
        <sz val="10"/>
        <color rgb="FF000000"/>
        <rFont val="Arial"/>
        <family val="2"/>
      </rPr>
      <t xml:space="preserve"> </t>
    </r>
  </si>
  <si>
    <t>Ireland</t>
  </si>
  <si>
    <r>
      <t xml:space="preserve">978,000 subscribers to SVOD services. 54%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</si>
  <si>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Italy</t>
  </si>
  <si>
    <r>
      <t xml:space="preserve">13,136,000 subscribers to SVOD services. 28%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</si>
  <si>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Japan</t>
  </si>
  <si>
    <t>https://asia.nikkei.com/Business/Media-Entertainment/Netflix-hikes-Japan-prices-after-pandemic-pulls-in-2m-new-users</t>
  </si>
  <si>
    <t>Added 2m in the last year</t>
  </si>
  <si>
    <t>Latvia</t>
  </si>
  <si>
    <r>
      <t xml:space="preserve">162,000 subscribers to SVOD services. 35%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</si>
  <si>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Lithuania</t>
  </si>
  <si>
    <r>
      <t xml:space="preserve">321,000 subscribers to SVOD services. 35%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</si>
  <si>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Luxembourg</t>
  </si>
  <si>
    <r>
      <t xml:space="preserve">144,000 subscribers to SVOD services. 58%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</si>
  <si>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Malta</t>
  </si>
  <si>
    <r>
      <t xml:space="preserve">59,000 subscribers to SVOD services. 51%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</si>
  <si>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Mexico</t>
  </si>
  <si>
    <t>https://www.eleconomista.com.mx/empresas/Mexico-cerro-el-2019-con-mas-de-10-millones-de-cuentas-OTT-pagadas-20200122-0052.html</t>
  </si>
  <si>
    <t>Sept 2019</t>
  </si>
  <si>
    <t>Netherlands</t>
  </si>
  <si>
    <r>
      <t xml:space="preserve">6,250,000 subscribers to SVOD services. 44%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</si>
  <si>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New Zealand</t>
  </si>
  <si>
    <r>
      <rPr>
        <u/>
        <sz val="10"/>
        <color rgb="FF1155CC"/>
        <rFont val="Arial"/>
        <family val="2"/>
      </rPr>
      <t>https://www.roymorgan.com/findings/8623-new-zealand-pay-tv-services-december-2020-202102150627
https://www.comparitech.com/blog/vpn-privacy/netflix-statistics-facts-figures/</t>
    </r>
    <r>
      <rPr>
        <sz val="10"/>
        <color rgb="FF000000"/>
        <rFont val="Arial"/>
        <family val="2"/>
      </rPr>
      <t xml:space="preserve"> </t>
    </r>
  </si>
  <si>
    <t>Watched by 2,141,000 people. 41 percent of people watch Netflix without paying = 1,236,190</t>
  </si>
  <si>
    <t>Feb 2021 (Q1 2021)</t>
  </si>
  <si>
    <t>Norway</t>
  </si>
  <si>
    <r>
      <rPr>
        <u/>
        <sz val="10"/>
        <color rgb="FF1155CC"/>
        <rFont val="Arial"/>
        <family val="2"/>
      </rPr>
      <t xml:space="preserve">https://www.tek.no/nyheter/nyhet/i/vQabVX/nordmenn-stroemmer-mest-av-alle-i-norden
</t>
    </r>
    <r>
      <rPr>
        <sz val="10"/>
        <color rgb="FF000000"/>
        <rFont val="Arial"/>
        <family val="2"/>
      </rPr>
      <t xml:space="preserve">https://www.comparitech.com/blog/vpn-privacy/netflix-statistics-facts-figures/ 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https://www.tono.no/8-av-10-strommer-film-og-tv/
https://polarismusichub.com/wp-content/uploads/2020/05/Full_Report_Polaris_Nordic_Digital-Music-in-the-Nordics-2020.pdf</t>
    </r>
    <r>
      <rPr>
        <sz val="10"/>
        <color rgb="FF000000"/>
        <rFont val="Arial"/>
        <family val="2"/>
      </rPr>
      <t xml:space="preserve"> </t>
    </r>
  </si>
  <si>
    <t>Survey conducted by YouGov found that 57 percent of Norwegians have access to Netflix. Population of Norway is 5.328 million = 2,985,660 Norwegians have access to Netflix. 41 percent of people watch Netflix without paying = 1,761,539</t>
  </si>
  <si>
    <t>Estimated figures are close to the 5.6m Nordic Netflix subscriptions estimated here: https://www.digitaltveurope.com/2020/12/03/nordics-a-booming-market-for-svod-operators-with-three-million-subs-added-in-2020/</t>
  </si>
  <si>
    <t>Poland</t>
  </si>
  <si>
    <r>
      <t xml:space="preserve">4,685,000 subscribers to SVOD services. 37%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</si>
  <si>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Portugal</t>
  </si>
  <si>
    <r>
      <t xml:space="preserve">1,473,000 subscribers to SVOD services. 47%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</si>
  <si>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Romania</t>
  </si>
  <si>
    <r>
      <t xml:space="preserve">1,160,000 subscribers to SVOD services. 47%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</si>
  <si>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Russia</t>
  </si>
  <si>
    <r>
      <rPr>
        <u/>
        <sz val="10"/>
        <color rgb="FF1155CC"/>
        <rFont val="Arial"/>
        <family val="2"/>
      </rPr>
      <t>https://tbivision.com/2020/03/17/netflix-subscribers-grow-in-russia-as-online-video-surges/</t>
    </r>
    <r>
      <rPr>
        <sz val="10"/>
        <color rgb="FF000000"/>
        <rFont val="Arial"/>
        <family val="2"/>
      </rPr>
      <t xml:space="preserve"> 
</t>
    </r>
    <r>
      <rPr>
        <u/>
        <sz val="10"/>
        <color rgb="FF1155CC"/>
        <rFont val="Arial"/>
        <family val="2"/>
      </rPr>
      <t>https://www.broadbandtvnews.com/2021/04/05/netflix-russian-figures-revealed/</t>
    </r>
    <r>
      <rPr>
        <sz val="10"/>
        <color rgb="FF000000"/>
        <rFont val="Arial"/>
        <family val="2"/>
      </rPr>
      <t xml:space="preserve"> </t>
    </r>
  </si>
  <si>
    <t>180,000 to 500,000 estimated at the end of 2020. Another report suggested 140,000 in Q1 2020.</t>
  </si>
  <si>
    <t>Dec 2020 (Q4 2020)</t>
  </si>
  <si>
    <t>Singapore</t>
  </si>
  <si>
    <r>
      <rPr>
        <u/>
        <sz val="10"/>
        <color rgb="FF1155CC"/>
        <rFont val="Arial"/>
        <family val="2"/>
      </rPr>
      <t>https://blackbox.com.sg/everyone/2021/02/22/entertainment-the-streaming-wars-have-only-just-begun
https://www.singstat.gov.sg/find-data/search-by-theme/households/households/latest-data</t>
    </r>
    <r>
      <rPr>
        <sz val="10"/>
        <color rgb="FF000000"/>
        <rFont val="Arial"/>
        <family val="2"/>
      </rPr>
      <t xml:space="preserve"> 
</t>
    </r>
    <r>
      <rPr>
        <u/>
        <sz val="10"/>
        <color rgb="FF1155CC"/>
        <rFont val="Arial"/>
        <family val="2"/>
      </rPr>
      <t>https://www.comparitech.com/blog/vpn-privacy/netflix-statistics-facts-figures/</t>
    </r>
    <r>
      <rPr>
        <sz val="10"/>
        <color rgb="FF000000"/>
        <rFont val="Arial"/>
        <family val="2"/>
      </rPr>
      <t xml:space="preserve"> </t>
    </r>
  </si>
  <si>
    <t xml:space="preserve">57 percent of households subscribe to Netflix. 1,372,600 households in Singapore. 41 percent of people watch Netflix without paying = 446,472 </t>
  </si>
  <si>
    <t>Slovak Republic</t>
  </si>
  <si>
    <r>
      <t xml:space="preserve">451,000 subscribers to SVOD services. 42%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</si>
  <si>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Slovenia</t>
  </si>
  <si>
    <r>
      <t xml:space="preserve">243,000 subscribers to SVOD services. 38%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</si>
  <si>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South Africa</t>
  </si>
  <si>
    <t>https://www.businesslive.co.za/bd/companies/2021-01-19-netflix-still-needs-to-convince-south-africans-to-choose-streaming/</t>
  </si>
  <si>
    <t>2m in Africa as a whole. Market dominated by MultiChoice (8.7m customers)</t>
  </si>
  <si>
    <t>South Korea</t>
  </si>
  <si>
    <t>https://www.hollywoodreporter.com/business/business-news/netflix-reports-south-korea-profit-jump-in-rare-public-disclosure-4166254/</t>
  </si>
  <si>
    <t>Figures from Netflix. Media Partners Asia predicts 5.3 million by the end of the year (2021)</t>
  </si>
  <si>
    <t>Spain</t>
  </si>
  <si>
    <r>
      <t xml:space="preserve">10,824,000 subscribers to SVOD services. 44%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</si>
  <si>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Sweden</t>
  </si>
  <si>
    <r>
      <t xml:space="preserve">5.039,000 subscribers to SVOD services. 34%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</si>
  <si>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Switzerland</t>
  </si>
  <si>
    <t>https://www.igem.ch/digimonitor-studie-mediennutzung/</t>
  </si>
  <si>
    <t>2.2m stream Netflix. 41 percent of people watch Netflix without paying = 1,298,000</t>
  </si>
  <si>
    <t>Sep 2020 (Q3 2020)</t>
  </si>
  <si>
    <t>Turkey</t>
  </si>
  <si>
    <r>
      <rPr>
        <u/>
        <sz val="10"/>
        <color rgb="FF1155CC"/>
        <rFont val="Arial"/>
        <family val="2"/>
      </rPr>
      <t>https://seenews.com/news/netflix-to-open-office-in-istanbul-report-723270
https://www.dailysabah.com/business/tech/pandemic-tariff-netflix-hikes-prices-in-turkey-by-up-to-50</t>
    </r>
    <r>
      <rPr>
        <sz val="10"/>
        <color rgb="FF000000"/>
        <rFont val="Arial"/>
        <family val="2"/>
      </rPr>
      <t xml:space="preserve"> </t>
    </r>
  </si>
  <si>
    <t>"More than" 3 million -- figure from Reed Hastings</t>
  </si>
  <si>
    <t>UAE</t>
  </si>
  <si>
    <r>
      <rPr>
        <u/>
        <sz val="10"/>
        <color rgb="FF1155CC"/>
        <rFont val="Arial"/>
        <family val="2"/>
      </rPr>
      <t>https://www.digitaltvresearch.com/ugc/press/239.pdf
https://gulfnews.com/business/even-for-web-streaming-tv-matters-in-the-uae-1.62586921</t>
    </r>
    <r>
      <rPr>
        <sz val="10"/>
        <color rgb="FF000000"/>
        <rFont val="Arial"/>
        <family val="2"/>
      </rPr>
      <t xml:space="preserve"> </t>
    </r>
  </si>
  <si>
    <t>322k - estimate for 2019 -- in line with predictions for 2023, too (482k).</t>
  </si>
  <si>
    <t>United Kingdom</t>
  </si>
  <si>
    <r>
      <t xml:space="preserve">31,791,000 subscribers to SVOD services. 40% subscribe to Netflix. </t>
    </r>
    <r>
      <rPr>
        <i/>
        <sz val="10"/>
        <rFont val="Arial"/>
        <family val="2"/>
      </rPr>
      <t xml:space="preserve">Trends in the VOD Market in EU28. </t>
    </r>
    <r>
      <rPr>
        <sz val="10"/>
        <color rgb="FF000000"/>
        <rFont val="Arial"/>
        <family val="2"/>
      </rPr>
      <t xml:space="preserve">European Audiovisual Observatory (OAS) </t>
    </r>
  </si>
  <si>
    <t>United States</t>
  </si>
  <si>
    <t>Vietnam</t>
  </si>
  <si>
    <t>https://vietnamfinance.vn/netflix-dang-kinh-doanh-nhu-the-nao-tai-viet-nam-20180504224245988.htm</t>
  </si>
  <si>
    <t>Report from the Ministry of Information and Communications.</t>
  </si>
  <si>
    <t>Nov 2020 (Q4 2020)</t>
  </si>
  <si>
    <t>Country</t>
  </si>
  <si>
    <t xml:space="preserve">End of 2020 figures </t>
  </si>
  <si>
    <t xml:space="preserve">Most up-to-date figures </t>
  </si>
  <si>
    <t xml:space="preserve">Notes </t>
  </si>
  <si>
    <t>Date Article Published</t>
  </si>
  <si>
    <t xml:space="preserve">Partially useful links </t>
  </si>
  <si>
    <t xml:space="preserve">CANT FIND </t>
  </si>
  <si>
    <t xml:space="preserve">5.9 M monthly "viewers" </t>
  </si>
  <si>
    <t>6.1 M (prediction)</t>
  </si>
  <si>
    <t xml:space="preserve">17M </t>
  </si>
  <si>
    <t xml:space="preserve">18M </t>
  </si>
  <si>
    <t xml:space="preserve">969,000 predicted for 2023 </t>
  </si>
  <si>
    <t xml:space="preserve">9M </t>
  </si>
  <si>
    <t xml:space="preserve">8.1M </t>
  </si>
  <si>
    <t xml:space="preserve">Netflix has an estimated 8.1 M subscribers in Germany, up from 7.2 million at the start of 2020. </t>
  </si>
  <si>
    <t>4.6M</t>
  </si>
  <si>
    <t xml:space="preserve">India has 58 million OTT subscribers. </t>
  </si>
  <si>
    <r>
      <rPr>
        <u/>
        <sz val="10"/>
        <color rgb="FF1155CC"/>
        <rFont val="Arial"/>
        <family val="2"/>
      </rPr>
      <t>Netflix makes up 60% of platform demand share</t>
    </r>
    <r>
      <rPr>
        <sz val="10"/>
        <color rgb="FF000000"/>
        <rFont val="Arial"/>
        <family val="2"/>
      </rPr>
      <t xml:space="preserve"> 2020</t>
    </r>
  </si>
  <si>
    <t>https://www.businessinsider.com/netflix-downloads-surging-in-countries-affected-most-by-coronavirus-2020-3?r=MX&amp;IR=T</t>
  </si>
  <si>
    <t>https://www.thelocal.it/20200127/netflix-to-open-italian-base-in-rome
https://multiplayer.it/notizie/netflix-svelato-numero-abbonati-italia.html
https://www.calcioefinanza.it/2021/02/27/lo-streaming-italia-numeri-di-netflix-amazon-dazn-e-disney/</t>
  </si>
  <si>
    <t>Reed Hastings quote for the end of 2019. Estimates put the number of "users" at 3.78m for the end of 2020 (which is around 2.23m based on 59% of people paying for a subscription--in line with estimates from 2m in 2019).</t>
  </si>
  <si>
    <t xml:space="preserve">5M </t>
  </si>
  <si>
    <t xml:space="preserve">Approx 7 M </t>
  </si>
  <si>
    <t xml:space="preserve">37% netflix penentration of dutch households </t>
  </si>
  <si>
    <t>Total viewership of Subscription TV in New Zealand has increased 4.9% from a year earlier to 2,823,000 and increase of 131,000</t>
  </si>
  <si>
    <t>Scandinavia combined made up 14.7M subscribers Dec 2020</t>
  </si>
  <si>
    <t xml:space="preserve">3M new TV subscribers </t>
  </si>
  <si>
    <t>5.4million March 2020</t>
  </si>
  <si>
    <t xml:space="preserve">6.86M "real users" </t>
  </si>
  <si>
    <t>The browser version of netflix had 6,860,376 users in March 2021</t>
  </si>
  <si>
    <r>
      <rPr>
        <u/>
        <sz val="10"/>
        <color rgb="FF1155CC"/>
        <rFont val="Arial"/>
        <family val="2"/>
      </rPr>
      <t>https://www.wirtualnemedia.pl/artykul/netflix-w-polsce-jak-korzystac-rekord-serwisy-vod-oferta
https://www.comparitech.com/blog/vpn-privacy/netflix-statistics-facts-figures/</t>
    </r>
    <r>
      <rPr>
        <u/>
        <sz val="10"/>
        <color rgb="FF000000"/>
        <rFont val="Arial"/>
        <family val="2"/>
      </rPr>
      <t xml:space="preserve"> </t>
    </r>
    <r>
      <rPr>
        <u/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https://www.reuters.com/article/us-poland-netflix-surcharge-idUSKCN22B10</t>
    </r>
    <r>
      <rPr>
        <u/>
        <sz val="10"/>
        <color rgb="FF1155CC"/>
        <rFont val="Arial"/>
        <family val="2"/>
      </rPr>
      <t xml:space="preserve">H </t>
    </r>
  </si>
  <si>
    <t>6,943,320 "real users". 41 percent of people watch Netflix without paying = 4,096,559.
Noted as having 5.4 million users in April 2020 too.</t>
  </si>
  <si>
    <t>3.8 M</t>
  </si>
  <si>
    <t>5.3M prediction for end of 2021</t>
  </si>
  <si>
    <t>November 2020 - 64.2% surge in "unique monthly visitors" compared to Jan 2020</t>
  </si>
  <si>
    <t>Feb 2021 / Dec 2020</t>
  </si>
  <si>
    <t xml:space="preserve">2.1 million views ever 4 weeks to netflix </t>
  </si>
  <si>
    <t xml:space="preserve">1.414 M </t>
  </si>
  <si>
    <t xml:space="preserve">Reports 20.2 m OTT service users - with a 70% Netflix user base  </t>
  </si>
  <si>
    <t>Oct 2020 - predict for 2021</t>
  </si>
  <si>
    <t>4.5m</t>
  </si>
  <si>
    <t>https://www.eleconomista.es/empresas-finanzas/noticias/10975739/01/21/Netflix-suma-45-millones-de-abonados-en-Espana-y-paga-solo-478000-euros-en-impuestos.html</t>
  </si>
  <si>
    <t xml:space="preserve">1.5M </t>
  </si>
  <si>
    <t xml:space="preserve">Records a 110,000 dip in subscribers year-on-year with 1.5M paying households </t>
  </si>
  <si>
    <t xml:space="preserve">https://www.dagensmedia.se/medier/rorligt/for-forsta-gangen-netflix-backar-i-sverige/
https://www.comparitech.com/blog/vpn-privacy/netflix-statistics-facts-figures/ </t>
  </si>
  <si>
    <t>Watched by 2.5m households. 41 percent of people watch Netflix without paying = 1,475,000
Anticipated that Netflix would lose 110,000 customers in the third quarter of 2020</t>
  </si>
  <si>
    <t xml:space="preserve">3M </t>
  </si>
  <si>
    <t xml:space="preserve">More than 3 million members in Turkey -- "considering the family accounts among the subscribers, the figure is said to be standing around 10 million" </t>
  </si>
  <si>
    <t xml:space="preserve">"Over 3M subscribers in Turkey" - Reed Hastings </t>
  </si>
  <si>
    <t xml:space="preserve">12.8 M </t>
  </si>
  <si>
    <t xml:space="preserve">Source came from Ampere Analysis which requires a login to access reports </t>
  </si>
  <si>
    <t>Taiwan</t>
  </si>
  <si>
    <t xml:space="preserve">Predicted figures between 180K-500K at the end of 2020 </t>
  </si>
  <si>
    <t>Finland</t>
  </si>
  <si>
    <t xml:space="preserve">https://polarismusichub.com/wp-content/uploads/2020/05/Full_Report_Polaris_Nordic_Digital-Music-in-the-Nordics-2020.pdf
https://www.comparitech.com/blog/vpn-privacy/netflix-statistics-facts-figures/ </t>
  </si>
  <si>
    <t>Survey conducted by YouGov found that 40 percent of Finns have access to Netflix. Population of Finland is 5.518 million = 2,207,200. 41 percent of people watch Netflix without paying = 1,302,248.</t>
  </si>
  <si>
    <t>Survey conducted by YouGov found that 49 percent of Danes have access to Netflix. Population of Denmark is 5.806 million = 2,884,940. 41 percent of people watch Netflix without paying = 1,678,515</t>
  </si>
  <si>
    <r>
      <rPr>
        <u/>
        <sz val="10"/>
        <color rgb="FF1155CC"/>
        <rFont val="Arial"/>
        <family val="2"/>
      </rPr>
      <t xml:space="preserve">1 million SVoD subscribers 
</t>
    </r>
    <r>
      <rPr>
        <u/>
        <sz val="10"/>
        <color rgb="FF1155CC"/>
        <rFont val="Arial"/>
        <family val="2"/>
      </rPr>
      <t>https://vir.com.vn/netflix-facing-high-hurdles-in-vietnam-78610.html</t>
    </r>
    <r>
      <rPr>
        <u/>
        <sz val="10"/>
        <color rgb="FF1155CC"/>
        <rFont val="Arial"/>
        <family val="2"/>
      </rPr>
      <t xml:space="preserve">
</t>
    </r>
  </si>
  <si>
    <t>Peru</t>
  </si>
  <si>
    <t>Hong Kong</t>
  </si>
  <si>
    <t xml:space="preserve">Venezuela </t>
  </si>
  <si>
    <t xml:space="preserve">Nearing 1 million </t>
  </si>
  <si>
    <t>Israel</t>
  </si>
  <si>
    <t xml:space="preserve">Portugal has 1.4 million VoD subscribers with 14 television services -- netflix makes up 47% of the market -- equating to 658,000 netflix subscribers </t>
  </si>
  <si>
    <t>Thailand</t>
  </si>
  <si>
    <t>Bangladesh</t>
  </si>
  <si>
    <t xml:space="preserve">Source could be from a 2017 source </t>
  </si>
  <si>
    <t xml:space="preserve">(looks like we had the same issue before with the stat) </t>
  </si>
  <si>
    <t xml:space="preserve">3.9 M </t>
  </si>
  <si>
    <t>Whole of Africa</t>
  </si>
  <si>
    <t xml:space="preserve">Netflix took 57% of the market in subscriber households </t>
  </si>
  <si>
    <t>Malaysia</t>
  </si>
  <si>
    <t>Guatemala</t>
  </si>
  <si>
    <t>Philippines</t>
  </si>
  <si>
    <t>Ukraine</t>
  </si>
  <si>
    <t xml:space="preserve">Luxembourg </t>
  </si>
  <si>
    <t>Slovakia</t>
  </si>
  <si>
    <t>https://www.techinasia.com/viu-leads-ott-platforms-market-305m-users-southeast-asia</t>
  </si>
  <si>
    <t xml:space="preserve">Latin America </t>
  </si>
  <si>
    <t xml:space="preserve">37.5 million </t>
  </si>
  <si>
    <t xml:space="preserve">SE Asia </t>
  </si>
  <si>
    <t xml:space="preserve">4.6M </t>
  </si>
  <si>
    <r>
      <rPr>
        <u/>
        <sz val="10"/>
        <color rgb="FF1155CC"/>
        <rFont val="Arial"/>
        <family val="2"/>
      </rPr>
      <t xml:space="preserve">Netflix had a 40% share of total market -- </t>
    </r>
    <r>
      <rPr>
        <u/>
        <sz val="10"/>
        <color rgb="FF000000"/>
        <rFont val="Arial"/>
        <family val="2"/>
      </rPr>
      <t xml:space="preserve">4.6M subs </t>
    </r>
  </si>
  <si>
    <t xml:space="preserve">Scandinavia </t>
  </si>
  <si>
    <t>14.7M</t>
  </si>
  <si>
    <t>Area</t>
  </si>
  <si>
    <t>Q1 - 2018</t>
  </si>
  <si>
    <t>Q2 - 2018</t>
  </si>
  <si>
    <t>Q3 - 2018</t>
  </si>
  <si>
    <t>Q4 - 2018</t>
  </si>
  <si>
    <t>Year - 2018</t>
  </si>
  <si>
    <t>Q1 - 2019</t>
  </si>
  <si>
    <t>Q2 - 2019</t>
  </si>
  <si>
    <t>Q3 - 2019</t>
  </si>
  <si>
    <t>Q4 - 2019</t>
  </si>
  <si>
    <t>Year - 2019</t>
  </si>
  <si>
    <t>Q1 - 2020</t>
  </si>
  <si>
    <t>Q2 - 2020</t>
  </si>
  <si>
    <t>Q3 - 2020</t>
  </si>
  <si>
    <t>Q4 - 2020</t>
  </si>
  <si>
    <t>Year - 2020</t>
  </si>
  <si>
    <t>Q1 - 2021</t>
  </si>
  <si>
    <t>Q2 - 2021</t>
  </si>
  <si>
    <t># of Subscribers</t>
  </si>
  <si>
    <t>Average Monthly Revenue per Membership ($)</t>
  </si>
  <si>
    <t>Quarter Revenue ($)</t>
  </si>
  <si>
    <t>Total Subscribers</t>
  </si>
  <si>
    <t>Total Revenue ($)</t>
  </si>
  <si>
    <t>United States and Canada</t>
  </si>
  <si>
    <t>60,909,000</t>
  </si>
  <si>
    <t>2,049,546,000</t>
  </si>
  <si>
    <t>63,010,000</t>
  </si>
  <si>
    <t>2,094,850,000</t>
  </si>
  <si>
    <t>64,757,000</t>
  </si>
  <si>
    <t>2,160,979,000</t>
  </si>
  <si>
    <t>66,633,000</t>
  </si>
  <si>
    <t>2,256,851,000</t>
  </si>
  <si>
    <t>66,501,000</t>
  </si>
  <si>
    <t>2,501,199,000</t>
  </si>
  <si>
    <t>67,114,000</t>
  </si>
  <si>
    <t>2,621,250,000</t>
  </si>
  <si>
    <t>67,662,000</t>
  </si>
  <si>
    <t>2,671,908,000</t>
  </si>
  <si>
    <t>69,969,000</t>
  </si>
  <si>
    <t>2,702,776,000</t>
  </si>
  <si>
    <t>72,904,000</t>
  </si>
  <si>
    <t>13.25</t>
  </si>
  <si>
    <t>2,839,670,000</t>
  </si>
  <si>
    <t>73,081,000</t>
  </si>
  <si>
    <t>13.40</t>
  </si>
  <si>
    <t>2,933,445,000</t>
  </si>
  <si>
    <t>% increases</t>
  </si>
  <si>
    <t>Europe, Middle East, and Africa</t>
  </si>
  <si>
    <t>29,339,000</t>
  </si>
  <si>
    <t>975,497,000</t>
  </si>
  <si>
    <t>33,836,000</t>
  </si>
  <si>
    <t>1,004,749,000</t>
  </si>
  <si>
    <t>37,818,000</t>
  </si>
  <si>
    <t>1,096,812,000</t>
  </si>
  <si>
    <t>42,542,000</t>
  </si>
  <si>
    <t>1,233,379,000</t>
  </si>
  <si>
    <t>44,229,000</t>
  </si>
  <si>
    <t>1,319,087,000</t>
  </si>
  <si>
    <t>47,355,000</t>
  </si>
  <si>
    <t>1,428,040,000</t>
  </si>
  <si>
    <t>51,778,000</t>
  </si>
  <si>
    <t>1,562,561,000</t>
  </si>
  <si>
    <t>58,734,000</t>
  </si>
  <si>
    <t>1,723,474,000</t>
  </si>
  <si>
    <t>61,483,000</t>
  </si>
  <si>
    <t>10.50</t>
  </si>
  <si>
    <t>1,892,537,000</t>
  </si>
  <si>
    <t>62,242,000</t>
  </si>
  <si>
    <t>10.88</t>
  </si>
  <si>
    <t>2,019,083,000</t>
  </si>
  <si>
    <t>Latin America</t>
  </si>
  <si>
    <t>21,260,000</t>
  </si>
  <si>
    <t>568,071,000</t>
  </si>
  <si>
    <t>24,115,000</t>
  </si>
  <si>
    <t>562,307,000</t>
  </si>
  <si>
    <t>26,077,000</t>
  </si>
  <si>
    <t>567,137,000</t>
  </si>
  <si>
    <t>27,547,000</t>
  </si>
  <si>
    <t>630,472,000</t>
  </si>
  <si>
    <t>27,890,000</t>
  </si>
  <si>
    <t>677,136,000</t>
  </si>
  <si>
    <t>29,380,000</t>
  </si>
  <si>
    <t>741,434,000</t>
  </si>
  <si>
    <t>31,417,000</t>
  </si>
  <si>
    <t>746,392,000</t>
  </si>
  <si>
    <t>34,318,000</t>
  </si>
  <si>
    <t>793,453,000</t>
  </si>
  <si>
    <t>36,068,000</t>
  </si>
  <si>
    <t>7.44</t>
  </si>
  <si>
    <t>785,368,000</t>
  </si>
  <si>
    <t>36,324,000</t>
  </si>
  <si>
    <t>7.27</t>
  </si>
  <si>
    <t>789,384,000</t>
  </si>
  <si>
    <t>Asia-Pacific</t>
  </si>
  <si>
    <t>7,394,000</t>
  </si>
  <si>
    <t>221,252,000</t>
  </si>
  <si>
    <t>9,461,000</t>
  </si>
  <si>
    <t>248,691,000</t>
  </si>
  <si>
    <t>10,607,000</t>
  </si>
  <si>
    <t>276,756,000</t>
  </si>
  <si>
    <t>12,141,000</t>
  </si>
  <si>
    <t>319,602,000</t>
  </si>
  <si>
    <t>12,942,000</t>
  </si>
  <si>
    <t>349,494,000</t>
  </si>
  <si>
    <t>14,485,000</t>
  </si>
  <si>
    <t>382,304,000</t>
  </si>
  <si>
    <t>16,233,000</t>
  </si>
  <si>
    <t>418,121,000</t>
  </si>
  <si>
    <t>19,835,000</t>
  </si>
  <si>
    <t>483,660,000</t>
  </si>
  <si>
    <t>22,492,000</t>
  </si>
  <si>
    <t>8.96</t>
  </si>
  <si>
    <t>569,140,000</t>
  </si>
  <si>
    <t>23,504,000</t>
  </si>
  <si>
    <t>9.20</t>
  </si>
  <si>
    <t>634,981,000</t>
  </si>
  <si>
    <t>TOTALS:</t>
  </si>
  <si>
    <t># of Netflix Subscribers</t>
  </si>
  <si>
    <t>Population</t>
  </si>
  <si>
    <t>Households</t>
  </si>
  <si>
    <t>% of Population with a Netflix Subscription</t>
  </si>
  <si>
    <t>% of Households with a Netflix Subscription</t>
  </si>
  <si>
    <t>Population per Household</t>
  </si>
  <si>
    <t xml:space="preserve">Q2 - 2020 </t>
  </si>
  <si>
    <t>Q3 - 2020 (Estimates)</t>
  </si>
  <si>
    <t>% increase from Q4 2019</t>
  </si>
  <si>
    <t>New Figures</t>
  </si>
  <si>
    <t>https://tbivision.com/2020/03/17/netflix-subscribers-grow-in-russia-as-online-video-surges/</t>
  </si>
  <si>
    <t>? - quoted by quite a lot of sources</t>
  </si>
  <si>
    <t>https://revistapym.com.co/digital/suscripcion-a-netflix-colombia</t>
  </si>
  <si>
    <t xml:space="preserve">13% of Colombian households use Netflix </t>
  </si>
  <si>
    <t>https://www.efe.com/efe/america/sociedad/colombia-tiene-48-2-millones-de-habitantes-segun-el-censo-nacional-poblacion/20000013-4016430</t>
  </si>
  <si>
    <t>13.5m households (2019)</t>
  </si>
  <si>
    <t>?</t>
  </si>
  <si>
    <t>https://vietnaminsider.vn/netflix-boosts-vietnamese-subscribers-by-launching-vietnamese-language-interface/</t>
  </si>
  <si>
    <t>much less than 300,000</t>
  </si>
  <si>
    <t>https://www.independent.ie/business/technology/netflix-now-has-at-least-250000-irish-subscribers-amid-tv-and-movie-boom-36820102.html</t>
  </si>
  <si>
    <t>250k</t>
  </si>
  <si>
    <t>https://israelbetweenthelines.com/2019/08/01/netflix-is-number-one-brand-in-israel/</t>
  </si>
  <si>
    <t>https://en.globes.co.il/en/article-globes-ranks-netflix-as-israels-top-brand-in-2019-1001294809#:~:text=Given%20the%20fact%20that%20Netflix,number%20that%20will%20undoubtedly%20increase.</t>
  </si>
  <si>
    <t>100-500k estimates</t>
  </si>
  <si>
    <t>https://portugalsnews.com/1-5-million-in-portugal-subscribe-to-streaming-services-netflix-leads-preferences-internet/</t>
  </si>
  <si>
    <t>1.5 million subscribe to streaming services</t>
  </si>
  <si>
    <t>https://www.bangkokpost.com/business/1430867/netflix-casts-service-far-and-wide</t>
  </si>
  <si>
    <t>Estimates for 2020</t>
  </si>
  <si>
    <t>https://mgronline.com/cyberbiz/detail/9620000038918</t>
  </si>
  <si>
    <t>https://thefinancialexpress.com.bd/views/views/ushering-netflix-in-bangladesh-1558106225</t>
  </si>
  <si>
    <t>200k (2019)</t>
  </si>
  <si>
    <t>https://kafkadesk.org/2019/02/07/slovakias-netflix-users-gain-access-to-czech-content/</t>
  </si>
  <si>
    <t>50k (Feb 2019)</t>
  </si>
  <si>
    <t>https://www.statista.com/statistics/746409/netflix-subscribers-central-and-eastern-europe/#:~:text=Out%20of%20the%20countries%20in,thousand%20and%20286%20thousand%2C%20respectively.</t>
  </si>
  <si>
    <t>286k (2020)</t>
  </si>
  <si>
    <t>https://filmtoro.cz/blog/kolik-lidi-ma-u-nas-netflix-jaka-je-nabidka-a-kolik-filmu-ma-titulky-mame-novou-studii</t>
  </si>
  <si>
    <t>100k (mid 2019)</t>
  </si>
  <si>
    <t>https://qz.com/africa/1326834/naspers-multichoice-wants-netflix-regulated-as-dstv-loses-subscribers/#:~:text=DSTV%20estimates%20Netflix%20has%20between,6.6%20million%20subscribers%20last%20year.</t>
  </si>
  <si>
    <t>300-400k (Jul 2018)</t>
  </si>
  <si>
    <t>https://businesstech.co.za/news/media/297640/showmax-subscribers-vs-netflix-in-south-africa/</t>
  </si>
  <si>
    <t>595k (Feb 2019)</t>
  </si>
  <si>
    <t>https://asia.nikkei.com/Business/Companies/Netflix-tests-cheaper-mobile-only-plan-in-Malaysia</t>
  </si>
  <si>
    <t>132k (2018)</t>
  </si>
  <si>
    <t>319k (2020)</t>
  </si>
  <si>
    <t>https://www.statista.com/statistics/981978/svod-subscribers-by-service-in-hungary/</t>
  </si>
  <si>
    <t>215k (2018)</t>
  </si>
  <si>
    <t>https://www.statista.com/statistics/607624/philippines-netflix-subscribers/</t>
  </si>
  <si>
    <t>186140 (estimate 2019 from 2017)</t>
  </si>
  <si>
    <t>https://www.statista.com/statistics/607855/netflix-subscribers-in-ukraine/</t>
  </si>
  <si>
    <t>171800 (estimate for 2019 from 2016)</t>
  </si>
  <si>
    <t>https://nachasi.com/2018/01/27/netflix-in-ukraine/</t>
  </si>
  <si>
    <t>Similar estimates</t>
  </si>
  <si>
    <t>https://www.statista.com/statistics/607837/netflix-subscribers-in-greece/</t>
  </si>
  <si>
    <t>105,800 (estimate for 2019 from 2016)</t>
  </si>
  <si>
    <t>15k (Feb 2019)</t>
  </si>
  <si>
    <t>https://www.statista.com/statistics/607845/netflix-subscribers-in-slovakia/</t>
  </si>
  <si>
    <t>59.2k (estimate for 2019 from 2016)</t>
  </si>
  <si>
    <t>https://katadata.co.id/berita/2020/01/16/dpr-ingin-sri-mulyani-tiru-singapura-soal-pajak-netflix</t>
  </si>
  <si>
    <t>https://www.statista.com/statistics/607628/indonesia-netflix-subscribers/</t>
  </si>
  <si>
    <t>Statista estimate for 2019 from 2016</t>
  </si>
  <si>
    <t>Nordics</t>
  </si>
  <si>
    <t>https://www.broadbandtvnews.com/2019/12/12/netflix-polls-4-million-subscribers-in-the-nordics/</t>
  </si>
  <si>
    <t>Sub-Saharan Africa</t>
  </si>
  <si>
    <t>https://www.dw.com/en/netflix-will-first-african-series-launch-a-new-chapter-in-african-filmmaking/a-52528867</t>
  </si>
  <si>
    <t>https://www.digitaltvnews.net/?p=24899</t>
  </si>
  <si>
    <t>Estimates from 2014</t>
  </si>
  <si>
    <t>Number of households?</t>
  </si>
  <si>
    <t>Q3 - 2021</t>
  </si>
  <si>
    <t>Q4 - 2021</t>
  </si>
  <si>
    <t>Year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</si>
</sst>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yyyy"/>
  </numFmts>
  <fonts count="3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rgb="FF0000FF"/>
      <name val="Arial"/>
      <family val="2"/>
    </font>
    <font>
      <sz val="10"/>
      <color rgb="FF93C47D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i/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rgb="FFFF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OpenSans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FF99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i/>
      <u/>
      <sz val="10"/>
      <color rgb="FF1155CC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38" fontId="1" fillId="0" borderId="0" xfId="0" applyNumberFormat="1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3" fontId="2" fillId="0" borderId="0" xfId="0" applyNumberFormat="1" applyFont="1" applyAlignment="1"/>
    <xf numFmtId="3" fontId="5" fillId="0" borderId="0" xfId="0" applyNumberFormat="1" applyFont="1" applyAlignment="1"/>
    <xf numFmtId="4" fontId="2" fillId="0" borderId="0" xfId="0" applyNumberFormat="1" applyFont="1" applyAlignment="1"/>
    <xf numFmtId="38" fontId="2" fillId="0" borderId="0" xfId="0" applyNumberFormat="1" applyFont="1" applyAlignment="1"/>
    <xf numFmtId="0" fontId="2" fillId="0" borderId="0" xfId="0" applyFont="1" applyAlignment="1"/>
    <xf numFmtId="3" fontId="6" fillId="0" borderId="0" xfId="0" applyNumberFormat="1" applyFont="1" applyAlignment="1"/>
    <xf numFmtId="0" fontId="2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>
      <alignment vertical="top"/>
    </xf>
    <xf numFmtId="164" fontId="2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3" fontId="2" fillId="0" borderId="0" xfId="0" applyNumberFormat="1" applyFont="1"/>
    <xf numFmtId="4" fontId="2" fillId="0" borderId="0" xfId="0" applyNumberFormat="1" applyFont="1"/>
    <xf numFmtId="38" fontId="2" fillId="0" borderId="0" xfId="0" applyNumberFormat="1" applyFont="1"/>
    <xf numFmtId="38" fontId="5" fillId="0" borderId="0" xfId="0" applyNumberFormat="1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/>
    <xf numFmtId="0" fontId="10" fillId="0" borderId="1" xfId="0" applyFont="1" applyBorder="1" applyAlignment="1">
      <alignment wrapText="1"/>
    </xf>
    <xf numFmtId="0" fontId="11" fillId="0" borderId="0" xfId="0" applyFont="1" applyAlignment="1"/>
    <xf numFmtId="0" fontId="10" fillId="0" borderId="0" xfId="0" applyFont="1" applyAlignment="1">
      <alignment horizontal="left" wrapText="1"/>
    </xf>
    <xf numFmtId="0" fontId="2" fillId="0" borderId="1" xfId="0" applyFont="1" applyBorder="1" applyAlignment="1">
      <alignment wrapText="1"/>
    </xf>
    <xf numFmtId="0" fontId="13" fillId="0" borderId="0" xfId="0" applyFont="1" applyAlignment="1"/>
    <xf numFmtId="164" fontId="10" fillId="0" borderId="0" xfId="0" applyNumberFormat="1" applyFont="1" applyAlignment="1"/>
    <xf numFmtId="0" fontId="4" fillId="0" borderId="0" xfId="0" applyFont="1" applyAlignment="1">
      <alignment wrapText="1"/>
    </xf>
    <xf numFmtId="0" fontId="3" fillId="0" borderId="0" xfId="0" applyFont="1" applyAlignment="1"/>
    <xf numFmtId="0" fontId="1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0" fillId="0" borderId="0" xfId="0" applyFont="1" applyAlignment="1"/>
    <xf numFmtId="0" fontId="4" fillId="0" borderId="0" xfId="0" applyFont="1" applyAlignment="1"/>
    <xf numFmtId="0" fontId="10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3" fontId="1" fillId="0" borderId="0" xfId="0" applyNumberFormat="1" applyFont="1"/>
    <xf numFmtId="3" fontId="2" fillId="2" borderId="0" xfId="0" applyNumberFormat="1" applyFont="1" applyFill="1" applyAlignment="1"/>
    <xf numFmtId="3" fontId="15" fillId="0" borderId="0" xfId="0" applyNumberFormat="1" applyFont="1" applyAlignment="1"/>
    <xf numFmtId="0" fontId="16" fillId="0" borderId="0" xfId="0" applyFont="1" applyAlignment="1"/>
    <xf numFmtId="165" fontId="2" fillId="0" borderId="0" xfId="0" applyNumberFormat="1" applyFont="1" applyAlignment="1">
      <alignment wrapText="1"/>
    </xf>
    <xf numFmtId="0" fontId="4" fillId="3" borderId="0" xfId="0" applyFont="1" applyFill="1" applyAlignment="1">
      <alignment vertical="top"/>
    </xf>
    <xf numFmtId="3" fontId="2" fillId="3" borderId="0" xfId="0" applyNumberFormat="1" applyFont="1" applyFill="1" applyAlignment="1"/>
    <xf numFmtId="0" fontId="2" fillId="2" borderId="0" xfId="0" applyFont="1" applyFill="1" applyAlignment="1"/>
    <xf numFmtId="0" fontId="17" fillId="2" borderId="0" xfId="0" applyFont="1" applyFill="1" applyAlignment="1"/>
    <xf numFmtId="0" fontId="12" fillId="0" borderId="0" xfId="0" applyFont="1" applyAlignment="1">
      <alignment wrapText="1"/>
    </xf>
    <xf numFmtId="0" fontId="18" fillId="4" borderId="0" xfId="0" applyFont="1" applyFill="1" applyAlignment="1">
      <alignment wrapText="1"/>
    </xf>
    <xf numFmtId="0" fontId="19" fillId="0" borderId="0" xfId="0" applyFont="1" applyAlignment="1">
      <alignment horizontal="left" wrapText="1"/>
    </xf>
    <xf numFmtId="0" fontId="2" fillId="0" borderId="0" xfId="0" applyFont="1" applyAlignment="1"/>
    <xf numFmtId="0" fontId="19" fillId="0" borderId="0" xfId="0" applyFont="1" applyAlignment="1">
      <alignment wrapText="1"/>
    </xf>
    <xf numFmtId="164" fontId="2" fillId="0" borderId="0" xfId="0" applyNumberFormat="1" applyFont="1" applyAlignment="1"/>
    <xf numFmtId="0" fontId="12" fillId="0" borderId="0" xfId="0" applyFont="1" applyAlignment="1"/>
    <xf numFmtId="0" fontId="2" fillId="0" borderId="0" xfId="0" applyFont="1" applyAlignment="1">
      <alignment wrapText="1"/>
    </xf>
    <xf numFmtId="3" fontId="20" fillId="3" borderId="0" xfId="0" applyNumberFormat="1" applyFont="1" applyFill="1" applyAlignment="1"/>
    <xf numFmtId="0" fontId="4" fillId="0" borderId="0" xfId="0" applyFont="1" applyAlignment="1">
      <alignment vertical="top"/>
    </xf>
    <xf numFmtId="0" fontId="2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0" fontId="3" fillId="5" borderId="0" xfId="0" applyFont="1" applyFill="1" applyAlignment="1">
      <alignment wrapText="1"/>
    </xf>
    <xf numFmtId="38" fontId="3" fillId="5" borderId="0" xfId="0" applyNumberFormat="1" applyFont="1" applyFill="1" applyAlignment="1">
      <alignment wrapText="1"/>
    </xf>
    <xf numFmtId="3" fontId="2" fillId="6" borderId="0" xfId="0" applyNumberFormat="1" applyFont="1" applyFill="1" applyAlignment="1">
      <alignment wrapText="1"/>
    </xf>
    <xf numFmtId="49" fontId="2" fillId="0" borderId="0" xfId="0" applyNumberFormat="1" applyFont="1" applyAlignment="1"/>
    <xf numFmtId="49" fontId="3" fillId="5" borderId="0" xfId="0" applyNumberFormat="1" applyFont="1" applyFill="1" applyAlignment="1"/>
    <xf numFmtId="38" fontId="3" fillId="5" borderId="0" xfId="0" applyNumberFormat="1" applyFont="1" applyFill="1"/>
    <xf numFmtId="3" fontId="2" fillId="6" borderId="0" xfId="0" applyNumberFormat="1" applyFont="1" applyFill="1" applyAlignment="1"/>
    <xf numFmtId="0" fontId="3" fillId="7" borderId="0" xfId="0" applyFont="1" applyFill="1" applyAlignment="1"/>
    <xf numFmtId="3" fontId="2" fillId="7" borderId="0" xfId="0" applyNumberFormat="1" applyFont="1" applyFill="1"/>
    <xf numFmtId="0" fontId="2" fillId="7" borderId="0" xfId="0" applyFont="1" applyFill="1"/>
    <xf numFmtId="49" fontId="2" fillId="7" borderId="0" xfId="0" applyNumberFormat="1" applyFont="1" applyFill="1"/>
    <xf numFmtId="2" fontId="22" fillId="7" borderId="0" xfId="0" applyNumberFormat="1" applyFont="1" applyFill="1"/>
    <xf numFmtId="2" fontId="2" fillId="0" borderId="0" xfId="0" applyNumberFormat="1" applyFont="1" applyAlignment="1"/>
    <xf numFmtId="3" fontId="2" fillId="5" borderId="0" xfId="0" applyNumberFormat="1" applyFont="1" applyFill="1" applyAlignment="1"/>
    <xf numFmtId="0" fontId="1" fillId="0" borderId="0" xfId="0" applyFont="1" applyAlignment="1"/>
    <xf numFmtId="38" fontId="22" fillId="0" borderId="0" xfId="0" applyNumberFormat="1" applyFont="1" applyAlignment="1"/>
    <xf numFmtId="38" fontId="22" fillId="0" borderId="0" xfId="0" applyNumberFormat="1" applyFont="1"/>
    <xf numFmtId="38" fontId="1" fillId="0" borderId="0" xfId="0" applyNumberFormat="1" applyFont="1"/>
    <xf numFmtId="1" fontId="10" fillId="0" borderId="0" xfId="0" applyNumberFormat="1" applyFont="1" applyAlignment="1"/>
    <xf numFmtId="3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3" fontId="23" fillId="0" borderId="0" xfId="0" applyNumberFormat="1" applyFont="1"/>
    <xf numFmtId="2" fontId="2" fillId="0" borderId="0" xfId="0" applyNumberFormat="1" applyFont="1"/>
    <xf numFmtId="3" fontId="23" fillId="0" borderId="0" xfId="0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2" fillId="0" borderId="0" xfId="0" applyNumberFormat="1" applyFont="1" applyAlignment="1"/>
    <xf numFmtId="3" fontId="2" fillId="0" borderId="0" xfId="0" applyNumberFormat="1" applyFont="1"/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3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3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/>
    <xf numFmtId="0" fontId="1" fillId="0" borderId="0" xfId="0" applyFont="1"/>
    <xf numFmtId="0" fontId="2" fillId="0" borderId="0" xfId="0" applyFont="1"/>
    <xf numFmtId="0" fontId="25" fillId="0" borderId="0" xfId="0" applyFont="1" applyAlignment="1"/>
    <xf numFmtId="0" fontId="10" fillId="0" borderId="1" xfId="0" applyFont="1" applyBorder="1" applyAlignment="1"/>
    <xf numFmtId="0" fontId="26" fillId="0" borderId="0" xfId="0" applyFont="1" applyAlignment="1"/>
    <xf numFmtId="164" fontId="10" fillId="0" borderId="1" xfId="0" applyNumberFormat="1" applyFont="1" applyBorder="1" applyAlignment="1"/>
    <xf numFmtId="0" fontId="10" fillId="0" borderId="0" xfId="0" applyFont="1" applyAlignment="1"/>
    <xf numFmtId="165" fontId="10" fillId="0" borderId="1" xfId="0" applyNumberFormat="1" applyFont="1" applyBorder="1" applyAlignment="1"/>
    <xf numFmtId="0" fontId="10" fillId="0" borderId="0" xfId="0" applyFont="1" applyAlignment="1"/>
    <xf numFmtId="3" fontId="27" fillId="0" borderId="0" xfId="0" applyNumberFormat="1" applyFont="1" applyAlignment="1"/>
    <xf numFmtId="0" fontId="19" fillId="0" borderId="0" xfId="0" applyFont="1" applyAlignment="1"/>
    <xf numFmtId="0" fontId="10" fillId="0" borderId="0" xfId="0" applyFont="1" applyAlignment="1">
      <alignment horizontal="right"/>
    </xf>
    <xf numFmtId="0" fontId="10" fillId="0" borderId="1" xfId="0" applyFont="1" applyBorder="1" applyAlignment="1"/>
    <xf numFmtId="0" fontId="28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29" fillId="0" borderId="1" xfId="0" applyFont="1" applyBorder="1" applyAlignment="1"/>
    <xf numFmtId="1" fontId="2" fillId="0" borderId="0" xfId="0" applyNumberFormat="1" applyFont="1"/>
    <xf numFmtId="0" fontId="1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m.coe.int/trends-in-the-vod-market-in-eu28-final-version/1680a1511a" TargetMode="External"/><Relationship Id="rId18" Type="http://schemas.openxmlformats.org/officeDocument/2006/relationships/hyperlink" Target="https://rm.coe.int/trends-in-the-vod-market-in-eu28-final-version/1680a1511a" TargetMode="External"/><Relationship Id="rId26" Type="http://schemas.openxmlformats.org/officeDocument/2006/relationships/hyperlink" Target="https://asia.nikkei.com/Business/Media-Entertainment/Netflix-hikes-Japan-prices-after-pandemic-pulls-in-2m-new-users" TargetMode="External"/><Relationship Id="rId39" Type="http://schemas.openxmlformats.org/officeDocument/2006/relationships/hyperlink" Target="https://blackbox.com.sg/everyone/2021/02/22/entertainment-the-streaming-wars-have-only-just-begun" TargetMode="External"/><Relationship Id="rId21" Type="http://schemas.openxmlformats.org/officeDocument/2006/relationships/hyperlink" Target="https://rm.coe.int/trends-in-the-vod-market-in-eu28-final-version/1680a1511a" TargetMode="External"/><Relationship Id="rId34" Type="http://schemas.openxmlformats.org/officeDocument/2006/relationships/hyperlink" Target="https://www.tek.no/nyheter/nyhet/i/vQabVX/nordmenn-stroemmer-mest-av-alle-i-norden" TargetMode="External"/><Relationship Id="rId42" Type="http://schemas.openxmlformats.org/officeDocument/2006/relationships/hyperlink" Target="https://www.businesslive.co.za/bd/companies/2021-01-19-netflix-still-needs-to-convince-south-africans-to-choose-streaming/" TargetMode="External"/><Relationship Id="rId47" Type="http://schemas.openxmlformats.org/officeDocument/2006/relationships/hyperlink" Target="https://seenews.com/news/netflix-to-open-office-in-istanbul-report-723270" TargetMode="External"/><Relationship Id="rId50" Type="http://schemas.openxmlformats.org/officeDocument/2006/relationships/hyperlink" Target="https://s22.q4cdn.com/959853165/files/doc_financials/2021/q1/FINAL-Q1-21-Shareholder-Letter.pdf" TargetMode="External"/><Relationship Id="rId7" Type="http://schemas.openxmlformats.org/officeDocument/2006/relationships/hyperlink" Target="https://s22.q4cdn.com/959853165/files/doc_financials/2021/q1/FINAL-Q1-21-Shareholder-Letter.pdf" TargetMode="External"/><Relationship Id="rId2" Type="http://schemas.openxmlformats.org/officeDocument/2006/relationships/hyperlink" Target="https://www.telsyte.com.au/announcements/2020/08/17/subscription-home-entertainment-soars-in-australia" TargetMode="External"/><Relationship Id="rId16" Type="http://schemas.openxmlformats.org/officeDocument/2006/relationships/hyperlink" Target="https://rm.coe.int/trends-in-the-vod-market-in-eu28-final-version/1680a1511a" TargetMode="External"/><Relationship Id="rId29" Type="http://schemas.openxmlformats.org/officeDocument/2006/relationships/hyperlink" Target="https://rm.coe.int/trends-in-the-vod-market-in-eu28-final-version/1680a1511a" TargetMode="External"/><Relationship Id="rId11" Type="http://schemas.openxmlformats.org/officeDocument/2006/relationships/hyperlink" Target="https://www.globenewswire.com/news-release/2020/03/11/1998700/0/en/Latin-American-OTT-TV-and-Video-Insights-2010-2025-by-Household-Penetration-SVOD-Subscribers-and-OTT-Revenues-for-Movies-TV-Episodes.html" TargetMode="External"/><Relationship Id="rId24" Type="http://schemas.openxmlformats.org/officeDocument/2006/relationships/hyperlink" Target="https://rm.coe.int/trends-in-the-vod-market-in-eu28-final-version/1680a1511a" TargetMode="External"/><Relationship Id="rId32" Type="http://schemas.openxmlformats.org/officeDocument/2006/relationships/hyperlink" Target="https://rm.coe.int/trends-in-the-vod-market-in-eu28-final-version/1680a1511a" TargetMode="External"/><Relationship Id="rId37" Type="http://schemas.openxmlformats.org/officeDocument/2006/relationships/hyperlink" Target="https://rm.coe.int/trends-in-the-vod-market-in-eu28-final-version/1680a1511a" TargetMode="External"/><Relationship Id="rId40" Type="http://schemas.openxmlformats.org/officeDocument/2006/relationships/hyperlink" Target="https://rm.coe.int/trends-in-the-vod-market-in-eu28-final-version/1680a1511a" TargetMode="External"/><Relationship Id="rId45" Type="http://schemas.openxmlformats.org/officeDocument/2006/relationships/hyperlink" Target="https://rm.coe.int/trends-in-the-vod-market-in-eu28-final-version/1680a1511a" TargetMode="External"/><Relationship Id="rId5" Type="http://schemas.openxmlformats.org/officeDocument/2006/relationships/hyperlink" Target="https://olhardigital.com.br/en/2020/09/18/news/netflix%27s-revenue-in-brazil-should-surpass-the-globe-in-2022/" TargetMode="External"/><Relationship Id="rId15" Type="http://schemas.openxmlformats.org/officeDocument/2006/relationships/hyperlink" Target="https://rm.coe.int/trends-in-the-vod-market-in-eu28-final-version/1680a1511a" TargetMode="External"/><Relationship Id="rId23" Type="http://schemas.openxmlformats.org/officeDocument/2006/relationships/hyperlink" Target="https://www.techinasia.com/viu-leads-ott-platforms-market-305m-users-southeast-asia" TargetMode="External"/><Relationship Id="rId28" Type="http://schemas.openxmlformats.org/officeDocument/2006/relationships/hyperlink" Target="https://rm.coe.int/trends-in-the-vod-market-in-eu28-final-version/1680a1511a" TargetMode="External"/><Relationship Id="rId36" Type="http://schemas.openxmlformats.org/officeDocument/2006/relationships/hyperlink" Target="https://rm.coe.int/trends-in-the-vod-market-in-eu28-final-version/1680a1511a" TargetMode="External"/><Relationship Id="rId49" Type="http://schemas.openxmlformats.org/officeDocument/2006/relationships/hyperlink" Target="https://rm.coe.int/trends-in-the-vod-market-in-eu28-final-version/1680a1511a" TargetMode="External"/><Relationship Id="rId10" Type="http://schemas.openxmlformats.org/officeDocument/2006/relationships/hyperlink" Target="https://revistadiners.com.co/cultura/cine/78762_netflix-colombia-los-mejores-trucos-que-debe-saber/" TargetMode="External"/><Relationship Id="rId19" Type="http://schemas.openxmlformats.org/officeDocument/2006/relationships/hyperlink" Target="https://rm.coe.int/trends-in-the-vod-market-in-eu28-final-version/1680a1511a" TargetMode="External"/><Relationship Id="rId31" Type="http://schemas.openxmlformats.org/officeDocument/2006/relationships/hyperlink" Target="https://www.eleconomista.com.mx/empresas/Mexico-cerro-el-2019-con-mas-de-10-millones-de-cuentas-OTT-pagadas-20200122-0052.html" TargetMode="External"/><Relationship Id="rId44" Type="http://schemas.openxmlformats.org/officeDocument/2006/relationships/hyperlink" Target="https://rm.coe.int/trends-in-the-vod-market-in-eu28-final-version/1680a1511a" TargetMode="External"/><Relationship Id="rId4" Type="http://schemas.openxmlformats.org/officeDocument/2006/relationships/hyperlink" Target="https://rm.coe.int/trends-in-the-vod-market-in-eu28-final-version/1680a1511a" TargetMode="External"/><Relationship Id="rId9" Type="http://schemas.openxmlformats.org/officeDocument/2006/relationships/hyperlink" Target="https://www.euromonitor.com/colombia/country-factfile" TargetMode="External"/><Relationship Id="rId14" Type="http://schemas.openxmlformats.org/officeDocument/2006/relationships/hyperlink" Target="https://rm.coe.int/trends-in-the-vod-market-in-eu28-final-version/1680a1511a" TargetMode="External"/><Relationship Id="rId22" Type="http://schemas.openxmlformats.org/officeDocument/2006/relationships/hyperlink" Target="https://www.business-standard.com/article/entertainment/battle-of-subscribers-netflix-slows-down-in-race-with-disney-hotstar-121042801307_1.html" TargetMode="External"/><Relationship Id="rId27" Type="http://schemas.openxmlformats.org/officeDocument/2006/relationships/hyperlink" Target="https://rm.coe.int/trends-in-the-vod-market-in-eu28-final-version/1680a1511a" TargetMode="External"/><Relationship Id="rId30" Type="http://schemas.openxmlformats.org/officeDocument/2006/relationships/hyperlink" Target="https://rm.coe.int/trends-in-the-vod-market-in-eu28-final-version/1680a1511a" TargetMode="External"/><Relationship Id="rId35" Type="http://schemas.openxmlformats.org/officeDocument/2006/relationships/hyperlink" Target="https://rm.coe.int/trends-in-the-vod-market-in-eu28-final-version/1680a1511a" TargetMode="External"/><Relationship Id="rId43" Type="http://schemas.openxmlformats.org/officeDocument/2006/relationships/hyperlink" Target="https://www.hollywoodreporter.com/business/business-news/netflix-reports-south-korea-profit-jump-in-rare-public-disclosure-4166254/" TargetMode="External"/><Relationship Id="rId48" Type="http://schemas.openxmlformats.org/officeDocument/2006/relationships/hyperlink" Target="https://www.digitaltvresearch.com/ugc/press/239.pdf" TargetMode="External"/><Relationship Id="rId8" Type="http://schemas.openxmlformats.org/officeDocument/2006/relationships/hyperlink" Target="https://www.digitaltvresearch.com/ugc/Latin%20America%20OTT%20TV%20and%20Video%20Forecasts%202018%20TOC_toc_210.pdf" TargetMode="External"/><Relationship Id="rId51" Type="http://schemas.openxmlformats.org/officeDocument/2006/relationships/hyperlink" Target="https://vietnamfinance.vn/netflix-dang-kinh-doanh-nhu-the-nao-tai-viet-nam-20180504224245988.htm" TargetMode="External"/><Relationship Id="rId3" Type="http://schemas.openxmlformats.org/officeDocument/2006/relationships/hyperlink" Target="https://rm.coe.int/trends-in-the-vod-market-in-eu28-final-version/1680a1511a" TargetMode="External"/><Relationship Id="rId12" Type="http://schemas.openxmlformats.org/officeDocument/2006/relationships/hyperlink" Target="https://rm.coe.int/trends-in-the-vod-market-in-eu28-final-version/1680a1511a" TargetMode="External"/><Relationship Id="rId17" Type="http://schemas.openxmlformats.org/officeDocument/2006/relationships/hyperlink" Target="https://rm.coe.int/trends-in-the-vod-market-in-eu28-final-version/1680a1511a" TargetMode="External"/><Relationship Id="rId25" Type="http://schemas.openxmlformats.org/officeDocument/2006/relationships/hyperlink" Target="https://rm.coe.int/trends-in-the-vod-market-in-eu28-final-version/1680a1511a" TargetMode="External"/><Relationship Id="rId33" Type="http://schemas.openxmlformats.org/officeDocument/2006/relationships/hyperlink" Target="https://www.roymorgan.com/findings/8623-new-zealand-pay-tv-services-december-2020-202102150627" TargetMode="External"/><Relationship Id="rId38" Type="http://schemas.openxmlformats.org/officeDocument/2006/relationships/hyperlink" Target="https://tbivision.com/2020/03/17/netflix-subscribers-grow-in-russia-as-online-video-surges/" TargetMode="External"/><Relationship Id="rId46" Type="http://schemas.openxmlformats.org/officeDocument/2006/relationships/hyperlink" Target="https://www.igem.ch/digimonitor-studie-mediennutzung/" TargetMode="External"/><Relationship Id="rId20" Type="http://schemas.openxmlformats.org/officeDocument/2006/relationships/hyperlink" Target="https://rm.coe.int/trends-in-the-vod-market-in-eu28-final-version/1680a1511a" TargetMode="External"/><Relationship Id="rId41" Type="http://schemas.openxmlformats.org/officeDocument/2006/relationships/hyperlink" Target="https://rm.coe.int/trends-in-the-vod-market-in-eu28-final-version/1680a1511a" TargetMode="External"/><Relationship Id="rId1" Type="http://schemas.openxmlformats.org/officeDocument/2006/relationships/hyperlink" Target="https://www.clarin.com/tecnologia/argentina-10-paises-suscriptores-netflix-mundo_0_gqaLXSjU.html" TargetMode="External"/><Relationship Id="rId6" Type="http://schemas.openxmlformats.org/officeDocument/2006/relationships/hyperlink" Target="https://rm.coe.int/trends-in-the-vod-market-in-eu28-final-version/1680a1511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local.it/20200127/netflix-to-open-italian-base-in-rome" TargetMode="External"/><Relationship Id="rId18" Type="http://schemas.openxmlformats.org/officeDocument/2006/relationships/hyperlink" Target="https://www.mediaplaynews.com/ampere-nordics-fertile-market-for-u-s-streaming-video/" TargetMode="External"/><Relationship Id="rId26" Type="http://schemas.openxmlformats.org/officeDocument/2006/relationships/hyperlink" Target="https://www.emarketer.com/content/expect-over-20-million-spanish-subscription-ott-users-by-2021" TargetMode="External"/><Relationship Id="rId39" Type="http://schemas.openxmlformats.org/officeDocument/2006/relationships/hyperlink" Target="https://blackbox.com.sg/everyone/2021/02/22/entertainment-the-streaming-wars-have-only-just-begun" TargetMode="External"/><Relationship Id="rId21" Type="http://schemas.openxmlformats.org/officeDocument/2006/relationships/hyperlink" Target="https://www.broadbandtvnews.com/2021/04/09/netflix-regains-lead-in-poland/" TargetMode="External"/><Relationship Id="rId34" Type="http://schemas.openxmlformats.org/officeDocument/2006/relationships/hyperlink" Target="https://www.independent.ie/business/technology/netflix-nearing-a-million-irish-subscriptions-39316476.html" TargetMode="External"/><Relationship Id="rId42" Type="http://schemas.openxmlformats.org/officeDocument/2006/relationships/hyperlink" Target="https://nextvnews.com/netflix-ends-2020-with-37-5-million-subscribers-in-latin-america-and-forecast-to-feature-209-million-globally-by-q1-2021/" TargetMode="External"/><Relationship Id="rId7" Type="http://schemas.openxmlformats.org/officeDocument/2006/relationships/hyperlink" Target="https://www.filmtake.com/streaming/german-streaming-market/" TargetMode="External"/><Relationship Id="rId2" Type="http://schemas.openxmlformats.org/officeDocument/2006/relationships/hyperlink" Target="https://www.mediaplaynews.com/netflix-australia-to-top-6-1-million-subs-by-year-end/" TargetMode="External"/><Relationship Id="rId16" Type="http://schemas.openxmlformats.org/officeDocument/2006/relationships/hyperlink" Target="https://www.broadbandtvnews.com/2020/04/21/netflix-resumes-growth-in-the-netherlands/" TargetMode="External"/><Relationship Id="rId29" Type="http://schemas.openxmlformats.org/officeDocument/2006/relationships/hyperlink" Target="https://www.dailysabah.com/business/tech/pandemic-tariff-netflix-hikes-prices-in-turkey-by-up-to-50" TargetMode="External"/><Relationship Id="rId1" Type="http://schemas.openxmlformats.org/officeDocument/2006/relationships/hyperlink" Target="https://www.emarketer.com/content/netflix-viewership-growth-remains-strong-in-latin-america-despite-price-increases" TargetMode="External"/><Relationship Id="rId6" Type="http://schemas.openxmlformats.org/officeDocument/2006/relationships/hyperlink" Target="https://variety.com/2020/film/global/netflix-linear-channel-test-1234824339/" TargetMode="External"/><Relationship Id="rId11" Type="http://schemas.openxmlformats.org/officeDocument/2006/relationships/hyperlink" Target="https://www.parrotanalytics.com/insights/italy-streaming-market-share-analysis-2020/" TargetMode="External"/><Relationship Id="rId24" Type="http://schemas.openxmlformats.org/officeDocument/2006/relationships/hyperlink" Target="https://www.hollywoodreporter.com/business/business-news/netflix-reports-south-korea-profit-jump-in-rare-public-disclosure-4166254/" TargetMode="External"/><Relationship Id="rId32" Type="http://schemas.openxmlformats.org/officeDocument/2006/relationships/hyperlink" Target="https://www.broadbandtvnews.com/2021/04/05/netflix-russian-figures-revealed/" TargetMode="External"/><Relationship Id="rId37" Type="http://schemas.openxmlformats.org/officeDocument/2006/relationships/hyperlink" Target="http://pistrategy.org/netflix-and-chill/" TargetMode="External"/><Relationship Id="rId40" Type="http://schemas.openxmlformats.org/officeDocument/2006/relationships/hyperlink" Target="https://www.hollywoodreporter.com/business/business-news/disney-hotstar-takes-subscriber-lead-over-netflix-in-growing-indonesia-study-4117979/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www.digitaltvresearch.com/ugc/Latin%20America%20OTT%20TV%20and%20Video%20Forecasts%202018%20TOC_toc_210.pdf" TargetMode="External"/><Relationship Id="rId15" Type="http://schemas.openxmlformats.org/officeDocument/2006/relationships/hyperlink" Target="https://mexiconewsdaily.com/news/netflix-to-invest-us-300-million-in-mexico-this-year/" TargetMode="External"/><Relationship Id="rId23" Type="http://schemas.openxmlformats.org/officeDocument/2006/relationships/hyperlink" Target="https://www.cnbc.com/2021/02/25/netflix-nflx-to-spend-500-million-in-south-korea-in-2021.html" TargetMode="External"/><Relationship Id="rId28" Type="http://schemas.openxmlformats.org/officeDocument/2006/relationships/hyperlink" Target="https://www.digitaltveurope.com/2020/10/27/netflix-drops-subs-in-increasingly-competitive-sweden/" TargetMode="External"/><Relationship Id="rId36" Type="http://schemas.openxmlformats.org/officeDocument/2006/relationships/hyperlink" Target="https://www.thefinancialexpress.com.bd/views/why-streaming-not-skyrocketing-in-bangladesh-1607756005" TargetMode="External"/><Relationship Id="rId10" Type="http://schemas.openxmlformats.org/officeDocument/2006/relationships/hyperlink" Target="https://www.business-standard.com/article/entertainment/battle-of-subscribers-netflix-slows-down-in-race-with-disney-hotstar-121042801307_1.html" TargetMode="External"/><Relationship Id="rId19" Type="http://schemas.openxmlformats.org/officeDocument/2006/relationships/hyperlink" Target="https://www.reuters.com/article/us-poland-netflix-surcharge-idUSKCN22B10H" TargetMode="External"/><Relationship Id="rId31" Type="http://schemas.openxmlformats.org/officeDocument/2006/relationships/hyperlink" Target="https://www.theguardian.com/tv-and-radio/2020/dec/27/netflix-amazon-and-disney-push-uk-to-more-than-32m-tv-streaming-customers" TargetMode="External"/><Relationship Id="rId44" Type="http://schemas.openxmlformats.org/officeDocument/2006/relationships/hyperlink" Target="https://www.mediaplaynews.com/ampere-nordics-fertile-market-for-u-s-streaming-video/" TargetMode="External"/><Relationship Id="rId4" Type="http://schemas.openxmlformats.org/officeDocument/2006/relationships/hyperlink" Target="https://brazilian.report/business/2021/06/02/regulatory-free-for-all-streaming-services/" TargetMode="External"/><Relationship Id="rId9" Type="http://schemas.openxmlformats.org/officeDocument/2006/relationships/hyperlink" Target="https://www.livemint.com/companies/company-results/disney-hotstar-notches-up-34-mn-subscribers-in-india-indonesia-11620977152919.html" TargetMode="External"/><Relationship Id="rId14" Type="http://schemas.openxmlformats.org/officeDocument/2006/relationships/hyperlink" Target="https://asia.nikkei.com/Business/Media-Entertainment/Netflix-hikes-Japan-prices-after-pandemic-pulls-in-2m-new-users" TargetMode="External"/><Relationship Id="rId22" Type="http://schemas.openxmlformats.org/officeDocument/2006/relationships/hyperlink" Target="https://ictmarketexperts.com/en/news/netflix-once-again-at-the-forefront-of-vod-platforms-in-poland/" TargetMode="External"/><Relationship Id="rId27" Type="http://schemas.openxmlformats.org/officeDocument/2006/relationships/hyperlink" Target="https://www.eleconomista.es/empresas-finanzas/noticias/10975739/01/21/Netflix-suma-45-millones-de-abonados-en-Espana-y-paga-solo-478000-euros-en-impuestos.html" TargetMode="External"/><Relationship Id="rId30" Type="http://schemas.openxmlformats.org/officeDocument/2006/relationships/hyperlink" Target="https://seenews.com/news/netflix-to-open-office-in-istanbul-report-723270" TargetMode="External"/><Relationship Id="rId35" Type="http://schemas.openxmlformats.org/officeDocument/2006/relationships/hyperlink" Target="https://www.theportugalnews.com/news/2021-02-12/netflix-leads-portuguese-vod-market/58214" TargetMode="External"/><Relationship Id="rId43" Type="http://schemas.openxmlformats.org/officeDocument/2006/relationships/hyperlink" Target="https://advanced-television.com/2021/05/18/176510/" TargetMode="External"/><Relationship Id="rId8" Type="http://schemas.openxmlformats.org/officeDocument/2006/relationships/hyperlink" Target="https://www.filmtake.com/streaming/german-streaming-market/" TargetMode="External"/><Relationship Id="rId3" Type="http://schemas.openxmlformats.org/officeDocument/2006/relationships/hyperlink" Target="https://olhardigital.com.br/en/2020/09/18/news/netflix%27s-revenue-in-brazil-should-surpass-the-globe-in-2022/" TargetMode="External"/><Relationship Id="rId12" Type="http://schemas.openxmlformats.org/officeDocument/2006/relationships/hyperlink" Target="https://www.businessinsider.com/netflix-downloads-surging-in-countries-affected-most-by-coronavirus-2020-3?r=MX&amp;IR=T" TargetMode="External"/><Relationship Id="rId17" Type="http://schemas.openxmlformats.org/officeDocument/2006/relationships/hyperlink" Target="https://www.roymorgan.com/findings/8623-new-zealand-pay-tv-services-december-2020-202102150627" TargetMode="External"/><Relationship Id="rId25" Type="http://schemas.openxmlformats.org/officeDocument/2006/relationships/hyperlink" Target="http://www.koreaherald.com/view.php?ud=20210215001042" TargetMode="External"/><Relationship Id="rId33" Type="http://schemas.openxmlformats.org/officeDocument/2006/relationships/hyperlink" Target="https://vir.com.vn/netflix-facing-high-hurdles-in-vietnam-78610.html" TargetMode="External"/><Relationship Id="rId38" Type="http://schemas.openxmlformats.org/officeDocument/2006/relationships/hyperlink" Target="https://www.livemint.com/companies/news/netflix-ups-the-ante-in-africa-11608744867416.html" TargetMode="External"/><Relationship Id="rId46" Type="http://schemas.openxmlformats.org/officeDocument/2006/relationships/comments" Target="../comments1.xml"/><Relationship Id="rId20" Type="http://schemas.openxmlformats.org/officeDocument/2006/relationships/hyperlink" Target="https://ictmarketexperts.com/en/news/netflix-once-again-at-the-forefront-of-vod-platforms-in-poland/" TargetMode="External"/><Relationship Id="rId41" Type="http://schemas.openxmlformats.org/officeDocument/2006/relationships/hyperlink" Target="https://www.techinasia.com/viu-leads-ott-platforms-market-305m-users-southeast-asi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dst.dk/en/Statistik/emner/befolkning-og-valg/husstande-familier-boern/husstand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ugalsnews.com/1-5-million-in-portugal-subscribe-to-streaming-services-netflix-leads-preferences-internet/" TargetMode="External"/><Relationship Id="rId13" Type="http://schemas.openxmlformats.org/officeDocument/2006/relationships/hyperlink" Target="https://www.statista.com/statistics/746409/netflix-subscribers-central-and-eastern-europe/" TargetMode="External"/><Relationship Id="rId18" Type="http://schemas.openxmlformats.org/officeDocument/2006/relationships/hyperlink" Target="https://www.statista.com/statistics/746409/netflix-subscribers-central-and-eastern-europe/" TargetMode="External"/><Relationship Id="rId26" Type="http://schemas.openxmlformats.org/officeDocument/2006/relationships/hyperlink" Target="https://katadata.co.id/berita/2020/01/16/dpr-ingin-sri-mulyani-tiru-singapura-soal-pajak-netflix" TargetMode="External"/><Relationship Id="rId3" Type="http://schemas.openxmlformats.org/officeDocument/2006/relationships/hyperlink" Target="https://www.efe.com/efe/america/sociedad/colombia-tiene-48-2-millones-de-habitantes-segun-el-censo-nacional-poblacion/20000013-4016430" TargetMode="External"/><Relationship Id="rId21" Type="http://schemas.openxmlformats.org/officeDocument/2006/relationships/hyperlink" Target="https://www.statista.com/statistics/607855/netflix-subscribers-in-ukraine/" TargetMode="External"/><Relationship Id="rId7" Type="http://schemas.openxmlformats.org/officeDocument/2006/relationships/hyperlink" Target="https://en.globes.co.il/en/article-globes-ranks-netflix-as-israels-top-brand-in-2019-1001294809" TargetMode="External"/><Relationship Id="rId12" Type="http://schemas.openxmlformats.org/officeDocument/2006/relationships/hyperlink" Target="https://kafkadesk.org/2019/02/07/slovakias-netflix-users-gain-access-to-czech-content/" TargetMode="External"/><Relationship Id="rId17" Type="http://schemas.openxmlformats.org/officeDocument/2006/relationships/hyperlink" Target="https://asia.nikkei.com/Business/Companies/Netflix-tests-cheaper-mobile-only-plan-in-Malaysia" TargetMode="External"/><Relationship Id="rId25" Type="http://schemas.openxmlformats.org/officeDocument/2006/relationships/hyperlink" Target="https://www.statista.com/statistics/607845/netflix-subscribers-in-slovakia/" TargetMode="External"/><Relationship Id="rId2" Type="http://schemas.openxmlformats.org/officeDocument/2006/relationships/hyperlink" Target="https://revistapym.com.co/digital/suscripcion-a-netflix-colombia" TargetMode="External"/><Relationship Id="rId16" Type="http://schemas.openxmlformats.org/officeDocument/2006/relationships/hyperlink" Target="https://businesstech.co.za/news/media/297640/showmax-subscribers-vs-netflix-in-south-africa/" TargetMode="External"/><Relationship Id="rId20" Type="http://schemas.openxmlformats.org/officeDocument/2006/relationships/hyperlink" Target="https://www.statista.com/statistics/607624/philippines-netflix-subscribers/" TargetMode="External"/><Relationship Id="rId29" Type="http://schemas.openxmlformats.org/officeDocument/2006/relationships/hyperlink" Target="https://www.dw.com/en/netflix-will-first-african-series-launch-a-new-chapter-in-african-filmmaking/a-52528867" TargetMode="External"/><Relationship Id="rId1" Type="http://schemas.openxmlformats.org/officeDocument/2006/relationships/hyperlink" Target="https://tbivision.com/2020/03/17/netflix-subscribers-grow-in-russia-as-online-video-surges/" TargetMode="External"/><Relationship Id="rId6" Type="http://schemas.openxmlformats.org/officeDocument/2006/relationships/hyperlink" Target="https://israelbetweenthelines.com/2019/08/01/netflix-is-number-one-brand-in-israel/" TargetMode="External"/><Relationship Id="rId11" Type="http://schemas.openxmlformats.org/officeDocument/2006/relationships/hyperlink" Target="https://thefinancialexpress.com.bd/views/views/ushering-netflix-in-bangladesh-1558106225" TargetMode="External"/><Relationship Id="rId24" Type="http://schemas.openxmlformats.org/officeDocument/2006/relationships/hyperlink" Target="https://kafkadesk.org/2019/02/07/slovakias-netflix-users-gain-access-to-czech-content/" TargetMode="External"/><Relationship Id="rId5" Type="http://schemas.openxmlformats.org/officeDocument/2006/relationships/hyperlink" Target="https://www.independent.ie/business/technology/netflix-now-has-at-least-250000-irish-subscribers-amid-tv-and-movie-boom-36820102.html" TargetMode="External"/><Relationship Id="rId15" Type="http://schemas.openxmlformats.org/officeDocument/2006/relationships/hyperlink" Target="https://qz.com/africa/1326834/naspers-multichoice-wants-netflix-regulated-as-dstv-loses-subscribers/" TargetMode="External"/><Relationship Id="rId23" Type="http://schemas.openxmlformats.org/officeDocument/2006/relationships/hyperlink" Target="https://www.statista.com/statistics/607837/netflix-subscribers-in-greece/" TargetMode="External"/><Relationship Id="rId28" Type="http://schemas.openxmlformats.org/officeDocument/2006/relationships/hyperlink" Target="https://www.broadbandtvnews.com/2019/12/12/netflix-polls-4-million-subscribers-in-the-nordics/" TargetMode="External"/><Relationship Id="rId10" Type="http://schemas.openxmlformats.org/officeDocument/2006/relationships/hyperlink" Target="https://mgronline.com/cyberbiz/detail/9620000038918" TargetMode="External"/><Relationship Id="rId19" Type="http://schemas.openxmlformats.org/officeDocument/2006/relationships/hyperlink" Target="https://www.statista.com/statistics/981978/svod-subscribers-by-service-in-hungary/" TargetMode="External"/><Relationship Id="rId4" Type="http://schemas.openxmlformats.org/officeDocument/2006/relationships/hyperlink" Target="https://vietnaminsider.vn/netflix-boosts-vietnamese-subscribers-by-launching-vietnamese-language-interface/" TargetMode="External"/><Relationship Id="rId9" Type="http://schemas.openxmlformats.org/officeDocument/2006/relationships/hyperlink" Target="https://www.bangkokpost.com/business/1430867/netflix-casts-service-far-and-wide" TargetMode="External"/><Relationship Id="rId14" Type="http://schemas.openxmlformats.org/officeDocument/2006/relationships/hyperlink" Target="https://filmtoro.cz/blog/kolik-lidi-ma-u-nas-netflix-jaka-je-nabidka-a-kolik-filmu-ma-titulky-mame-novou-studii" TargetMode="External"/><Relationship Id="rId22" Type="http://schemas.openxmlformats.org/officeDocument/2006/relationships/hyperlink" Target="https://nachasi.com/2018/01/27/netflix-in-ukraine/" TargetMode="External"/><Relationship Id="rId27" Type="http://schemas.openxmlformats.org/officeDocument/2006/relationships/hyperlink" Target="https://www.statista.com/statistics/607628/indonesia-netflix-subscribers/" TargetMode="External"/><Relationship Id="rId30" Type="http://schemas.openxmlformats.org/officeDocument/2006/relationships/hyperlink" Target="https://www.digitaltvnews.net/?p=248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78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baseColWidth="10" defaultColWidth="14.5" defaultRowHeight="15.75" customHeight="1"/>
  <cols>
    <col min="6" max="11" width="15.6640625" customWidth="1"/>
    <col min="13" max="13" width="45.5" customWidth="1"/>
    <col min="14" max="14" width="22" customWidth="1"/>
  </cols>
  <sheetData>
    <row r="1" spans="1:34" ht="52" customHeight="1">
      <c r="A1" s="1" t="s">
        <v>0</v>
      </c>
      <c r="B1" s="4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6" t="s">
        <v>13</v>
      </c>
      <c r="O1" s="7"/>
      <c r="P1" s="8" t="s">
        <v>14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>
      <c r="A2" s="9" t="s">
        <v>15</v>
      </c>
      <c r="B2" s="13">
        <v>4968423.1878626486</v>
      </c>
      <c r="C2" s="14">
        <v>7.39</v>
      </c>
      <c r="D2" s="10">
        <f t="shared" ref="D2:D51" si="0">SUM(B2*C2)*3</f>
        <v>110149942.0749149</v>
      </c>
      <c r="E2" s="10">
        <f>SUM(B2*1.0203)</f>
        <v>5069282.1785762599</v>
      </c>
      <c r="F2" s="12">
        <v>7.5</v>
      </c>
      <c r="G2" s="10">
        <f t="shared" ref="G2:G51" si="1">SUM(E2*F2)*3</f>
        <v>114058849.01796585</v>
      </c>
      <c r="H2" s="10">
        <f t="shared" ref="H2:H51" si="2">SUM(E2*1.016732)</f>
        <v>5154101.4079881981</v>
      </c>
      <c r="I2" s="10">
        <f t="shared" ref="I2:I51" si="3">SUM(H2*F2)*3</f>
        <v>115967281.67973447</v>
      </c>
      <c r="J2" s="10">
        <f t="shared" ref="J2:J51" si="4">SUM(H2*1.016732)</f>
        <v>5240339.8327466566</v>
      </c>
      <c r="K2" s="10">
        <f t="shared" ref="K2:K51" si="5">SUM(J2*F2)*3</f>
        <v>117907646.23679978</v>
      </c>
      <c r="L2" s="15" t="s">
        <v>16</v>
      </c>
      <c r="M2" s="16" t="s">
        <v>17</v>
      </c>
      <c r="N2" s="17" t="s">
        <v>18</v>
      </c>
      <c r="O2" s="7"/>
      <c r="P2" s="18"/>
    </row>
    <row r="3" spans="1:34" ht="15.75" customHeight="1">
      <c r="A3" s="19" t="s">
        <v>19</v>
      </c>
      <c r="B3" s="13">
        <v>6169026.419999999</v>
      </c>
      <c r="C3" s="12">
        <v>9.7100000000000009</v>
      </c>
      <c r="D3" s="10">
        <f t="shared" si="0"/>
        <v>179703739.6146</v>
      </c>
      <c r="E3" s="10">
        <f>SUM(B3*1.0384)</f>
        <v>6405917.0345279993</v>
      </c>
      <c r="F3" s="12">
        <v>9.74</v>
      </c>
      <c r="G3" s="10">
        <f>SUM(E3*F3)*3</f>
        <v>187180895.74890816</v>
      </c>
      <c r="H3" s="10">
        <f t="shared" si="2"/>
        <v>6513100.8383497214</v>
      </c>
      <c r="I3" s="10">
        <f>SUM(H3*F3)*3</f>
        <v>190312806.49657887</v>
      </c>
      <c r="J3" s="10">
        <f t="shared" si="4"/>
        <v>6622078.041576989</v>
      </c>
      <c r="K3" s="10">
        <f t="shared" si="5"/>
        <v>193497120.3748796</v>
      </c>
      <c r="L3" s="15" t="s">
        <v>20</v>
      </c>
      <c r="M3" s="20"/>
      <c r="N3" s="21" t="s">
        <v>21</v>
      </c>
      <c r="O3" s="7"/>
      <c r="P3" s="18"/>
    </row>
    <row r="4" spans="1:34" ht="15.75" customHeight="1">
      <c r="A4" s="14" t="s">
        <v>22</v>
      </c>
      <c r="B4" s="25">
        <v>927420</v>
      </c>
      <c r="C4" s="14">
        <v>11.56</v>
      </c>
      <c r="D4" s="10">
        <f t="shared" si="0"/>
        <v>32162925.600000001</v>
      </c>
      <c r="E4" s="10">
        <f t="shared" ref="E4:E5" si="6">SUM(B4*1.0028)</f>
        <v>930016.77599999995</v>
      </c>
      <c r="F4" s="12">
        <v>11.66</v>
      </c>
      <c r="G4" s="10">
        <f t="shared" si="1"/>
        <v>32531986.824480001</v>
      </c>
      <c r="H4" s="10">
        <f t="shared" si="2"/>
        <v>945577.81669603195</v>
      </c>
      <c r="I4" s="10">
        <f t="shared" si="3"/>
        <v>33076312.028027199</v>
      </c>
      <c r="J4" s="10">
        <f>SUM(H4*1.016732)</f>
        <v>961399.22472498997</v>
      </c>
      <c r="K4" s="10">
        <f>SUM(J4*F4)*3</f>
        <v>33629744.880880147</v>
      </c>
      <c r="L4" s="26" t="s">
        <v>23</v>
      </c>
      <c r="M4" s="16" t="s">
        <v>24</v>
      </c>
      <c r="N4" s="21" t="s">
        <v>25</v>
      </c>
      <c r="O4" s="7"/>
      <c r="P4" s="18"/>
    </row>
    <row r="5" spans="1:34" ht="15.75" customHeight="1">
      <c r="A5" s="14" t="s">
        <v>26</v>
      </c>
      <c r="B5" s="25">
        <v>1639040</v>
      </c>
      <c r="C5" s="14">
        <v>11.56</v>
      </c>
      <c r="D5" s="10">
        <f t="shared" si="0"/>
        <v>56841907.200000003</v>
      </c>
      <c r="E5" s="10">
        <f t="shared" si="6"/>
        <v>1643629.3119999999</v>
      </c>
      <c r="F5" s="12">
        <v>11.66</v>
      </c>
      <c r="G5" s="10">
        <f t="shared" si="1"/>
        <v>57494153.333760001</v>
      </c>
      <c r="H5" s="10">
        <f t="shared" si="2"/>
        <v>1671130.517648384</v>
      </c>
      <c r="I5" s="10">
        <f t="shared" si="3"/>
        <v>58456145.507340476</v>
      </c>
      <c r="J5" s="10">
        <f t="shared" si="4"/>
        <v>1699091.8734696766</v>
      </c>
      <c r="K5" s="10">
        <f t="shared" si="5"/>
        <v>59434233.733969286</v>
      </c>
      <c r="L5" s="26" t="s">
        <v>23</v>
      </c>
      <c r="M5" s="16" t="s">
        <v>27</v>
      </c>
      <c r="N5" s="21" t="s">
        <v>25</v>
      </c>
      <c r="O5" s="7"/>
      <c r="P5" s="18"/>
    </row>
    <row r="6" spans="1:34" ht="15.75" customHeight="1">
      <c r="A6" s="19" t="s">
        <v>28</v>
      </c>
      <c r="B6" s="13">
        <v>17858799.914085004</v>
      </c>
      <c r="C6" s="14">
        <v>7.39</v>
      </c>
      <c r="D6" s="10">
        <f t="shared" si="0"/>
        <v>395929594.09526455</v>
      </c>
      <c r="E6" s="10">
        <f>SUM(B6*1.0203)</f>
        <v>18221333.552340928</v>
      </c>
      <c r="F6" s="12">
        <v>7.5</v>
      </c>
      <c r="G6" s="10">
        <f t="shared" si="1"/>
        <v>409980004.9276709</v>
      </c>
      <c r="H6" s="10">
        <f t="shared" si="2"/>
        <v>18526212.905338697</v>
      </c>
      <c r="I6" s="10">
        <f t="shared" si="3"/>
        <v>416839790.37012064</v>
      </c>
      <c r="J6" s="10">
        <f t="shared" si="4"/>
        <v>18836193.499670822</v>
      </c>
      <c r="K6" s="10">
        <f t="shared" si="5"/>
        <v>423814353.74259353</v>
      </c>
      <c r="L6" s="27" t="s">
        <v>29</v>
      </c>
      <c r="M6" s="28" t="s">
        <v>30</v>
      </c>
      <c r="N6" s="21" t="s">
        <v>31</v>
      </c>
      <c r="O6" s="7"/>
      <c r="P6" s="18"/>
    </row>
    <row r="7" spans="1:34" ht="15.75" customHeight="1">
      <c r="A7" s="14" t="s">
        <v>32</v>
      </c>
      <c r="B7" s="25">
        <v>171600</v>
      </c>
      <c r="C7" s="14">
        <v>11.56</v>
      </c>
      <c r="D7" s="10">
        <f t="shared" si="0"/>
        <v>5951088</v>
      </c>
      <c r="E7" s="10">
        <f>SUM(B7*1.0028)</f>
        <v>172080.47999999998</v>
      </c>
      <c r="F7" s="12">
        <v>11.66</v>
      </c>
      <c r="G7" s="10">
        <f t="shared" si="1"/>
        <v>6019375.1903999988</v>
      </c>
      <c r="H7" s="10">
        <f t="shared" si="2"/>
        <v>174959.73059135998</v>
      </c>
      <c r="I7" s="10">
        <f t="shared" si="3"/>
        <v>6120091.3760857731</v>
      </c>
      <c r="J7" s="10">
        <f t="shared" si="4"/>
        <v>177887.15680361461</v>
      </c>
      <c r="K7" s="10">
        <f t="shared" si="5"/>
        <v>6222492.7449904392</v>
      </c>
      <c r="L7" s="26" t="s">
        <v>23</v>
      </c>
      <c r="M7" s="16" t="s">
        <v>33</v>
      </c>
      <c r="N7" s="21" t="s">
        <v>25</v>
      </c>
      <c r="O7" s="7"/>
      <c r="P7" s="18"/>
    </row>
    <row r="8" spans="1:34" ht="15.75" customHeight="1">
      <c r="A8" s="29" t="s">
        <v>34</v>
      </c>
      <c r="B8" s="25">
        <v>6709076</v>
      </c>
      <c r="C8" s="12">
        <v>14.25</v>
      </c>
      <c r="D8" s="10">
        <f t="shared" si="0"/>
        <v>286812999</v>
      </c>
      <c r="E8" s="10">
        <f>SUM(B8*0.9942)</f>
        <v>6670163.3591999998</v>
      </c>
      <c r="F8" s="12">
        <v>14.54</v>
      </c>
      <c r="G8" s="10">
        <f t="shared" si="1"/>
        <v>290952525.72830397</v>
      </c>
      <c r="H8" s="10">
        <f t="shared" si="2"/>
        <v>6781768.5325261336</v>
      </c>
      <c r="I8" s="10">
        <f t="shared" si="3"/>
        <v>295820743.38878995</v>
      </c>
      <c r="J8" s="10">
        <f t="shared" si="4"/>
        <v>6895241.083612361</v>
      </c>
      <c r="K8" s="10">
        <f t="shared" si="5"/>
        <v>300770416.06717116</v>
      </c>
      <c r="L8" s="15" t="s">
        <v>35</v>
      </c>
      <c r="M8" s="30" t="s">
        <v>36</v>
      </c>
      <c r="N8" s="21" t="s">
        <v>37</v>
      </c>
      <c r="O8" s="7"/>
      <c r="P8" s="18"/>
    </row>
    <row r="9" spans="1:34" ht="15.75" customHeight="1">
      <c r="A9" s="29" t="s">
        <v>38</v>
      </c>
      <c r="B9" s="13">
        <v>927415.47786460514</v>
      </c>
      <c r="C9" s="14">
        <v>7.39</v>
      </c>
      <c r="D9" s="10">
        <f t="shared" si="0"/>
        <v>20560801.144258294</v>
      </c>
      <c r="E9" s="10">
        <f t="shared" ref="E9:E11" si="7">SUM(B9*1.0203)</f>
        <v>946242.0120652566</v>
      </c>
      <c r="F9" s="12">
        <v>7.5</v>
      </c>
      <c r="G9" s="10">
        <f t="shared" si="1"/>
        <v>21290445.271468274</v>
      </c>
      <c r="H9" s="10">
        <f t="shared" si="2"/>
        <v>962074.5334111324</v>
      </c>
      <c r="I9" s="10">
        <f t="shared" si="3"/>
        <v>21646677.00175048</v>
      </c>
      <c r="J9" s="10">
        <f t="shared" si="4"/>
        <v>978171.96450416744</v>
      </c>
      <c r="K9" s="10">
        <f t="shared" si="5"/>
        <v>22008869.201343767</v>
      </c>
      <c r="L9" s="27" t="s">
        <v>39</v>
      </c>
      <c r="M9" s="31" t="s">
        <v>40</v>
      </c>
      <c r="N9" s="21">
        <v>2019</v>
      </c>
      <c r="O9" s="7"/>
      <c r="P9" s="18"/>
    </row>
    <row r="10" spans="1:34" ht="15.75" customHeight="1">
      <c r="A10" s="14" t="s">
        <v>41</v>
      </c>
      <c r="B10" s="13">
        <v>2677007.0878917361</v>
      </c>
      <c r="C10" s="14">
        <v>7.39</v>
      </c>
      <c r="D10" s="10">
        <f t="shared" si="0"/>
        <v>59349247.138559788</v>
      </c>
      <c r="E10" s="10">
        <f t="shared" si="7"/>
        <v>2731350.3317759382</v>
      </c>
      <c r="F10" s="12">
        <v>7.5</v>
      </c>
      <c r="G10" s="10">
        <f t="shared" si="1"/>
        <v>61455382.464958608</v>
      </c>
      <c r="H10" s="10">
        <f t="shared" si="2"/>
        <v>2777051.285527213</v>
      </c>
      <c r="I10" s="10">
        <f t="shared" si="3"/>
        <v>62483653.924362287</v>
      </c>
      <c r="J10" s="10">
        <f t="shared" si="4"/>
        <v>2823516.9076366541</v>
      </c>
      <c r="K10" s="10">
        <f t="shared" si="5"/>
        <v>63529130.421824709</v>
      </c>
      <c r="L10" s="26" t="s">
        <v>42</v>
      </c>
      <c r="M10" s="16" t="s">
        <v>43</v>
      </c>
      <c r="N10" s="21">
        <v>2019</v>
      </c>
      <c r="O10" s="7"/>
      <c r="P10" s="32" t="s">
        <v>44</v>
      </c>
    </row>
    <row r="11" spans="1:34" ht="15.75" customHeight="1">
      <c r="A11" s="19" t="s">
        <v>45</v>
      </c>
      <c r="B11" s="13">
        <v>291852.46507572755</v>
      </c>
      <c r="C11" s="14">
        <v>7.39</v>
      </c>
      <c r="D11" s="10">
        <f t="shared" si="0"/>
        <v>6470369.1507288795</v>
      </c>
      <c r="E11" s="10">
        <f t="shared" si="7"/>
        <v>297777.07011676481</v>
      </c>
      <c r="F11" s="12">
        <v>7.5</v>
      </c>
      <c r="G11" s="10">
        <f t="shared" si="1"/>
        <v>6699984.0776272081</v>
      </c>
      <c r="H11" s="10">
        <f t="shared" si="2"/>
        <v>302759.47605395853</v>
      </c>
      <c r="I11" s="10">
        <f t="shared" si="3"/>
        <v>6812088.2112140665</v>
      </c>
      <c r="J11" s="10">
        <f t="shared" si="4"/>
        <v>307825.24760729336</v>
      </c>
      <c r="K11" s="10">
        <f t="shared" si="5"/>
        <v>6926068.0711641004</v>
      </c>
      <c r="L11" s="27" t="s">
        <v>46</v>
      </c>
      <c r="M11" s="33" t="s">
        <v>47</v>
      </c>
      <c r="N11" s="21">
        <v>2019</v>
      </c>
      <c r="O11" s="7"/>
      <c r="P11" s="18"/>
    </row>
    <row r="12" spans="1:34" ht="15.75" customHeight="1">
      <c r="A12" s="14" t="s">
        <v>48</v>
      </c>
      <c r="B12" s="25">
        <v>114950</v>
      </c>
      <c r="C12" s="14">
        <v>11.56</v>
      </c>
      <c r="D12" s="10">
        <f t="shared" si="0"/>
        <v>3986466</v>
      </c>
      <c r="E12" s="10">
        <f t="shared" ref="E12:E21" si="8">SUM(B12*1.0028)</f>
        <v>115271.85999999999</v>
      </c>
      <c r="F12" s="12">
        <v>11.66</v>
      </c>
      <c r="G12" s="10">
        <f t="shared" si="1"/>
        <v>4032209.6627999991</v>
      </c>
      <c r="H12" s="10">
        <f t="shared" si="2"/>
        <v>117200.58876151998</v>
      </c>
      <c r="I12" s="10">
        <f t="shared" si="3"/>
        <v>4099676.5948779685</v>
      </c>
      <c r="J12" s="10">
        <f t="shared" si="4"/>
        <v>119161.58901267772</v>
      </c>
      <c r="K12" s="10">
        <f t="shared" si="5"/>
        <v>4168272.3836634667</v>
      </c>
      <c r="L12" s="26" t="s">
        <v>23</v>
      </c>
      <c r="M12" s="16" t="s">
        <v>49</v>
      </c>
      <c r="N12" s="21" t="s">
        <v>25</v>
      </c>
      <c r="O12" s="7"/>
      <c r="P12" s="18"/>
    </row>
    <row r="13" spans="1:34" ht="15.75" customHeight="1">
      <c r="A13" s="14" t="s">
        <v>50</v>
      </c>
      <c r="B13" s="25">
        <v>49200</v>
      </c>
      <c r="C13" s="14">
        <v>11.56</v>
      </c>
      <c r="D13" s="10">
        <f t="shared" si="0"/>
        <v>1706256</v>
      </c>
      <c r="E13" s="10">
        <f t="shared" si="8"/>
        <v>49337.759999999995</v>
      </c>
      <c r="F13" s="12">
        <v>11.66</v>
      </c>
      <c r="G13" s="10">
        <f t="shared" si="1"/>
        <v>1725834.8448000001</v>
      </c>
      <c r="H13" s="10">
        <f t="shared" si="2"/>
        <v>50163.279400319996</v>
      </c>
      <c r="I13" s="10">
        <f t="shared" si="3"/>
        <v>1754711.5134231932</v>
      </c>
      <c r="J13" s="10">
        <f t="shared" si="4"/>
        <v>51002.611391246151</v>
      </c>
      <c r="K13" s="10">
        <f t="shared" si="5"/>
        <v>1784071.3464657902</v>
      </c>
      <c r="L13" s="26" t="s">
        <v>23</v>
      </c>
      <c r="M13" s="16" t="s">
        <v>51</v>
      </c>
      <c r="N13" s="21" t="s">
        <v>25</v>
      </c>
      <c r="O13" s="7"/>
      <c r="P13" s="18"/>
    </row>
    <row r="14" spans="1:34" ht="15.75" customHeight="1">
      <c r="A14" s="14" t="s">
        <v>52</v>
      </c>
      <c r="B14" s="25">
        <v>455520</v>
      </c>
      <c r="C14" s="14">
        <v>11.56</v>
      </c>
      <c r="D14" s="10">
        <f t="shared" si="0"/>
        <v>15797433.600000001</v>
      </c>
      <c r="E14" s="10">
        <f t="shared" si="8"/>
        <v>456795.45599999995</v>
      </c>
      <c r="F14" s="12">
        <v>11.66</v>
      </c>
      <c r="G14" s="10">
        <f t="shared" si="1"/>
        <v>15978705.05088</v>
      </c>
      <c r="H14" s="10">
        <f t="shared" si="2"/>
        <v>464438.55756979191</v>
      </c>
      <c r="I14" s="10">
        <f t="shared" si="3"/>
        <v>16246060.743791323</v>
      </c>
      <c r="J14" s="10">
        <f t="shared" si="4"/>
        <v>472209.54351504968</v>
      </c>
      <c r="K14" s="10">
        <f t="shared" si="5"/>
        <v>16517889.832156438</v>
      </c>
      <c r="L14" s="26" t="s">
        <v>23</v>
      </c>
      <c r="M14" s="16" t="s">
        <v>53</v>
      </c>
      <c r="N14" s="21" t="s">
        <v>25</v>
      </c>
      <c r="O14" s="7"/>
      <c r="P14" s="18"/>
    </row>
    <row r="15" spans="1:34" ht="15.75" customHeight="1">
      <c r="A15" s="14" t="s">
        <v>54</v>
      </c>
      <c r="B15" s="25">
        <v>918240</v>
      </c>
      <c r="C15" s="14">
        <v>11.56</v>
      </c>
      <c r="D15" s="10">
        <f t="shared" si="0"/>
        <v>31844563.200000003</v>
      </c>
      <c r="E15" s="10">
        <f t="shared" si="8"/>
        <v>920811.07199999993</v>
      </c>
      <c r="F15" s="12">
        <v>11.66</v>
      </c>
      <c r="G15" s="10">
        <f t="shared" si="1"/>
        <v>32209971.298560001</v>
      </c>
      <c r="H15" s="10">
        <f t="shared" si="2"/>
        <v>936218.0828567039</v>
      </c>
      <c r="I15" s="10">
        <f t="shared" si="3"/>
        <v>32748908.5383275</v>
      </c>
      <c r="J15" s="10">
        <f t="shared" si="4"/>
        <v>951882.88381906226</v>
      </c>
      <c r="K15" s="10">
        <f t="shared" si="5"/>
        <v>33296863.275990799</v>
      </c>
      <c r="L15" s="26" t="s">
        <v>23</v>
      </c>
      <c r="M15" s="16" t="s">
        <v>55</v>
      </c>
      <c r="N15" s="21" t="s">
        <v>25</v>
      </c>
      <c r="O15" s="7"/>
      <c r="P15" s="18"/>
    </row>
    <row r="16" spans="1:34" ht="15.75" customHeight="1">
      <c r="A16" s="14" t="s">
        <v>56</v>
      </c>
      <c r="B16" s="25">
        <v>52460</v>
      </c>
      <c r="C16" s="14">
        <v>11.56</v>
      </c>
      <c r="D16" s="10">
        <f t="shared" si="0"/>
        <v>1819312.7999999998</v>
      </c>
      <c r="E16" s="10">
        <f t="shared" si="8"/>
        <v>52606.887999999999</v>
      </c>
      <c r="F16" s="12">
        <v>11.66</v>
      </c>
      <c r="G16" s="10">
        <f t="shared" si="1"/>
        <v>1840188.9422400002</v>
      </c>
      <c r="H16" s="10">
        <f t="shared" si="2"/>
        <v>53487.106450015999</v>
      </c>
      <c r="I16" s="10">
        <f t="shared" si="3"/>
        <v>1870978.9836215596</v>
      </c>
      <c r="J16" s="10">
        <f t="shared" si="4"/>
        <v>54382.052715137666</v>
      </c>
      <c r="K16" s="10">
        <f t="shared" si="5"/>
        <v>1902284.2039755154</v>
      </c>
      <c r="L16" s="26" t="s">
        <v>23</v>
      </c>
      <c r="M16" s="16" t="s">
        <v>57</v>
      </c>
      <c r="N16" s="21" t="s">
        <v>25</v>
      </c>
      <c r="O16" s="7"/>
      <c r="P16" s="18"/>
    </row>
    <row r="17" spans="1:16" ht="15.75" customHeight="1">
      <c r="A17" s="14" t="s">
        <v>58</v>
      </c>
      <c r="B17" s="25">
        <v>735440</v>
      </c>
      <c r="C17" s="14">
        <v>11.56</v>
      </c>
      <c r="D17" s="10">
        <f t="shared" si="0"/>
        <v>25505059.200000003</v>
      </c>
      <c r="E17" s="10">
        <f t="shared" si="8"/>
        <v>737499.23199999996</v>
      </c>
      <c r="F17" s="12">
        <v>11.66</v>
      </c>
      <c r="G17" s="10">
        <f t="shared" si="1"/>
        <v>25797723.135359995</v>
      </c>
      <c r="H17" s="10">
        <f t="shared" si="2"/>
        <v>749839.06914982398</v>
      </c>
      <c r="I17" s="10">
        <f t="shared" si="3"/>
        <v>26229370.638860844</v>
      </c>
      <c r="J17" s="10">
        <f t="shared" si="4"/>
        <v>762385.37645483878</v>
      </c>
      <c r="K17" s="10">
        <f t="shared" si="5"/>
        <v>26668240.468390264</v>
      </c>
      <c r="L17" s="26" t="s">
        <v>23</v>
      </c>
      <c r="M17" s="16" t="s">
        <v>59</v>
      </c>
      <c r="N17" s="21" t="s">
        <v>25</v>
      </c>
      <c r="O17" s="7"/>
      <c r="P17" s="18"/>
    </row>
    <row r="18" spans="1:16" ht="15.75" customHeight="1">
      <c r="A18" s="29" t="s">
        <v>60</v>
      </c>
      <c r="B18" s="25">
        <v>8344620</v>
      </c>
      <c r="C18" s="14">
        <v>11.56</v>
      </c>
      <c r="D18" s="10">
        <f t="shared" si="0"/>
        <v>289391421.60000002</v>
      </c>
      <c r="E18" s="10">
        <f t="shared" si="8"/>
        <v>8367984.9359999988</v>
      </c>
      <c r="F18" s="12">
        <v>11.66</v>
      </c>
      <c r="G18" s="10">
        <f t="shared" si="1"/>
        <v>292712113.06127995</v>
      </c>
      <c r="H18" s="10">
        <f t="shared" si="2"/>
        <v>8507998.0599491503</v>
      </c>
      <c r="I18" s="10">
        <f t="shared" si="3"/>
        <v>297609772.1370213</v>
      </c>
      <c r="J18" s="10">
        <f t="shared" si="4"/>
        <v>8650353.8834882192</v>
      </c>
      <c r="K18" s="10">
        <f t="shared" si="5"/>
        <v>302589378.84441793</v>
      </c>
      <c r="L18" s="26" t="s">
        <v>23</v>
      </c>
      <c r="M18" s="34" t="s">
        <v>61</v>
      </c>
      <c r="N18" s="21" t="s">
        <v>25</v>
      </c>
      <c r="O18" s="7"/>
      <c r="P18" s="18"/>
    </row>
    <row r="19" spans="1:16" ht="15.75" customHeight="1">
      <c r="A19" s="29" t="s">
        <v>62</v>
      </c>
      <c r="B19" s="25">
        <v>10666560</v>
      </c>
      <c r="C19" s="14">
        <v>11.56</v>
      </c>
      <c r="D19" s="10">
        <f t="shared" si="0"/>
        <v>369916300.80000001</v>
      </c>
      <c r="E19" s="10">
        <f t="shared" si="8"/>
        <v>10696426.367999999</v>
      </c>
      <c r="F19" s="12">
        <v>11.66</v>
      </c>
      <c r="G19" s="10">
        <f t="shared" si="1"/>
        <v>374160994.35263997</v>
      </c>
      <c r="H19" s="10">
        <f t="shared" si="2"/>
        <v>10875398.973989375</v>
      </c>
      <c r="I19" s="10">
        <f t="shared" si="3"/>
        <v>380421456.11014837</v>
      </c>
      <c r="J19" s="10">
        <f t="shared" si="4"/>
        <v>11057366.149622165</v>
      </c>
      <c r="K19" s="10">
        <f t="shared" si="5"/>
        <v>386786667.91378331</v>
      </c>
      <c r="L19" s="26" t="s">
        <v>23</v>
      </c>
      <c r="M19" s="34" t="s">
        <v>63</v>
      </c>
      <c r="N19" s="21" t="s">
        <v>25</v>
      </c>
      <c r="O19" s="7"/>
      <c r="P19" s="18"/>
    </row>
    <row r="20" spans="1:16" ht="15.75" customHeight="1">
      <c r="A20" s="14" t="s">
        <v>64</v>
      </c>
      <c r="B20" s="25">
        <v>516450</v>
      </c>
      <c r="C20" s="14">
        <v>11.56</v>
      </c>
      <c r="D20" s="10">
        <f t="shared" si="0"/>
        <v>17910486</v>
      </c>
      <c r="E20" s="10">
        <f t="shared" si="8"/>
        <v>517896.05999999994</v>
      </c>
      <c r="F20" s="12">
        <v>11.66</v>
      </c>
      <c r="G20" s="10">
        <f t="shared" si="1"/>
        <v>18116004.178799998</v>
      </c>
      <c r="H20" s="10">
        <f t="shared" si="2"/>
        <v>526561.49687591987</v>
      </c>
      <c r="I20" s="10">
        <f t="shared" si="3"/>
        <v>18419121.160719678</v>
      </c>
      <c r="J20" s="10">
        <f t="shared" si="4"/>
        <v>535371.92384164769</v>
      </c>
      <c r="K20" s="10">
        <f t="shared" si="5"/>
        <v>18727309.895980835</v>
      </c>
      <c r="L20" s="26" t="s">
        <v>23</v>
      </c>
      <c r="M20" s="16" t="s">
        <v>65</v>
      </c>
      <c r="N20" s="21" t="s">
        <v>25</v>
      </c>
      <c r="O20" s="7"/>
      <c r="P20" s="18"/>
    </row>
    <row r="21" spans="1:16" ht="15.75" customHeight="1">
      <c r="A21" s="14" t="s">
        <v>66</v>
      </c>
      <c r="B21" s="25">
        <v>338100</v>
      </c>
      <c r="C21" s="14">
        <v>11.56</v>
      </c>
      <c r="D21" s="10">
        <f t="shared" si="0"/>
        <v>11725308</v>
      </c>
      <c r="E21" s="10">
        <f t="shared" si="8"/>
        <v>339046.68</v>
      </c>
      <c r="F21" s="12">
        <v>11.66</v>
      </c>
      <c r="G21" s="10">
        <f>SUM(E21*F21)*3</f>
        <v>11859852.8664</v>
      </c>
      <c r="H21" s="10">
        <f t="shared" si="2"/>
        <v>344719.60904975998</v>
      </c>
      <c r="I21" s="10">
        <f t="shared" si="3"/>
        <v>12058291.924560603</v>
      </c>
      <c r="J21" s="10">
        <f t="shared" si="4"/>
        <v>350487.45754838054</v>
      </c>
      <c r="K21" s="10">
        <f t="shared" si="5"/>
        <v>12260051.265042352</v>
      </c>
      <c r="L21" s="26" t="s">
        <v>23</v>
      </c>
      <c r="M21" s="16" t="s">
        <v>67</v>
      </c>
      <c r="N21" s="21" t="s">
        <v>25</v>
      </c>
      <c r="O21" s="7"/>
      <c r="P21" s="18"/>
    </row>
    <row r="22" spans="1:16" ht="15.75" customHeight="1">
      <c r="A22" s="29" t="s">
        <v>68</v>
      </c>
      <c r="B22" s="13">
        <v>4845639.9999999991</v>
      </c>
      <c r="C22" s="12">
        <v>9.7100000000000009</v>
      </c>
      <c r="D22" s="10">
        <f t="shared" si="0"/>
        <v>141153493.19999999</v>
      </c>
      <c r="E22" s="10">
        <f t="shared" ref="E22:E23" si="9">SUM(B22*1.0384)</f>
        <v>5031712.5759999994</v>
      </c>
      <c r="F22" s="12">
        <v>9.74</v>
      </c>
      <c r="G22" s="10">
        <f t="shared" si="1"/>
        <v>147026641.47071999</v>
      </c>
      <c r="H22" s="10">
        <f t="shared" si="2"/>
        <v>5115903.1908216309</v>
      </c>
      <c r="I22" s="10">
        <f t="shared" si="3"/>
        <v>149486691.23580807</v>
      </c>
      <c r="J22" s="10">
        <f t="shared" si="4"/>
        <v>5201502.4830104578</v>
      </c>
      <c r="K22" s="10">
        <f t="shared" si="5"/>
        <v>151987902.55356559</v>
      </c>
      <c r="L22" s="26" t="s">
        <v>69</v>
      </c>
      <c r="M22" s="33" t="s">
        <v>70</v>
      </c>
      <c r="N22" s="21" t="s">
        <v>71</v>
      </c>
      <c r="O22" s="7"/>
      <c r="P22" s="18"/>
    </row>
    <row r="23" spans="1:16" ht="14">
      <c r="A23" s="14" t="s">
        <v>72</v>
      </c>
      <c r="B23" s="25">
        <v>850000</v>
      </c>
      <c r="C23" s="12">
        <v>9.7100000000000009</v>
      </c>
      <c r="D23" s="10">
        <f t="shared" si="0"/>
        <v>24760500.000000004</v>
      </c>
      <c r="E23" s="10">
        <f t="shared" si="9"/>
        <v>882640</v>
      </c>
      <c r="F23" s="12">
        <v>9.74</v>
      </c>
      <c r="G23" s="10">
        <f t="shared" si="1"/>
        <v>25790740.799999997</v>
      </c>
      <c r="H23" s="10">
        <f t="shared" si="2"/>
        <v>897408.33247999998</v>
      </c>
      <c r="I23" s="10">
        <f t="shared" si="3"/>
        <v>26222271.475065604</v>
      </c>
      <c r="J23" s="10">
        <f t="shared" si="4"/>
        <v>912423.7686990553</v>
      </c>
      <c r="K23" s="10">
        <f t="shared" si="5"/>
        <v>26661022.5213864</v>
      </c>
      <c r="L23" s="35" t="s">
        <v>73</v>
      </c>
      <c r="M23" s="7"/>
      <c r="N23" s="21" t="s">
        <v>25</v>
      </c>
      <c r="O23" s="7"/>
      <c r="P23" s="18"/>
    </row>
    <row r="24" spans="1:16" ht="42">
      <c r="A24" s="14" t="s">
        <v>74</v>
      </c>
      <c r="B24" s="25">
        <v>528120</v>
      </c>
      <c r="C24" s="14">
        <v>11.56</v>
      </c>
      <c r="D24" s="10">
        <f t="shared" si="0"/>
        <v>18315201.600000001</v>
      </c>
      <c r="E24" s="10">
        <f t="shared" ref="E24:E25" si="10">SUM(B24*1.0028)</f>
        <v>529598.73599999992</v>
      </c>
      <c r="F24" s="12">
        <v>11.66</v>
      </c>
      <c r="G24" s="10">
        <f t="shared" si="1"/>
        <v>18525363.785279997</v>
      </c>
      <c r="H24" s="10">
        <f t="shared" si="2"/>
        <v>538459.98205075192</v>
      </c>
      <c r="I24" s="10">
        <f t="shared" si="3"/>
        <v>18835330.172135301</v>
      </c>
      <c r="J24" s="10">
        <f t="shared" si="4"/>
        <v>547469.49447042507</v>
      </c>
      <c r="K24" s="10">
        <f t="shared" si="5"/>
        <v>19150482.916575469</v>
      </c>
      <c r="L24" s="26" t="s">
        <v>23</v>
      </c>
      <c r="M24" s="34" t="s">
        <v>75</v>
      </c>
      <c r="N24" s="21" t="s">
        <v>25</v>
      </c>
      <c r="O24" s="7"/>
      <c r="P24" s="18"/>
    </row>
    <row r="25" spans="1:16" ht="42">
      <c r="A25" s="14" t="s">
        <v>76</v>
      </c>
      <c r="B25" s="25">
        <v>3678080</v>
      </c>
      <c r="C25" s="14">
        <v>11.56</v>
      </c>
      <c r="D25" s="10">
        <f t="shared" si="0"/>
        <v>127555814.40000001</v>
      </c>
      <c r="E25" s="10">
        <f t="shared" si="10"/>
        <v>3688378.6239999998</v>
      </c>
      <c r="F25" s="12">
        <v>11.66</v>
      </c>
      <c r="G25" s="10">
        <f t="shared" si="1"/>
        <v>129019484.26751998</v>
      </c>
      <c r="H25" s="10">
        <f t="shared" si="2"/>
        <v>3750092.5751367677</v>
      </c>
      <c r="I25" s="10">
        <f t="shared" si="3"/>
        <v>131178238.27828413</v>
      </c>
      <c r="J25" s="10">
        <f t="shared" si="4"/>
        <v>3812839.1241039559</v>
      </c>
      <c r="K25" s="10">
        <f t="shared" si="5"/>
        <v>133373112.56115636</v>
      </c>
      <c r="L25" s="26" t="s">
        <v>23</v>
      </c>
      <c r="M25" s="16" t="s">
        <v>77</v>
      </c>
      <c r="N25" s="21" t="s">
        <v>25</v>
      </c>
      <c r="O25" s="7"/>
      <c r="P25" s="18"/>
    </row>
    <row r="26" spans="1:16" ht="14">
      <c r="A26" s="19" t="s">
        <v>78</v>
      </c>
      <c r="B26" s="25">
        <v>5000000</v>
      </c>
      <c r="C26" s="12">
        <v>9.7100000000000009</v>
      </c>
      <c r="D26" s="10">
        <f t="shared" si="0"/>
        <v>145650000.00000003</v>
      </c>
      <c r="E26" s="10">
        <f>SUM(B26*1.0384)</f>
        <v>5192000</v>
      </c>
      <c r="F26" s="12">
        <v>9.74</v>
      </c>
      <c r="G26" s="10">
        <f t="shared" si="1"/>
        <v>151710240</v>
      </c>
      <c r="H26" s="10">
        <f t="shared" si="2"/>
        <v>5278872.5439999998</v>
      </c>
      <c r="I26" s="10">
        <f t="shared" si="3"/>
        <v>154248655.73568001</v>
      </c>
      <c r="J26" s="10">
        <f t="shared" si="4"/>
        <v>5367198.6394062079</v>
      </c>
      <c r="K26" s="10">
        <f t="shared" si="5"/>
        <v>156829544.24344939</v>
      </c>
      <c r="L26" s="27" t="s">
        <v>79</v>
      </c>
      <c r="M26" s="28" t="s">
        <v>80</v>
      </c>
      <c r="N26" s="21" t="s">
        <v>25</v>
      </c>
      <c r="O26" s="7"/>
      <c r="P26" s="18"/>
    </row>
    <row r="27" spans="1:16" ht="42">
      <c r="A27" s="14" t="s">
        <v>81</v>
      </c>
      <c r="B27" s="25">
        <v>56700</v>
      </c>
      <c r="C27" s="14">
        <v>11.56</v>
      </c>
      <c r="D27" s="10">
        <f t="shared" si="0"/>
        <v>1966356</v>
      </c>
      <c r="E27" s="10">
        <f t="shared" ref="E27:E30" si="11">SUM(B27*1.0028)</f>
        <v>56858.759999999995</v>
      </c>
      <c r="F27" s="12">
        <v>11.66</v>
      </c>
      <c r="G27" s="10">
        <f t="shared" si="1"/>
        <v>1988919.4247999999</v>
      </c>
      <c r="H27" s="10">
        <f t="shared" si="2"/>
        <v>57810.120772319991</v>
      </c>
      <c r="I27" s="10">
        <f t="shared" si="3"/>
        <v>2022198.0246157532</v>
      </c>
      <c r="J27" s="10">
        <f t="shared" si="4"/>
        <v>58777.39971308245</v>
      </c>
      <c r="K27" s="10">
        <f t="shared" si="5"/>
        <v>2056033.4419636242</v>
      </c>
      <c r="L27" s="26" t="s">
        <v>23</v>
      </c>
      <c r="M27" s="16" t="s">
        <v>82</v>
      </c>
      <c r="N27" s="21" t="s">
        <v>25</v>
      </c>
      <c r="O27" s="7"/>
      <c r="P27" s="18"/>
    </row>
    <row r="28" spans="1:16" ht="42">
      <c r="A28" s="14" t="s">
        <v>83</v>
      </c>
      <c r="B28" s="25">
        <v>138030</v>
      </c>
      <c r="C28" s="14">
        <v>11.56</v>
      </c>
      <c r="D28" s="10">
        <f t="shared" si="0"/>
        <v>4786880.4000000004</v>
      </c>
      <c r="E28" s="10">
        <f t="shared" si="11"/>
        <v>138416.484</v>
      </c>
      <c r="F28" s="12">
        <v>11.66</v>
      </c>
      <c r="G28" s="10">
        <f t="shared" si="1"/>
        <v>4841808.61032</v>
      </c>
      <c r="H28" s="10">
        <f t="shared" si="2"/>
        <v>140732.46861028799</v>
      </c>
      <c r="I28" s="10">
        <f t="shared" si="3"/>
        <v>4922821.7519878745</v>
      </c>
      <c r="J28" s="10">
        <f t="shared" si="4"/>
        <v>143087.20427507532</v>
      </c>
      <c r="K28" s="10">
        <f t="shared" si="5"/>
        <v>5005190.4055421352</v>
      </c>
      <c r="L28" s="26" t="s">
        <v>23</v>
      </c>
      <c r="M28" s="16" t="s">
        <v>84</v>
      </c>
      <c r="N28" s="21" t="s">
        <v>25</v>
      </c>
      <c r="O28" s="7"/>
      <c r="P28" s="18"/>
    </row>
    <row r="29" spans="1:16" ht="42">
      <c r="A29" s="14" t="s">
        <v>85</v>
      </c>
      <c r="B29" s="25">
        <v>83520</v>
      </c>
      <c r="C29" s="14">
        <v>11.56</v>
      </c>
      <c r="D29" s="10">
        <f t="shared" si="0"/>
        <v>2896473.6</v>
      </c>
      <c r="E29" s="10">
        <f t="shared" si="11"/>
        <v>83753.856</v>
      </c>
      <c r="F29" s="12">
        <v>11.66</v>
      </c>
      <c r="G29" s="10">
        <f t="shared" si="1"/>
        <v>2929709.8828800004</v>
      </c>
      <c r="H29" s="10">
        <f t="shared" si="2"/>
        <v>85155.225518591993</v>
      </c>
      <c r="I29" s="10">
        <f t="shared" si="3"/>
        <v>2978729.7886403478</v>
      </c>
      <c r="J29" s="10">
        <f t="shared" si="4"/>
        <v>86580.042751969071</v>
      </c>
      <c r="K29" s="10">
        <f t="shared" si="5"/>
        <v>3028569.8954638783</v>
      </c>
      <c r="L29" s="26" t="s">
        <v>23</v>
      </c>
      <c r="M29" s="16" t="s">
        <v>86</v>
      </c>
      <c r="N29" s="21" t="s">
        <v>25</v>
      </c>
      <c r="O29" s="7"/>
      <c r="P29" s="18"/>
    </row>
    <row r="30" spans="1:16" ht="42">
      <c r="A30" s="14" t="s">
        <v>87</v>
      </c>
      <c r="B30" s="25">
        <v>30090</v>
      </c>
      <c r="C30" s="14">
        <v>11.56</v>
      </c>
      <c r="D30" s="10">
        <f t="shared" si="0"/>
        <v>1043521.2000000001</v>
      </c>
      <c r="E30" s="10">
        <f t="shared" si="11"/>
        <v>30174.251999999997</v>
      </c>
      <c r="F30" s="12">
        <v>11.66</v>
      </c>
      <c r="G30" s="10">
        <f t="shared" si="1"/>
        <v>1055495.3349599999</v>
      </c>
      <c r="H30" s="10">
        <f t="shared" si="2"/>
        <v>30679.127584463997</v>
      </c>
      <c r="I30" s="10">
        <f t="shared" si="3"/>
        <v>1073155.8829045505</v>
      </c>
      <c r="J30" s="10">
        <f t="shared" si="4"/>
        <v>31192.450747207247</v>
      </c>
      <c r="K30" s="10">
        <f t="shared" si="5"/>
        <v>1091111.9271373095</v>
      </c>
      <c r="L30" s="26" t="s">
        <v>23</v>
      </c>
      <c r="M30" s="16" t="s">
        <v>88</v>
      </c>
      <c r="N30" s="21" t="s">
        <v>25</v>
      </c>
      <c r="O30" s="7"/>
      <c r="P30" s="18"/>
    </row>
    <row r="31" spans="1:16" ht="14">
      <c r="A31" s="29" t="s">
        <v>89</v>
      </c>
      <c r="B31" s="13">
        <v>8180311.035572974</v>
      </c>
      <c r="C31" s="14">
        <v>7.39</v>
      </c>
      <c r="D31" s="10">
        <f t="shared" si="0"/>
        <v>181357495.65865281</v>
      </c>
      <c r="E31" s="10">
        <f>SUM(B31*1.0203)</f>
        <v>8346371.3495951053</v>
      </c>
      <c r="F31" s="12">
        <v>7.5</v>
      </c>
      <c r="G31" s="10">
        <f t="shared" si="1"/>
        <v>187793355.36588988</v>
      </c>
      <c r="H31" s="10">
        <f t="shared" si="2"/>
        <v>8486022.83501653</v>
      </c>
      <c r="I31" s="10">
        <f t="shared" si="3"/>
        <v>190935513.78787193</v>
      </c>
      <c r="J31" s="10">
        <f t="shared" si="4"/>
        <v>8628010.9690920264</v>
      </c>
      <c r="K31" s="10">
        <f t="shared" si="5"/>
        <v>194130246.80457059</v>
      </c>
      <c r="L31" s="27" t="s">
        <v>90</v>
      </c>
      <c r="M31" s="16" t="s">
        <v>91</v>
      </c>
      <c r="N31" s="21">
        <v>2019</v>
      </c>
      <c r="O31" s="7"/>
      <c r="P31" s="36"/>
    </row>
    <row r="32" spans="1:16" ht="42">
      <c r="A32" s="14" t="s">
        <v>92</v>
      </c>
      <c r="B32" s="25">
        <v>2750000</v>
      </c>
      <c r="C32" s="14">
        <v>11.56</v>
      </c>
      <c r="D32" s="10">
        <f t="shared" si="0"/>
        <v>95370000</v>
      </c>
      <c r="E32" s="10">
        <f>SUM(B32*1.0028)</f>
        <v>2757699.9999999995</v>
      </c>
      <c r="F32" s="12">
        <v>11.66</v>
      </c>
      <c r="G32" s="10">
        <f t="shared" si="1"/>
        <v>96464345.999999985</v>
      </c>
      <c r="H32" s="10">
        <f t="shared" si="2"/>
        <v>2803841.8363999994</v>
      </c>
      <c r="I32" s="10">
        <f t="shared" si="3"/>
        <v>98078387.437271982</v>
      </c>
      <c r="J32" s="10">
        <f t="shared" si="4"/>
        <v>2850755.7180066439</v>
      </c>
      <c r="K32" s="10">
        <f t="shared" si="5"/>
        <v>99719435.015872419</v>
      </c>
      <c r="L32" s="26" t="s">
        <v>23</v>
      </c>
      <c r="M32" s="16" t="s">
        <v>93</v>
      </c>
      <c r="N32" s="21" t="s">
        <v>25</v>
      </c>
      <c r="O32" s="7"/>
      <c r="P32" s="18"/>
    </row>
    <row r="33" spans="1:16" ht="28">
      <c r="A33" s="29" t="s">
        <v>94</v>
      </c>
      <c r="B33" s="25">
        <v>1263190</v>
      </c>
      <c r="C33" s="12">
        <v>9.7100000000000009</v>
      </c>
      <c r="D33" s="10">
        <f t="shared" si="0"/>
        <v>36796724.700000003</v>
      </c>
      <c r="E33" s="10">
        <f>SUM(B33*1.0384)</f>
        <v>1311696.496</v>
      </c>
      <c r="F33" s="12">
        <v>9.74</v>
      </c>
      <c r="G33" s="10">
        <f t="shared" si="1"/>
        <v>38327771.613120005</v>
      </c>
      <c r="H33" s="10">
        <f t="shared" si="2"/>
        <v>1333643.801771072</v>
      </c>
      <c r="I33" s="10">
        <f t="shared" si="3"/>
        <v>38969071.887750722</v>
      </c>
      <c r="J33" s="10">
        <f t="shared" si="4"/>
        <v>1355958.3298623054</v>
      </c>
      <c r="K33" s="10">
        <f t="shared" si="5"/>
        <v>39621102.398576565</v>
      </c>
      <c r="L33" s="35" t="s">
        <v>95</v>
      </c>
      <c r="M33" s="37" t="s">
        <v>96</v>
      </c>
      <c r="N33" s="17" t="s">
        <v>97</v>
      </c>
      <c r="O33" s="7"/>
      <c r="P33" s="18"/>
    </row>
    <row r="34" spans="1:16" ht="70">
      <c r="A34" s="29" t="s">
        <v>98</v>
      </c>
      <c r="B34" s="13">
        <v>1962668.4164191429</v>
      </c>
      <c r="C34" s="14">
        <v>11.56</v>
      </c>
      <c r="D34" s="10">
        <f t="shared" si="0"/>
        <v>68065340.681415871</v>
      </c>
      <c r="E34" s="10">
        <f t="shared" ref="E34:E38" si="12">SUM(B34*1.0028)</f>
        <v>1968163.8879851163</v>
      </c>
      <c r="F34" s="12">
        <v>11.66</v>
      </c>
      <c r="G34" s="10">
        <f t="shared" si="1"/>
        <v>68846372.801719368</v>
      </c>
      <c r="H34" s="10">
        <f t="shared" si="2"/>
        <v>2001095.2061588832</v>
      </c>
      <c r="I34" s="10">
        <f t="shared" si="3"/>
        <v>69998310.311437741</v>
      </c>
      <c r="J34" s="10">
        <f t="shared" si="4"/>
        <v>2034577.5311483336</v>
      </c>
      <c r="K34" s="10">
        <f t="shared" si="5"/>
        <v>71169522.039568707</v>
      </c>
      <c r="L34" s="35" t="s">
        <v>99</v>
      </c>
      <c r="M34" s="28" t="s">
        <v>100</v>
      </c>
      <c r="N34" s="21" t="s">
        <v>31</v>
      </c>
      <c r="O34" s="7"/>
      <c r="P34" s="38" t="s">
        <v>101</v>
      </c>
    </row>
    <row r="35" spans="1:16" ht="42">
      <c r="A35" s="14" t="s">
        <v>102</v>
      </c>
      <c r="B35" s="25">
        <v>1733450</v>
      </c>
      <c r="C35" s="14">
        <v>11.56</v>
      </c>
      <c r="D35" s="10">
        <f t="shared" si="0"/>
        <v>60116046</v>
      </c>
      <c r="E35" s="10">
        <f t="shared" si="12"/>
        <v>1738303.66</v>
      </c>
      <c r="F35" s="12">
        <v>11.66</v>
      </c>
      <c r="G35" s="10">
        <f t="shared" si="1"/>
        <v>60805862.026799999</v>
      </c>
      <c r="H35" s="10">
        <f t="shared" si="2"/>
        <v>1767388.9568391198</v>
      </c>
      <c r="I35" s="10">
        <f t="shared" si="3"/>
        <v>61823265.710232407</v>
      </c>
      <c r="J35" s="10">
        <f t="shared" si="4"/>
        <v>1796960.9088649519</v>
      </c>
      <c r="K35" s="10">
        <f t="shared" si="5"/>
        <v>62857692.592096016</v>
      </c>
      <c r="L35" s="26" t="s">
        <v>23</v>
      </c>
      <c r="M35" s="16" t="s">
        <v>103</v>
      </c>
      <c r="N35" s="21" t="s">
        <v>25</v>
      </c>
      <c r="O35" s="7"/>
      <c r="P35" s="18"/>
    </row>
    <row r="36" spans="1:16" ht="42">
      <c r="A36" s="14" t="s">
        <v>104</v>
      </c>
      <c r="B36" s="25">
        <v>692310</v>
      </c>
      <c r="C36" s="14">
        <v>11.56</v>
      </c>
      <c r="D36" s="10">
        <f t="shared" si="0"/>
        <v>24009310.800000001</v>
      </c>
      <c r="E36" s="10">
        <f t="shared" si="12"/>
        <v>694248.46799999999</v>
      </c>
      <c r="F36" s="12">
        <v>11.66</v>
      </c>
      <c r="G36" s="10">
        <f t="shared" si="1"/>
        <v>24284811.410640001</v>
      </c>
      <c r="H36" s="10">
        <f t="shared" si="2"/>
        <v>705864.63336657593</v>
      </c>
      <c r="I36" s="10">
        <f t="shared" si="3"/>
        <v>24691144.875162825</v>
      </c>
      <c r="J36" s="10">
        <f t="shared" si="4"/>
        <v>717675.16041206545</v>
      </c>
      <c r="K36" s="10">
        <f t="shared" si="5"/>
        <v>25104277.111214049</v>
      </c>
      <c r="L36" s="26" t="s">
        <v>23</v>
      </c>
      <c r="M36" s="16" t="s">
        <v>105</v>
      </c>
      <c r="N36" s="21" t="s">
        <v>25</v>
      </c>
      <c r="O36" s="7"/>
      <c r="P36" s="18"/>
    </row>
    <row r="37" spans="1:16" ht="42">
      <c r="A37" s="14" t="s">
        <v>106</v>
      </c>
      <c r="B37" s="25">
        <v>464000</v>
      </c>
      <c r="C37" s="14">
        <v>11.56</v>
      </c>
      <c r="D37" s="10">
        <f t="shared" si="0"/>
        <v>16091520</v>
      </c>
      <c r="E37" s="10">
        <f t="shared" si="12"/>
        <v>465299.19999999995</v>
      </c>
      <c r="F37" s="12">
        <v>11.66</v>
      </c>
      <c r="G37" s="10">
        <f t="shared" si="1"/>
        <v>16276166.015999999</v>
      </c>
      <c r="H37" s="10">
        <f t="shared" si="2"/>
        <v>473084.58621439995</v>
      </c>
      <c r="I37" s="10">
        <f t="shared" si="3"/>
        <v>16548498.82577971</v>
      </c>
      <c r="J37" s="10">
        <f t="shared" si="4"/>
        <v>481000.2375109393</v>
      </c>
      <c r="K37" s="10">
        <f t="shared" si="5"/>
        <v>16825388.308132656</v>
      </c>
      <c r="L37" s="26" t="s">
        <v>23</v>
      </c>
      <c r="M37" s="16" t="s">
        <v>107</v>
      </c>
      <c r="N37" s="21" t="s">
        <v>25</v>
      </c>
      <c r="O37" s="7"/>
      <c r="P37" s="18"/>
    </row>
    <row r="38" spans="1:16" ht="28">
      <c r="A38" s="14" t="s">
        <v>108</v>
      </c>
      <c r="B38" s="13">
        <v>184877.99999999997</v>
      </c>
      <c r="C38" s="14">
        <v>11.56</v>
      </c>
      <c r="D38" s="10">
        <f t="shared" si="0"/>
        <v>6411569.0399999991</v>
      </c>
      <c r="E38" s="10">
        <f t="shared" si="12"/>
        <v>185395.65839999996</v>
      </c>
      <c r="F38" s="12">
        <v>11.66</v>
      </c>
      <c r="G38" s="10">
        <f t="shared" si="1"/>
        <v>6485140.1308319978</v>
      </c>
      <c r="H38" s="10">
        <f t="shared" si="2"/>
        <v>188497.69855634874</v>
      </c>
      <c r="I38" s="10">
        <f t="shared" si="3"/>
        <v>6593649.4955010787</v>
      </c>
      <c r="J38" s="10">
        <f t="shared" si="4"/>
        <v>191651.64204859355</v>
      </c>
      <c r="K38" s="10">
        <f t="shared" si="5"/>
        <v>6703974.4388598017</v>
      </c>
      <c r="L38" s="35" t="s">
        <v>109</v>
      </c>
      <c r="M38" s="16" t="s">
        <v>110</v>
      </c>
      <c r="N38" s="21" t="s">
        <v>111</v>
      </c>
      <c r="O38" s="7"/>
      <c r="P38" s="18"/>
    </row>
    <row r="39" spans="1:16" ht="42">
      <c r="A39" s="14" t="s">
        <v>112</v>
      </c>
      <c r="B39" s="25">
        <v>446472</v>
      </c>
      <c r="C39" s="12">
        <v>9.7100000000000009</v>
      </c>
      <c r="D39" s="10">
        <f t="shared" si="0"/>
        <v>13005729.359999999</v>
      </c>
      <c r="E39" s="10">
        <f>SUM(B39*1.0384)</f>
        <v>463616.52480000001</v>
      </c>
      <c r="F39" s="12">
        <v>9.74</v>
      </c>
      <c r="G39" s="10">
        <f t="shared" si="1"/>
        <v>13546874.854656</v>
      </c>
      <c r="H39" s="10">
        <f t="shared" si="2"/>
        <v>471373.75649295357</v>
      </c>
      <c r="I39" s="10">
        <f t="shared" si="3"/>
        <v>13773541.164724104</v>
      </c>
      <c r="J39" s="10">
        <f t="shared" si="4"/>
        <v>479260.78218659369</v>
      </c>
      <c r="K39" s="10">
        <f t="shared" si="5"/>
        <v>14004000.055492267</v>
      </c>
      <c r="L39" s="35" t="s">
        <v>113</v>
      </c>
      <c r="M39" s="39" t="s">
        <v>114</v>
      </c>
      <c r="N39" s="21" t="s">
        <v>25</v>
      </c>
      <c r="O39" s="7"/>
      <c r="P39" s="18"/>
    </row>
    <row r="40" spans="1:16" ht="42">
      <c r="A40" s="14" t="s">
        <v>115</v>
      </c>
      <c r="B40" s="25">
        <v>189420</v>
      </c>
      <c r="C40" s="14">
        <v>11.56</v>
      </c>
      <c r="D40" s="10">
        <f t="shared" si="0"/>
        <v>6569085.6000000006</v>
      </c>
      <c r="E40" s="10">
        <f t="shared" ref="E40:E42" si="13">SUM(B40*1.0028)</f>
        <v>189950.37599999999</v>
      </c>
      <c r="F40" s="12">
        <v>11.66</v>
      </c>
      <c r="G40" s="10">
        <f t="shared" si="1"/>
        <v>6644464.1524799997</v>
      </c>
      <c r="H40" s="10">
        <f t="shared" si="2"/>
        <v>193128.62569123198</v>
      </c>
      <c r="I40" s="10">
        <f t="shared" si="3"/>
        <v>6755639.3266792949</v>
      </c>
      <c r="J40" s="10">
        <f t="shared" si="4"/>
        <v>196360.05385629766</v>
      </c>
      <c r="K40" s="10">
        <f t="shared" si="5"/>
        <v>6868674.6838932913</v>
      </c>
      <c r="L40" s="26" t="s">
        <v>23</v>
      </c>
      <c r="M40" s="16" t="s">
        <v>116</v>
      </c>
      <c r="N40" s="21" t="s">
        <v>25</v>
      </c>
      <c r="O40" s="7"/>
      <c r="P40" s="18"/>
    </row>
    <row r="41" spans="1:16" ht="42">
      <c r="A41" s="14" t="s">
        <v>117</v>
      </c>
      <c r="B41" s="25">
        <v>92340</v>
      </c>
      <c r="C41" s="14">
        <v>11.56</v>
      </c>
      <c r="D41" s="10">
        <f t="shared" si="0"/>
        <v>3202351.2</v>
      </c>
      <c r="E41" s="10">
        <f t="shared" si="13"/>
        <v>92598.551999999996</v>
      </c>
      <c r="F41" s="12">
        <v>11.66</v>
      </c>
      <c r="G41" s="10">
        <f t="shared" si="1"/>
        <v>3239097.3489600001</v>
      </c>
      <c r="H41" s="10">
        <f t="shared" si="2"/>
        <v>94147.910972063997</v>
      </c>
      <c r="I41" s="10">
        <f t="shared" si="3"/>
        <v>3293293.9258027989</v>
      </c>
      <c r="J41" s="10">
        <f t="shared" si="4"/>
        <v>95723.193818448563</v>
      </c>
      <c r="K41" s="10">
        <f t="shared" si="5"/>
        <v>3348397.3197693303</v>
      </c>
      <c r="L41" s="26" t="s">
        <v>23</v>
      </c>
      <c r="M41" s="16" t="s">
        <v>118</v>
      </c>
      <c r="N41" s="21" t="s">
        <v>25</v>
      </c>
      <c r="O41" s="7"/>
      <c r="P41" s="18"/>
    </row>
    <row r="42" spans="1:16" ht="28">
      <c r="A42" s="14" t="s">
        <v>119</v>
      </c>
      <c r="B42" s="25">
        <v>349000</v>
      </c>
      <c r="C42" s="14">
        <v>11.56</v>
      </c>
      <c r="D42" s="10">
        <f t="shared" si="0"/>
        <v>12103320</v>
      </c>
      <c r="E42" s="10">
        <f t="shared" si="13"/>
        <v>349977.19999999995</v>
      </c>
      <c r="F42" s="12">
        <v>11.66</v>
      </c>
      <c r="G42" s="10">
        <f t="shared" si="1"/>
        <v>12242202.455999998</v>
      </c>
      <c r="H42" s="10">
        <f t="shared" si="2"/>
        <v>355833.01851039997</v>
      </c>
      <c r="I42" s="10">
        <f t="shared" si="3"/>
        <v>12447038.987493791</v>
      </c>
      <c r="J42" s="10">
        <f t="shared" si="4"/>
        <v>361786.81657611596</v>
      </c>
      <c r="K42" s="10">
        <f t="shared" si="5"/>
        <v>12655302.843832538</v>
      </c>
      <c r="L42" s="27" t="s">
        <v>120</v>
      </c>
      <c r="M42" s="16" t="s">
        <v>121</v>
      </c>
      <c r="N42" s="21" t="s">
        <v>25</v>
      </c>
      <c r="O42" s="7"/>
      <c r="P42" s="18"/>
    </row>
    <row r="43" spans="1:16" ht="28">
      <c r="A43" s="29" t="s">
        <v>122</v>
      </c>
      <c r="B43" s="13">
        <v>4002919.9999999995</v>
      </c>
      <c r="C43" s="12">
        <v>9.7100000000000009</v>
      </c>
      <c r="D43" s="10">
        <f t="shared" si="0"/>
        <v>116605059.59999999</v>
      </c>
      <c r="E43" s="10">
        <f>SUM(B43*1.0384)</f>
        <v>4156632.1279999996</v>
      </c>
      <c r="F43" s="12">
        <v>9.74</v>
      </c>
      <c r="G43" s="10">
        <f t="shared" si="1"/>
        <v>121456790.78015998</v>
      </c>
      <c r="H43" s="10">
        <f t="shared" si="2"/>
        <v>4226180.8967656959</v>
      </c>
      <c r="I43" s="10">
        <f t="shared" si="3"/>
        <v>123489005.80349363</v>
      </c>
      <c r="J43" s="10">
        <f t="shared" si="4"/>
        <v>4296893.3555303793</v>
      </c>
      <c r="K43" s="10">
        <f t="shared" si="5"/>
        <v>125555223.84859769</v>
      </c>
      <c r="L43" s="27" t="s">
        <v>123</v>
      </c>
      <c r="M43" s="16" t="s">
        <v>124</v>
      </c>
      <c r="N43" s="21" t="s">
        <v>111</v>
      </c>
      <c r="O43" s="40"/>
      <c r="P43" s="41"/>
    </row>
    <row r="44" spans="1:16" ht="42">
      <c r="A44" s="14" t="s">
        <v>125</v>
      </c>
      <c r="B44" s="25">
        <v>4762560</v>
      </c>
      <c r="C44" s="14">
        <v>11.56</v>
      </c>
      <c r="D44" s="10">
        <f t="shared" si="0"/>
        <v>165165580.80000001</v>
      </c>
      <c r="E44" s="10">
        <f t="shared" ref="E44:E49" si="14">SUM(B44*1.0028)</f>
        <v>4775895.1679999996</v>
      </c>
      <c r="F44" s="12">
        <v>11.66</v>
      </c>
      <c r="G44" s="10">
        <f t="shared" si="1"/>
        <v>167060812.97663999</v>
      </c>
      <c r="H44" s="10">
        <f t="shared" si="2"/>
        <v>4855805.4459509756</v>
      </c>
      <c r="I44" s="10">
        <f t="shared" si="3"/>
        <v>169856074.49936512</v>
      </c>
      <c r="J44" s="10">
        <f t="shared" si="4"/>
        <v>4937052.7826726269</v>
      </c>
      <c r="K44" s="10">
        <f t="shared" si="5"/>
        <v>172698106.33788848</v>
      </c>
      <c r="L44" s="26" t="s">
        <v>23</v>
      </c>
      <c r="M44" s="16" t="s">
        <v>126</v>
      </c>
      <c r="N44" s="21" t="s">
        <v>25</v>
      </c>
      <c r="O44" s="7"/>
      <c r="P44" s="18"/>
    </row>
    <row r="45" spans="1:16" ht="42">
      <c r="A45" s="14" t="s">
        <v>127</v>
      </c>
      <c r="B45" s="25">
        <v>1713260</v>
      </c>
      <c r="C45" s="14">
        <v>11.56</v>
      </c>
      <c r="D45" s="10">
        <f t="shared" si="0"/>
        <v>59415856.800000004</v>
      </c>
      <c r="E45" s="10">
        <f t="shared" si="14"/>
        <v>1718057.1279999998</v>
      </c>
      <c r="F45" s="12">
        <v>11.66</v>
      </c>
      <c r="G45" s="10">
        <f t="shared" si="1"/>
        <v>60097638.337439999</v>
      </c>
      <c r="H45" s="10">
        <f t="shared" si="2"/>
        <v>1746803.6598656958</v>
      </c>
      <c r="I45" s="10">
        <f t="shared" si="3"/>
        <v>61103192.022102043</v>
      </c>
      <c r="J45" s="10">
        <f t="shared" si="4"/>
        <v>1776031.1787025684</v>
      </c>
      <c r="K45" s="10">
        <f t="shared" si="5"/>
        <v>62125570.631015837</v>
      </c>
      <c r="L45" s="26" t="s">
        <v>23</v>
      </c>
      <c r="M45" s="16" t="s">
        <v>128</v>
      </c>
      <c r="N45" s="21" t="s">
        <v>25</v>
      </c>
      <c r="O45" s="7"/>
      <c r="P45" s="18"/>
    </row>
    <row r="46" spans="1:16" ht="28">
      <c r="A46" s="14" t="s">
        <v>129</v>
      </c>
      <c r="B46" s="13">
        <v>1428631.18728</v>
      </c>
      <c r="C46" s="14">
        <v>11.56</v>
      </c>
      <c r="D46" s="10">
        <f t="shared" si="0"/>
        <v>49544929.5748704</v>
      </c>
      <c r="E46" s="10">
        <f t="shared" si="14"/>
        <v>1432631.3546043839</v>
      </c>
      <c r="F46" s="12">
        <v>11.66</v>
      </c>
      <c r="G46" s="10">
        <f t="shared" si="1"/>
        <v>50113444.78406135</v>
      </c>
      <c r="H46" s="10">
        <f t="shared" si="2"/>
        <v>1456602.1424296245</v>
      </c>
      <c r="I46" s="10">
        <f t="shared" si="3"/>
        <v>50951942.942188263</v>
      </c>
      <c r="J46" s="10">
        <f t="shared" si="4"/>
        <v>1480974.0094767569</v>
      </c>
      <c r="K46" s="10">
        <f t="shared" si="5"/>
        <v>51804470.851496965</v>
      </c>
      <c r="L46" s="27" t="s">
        <v>130</v>
      </c>
      <c r="M46" s="39" t="s">
        <v>131</v>
      </c>
      <c r="N46" s="21" t="s">
        <v>132</v>
      </c>
      <c r="O46" s="7"/>
      <c r="P46" s="18"/>
    </row>
    <row r="47" spans="1:16" ht="14">
      <c r="A47" s="42" t="s">
        <v>133</v>
      </c>
      <c r="B47" s="13">
        <v>3081299.9999999995</v>
      </c>
      <c r="C47" s="14">
        <v>11.56</v>
      </c>
      <c r="D47" s="10">
        <f t="shared" si="0"/>
        <v>106859483.99999997</v>
      </c>
      <c r="E47" s="10">
        <f t="shared" si="14"/>
        <v>3089927.6399999992</v>
      </c>
      <c r="F47" s="12">
        <v>11.66</v>
      </c>
      <c r="G47" s="10">
        <f t="shared" si="1"/>
        <v>108085668.84719998</v>
      </c>
      <c r="H47" s="10">
        <f t="shared" si="2"/>
        <v>3141628.3092724793</v>
      </c>
      <c r="I47" s="10">
        <f t="shared" si="3"/>
        <v>109894158.25835133</v>
      </c>
      <c r="J47" s="10">
        <f t="shared" si="4"/>
        <v>3194194.0341432262</v>
      </c>
      <c r="K47" s="10">
        <f t="shared" si="5"/>
        <v>111732907.31433004</v>
      </c>
      <c r="L47" s="35" t="s">
        <v>134</v>
      </c>
      <c r="M47" s="43" t="s">
        <v>135</v>
      </c>
      <c r="N47" s="21" t="s">
        <v>111</v>
      </c>
      <c r="O47" s="7"/>
      <c r="P47" s="18"/>
    </row>
    <row r="48" spans="1:16" ht="28">
      <c r="A48" s="14" t="s">
        <v>136</v>
      </c>
      <c r="B48" s="13">
        <v>425992.73123775568</v>
      </c>
      <c r="C48" s="14">
        <v>11.56</v>
      </c>
      <c r="D48" s="10">
        <f t="shared" si="0"/>
        <v>14773427.919325367</v>
      </c>
      <c r="E48" s="10">
        <f t="shared" si="14"/>
        <v>427185.51088522136</v>
      </c>
      <c r="F48" s="12">
        <v>11.66</v>
      </c>
      <c r="G48" s="10">
        <f t="shared" si="1"/>
        <v>14942949.170765044</v>
      </c>
      <c r="H48" s="10">
        <f t="shared" si="2"/>
        <v>434333.17885335285</v>
      </c>
      <c r="I48" s="10">
        <f t="shared" si="3"/>
        <v>15192974.596290283</v>
      </c>
      <c r="J48" s="10">
        <f t="shared" si="4"/>
        <v>441600.44160192716</v>
      </c>
      <c r="K48" s="10">
        <f t="shared" si="5"/>
        <v>15447183.447235413</v>
      </c>
      <c r="L48" s="35" t="s">
        <v>137</v>
      </c>
      <c r="M48" s="16" t="s">
        <v>138</v>
      </c>
      <c r="N48" s="21">
        <v>2019</v>
      </c>
      <c r="O48" s="16"/>
      <c r="P48" s="18"/>
    </row>
    <row r="49" spans="1:16" ht="42">
      <c r="A49" s="14" t="s">
        <v>139</v>
      </c>
      <c r="B49" s="25">
        <v>12716400</v>
      </c>
      <c r="C49" s="14">
        <v>11.56</v>
      </c>
      <c r="D49" s="10">
        <f t="shared" si="0"/>
        <v>441004752</v>
      </c>
      <c r="E49" s="10">
        <f t="shared" si="14"/>
        <v>12752005.919999998</v>
      </c>
      <c r="F49" s="12">
        <v>11.66</v>
      </c>
      <c r="G49" s="10">
        <f t="shared" si="1"/>
        <v>446065167.08159995</v>
      </c>
      <c r="H49" s="10">
        <f t="shared" si="2"/>
        <v>12965372.483053438</v>
      </c>
      <c r="I49" s="10">
        <f t="shared" si="3"/>
        <v>453528729.45720923</v>
      </c>
      <c r="J49" s="10">
        <f t="shared" si="4"/>
        <v>13182309.095439889</v>
      </c>
      <c r="K49" s="10">
        <f t="shared" si="5"/>
        <v>461117172.15848732</v>
      </c>
      <c r="L49" s="26" t="s">
        <v>23</v>
      </c>
      <c r="M49" s="16" t="s">
        <v>140</v>
      </c>
      <c r="N49" s="21" t="s">
        <v>25</v>
      </c>
      <c r="O49" s="7"/>
      <c r="P49" s="18"/>
    </row>
    <row r="50" spans="1:16" ht="14">
      <c r="A50" s="29" t="s">
        <v>141</v>
      </c>
      <c r="B50" s="25">
        <v>67670924</v>
      </c>
      <c r="C50" s="12">
        <v>14.25</v>
      </c>
      <c r="D50" s="10">
        <f t="shared" si="0"/>
        <v>2892932001</v>
      </c>
      <c r="E50" s="10">
        <f>SUM(B50*0.9942)</f>
        <v>67278432.640799999</v>
      </c>
      <c r="F50" s="12">
        <v>14.54</v>
      </c>
      <c r="G50" s="10">
        <f t="shared" si="1"/>
        <v>2934685231.7916961</v>
      </c>
      <c r="H50" s="10">
        <f t="shared" si="2"/>
        <v>68404135.375745863</v>
      </c>
      <c r="I50" s="10">
        <f t="shared" si="3"/>
        <v>2983788385.0900345</v>
      </c>
      <c r="J50" s="10">
        <f t="shared" si="4"/>
        <v>69548673.368852839</v>
      </c>
      <c r="K50" s="10">
        <f t="shared" si="5"/>
        <v>3033713132.3493609</v>
      </c>
      <c r="L50" s="15" t="s">
        <v>35</v>
      </c>
      <c r="M50" s="30" t="s">
        <v>36</v>
      </c>
      <c r="N50" s="21" t="s">
        <v>37</v>
      </c>
      <c r="O50" s="7"/>
      <c r="P50" s="18"/>
    </row>
    <row r="51" spans="1:16" ht="28">
      <c r="A51" s="14" t="s">
        <v>142</v>
      </c>
      <c r="B51" s="13">
        <v>316019.99999999994</v>
      </c>
      <c r="C51" s="12">
        <v>9.7100000000000009</v>
      </c>
      <c r="D51" s="10">
        <f t="shared" si="0"/>
        <v>9205662.5999999996</v>
      </c>
      <c r="E51" s="10">
        <f>SUM(B51*1.0384)</f>
        <v>328155.16799999995</v>
      </c>
      <c r="F51" s="12">
        <v>9.74</v>
      </c>
      <c r="G51" s="10">
        <f t="shared" si="1"/>
        <v>9588694.0089599993</v>
      </c>
      <c r="H51" s="10">
        <f t="shared" si="2"/>
        <v>333645.86027097591</v>
      </c>
      <c r="I51" s="10">
        <f t="shared" si="3"/>
        <v>9749132.0371179171</v>
      </c>
      <c r="J51" s="10">
        <f t="shared" si="4"/>
        <v>339228.4228050299</v>
      </c>
      <c r="K51" s="10">
        <f t="shared" si="5"/>
        <v>9912254.5143629741</v>
      </c>
      <c r="L51" s="27" t="s">
        <v>143</v>
      </c>
      <c r="M51" s="16" t="s">
        <v>144</v>
      </c>
      <c r="N51" s="21" t="s">
        <v>145</v>
      </c>
      <c r="O51" s="7"/>
      <c r="P51" s="18"/>
    </row>
    <row r="52" spans="1:16" ht="13">
      <c r="B52" s="24"/>
      <c r="F52" s="23"/>
      <c r="L52" s="18"/>
      <c r="M52" s="7"/>
      <c r="N52" s="44"/>
      <c r="O52" s="7"/>
      <c r="P52" s="18"/>
    </row>
    <row r="53" spans="1:16" ht="13">
      <c r="B53" s="24"/>
      <c r="F53" s="23"/>
      <c r="H53" s="45">
        <f t="shared" ref="H53:K53" si="15">SUM(H2:H51)</f>
        <v>198768305.65335566</v>
      </c>
      <c r="I53" s="45">
        <f t="shared" si="15"/>
        <v>7011422981.1163378</v>
      </c>
      <c r="J53" s="45">
        <f t="shared" si="15"/>
        <v>202094096.94354764</v>
      </c>
      <c r="K53" s="45">
        <f t="shared" si="15"/>
        <v>7128738110.4363775</v>
      </c>
      <c r="L53" s="18"/>
      <c r="M53" s="7"/>
      <c r="N53" s="44"/>
      <c r="O53" s="7"/>
      <c r="P53" s="18"/>
    </row>
    <row r="54" spans="1:16" ht="13">
      <c r="B54" s="24"/>
      <c r="F54" s="23"/>
      <c r="L54" s="18"/>
      <c r="M54" s="7"/>
      <c r="N54" s="44"/>
      <c r="O54" s="7"/>
      <c r="P54" s="18"/>
    </row>
    <row r="55" spans="1:16" ht="13">
      <c r="B55" s="24"/>
      <c r="F55" s="23"/>
      <c r="L55" s="18"/>
      <c r="M55" s="7"/>
      <c r="N55" s="44"/>
      <c r="O55" s="7"/>
      <c r="P55" s="18"/>
    </row>
    <row r="56" spans="1:16" ht="13">
      <c r="B56" s="24"/>
      <c r="F56" s="23"/>
      <c r="L56" s="18"/>
      <c r="M56" s="7"/>
      <c r="N56" s="44"/>
      <c r="O56" s="7"/>
      <c r="P56" s="18"/>
    </row>
    <row r="57" spans="1:16" ht="13">
      <c r="B57" s="24"/>
      <c r="F57" s="23"/>
      <c r="L57" s="18"/>
      <c r="M57" s="7"/>
      <c r="N57" s="44"/>
      <c r="O57" s="7"/>
      <c r="P57" s="18"/>
    </row>
    <row r="58" spans="1:16" ht="13">
      <c r="B58" s="24"/>
      <c r="F58" s="23"/>
      <c r="L58" s="18"/>
      <c r="M58" s="7"/>
      <c r="N58" s="44"/>
      <c r="O58" s="7"/>
      <c r="P58" s="18"/>
    </row>
    <row r="59" spans="1:16" ht="13">
      <c r="B59" s="24"/>
      <c r="F59" s="23"/>
      <c r="L59" s="18"/>
      <c r="M59" s="7"/>
      <c r="N59" s="44"/>
      <c r="O59" s="7"/>
      <c r="P59" s="18"/>
    </row>
    <row r="60" spans="1:16" ht="13">
      <c r="B60" s="24"/>
      <c r="F60" s="23"/>
      <c r="L60" s="18"/>
      <c r="M60" s="7"/>
      <c r="N60" s="44"/>
      <c r="O60" s="7"/>
      <c r="P60" s="18"/>
    </row>
    <row r="61" spans="1:16" ht="13">
      <c r="B61" s="24"/>
      <c r="F61" s="23"/>
      <c r="L61" s="18"/>
      <c r="M61" s="7"/>
      <c r="N61" s="44"/>
      <c r="O61" s="7"/>
      <c r="P61" s="18"/>
    </row>
    <row r="62" spans="1:16" ht="13">
      <c r="B62" s="24"/>
      <c r="F62" s="23"/>
      <c r="L62" s="18"/>
      <c r="M62" s="7"/>
      <c r="N62" s="44"/>
      <c r="O62" s="7"/>
      <c r="P62" s="18"/>
    </row>
    <row r="63" spans="1:16" ht="13">
      <c r="B63" s="24"/>
      <c r="F63" s="23"/>
      <c r="L63" s="18"/>
      <c r="M63" s="7"/>
      <c r="N63" s="44"/>
      <c r="O63" s="7"/>
      <c r="P63" s="18"/>
    </row>
    <row r="64" spans="1:16" ht="13">
      <c r="B64" s="24"/>
      <c r="F64" s="23"/>
      <c r="L64" s="18"/>
      <c r="M64" s="7"/>
      <c r="N64" s="44"/>
      <c r="O64" s="7"/>
      <c r="P64" s="18"/>
    </row>
    <row r="65" spans="2:16" ht="13">
      <c r="B65" s="24"/>
      <c r="F65" s="23"/>
      <c r="L65" s="18"/>
      <c r="M65" s="7"/>
      <c r="N65" s="44"/>
      <c r="O65" s="7"/>
      <c r="P65" s="18"/>
    </row>
    <row r="66" spans="2:16" ht="13">
      <c r="B66" s="24"/>
      <c r="F66" s="23"/>
      <c r="L66" s="18"/>
      <c r="M66" s="7"/>
      <c r="N66" s="44"/>
      <c r="O66" s="7"/>
      <c r="P66" s="18"/>
    </row>
    <row r="67" spans="2:16" ht="13">
      <c r="B67" s="24"/>
      <c r="F67" s="23"/>
      <c r="L67" s="18"/>
      <c r="M67" s="7"/>
      <c r="N67" s="44"/>
      <c r="O67" s="7"/>
      <c r="P67" s="18"/>
    </row>
    <row r="68" spans="2:16" ht="13">
      <c r="B68" s="24"/>
      <c r="F68" s="23"/>
      <c r="L68" s="18"/>
      <c r="M68" s="7"/>
      <c r="N68" s="44"/>
      <c r="O68" s="7"/>
      <c r="P68" s="18"/>
    </row>
    <row r="69" spans="2:16" ht="13">
      <c r="B69" s="24"/>
      <c r="F69" s="23"/>
      <c r="L69" s="18"/>
      <c r="M69" s="7"/>
      <c r="N69" s="44"/>
      <c r="O69" s="7"/>
      <c r="P69" s="18"/>
    </row>
    <row r="70" spans="2:16" ht="13">
      <c r="B70" s="24"/>
      <c r="F70" s="23"/>
      <c r="L70" s="18"/>
      <c r="M70" s="7"/>
      <c r="N70" s="44"/>
      <c r="O70" s="7"/>
      <c r="P70" s="18"/>
    </row>
    <row r="71" spans="2:16" ht="13">
      <c r="B71" s="24"/>
      <c r="F71" s="23"/>
      <c r="L71" s="18"/>
      <c r="M71" s="7"/>
      <c r="N71" s="44"/>
      <c r="O71" s="7"/>
      <c r="P71" s="18"/>
    </row>
    <row r="72" spans="2:16" ht="13">
      <c r="B72" s="24"/>
      <c r="F72" s="23"/>
      <c r="L72" s="18"/>
      <c r="M72" s="7"/>
      <c r="N72" s="44"/>
      <c r="O72" s="7"/>
      <c r="P72" s="18"/>
    </row>
    <row r="73" spans="2:16" ht="13">
      <c r="B73" s="24"/>
      <c r="F73" s="23"/>
      <c r="L73" s="18"/>
      <c r="M73" s="7"/>
      <c r="N73" s="44"/>
      <c r="O73" s="7"/>
      <c r="P73" s="18"/>
    </row>
    <row r="74" spans="2:16" ht="13">
      <c r="B74" s="24"/>
      <c r="F74" s="23"/>
      <c r="L74" s="18"/>
      <c r="M74" s="7"/>
      <c r="N74" s="44"/>
      <c r="O74" s="7"/>
      <c r="P74" s="18"/>
    </row>
    <row r="75" spans="2:16" ht="13">
      <c r="B75" s="24"/>
      <c r="F75" s="23"/>
      <c r="L75" s="18"/>
      <c r="M75" s="7"/>
      <c r="N75" s="44"/>
      <c r="O75" s="7"/>
      <c r="P75" s="18"/>
    </row>
    <row r="76" spans="2:16" ht="13">
      <c r="B76" s="24"/>
      <c r="F76" s="23"/>
      <c r="L76" s="18"/>
      <c r="M76" s="7"/>
      <c r="N76" s="44"/>
      <c r="O76" s="7"/>
      <c r="P76" s="18"/>
    </row>
    <row r="77" spans="2:16" ht="13">
      <c r="B77" s="24"/>
      <c r="F77" s="23"/>
      <c r="L77" s="18"/>
      <c r="M77" s="7"/>
      <c r="N77" s="44"/>
      <c r="O77" s="7"/>
      <c r="P77" s="18"/>
    </row>
    <row r="78" spans="2:16" ht="13">
      <c r="B78" s="24"/>
      <c r="F78" s="23"/>
      <c r="L78" s="18"/>
      <c r="M78" s="7"/>
      <c r="N78" s="44"/>
      <c r="O78" s="7"/>
      <c r="P78" s="18"/>
    </row>
    <row r="79" spans="2:16" ht="13">
      <c r="B79" s="24"/>
      <c r="F79" s="23"/>
      <c r="L79" s="18"/>
      <c r="M79" s="7"/>
      <c r="N79" s="44"/>
      <c r="O79" s="7"/>
      <c r="P79" s="18"/>
    </row>
    <row r="80" spans="2:16" ht="13">
      <c r="B80" s="24"/>
      <c r="F80" s="23"/>
      <c r="L80" s="18"/>
      <c r="M80" s="7"/>
      <c r="N80" s="44"/>
      <c r="O80" s="7"/>
      <c r="P80" s="18"/>
    </row>
    <row r="81" spans="2:16" ht="13">
      <c r="B81" s="24"/>
      <c r="F81" s="23"/>
      <c r="L81" s="18"/>
      <c r="M81" s="7"/>
      <c r="N81" s="44"/>
      <c r="O81" s="7"/>
      <c r="P81" s="18"/>
    </row>
    <row r="82" spans="2:16" ht="13">
      <c r="B82" s="24"/>
      <c r="F82" s="23"/>
      <c r="L82" s="18"/>
      <c r="M82" s="7"/>
      <c r="N82" s="44"/>
      <c r="O82" s="7"/>
      <c r="P82" s="18"/>
    </row>
    <row r="83" spans="2:16" ht="13">
      <c r="B83" s="24"/>
      <c r="F83" s="23"/>
      <c r="L83" s="18"/>
      <c r="M83" s="7"/>
      <c r="N83" s="44"/>
      <c r="O83" s="7"/>
      <c r="P83" s="18"/>
    </row>
    <row r="84" spans="2:16" ht="13">
      <c r="B84" s="24"/>
      <c r="F84" s="23"/>
      <c r="L84" s="18"/>
      <c r="M84" s="7"/>
      <c r="N84" s="44"/>
      <c r="O84" s="7"/>
      <c r="P84" s="18"/>
    </row>
    <row r="85" spans="2:16" ht="13">
      <c r="B85" s="24"/>
      <c r="F85" s="23"/>
      <c r="L85" s="18"/>
      <c r="M85" s="7"/>
      <c r="N85" s="44"/>
      <c r="O85" s="7"/>
      <c r="P85" s="18"/>
    </row>
    <row r="86" spans="2:16" ht="13">
      <c r="B86" s="24"/>
      <c r="F86" s="23"/>
      <c r="L86" s="18"/>
      <c r="M86" s="7"/>
      <c r="N86" s="44"/>
      <c r="O86" s="7"/>
      <c r="P86" s="18"/>
    </row>
    <row r="87" spans="2:16" ht="13">
      <c r="B87" s="24"/>
      <c r="F87" s="23"/>
      <c r="L87" s="18"/>
      <c r="M87" s="7"/>
      <c r="N87" s="44"/>
      <c r="O87" s="7"/>
      <c r="P87" s="18"/>
    </row>
    <row r="88" spans="2:16" ht="13">
      <c r="B88" s="24"/>
      <c r="F88" s="23"/>
      <c r="L88" s="18"/>
      <c r="M88" s="7"/>
      <c r="N88" s="44"/>
      <c r="O88" s="7"/>
      <c r="P88" s="18"/>
    </row>
    <row r="89" spans="2:16" ht="13">
      <c r="B89" s="24"/>
      <c r="F89" s="23"/>
      <c r="L89" s="18"/>
      <c r="M89" s="7"/>
      <c r="N89" s="44"/>
      <c r="O89" s="7"/>
      <c r="P89" s="18"/>
    </row>
    <row r="90" spans="2:16" ht="13">
      <c r="B90" s="24"/>
      <c r="F90" s="23"/>
      <c r="L90" s="18"/>
      <c r="M90" s="7"/>
      <c r="N90" s="44"/>
      <c r="O90" s="7"/>
      <c r="P90" s="18"/>
    </row>
    <row r="91" spans="2:16" ht="13">
      <c r="B91" s="24"/>
      <c r="F91" s="23"/>
      <c r="L91" s="18"/>
      <c r="M91" s="7"/>
      <c r="N91" s="44"/>
      <c r="O91" s="7"/>
      <c r="P91" s="18"/>
    </row>
    <row r="92" spans="2:16" ht="13">
      <c r="B92" s="24"/>
      <c r="F92" s="23"/>
      <c r="L92" s="18"/>
      <c r="M92" s="7"/>
      <c r="N92" s="44"/>
      <c r="O92" s="7"/>
      <c r="P92" s="18"/>
    </row>
    <row r="93" spans="2:16" ht="13">
      <c r="B93" s="24"/>
      <c r="F93" s="23"/>
      <c r="L93" s="18"/>
      <c r="M93" s="7"/>
      <c r="N93" s="44"/>
      <c r="O93" s="7"/>
      <c r="P93" s="18"/>
    </row>
    <row r="94" spans="2:16" ht="13">
      <c r="B94" s="24"/>
      <c r="F94" s="23"/>
      <c r="L94" s="18"/>
      <c r="M94" s="7"/>
      <c r="N94" s="44"/>
      <c r="O94" s="7"/>
      <c r="P94" s="18"/>
    </row>
    <row r="95" spans="2:16" ht="13">
      <c r="B95" s="24"/>
      <c r="F95" s="23"/>
      <c r="L95" s="18"/>
      <c r="M95" s="7"/>
      <c r="N95" s="44"/>
      <c r="O95" s="7"/>
      <c r="P95" s="18"/>
    </row>
    <row r="96" spans="2:16" ht="13">
      <c r="B96" s="24"/>
      <c r="F96" s="23"/>
      <c r="L96" s="18"/>
      <c r="M96" s="7"/>
      <c r="N96" s="44"/>
      <c r="O96" s="7"/>
      <c r="P96" s="18"/>
    </row>
    <row r="97" spans="2:16" ht="13">
      <c r="B97" s="24"/>
      <c r="F97" s="23"/>
      <c r="L97" s="18"/>
      <c r="M97" s="7"/>
      <c r="N97" s="44"/>
      <c r="O97" s="7"/>
      <c r="P97" s="18"/>
    </row>
    <row r="98" spans="2:16" ht="13">
      <c r="B98" s="24"/>
      <c r="F98" s="23"/>
      <c r="L98" s="18"/>
      <c r="M98" s="7"/>
      <c r="N98" s="44"/>
      <c r="O98" s="7"/>
      <c r="P98" s="18"/>
    </row>
    <row r="99" spans="2:16" ht="13">
      <c r="B99" s="24"/>
      <c r="F99" s="23"/>
      <c r="L99" s="18"/>
      <c r="M99" s="7"/>
      <c r="N99" s="44"/>
      <c r="O99" s="7"/>
      <c r="P99" s="18"/>
    </row>
    <row r="100" spans="2:16" ht="13">
      <c r="B100" s="24"/>
      <c r="F100" s="23"/>
      <c r="L100" s="18"/>
      <c r="M100" s="7"/>
      <c r="N100" s="44"/>
      <c r="O100" s="7"/>
      <c r="P100" s="18"/>
    </row>
    <row r="101" spans="2:16" ht="13">
      <c r="B101" s="24"/>
      <c r="F101" s="23"/>
      <c r="L101" s="18"/>
      <c r="M101" s="7"/>
      <c r="N101" s="44"/>
      <c r="O101" s="7"/>
      <c r="P101" s="18"/>
    </row>
    <row r="102" spans="2:16" ht="13">
      <c r="B102" s="24"/>
      <c r="F102" s="23"/>
      <c r="L102" s="18"/>
      <c r="M102" s="7"/>
      <c r="N102" s="44"/>
      <c r="O102" s="7"/>
      <c r="P102" s="18"/>
    </row>
    <row r="103" spans="2:16" ht="13">
      <c r="B103" s="24"/>
      <c r="F103" s="23"/>
      <c r="L103" s="18"/>
      <c r="M103" s="7"/>
      <c r="N103" s="44"/>
      <c r="O103" s="7"/>
      <c r="P103" s="18"/>
    </row>
    <row r="104" spans="2:16" ht="13">
      <c r="B104" s="24"/>
      <c r="F104" s="23"/>
      <c r="L104" s="18"/>
      <c r="M104" s="7"/>
      <c r="N104" s="44"/>
      <c r="O104" s="7"/>
      <c r="P104" s="18"/>
    </row>
    <row r="105" spans="2:16" ht="13">
      <c r="B105" s="24"/>
      <c r="F105" s="23"/>
      <c r="L105" s="18"/>
      <c r="M105" s="7"/>
      <c r="N105" s="44"/>
      <c r="O105" s="7"/>
      <c r="P105" s="18"/>
    </row>
    <row r="106" spans="2:16" ht="13">
      <c r="B106" s="24"/>
      <c r="F106" s="23"/>
      <c r="L106" s="18"/>
      <c r="M106" s="7"/>
      <c r="N106" s="44"/>
      <c r="O106" s="7"/>
      <c r="P106" s="18"/>
    </row>
    <row r="107" spans="2:16" ht="13">
      <c r="B107" s="24"/>
      <c r="F107" s="23"/>
      <c r="L107" s="18"/>
      <c r="M107" s="7"/>
      <c r="N107" s="44"/>
      <c r="O107" s="7"/>
      <c r="P107" s="18"/>
    </row>
    <row r="108" spans="2:16" ht="13">
      <c r="B108" s="24"/>
      <c r="F108" s="23"/>
      <c r="L108" s="18"/>
      <c r="M108" s="7"/>
      <c r="N108" s="44"/>
      <c r="O108" s="7"/>
      <c r="P108" s="18"/>
    </row>
    <row r="109" spans="2:16" ht="13">
      <c r="B109" s="24"/>
      <c r="F109" s="23"/>
      <c r="L109" s="18"/>
      <c r="M109" s="7"/>
      <c r="N109" s="44"/>
      <c r="O109" s="7"/>
      <c r="P109" s="18"/>
    </row>
    <row r="110" spans="2:16" ht="13">
      <c r="B110" s="24"/>
      <c r="F110" s="23"/>
      <c r="L110" s="18"/>
      <c r="M110" s="7"/>
      <c r="N110" s="44"/>
      <c r="O110" s="7"/>
      <c r="P110" s="18"/>
    </row>
    <row r="111" spans="2:16" ht="13">
      <c r="B111" s="24"/>
      <c r="F111" s="23"/>
      <c r="L111" s="18"/>
      <c r="M111" s="7"/>
      <c r="N111" s="44"/>
      <c r="O111" s="7"/>
      <c r="P111" s="18"/>
    </row>
    <row r="112" spans="2:16" ht="13">
      <c r="B112" s="24"/>
      <c r="F112" s="23"/>
      <c r="L112" s="18"/>
      <c r="M112" s="7"/>
      <c r="N112" s="44"/>
      <c r="O112" s="7"/>
      <c r="P112" s="18"/>
    </row>
    <row r="113" spans="2:16" ht="13">
      <c r="B113" s="24"/>
      <c r="F113" s="23"/>
      <c r="L113" s="18"/>
      <c r="M113" s="7"/>
      <c r="N113" s="44"/>
      <c r="O113" s="7"/>
      <c r="P113" s="18"/>
    </row>
    <row r="114" spans="2:16" ht="13">
      <c r="B114" s="24"/>
      <c r="F114" s="23"/>
      <c r="L114" s="18"/>
      <c r="M114" s="7"/>
      <c r="N114" s="44"/>
      <c r="O114" s="7"/>
      <c r="P114" s="18"/>
    </row>
    <row r="115" spans="2:16" ht="13">
      <c r="B115" s="24"/>
      <c r="F115" s="23"/>
      <c r="L115" s="18"/>
      <c r="M115" s="7"/>
      <c r="N115" s="44"/>
      <c r="O115" s="7"/>
      <c r="P115" s="18"/>
    </row>
    <row r="116" spans="2:16" ht="13">
      <c r="B116" s="24"/>
      <c r="F116" s="23"/>
      <c r="L116" s="18"/>
      <c r="M116" s="7"/>
      <c r="N116" s="44"/>
      <c r="O116" s="7"/>
      <c r="P116" s="18"/>
    </row>
    <row r="117" spans="2:16" ht="13">
      <c r="B117" s="24"/>
      <c r="F117" s="23"/>
      <c r="L117" s="18"/>
      <c r="M117" s="7"/>
      <c r="N117" s="44"/>
      <c r="O117" s="7"/>
      <c r="P117" s="18"/>
    </row>
    <row r="118" spans="2:16" ht="13">
      <c r="B118" s="24"/>
      <c r="F118" s="23"/>
      <c r="L118" s="18"/>
      <c r="M118" s="7"/>
      <c r="N118" s="44"/>
      <c r="O118" s="7"/>
      <c r="P118" s="18"/>
    </row>
    <row r="119" spans="2:16" ht="13">
      <c r="B119" s="24"/>
      <c r="F119" s="23"/>
      <c r="L119" s="18"/>
      <c r="M119" s="7"/>
      <c r="N119" s="44"/>
      <c r="O119" s="7"/>
      <c r="P119" s="18"/>
    </row>
    <row r="120" spans="2:16" ht="13">
      <c r="B120" s="24"/>
      <c r="F120" s="23"/>
      <c r="L120" s="18"/>
      <c r="M120" s="7"/>
      <c r="N120" s="44"/>
      <c r="O120" s="7"/>
      <c r="P120" s="18"/>
    </row>
    <row r="121" spans="2:16" ht="13">
      <c r="B121" s="24"/>
      <c r="F121" s="23"/>
      <c r="L121" s="18"/>
      <c r="M121" s="7"/>
      <c r="N121" s="44"/>
      <c r="O121" s="7"/>
      <c r="P121" s="18"/>
    </row>
    <row r="122" spans="2:16" ht="13">
      <c r="B122" s="24"/>
      <c r="F122" s="23"/>
      <c r="L122" s="18"/>
      <c r="M122" s="7"/>
      <c r="N122" s="44"/>
      <c r="O122" s="7"/>
      <c r="P122" s="18"/>
    </row>
    <row r="123" spans="2:16" ht="13">
      <c r="B123" s="24"/>
      <c r="F123" s="23"/>
      <c r="L123" s="18"/>
      <c r="M123" s="7"/>
      <c r="N123" s="44"/>
      <c r="O123" s="7"/>
      <c r="P123" s="18"/>
    </row>
    <row r="124" spans="2:16" ht="13">
      <c r="B124" s="24"/>
      <c r="F124" s="23"/>
      <c r="L124" s="18"/>
      <c r="M124" s="7"/>
      <c r="N124" s="44"/>
      <c r="O124" s="7"/>
      <c r="P124" s="18"/>
    </row>
    <row r="125" spans="2:16" ht="13">
      <c r="B125" s="24"/>
      <c r="F125" s="23"/>
      <c r="L125" s="18"/>
      <c r="M125" s="7"/>
      <c r="N125" s="44"/>
      <c r="O125" s="7"/>
      <c r="P125" s="18"/>
    </row>
    <row r="126" spans="2:16" ht="13">
      <c r="B126" s="24"/>
      <c r="F126" s="23"/>
      <c r="L126" s="18"/>
      <c r="M126" s="7"/>
      <c r="N126" s="44"/>
      <c r="O126" s="7"/>
      <c r="P126" s="18"/>
    </row>
    <row r="127" spans="2:16" ht="13">
      <c r="B127" s="24"/>
      <c r="F127" s="23"/>
      <c r="L127" s="18"/>
      <c r="M127" s="7"/>
      <c r="N127" s="44"/>
      <c r="O127" s="7"/>
      <c r="P127" s="18"/>
    </row>
    <row r="128" spans="2:16" ht="13">
      <c r="B128" s="24"/>
      <c r="F128" s="23"/>
      <c r="L128" s="18"/>
      <c r="M128" s="7"/>
      <c r="N128" s="44"/>
      <c r="O128" s="7"/>
      <c r="P128" s="18"/>
    </row>
    <row r="129" spans="2:16" ht="13">
      <c r="B129" s="24"/>
      <c r="F129" s="23"/>
      <c r="L129" s="18"/>
      <c r="M129" s="7"/>
      <c r="N129" s="44"/>
      <c r="O129" s="7"/>
      <c r="P129" s="18"/>
    </row>
    <row r="130" spans="2:16" ht="13">
      <c r="B130" s="24"/>
      <c r="F130" s="23"/>
      <c r="L130" s="18"/>
      <c r="M130" s="7"/>
      <c r="N130" s="44"/>
      <c r="O130" s="7"/>
      <c r="P130" s="18"/>
    </row>
    <row r="131" spans="2:16" ht="13">
      <c r="B131" s="24"/>
      <c r="F131" s="23"/>
      <c r="L131" s="18"/>
      <c r="M131" s="7"/>
      <c r="N131" s="44"/>
      <c r="O131" s="7"/>
      <c r="P131" s="18"/>
    </row>
    <row r="132" spans="2:16" ht="13">
      <c r="B132" s="24"/>
      <c r="F132" s="23"/>
      <c r="L132" s="18"/>
      <c r="M132" s="7"/>
      <c r="N132" s="44"/>
      <c r="O132" s="7"/>
      <c r="P132" s="18"/>
    </row>
    <row r="133" spans="2:16" ht="13">
      <c r="B133" s="24"/>
      <c r="F133" s="23"/>
      <c r="L133" s="18"/>
      <c r="M133" s="7"/>
      <c r="N133" s="44"/>
      <c r="O133" s="7"/>
      <c r="P133" s="18"/>
    </row>
    <row r="134" spans="2:16" ht="13">
      <c r="B134" s="24"/>
      <c r="F134" s="23"/>
      <c r="L134" s="18"/>
      <c r="M134" s="7"/>
      <c r="N134" s="44"/>
      <c r="O134" s="7"/>
      <c r="P134" s="18"/>
    </row>
    <row r="135" spans="2:16" ht="13">
      <c r="B135" s="24"/>
      <c r="F135" s="23"/>
      <c r="L135" s="18"/>
      <c r="M135" s="7"/>
      <c r="N135" s="44"/>
      <c r="O135" s="7"/>
      <c r="P135" s="18"/>
    </row>
    <row r="136" spans="2:16" ht="13">
      <c r="B136" s="24"/>
      <c r="F136" s="23"/>
      <c r="L136" s="18"/>
      <c r="M136" s="7"/>
      <c r="N136" s="44"/>
      <c r="O136" s="7"/>
      <c r="P136" s="18"/>
    </row>
    <row r="137" spans="2:16" ht="13">
      <c r="B137" s="24"/>
      <c r="F137" s="23"/>
      <c r="L137" s="18"/>
      <c r="M137" s="7"/>
      <c r="N137" s="44"/>
      <c r="O137" s="7"/>
      <c r="P137" s="18"/>
    </row>
    <row r="138" spans="2:16" ht="13">
      <c r="B138" s="24"/>
      <c r="F138" s="23"/>
      <c r="L138" s="18"/>
      <c r="M138" s="7"/>
      <c r="N138" s="44"/>
      <c r="O138" s="7"/>
      <c r="P138" s="18"/>
    </row>
    <row r="139" spans="2:16" ht="13">
      <c r="B139" s="24"/>
      <c r="F139" s="23"/>
      <c r="L139" s="18"/>
      <c r="M139" s="7"/>
      <c r="N139" s="44"/>
      <c r="O139" s="7"/>
      <c r="P139" s="18"/>
    </row>
    <row r="140" spans="2:16" ht="13">
      <c r="B140" s="24"/>
      <c r="F140" s="23"/>
      <c r="L140" s="18"/>
      <c r="M140" s="7"/>
      <c r="N140" s="44"/>
      <c r="O140" s="7"/>
      <c r="P140" s="18"/>
    </row>
    <row r="141" spans="2:16" ht="13">
      <c r="B141" s="24"/>
      <c r="F141" s="23"/>
      <c r="L141" s="18"/>
      <c r="M141" s="7"/>
      <c r="N141" s="44"/>
      <c r="O141" s="7"/>
      <c r="P141" s="18"/>
    </row>
    <row r="142" spans="2:16" ht="13">
      <c r="B142" s="24"/>
      <c r="F142" s="23"/>
      <c r="L142" s="18"/>
      <c r="M142" s="7"/>
      <c r="N142" s="44"/>
      <c r="O142" s="7"/>
      <c r="P142" s="18"/>
    </row>
    <row r="143" spans="2:16" ht="13">
      <c r="B143" s="24"/>
      <c r="F143" s="23"/>
      <c r="L143" s="18"/>
      <c r="M143" s="7"/>
      <c r="N143" s="44"/>
      <c r="O143" s="7"/>
      <c r="P143" s="18"/>
    </row>
    <row r="144" spans="2:16" ht="13">
      <c r="B144" s="24"/>
      <c r="F144" s="23"/>
      <c r="L144" s="18"/>
      <c r="M144" s="7"/>
      <c r="N144" s="44"/>
      <c r="O144" s="7"/>
      <c r="P144" s="18"/>
    </row>
    <row r="145" spans="2:16" ht="13">
      <c r="B145" s="24"/>
      <c r="F145" s="23"/>
      <c r="L145" s="18"/>
      <c r="M145" s="7"/>
      <c r="N145" s="44"/>
      <c r="O145" s="7"/>
      <c r="P145" s="18"/>
    </row>
    <row r="146" spans="2:16" ht="13">
      <c r="B146" s="24"/>
      <c r="F146" s="23"/>
      <c r="L146" s="18"/>
      <c r="M146" s="7"/>
      <c r="N146" s="44"/>
      <c r="O146" s="7"/>
      <c r="P146" s="18"/>
    </row>
    <row r="147" spans="2:16" ht="13">
      <c r="B147" s="24"/>
      <c r="F147" s="23"/>
      <c r="L147" s="18"/>
      <c r="M147" s="7"/>
      <c r="N147" s="44"/>
      <c r="O147" s="7"/>
      <c r="P147" s="18"/>
    </row>
    <row r="148" spans="2:16" ht="13">
      <c r="B148" s="24"/>
      <c r="F148" s="23"/>
      <c r="L148" s="18"/>
      <c r="M148" s="7"/>
      <c r="N148" s="44"/>
      <c r="O148" s="7"/>
      <c r="P148" s="18"/>
    </row>
    <row r="149" spans="2:16" ht="13">
      <c r="B149" s="24"/>
      <c r="F149" s="23"/>
      <c r="L149" s="18"/>
      <c r="M149" s="7"/>
      <c r="N149" s="44"/>
      <c r="O149" s="7"/>
      <c r="P149" s="18"/>
    </row>
    <row r="150" spans="2:16" ht="13">
      <c r="B150" s="24"/>
      <c r="F150" s="23"/>
      <c r="L150" s="18"/>
      <c r="M150" s="7"/>
      <c r="N150" s="44"/>
      <c r="O150" s="7"/>
      <c r="P150" s="18"/>
    </row>
    <row r="151" spans="2:16" ht="13">
      <c r="B151" s="24"/>
      <c r="F151" s="23"/>
      <c r="L151" s="18"/>
      <c r="M151" s="7"/>
      <c r="N151" s="44"/>
      <c r="O151" s="7"/>
      <c r="P151" s="18"/>
    </row>
    <row r="152" spans="2:16" ht="13">
      <c r="B152" s="24"/>
      <c r="F152" s="23"/>
      <c r="L152" s="18"/>
      <c r="M152" s="7"/>
      <c r="N152" s="44"/>
      <c r="O152" s="7"/>
      <c r="P152" s="18"/>
    </row>
    <row r="153" spans="2:16" ht="13">
      <c r="B153" s="24"/>
      <c r="F153" s="23"/>
      <c r="L153" s="18"/>
      <c r="M153" s="7"/>
      <c r="N153" s="44"/>
      <c r="O153" s="7"/>
      <c r="P153" s="18"/>
    </row>
    <row r="154" spans="2:16" ht="13">
      <c r="B154" s="24"/>
      <c r="F154" s="23"/>
      <c r="L154" s="18"/>
      <c r="M154" s="7"/>
      <c r="N154" s="44"/>
      <c r="O154" s="7"/>
      <c r="P154" s="18"/>
    </row>
    <row r="155" spans="2:16" ht="13">
      <c r="B155" s="24"/>
      <c r="F155" s="23"/>
      <c r="L155" s="18"/>
      <c r="M155" s="7"/>
      <c r="N155" s="44"/>
      <c r="O155" s="7"/>
      <c r="P155" s="18"/>
    </row>
    <row r="156" spans="2:16" ht="13">
      <c r="B156" s="24"/>
      <c r="F156" s="23"/>
      <c r="L156" s="18"/>
      <c r="M156" s="7"/>
      <c r="N156" s="44"/>
      <c r="O156" s="7"/>
      <c r="P156" s="18"/>
    </row>
    <row r="157" spans="2:16" ht="13">
      <c r="B157" s="24"/>
      <c r="F157" s="23"/>
      <c r="L157" s="18"/>
      <c r="M157" s="7"/>
      <c r="N157" s="44"/>
      <c r="O157" s="7"/>
      <c r="P157" s="18"/>
    </row>
    <row r="158" spans="2:16" ht="13">
      <c r="B158" s="24"/>
      <c r="F158" s="23"/>
      <c r="L158" s="18"/>
      <c r="M158" s="7"/>
      <c r="N158" s="44"/>
      <c r="O158" s="7"/>
      <c r="P158" s="18"/>
    </row>
    <row r="159" spans="2:16" ht="13">
      <c r="B159" s="24"/>
      <c r="F159" s="23"/>
      <c r="L159" s="18"/>
      <c r="M159" s="7"/>
      <c r="N159" s="44"/>
      <c r="O159" s="7"/>
      <c r="P159" s="18"/>
    </row>
    <row r="160" spans="2:16" ht="13">
      <c r="B160" s="24"/>
      <c r="F160" s="23"/>
      <c r="L160" s="18"/>
      <c r="M160" s="7"/>
      <c r="N160" s="44"/>
      <c r="O160" s="7"/>
      <c r="P160" s="18"/>
    </row>
    <row r="161" spans="2:16" ht="13">
      <c r="B161" s="24"/>
      <c r="F161" s="23"/>
      <c r="L161" s="18"/>
      <c r="M161" s="7"/>
      <c r="N161" s="44"/>
      <c r="O161" s="7"/>
      <c r="P161" s="18"/>
    </row>
    <row r="162" spans="2:16" ht="13">
      <c r="B162" s="24"/>
      <c r="F162" s="23"/>
      <c r="L162" s="18"/>
      <c r="M162" s="7"/>
      <c r="N162" s="44"/>
      <c r="O162" s="7"/>
      <c r="P162" s="18"/>
    </row>
    <row r="163" spans="2:16" ht="13">
      <c r="B163" s="24"/>
      <c r="F163" s="23"/>
      <c r="L163" s="18"/>
      <c r="M163" s="7"/>
      <c r="N163" s="44"/>
      <c r="O163" s="7"/>
      <c r="P163" s="18"/>
    </row>
    <row r="164" spans="2:16" ht="13">
      <c r="B164" s="24"/>
      <c r="F164" s="23"/>
      <c r="L164" s="18"/>
      <c r="M164" s="7"/>
      <c r="N164" s="44"/>
      <c r="O164" s="7"/>
      <c r="P164" s="18"/>
    </row>
    <row r="165" spans="2:16" ht="13">
      <c r="B165" s="24"/>
      <c r="F165" s="23"/>
      <c r="L165" s="18"/>
      <c r="M165" s="7"/>
      <c r="N165" s="44"/>
      <c r="O165" s="7"/>
      <c r="P165" s="18"/>
    </row>
    <row r="166" spans="2:16" ht="13">
      <c r="B166" s="24"/>
      <c r="F166" s="23"/>
      <c r="L166" s="18"/>
      <c r="M166" s="7"/>
      <c r="N166" s="44"/>
      <c r="O166" s="7"/>
      <c r="P166" s="18"/>
    </row>
    <row r="167" spans="2:16" ht="13">
      <c r="B167" s="24"/>
      <c r="F167" s="23"/>
      <c r="L167" s="18"/>
      <c r="M167" s="7"/>
      <c r="N167" s="44"/>
      <c r="O167" s="7"/>
      <c r="P167" s="18"/>
    </row>
    <row r="168" spans="2:16" ht="13">
      <c r="B168" s="24"/>
      <c r="F168" s="23"/>
      <c r="L168" s="18"/>
      <c r="M168" s="7"/>
      <c r="N168" s="44"/>
      <c r="O168" s="7"/>
      <c r="P168" s="18"/>
    </row>
    <row r="169" spans="2:16" ht="13">
      <c r="B169" s="24"/>
      <c r="F169" s="23"/>
      <c r="L169" s="18"/>
      <c r="M169" s="7"/>
      <c r="N169" s="44"/>
      <c r="O169" s="7"/>
      <c r="P169" s="18"/>
    </row>
    <row r="170" spans="2:16" ht="13">
      <c r="B170" s="24"/>
      <c r="F170" s="23"/>
      <c r="L170" s="18"/>
      <c r="M170" s="7"/>
      <c r="N170" s="44"/>
      <c r="O170" s="7"/>
      <c r="P170" s="18"/>
    </row>
    <row r="171" spans="2:16" ht="13">
      <c r="B171" s="24"/>
      <c r="F171" s="23"/>
      <c r="L171" s="18"/>
      <c r="M171" s="7"/>
      <c r="N171" s="44"/>
      <c r="O171" s="7"/>
      <c r="P171" s="18"/>
    </row>
    <row r="172" spans="2:16" ht="13">
      <c r="B172" s="24"/>
      <c r="F172" s="23"/>
      <c r="L172" s="18"/>
      <c r="M172" s="7"/>
      <c r="N172" s="44"/>
      <c r="O172" s="7"/>
      <c r="P172" s="18"/>
    </row>
    <row r="173" spans="2:16" ht="13">
      <c r="B173" s="24"/>
      <c r="F173" s="23"/>
      <c r="L173" s="18"/>
      <c r="M173" s="7"/>
      <c r="N173" s="44"/>
      <c r="O173" s="7"/>
      <c r="P173" s="18"/>
    </row>
    <row r="174" spans="2:16" ht="13">
      <c r="B174" s="24"/>
      <c r="F174" s="23"/>
      <c r="L174" s="18"/>
      <c r="M174" s="7"/>
      <c r="N174" s="44"/>
      <c r="O174" s="7"/>
      <c r="P174" s="18"/>
    </row>
    <row r="175" spans="2:16" ht="13">
      <c r="B175" s="24"/>
      <c r="F175" s="23"/>
      <c r="L175" s="18"/>
      <c r="M175" s="7"/>
      <c r="N175" s="44"/>
      <c r="O175" s="7"/>
      <c r="P175" s="18"/>
    </row>
    <row r="176" spans="2:16" ht="13">
      <c r="B176" s="24"/>
      <c r="F176" s="23"/>
      <c r="L176" s="18"/>
      <c r="M176" s="7"/>
      <c r="N176" s="44"/>
      <c r="O176" s="7"/>
      <c r="P176" s="18"/>
    </row>
    <row r="177" spans="2:16" ht="13">
      <c r="B177" s="24"/>
      <c r="F177" s="23"/>
      <c r="L177" s="18"/>
      <c r="M177" s="7"/>
      <c r="N177" s="44"/>
      <c r="O177" s="7"/>
      <c r="P177" s="18"/>
    </row>
    <row r="178" spans="2:16" ht="13">
      <c r="B178" s="24"/>
      <c r="F178" s="23"/>
      <c r="L178" s="18"/>
      <c r="M178" s="7"/>
      <c r="N178" s="44"/>
      <c r="O178" s="7"/>
      <c r="P178" s="18"/>
    </row>
    <row r="179" spans="2:16" ht="13">
      <c r="B179" s="24"/>
      <c r="F179" s="23"/>
      <c r="L179" s="18"/>
      <c r="M179" s="7"/>
      <c r="N179" s="44"/>
      <c r="O179" s="7"/>
      <c r="P179" s="18"/>
    </row>
    <row r="180" spans="2:16" ht="13">
      <c r="B180" s="24"/>
      <c r="F180" s="23"/>
      <c r="L180" s="18"/>
      <c r="M180" s="7"/>
      <c r="N180" s="44"/>
      <c r="O180" s="7"/>
      <c r="P180" s="18"/>
    </row>
    <row r="181" spans="2:16" ht="13">
      <c r="B181" s="24"/>
      <c r="F181" s="23"/>
      <c r="L181" s="18"/>
      <c r="M181" s="7"/>
      <c r="N181" s="44"/>
      <c r="O181" s="7"/>
      <c r="P181" s="18"/>
    </row>
    <row r="182" spans="2:16" ht="13">
      <c r="B182" s="24"/>
      <c r="F182" s="23"/>
      <c r="L182" s="18"/>
      <c r="M182" s="7"/>
      <c r="N182" s="44"/>
      <c r="O182" s="7"/>
      <c r="P182" s="18"/>
    </row>
    <row r="183" spans="2:16" ht="13">
      <c r="B183" s="24"/>
      <c r="F183" s="23"/>
      <c r="L183" s="18"/>
      <c r="M183" s="7"/>
      <c r="N183" s="44"/>
      <c r="O183" s="7"/>
      <c r="P183" s="18"/>
    </row>
    <row r="184" spans="2:16" ht="13">
      <c r="B184" s="24"/>
      <c r="F184" s="23"/>
      <c r="L184" s="18"/>
      <c r="M184" s="7"/>
      <c r="N184" s="44"/>
      <c r="O184" s="7"/>
      <c r="P184" s="18"/>
    </row>
    <row r="185" spans="2:16" ht="13">
      <c r="B185" s="24"/>
      <c r="F185" s="23"/>
      <c r="L185" s="18"/>
      <c r="M185" s="7"/>
      <c r="N185" s="44"/>
      <c r="O185" s="7"/>
      <c r="P185" s="18"/>
    </row>
    <row r="186" spans="2:16" ht="13">
      <c r="B186" s="24"/>
      <c r="F186" s="23"/>
      <c r="L186" s="18"/>
      <c r="M186" s="7"/>
      <c r="N186" s="44"/>
      <c r="O186" s="7"/>
      <c r="P186" s="18"/>
    </row>
    <row r="187" spans="2:16" ht="13">
      <c r="B187" s="24"/>
      <c r="F187" s="23"/>
      <c r="L187" s="18"/>
      <c r="M187" s="7"/>
      <c r="N187" s="44"/>
      <c r="O187" s="7"/>
      <c r="P187" s="18"/>
    </row>
    <row r="188" spans="2:16" ht="13">
      <c r="B188" s="24"/>
      <c r="F188" s="23"/>
      <c r="L188" s="18"/>
      <c r="M188" s="7"/>
      <c r="N188" s="44"/>
      <c r="O188" s="7"/>
      <c r="P188" s="18"/>
    </row>
    <row r="189" spans="2:16" ht="13">
      <c r="B189" s="24"/>
      <c r="F189" s="23"/>
      <c r="L189" s="18"/>
      <c r="M189" s="7"/>
      <c r="N189" s="44"/>
      <c r="O189" s="7"/>
      <c r="P189" s="18"/>
    </row>
    <row r="190" spans="2:16" ht="13">
      <c r="B190" s="24"/>
      <c r="F190" s="23"/>
      <c r="L190" s="18"/>
      <c r="M190" s="7"/>
      <c r="N190" s="44"/>
      <c r="O190" s="7"/>
      <c r="P190" s="18"/>
    </row>
    <row r="191" spans="2:16" ht="13">
      <c r="B191" s="24"/>
      <c r="F191" s="23"/>
      <c r="L191" s="18"/>
      <c r="M191" s="7"/>
      <c r="N191" s="44"/>
      <c r="O191" s="7"/>
      <c r="P191" s="18"/>
    </row>
    <row r="192" spans="2:16" ht="13">
      <c r="B192" s="24"/>
      <c r="F192" s="23"/>
      <c r="L192" s="18"/>
      <c r="M192" s="7"/>
      <c r="N192" s="44"/>
      <c r="O192" s="7"/>
      <c r="P192" s="18"/>
    </row>
    <row r="193" spans="2:16" ht="13">
      <c r="B193" s="24"/>
      <c r="F193" s="23"/>
      <c r="L193" s="18"/>
      <c r="M193" s="7"/>
      <c r="N193" s="44"/>
      <c r="O193" s="7"/>
      <c r="P193" s="18"/>
    </row>
    <row r="194" spans="2:16" ht="13">
      <c r="B194" s="24"/>
      <c r="F194" s="23"/>
      <c r="L194" s="18"/>
      <c r="M194" s="7"/>
      <c r="N194" s="44"/>
      <c r="O194" s="7"/>
      <c r="P194" s="18"/>
    </row>
    <row r="195" spans="2:16" ht="13">
      <c r="B195" s="24"/>
      <c r="F195" s="23"/>
      <c r="L195" s="18"/>
      <c r="M195" s="7"/>
      <c r="N195" s="44"/>
      <c r="O195" s="7"/>
      <c r="P195" s="18"/>
    </row>
    <row r="196" spans="2:16" ht="13">
      <c r="B196" s="24"/>
      <c r="F196" s="23"/>
      <c r="L196" s="18"/>
      <c r="M196" s="7"/>
      <c r="N196" s="44"/>
      <c r="O196" s="7"/>
      <c r="P196" s="18"/>
    </row>
    <row r="197" spans="2:16" ht="13">
      <c r="B197" s="24"/>
      <c r="F197" s="23"/>
      <c r="L197" s="18"/>
      <c r="M197" s="7"/>
      <c r="N197" s="44"/>
      <c r="O197" s="7"/>
      <c r="P197" s="18"/>
    </row>
    <row r="198" spans="2:16" ht="13">
      <c r="B198" s="24"/>
      <c r="F198" s="23"/>
      <c r="L198" s="18"/>
      <c r="M198" s="7"/>
      <c r="N198" s="44"/>
      <c r="O198" s="7"/>
      <c r="P198" s="18"/>
    </row>
    <row r="199" spans="2:16" ht="13">
      <c r="B199" s="24"/>
      <c r="F199" s="23"/>
      <c r="L199" s="18"/>
      <c r="M199" s="7"/>
      <c r="N199" s="44"/>
      <c r="O199" s="7"/>
      <c r="P199" s="18"/>
    </row>
    <row r="200" spans="2:16" ht="13">
      <c r="B200" s="24"/>
      <c r="F200" s="23"/>
      <c r="L200" s="18"/>
      <c r="M200" s="7"/>
      <c r="N200" s="44"/>
      <c r="O200" s="7"/>
      <c r="P200" s="18"/>
    </row>
    <row r="201" spans="2:16" ht="13">
      <c r="B201" s="24"/>
      <c r="F201" s="23"/>
      <c r="L201" s="18"/>
      <c r="M201" s="7"/>
      <c r="N201" s="44"/>
      <c r="O201" s="7"/>
      <c r="P201" s="18"/>
    </row>
    <row r="202" spans="2:16" ht="13">
      <c r="B202" s="24"/>
      <c r="F202" s="23"/>
      <c r="L202" s="18"/>
      <c r="M202" s="7"/>
      <c r="N202" s="44"/>
      <c r="O202" s="7"/>
      <c r="P202" s="18"/>
    </row>
    <row r="203" spans="2:16" ht="13">
      <c r="B203" s="24"/>
      <c r="F203" s="23"/>
      <c r="L203" s="18"/>
      <c r="M203" s="7"/>
      <c r="N203" s="44"/>
      <c r="O203" s="7"/>
      <c r="P203" s="18"/>
    </row>
    <row r="204" spans="2:16" ht="13">
      <c r="B204" s="24"/>
      <c r="F204" s="23"/>
      <c r="L204" s="18"/>
      <c r="M204" s="7"/>
      <c r="N204" s="44"/>
      <c r="O204" s="7"/>
      <c r="P204" s="18"/>
    </row>
    <row r="205" spans="2:16" ht="13">
      <c r="B205" s="24"/>
      <c r="F205" s="23"/>
      <c r="L205" s="18"/>
      <c r="M205" s="7"/>
      <c r="N205" s="44"/>
      <c r="O205" s="7"/>
      <c r="P205" s="18"/>
    </row>
    <row r="206" spans="2:16" ht="13">
      <c r="B206" s="24"/>
      <c r="F206" s="23"/>
      <c r="L206" s="18"/>
      <c r="M206" s="7"/>
      <c r="N206" s="44"/>
      <c r="O206" s="7"/>
      <c r="P206" s="18"/>
    </row>
    <row r="207" spans="2:16" ht="13">
      <c r="B207" s="24"/>
      <c r="F207" s="23"/>
      <c r="L207" s="18"/>
      <c r="M207" s="7"/>
      <c r="N207" s="44"/>
      <c r="O207" s="7"/>
      <c r="P207" s="18"/>
    </row>
    <row r="208" spans="2:16" ht="13">
      <c r="B208" s="24"/>
      <c r="F208" s="23"/>
      <c r="L208" s="18"/>
      <c r="M208" s="7"/>
      <c r="N208" s="44"/>
      <c r="O208" s="7"/>
      <c r="P208" s="18"/>
    </row>
    <row r="209" spans="2:16" ht="13">
      <c r="B209" s="24"/>
      <c r="F209" s="23"/>
      <c r="L209" s="18"/>
      <c r="M209" s="7"/>
      <c r="N209" s="44"/>
      <c r="O209" s="7"/>
      <c r="P209" s="18"/>
    </row>
    <row r="210" spans="2:16" ht="13">
      <c r="B210" s="24"/>
      <c r="F210" s="23"/>
      <c r="L210" s="18"/>
      <c r="M210" s="7"/>
      <c r="N210" s="44"/>
      <c r="O210" s="7"/>
      <c r="P210" s="18"/>
    </row>
    <row r="211" spans="2:16" ht="13">
      <c r="B211" s="24"/>
      <c r="F211" s="23"/>
      <c r="L211" s="18"/>
      <c r="M211" s="7"/>
      <c r="N211" s="44"/>
      <c r="O211" s="7"/>
      <c r="P211" s="18"/>
    </row>
    <row r="212" spans="2:16" ht="13">
      <c r="B212" s="24"/>
      <c r="F212" s="23"/>
      <c r="L212" s="18"/>
      <c r="M212" s="7"/>
      <c r="N212" s="44"/>
      <c r="O212" s="7"/>
      <c r="P212" s="18"/>
    </row>
    <row r="213" spans="2:16" ht="13">
      <c r="B213" s="24"/>
      <c r="F213" s="23"/>
      <c r="L213" s="18"/>
      <c r="M213" s="7"/>
      <c r="N213" s="44"/>
      <c r="O213" s="7"/>
      <c r="P213" s="18"/>
    </row>
    <row r="214" spans="2:16" ht="13">
      <c r="B214" s="24"/>
      <c r="F214" s="23"/>
      <c r="L214" s="18"/>
      <c r="M214" s="7"/>
      <c r="N214" s="44"/>
      <c r="O214" s="7"/>
      <c r="P214" s="18"/>
    </row>
    <row r="215" spans="2:16" ht="13">
      <c r="B215" s="24"/>
      <c r="F215" s="23"/>
      <c r="L215" s="18"/>
      <c r="M215" s="7"/>
      <c r="N215" s="44"/>
      <c r="O215" s="7"/>
      <c r="P215" s="18"/>
    </row>
    <row r="216" spans="2:16" ht="13">
      <c r="B216" s="24"/>
      <c r="F216" s="23"/>
      <c r="L216" s="18"/>
      <c r="M216" s="7"/>
      <c r="N216" s="44"/>
      <c r="O216" s="7"/>
      <c r="P216" s="18"/>
    </row>
    <row r="217" spans="2:16" ht="13">
      <c r="B217" s="24"/>
      <c r="F217" s="23"/>
      <c r="L217" s="18"/>
      <c r="M217" s="7"/>
      <c r="N217" s="44"/>
      <c r="O217" s="7"/>
      <c r="P217" s="18"/>
    </row>
    <row r="218" spans="2:16" ht="13">
      <c r="B218" s="24"/>
      <c r="F218" s="23"/>
      <c r="L218" s="18"/>
      <c r="M218" s="7"/>
      <c r="N218" s="44"/>
      <c r="O218" s="7"/>
      <c r="P218" s="18"/>
    </row>
    <row r="219" spans="2:16" ht="13">
      <c r="B219" s="24"/>
      <c r="F219" s="23"/>
      <c r="L219" s="18"/>
      <c r="M219" s="7"/>
      <c r="N219" s="44"/>
      <c r="O219" s="7"/>
      <c r="P219" s="18"/>
    </row>
    <row r="220" spans="2:16" ht="13">
      <c r="B220" s="24"/>
      <c r="F220" s="23"/>
      <c r="L220" s="18"/>
      <c r="M220" s="7"/>
      <c r="N220" s="44"/>
      <c r="O220" s="7"/>
      <c r="P220" s="18"/>
    </row>
    <row r="221" spans="2:16" ht="13">
      <c r="B221" s="24"/>
      <c r="F221" s="23"/>
      <c r="L221" s="18"/>
      <c r="M221" s="7"/>
      <c r="N221" s="44"/>
      <c r="O221" s="7"/>
      <c r="P221" s="18"/>
    </row>
    <row r="222" spans="2:16" ht="13">
      <c r="B222" s="24"/>
      <c r="F222" s="23"/>
      <c r="L222" s="18"/>
      <c r="M222" s="7"/>
      <c r="N222" s="44"/>
      <c r="O222" s="7"/>
      <c r="P222" s="18"/>
    </row>
    <row r="223" spans="2:16" ht="13">
      <c r="B223" s="24"/>
      <c r="F223" s="23"/>
      <c r="L223" s="18"/>
      <c r="M223" s="7"/>
      <c r="N223" s="44"/>
      <c r="O223" s="7"/>
      <c r="P223" s="18"/>
    </row>
    <row r="224" spans="2:16" ht="13">
      <c r="B224" s="24"/>
      <c r="F224" s="23"/>
      <c r="L224" s="18"/>
      <c r="M224" s="7"/>
      <c r="N224" s="44"/>
      <c r="O224" s="7"/>
      <c r="P224" s="18"/>
    </row>
    <row r="225" spans="2:16" ht="13">
      <c r="B225" s="24"/>
      <c r="F225" s="23"/>
      <c r="L225" s="18"/>
      <c r="M225" s="7"/>
      <c r="N225" s="44"/>
      <c r="O225" s="7"/>
      <c r="P225" s="18"/>
    </row>
    <row r="226" spans="2:16" ht="13">
      <c r="B226" s="24"/>
      <c r="F226" s="23"/>
      <c r="L226" s="18"/>
      <c r="M226" s="7"/>
      <c r="N226" s="44"/>
      <c r="O226" s="7"/>
      <c r="P226" s="18"/>
    </row>
    <row r="227" spans="2:16" ht="13">
      <c r="B227" s="24"/>
      <c r="F227" s="23"/>
      <c r="L227" s="18"/>
      <c r="M227" s="7"/>
      <c r="N227" s="44"/>
      <c r="O227" s="7"/>
      <c r="P227" s="18"/>
    </row>
    <row r="228" spans="2:16" ht="13">
      <c r="B228" s="24"/>
      <c r="F228" s="23"/>
      <c r="L228" s="18"/>
      <c r="M228" s="7"/>
      <c r="N228" s="44"/>
      <c r="O228" s="7"/>
      <c r="P228" s="18"/>
    </row>
    <row r="229" spans="2:16" ht="13">
      <c r="B229" s="24"/>
      <c r="F229" s="23"/>
      <c r="L229" s="18"/>
      <c r="M229" s="7"/>
      <c r="N229" s="44"/>
      <c r="O229" s="7"/>
      <c r="P229" s="18"/>
    </row>
    <row r="230" spans="2:16" ht="13">
      <c r="B230" s="24"/>
      <c r="F230" s="23"/>
      <c r="L230" s="18"/>
      <c r="M230" s="7"/>
      <c r="N230" s="44"/>
      <c r="O230" s="7"/>
      <c r="P230" s="18"/>
    </row>
    <row r="231" spans="2:16" ht="13">
      <c r="B231" s="24"/>
      <c r="F231" s="23"/>
      <c r="L231" s="18"/>
      <c r="M231" s="7"/>
      <c r="N231" s="44"/>
      <c r="O231" s="7"/>
      <c r="P231" s="18"/>
    </row>
    <row r="232" spans="2:16" ht="13">
      <c r="B232" s="24"/>
      <c r="F232" s="23"/>
      <c r="L232" s="18"/>
      <c r="M232" s="7"/>
      <c r="N232" s="44"/>
      <c r="O232" s="7"/>
      <c r="P232" s="18"/>
    </row>
    <row r="233" spans="2:16" ht="13">
      <c r="B233" s="24"/>
      <c r="F233" s="23"/>
      <c r="L233" s="18"/>
      <c r="M233" s="7"/>
      <c r="N233" s="44"/>
      <c r="O233" s="7"/>
      <c r="P233" s="18"/>
    </row>
    <row r="234" spans="2:16" ht="13">
      <c r="B234" s="24"/>
      <c r="F234" s="23"/>
      <c r="L234" s="18"/>
      <c r="M234" s="7"/>
      <c r="N234" s="44"/>
      <c r="O234" s="7"/>
      <c r="P234" s="18"/>
    </row>
    <row r="235" spans="2:16" ht="13">
      <c r="B235" s="24"/>
      <c r="F235" s="23"/>
      <c r="L235" s="18"/>
      <c r="M235" s="7"/>
      <c r="N235" s="44"/>
      <c r="O235" s="7"/>
      <c r="P235" s="18"/>
    </row>
    <row r="236" spans="2:16" ht="13">
      <c r="B236" s="24"/>
      <c r="F236" s="23"/>
      <c r="L236" s="18"/>
      <c r="M236" s="7"/>
      <c r="N236" s="44"/>
      <c r="O236" s="7"/>
      <c r="P236" s="18"/>
    </row>
    <row r="237" spans="2:16" ht="13">
      <c r="B237" s="24"/>
      <c r="F237" s="23"/>
      <c r="L237" s="18"/>
      <c r="M237" s="7"/>
      <c r="N237" s="44"/>
      <c r="O237" s="7"/>
      <c r="P237" s="18"/>
    </row>
    <row r="238" spans="2:16" ht="13">
      <c r="B238" s="24"/>
      <c r="F238" s="23"/>
      <c r="L238" s="18"/>
      <c r="M238" s="7"/>
      <c r="N238" s="44"/>
      <c r="O238" s="7"/>
      <c r="P238" s="18"/>
    </row>
    <row r="239" spans="2:16" ht="13">
      <c r="B239" s="24"/>
      <c r="F239" s="23"/>
      <c r="L239" s="18"/>
      <c r="M239" s="7"/>
      <c r="N239" s="44"/>
      <c r="O239" s="7"/>
      <c r="P239" s="18"/>
    </row>
    <row r="240" spans="2:16" ht="13">
      <c r="B240" s="24"/>
      <c r="F240" s="23"/>
      <c r="L240" s="18"/>
      <c r="M240" s="7"/>
      <c r="N240" s="44"/>
      <c r="O240" s="7"/>
      <c r="P240" s="18"/>
    </row>
    <row r="241" spans="2:16" ht="13">
      <c r="B241" s="24"/>
      <c r="F241" s="23"/>
      <c r="L241" s="18"/>
      <c r="M241" s="7"/>
      <c r="N241" s="44"/>
      <c r="O241" s="7"/>
      <c r="P241" s="18"/>
    </row>
    <row r="242" spans="2:16" ht="13">
      <c r="B242" s="24"/>
      <c r="F242" s="23"/>
      <c r="L242" s="18"/>
      <c r="M242" s="7"/>
      <c r="N242" s="44"/>
      <c r="O242" s="7"/>
      <c r="P242" s="18"/>
    </row>
    <row r="243" spans="2:16" ht="13">
      <c r="B243" s="24"/>
      <c r="F243" s="23"/>
      <c r="L243" s="18"/>
      <c r="M243" s="7"/>
      <c r="N243" s="44"/>
      <c r="O243" s="7"/>
      <c r="P243" s="18"/>
    </row>
    <row r="244" spans="2:16" ht="13">
      <c r="B244" s="24"/>
      <c r="F244" s="23"/>
      <c r="L244" s="18"/>
      <c r="M244" s="7"/>
      <c r="N244" s="44"/>
      <c r="O244" s="7"/>
      <c r="P244" s="18"/>
    </row>
    <row r="245" spans="2:16" ht="13">
      <c r="B245" s="24"/>
      <c r="F245" s="23"/>
      <c r="L245" s="18"/>
      <c r="M245" s="7"/>
      <c r="N245" s="44"/>
      <c r="O245" s="7"/>
      <c r="P245" s="18"/>
    </row>
    <row r="246" spans="2:16" ht="13">
      <c r="B246" s="24"/>
      <c r="F246" s="23"/>
      <c r="L246" s="18"/>
      <c r="M246" s="7"/>
      <c r="N246" s="44"/>
      <c r="O246" s="7"/>
      <c r="P246" s="18"/>
    </row>
    <row r="247" spans="2:16" ht="13">
      <c r="B247" s="24"/>
      <c r="F247" s="23"/>
      <c r="L247" s="18"/>
      <c r="M247" s="7"/>
      <c r="N247" s="44"/>
      <c r="O247" s="7"/>
      <c r="P247" s="18"/>
    </row>
    <row r="248" spans="2:16" ht="13">
      <c r="B248" s="24"/>
      <c r="F248" s="23"/>
      <c r="L248" s="18"/>
      <c r="M248" s="7"/>
      <c r="N248" s="44"/>
      <c r="O248" s="7"/>
      <c r="P248" s="18"/>
    </row>
    <row r="249" spans="2:16" ht="13">
      <c r="B249" s="24"/>
      <c r="F249" s="23"/>
      <c r="L249" s="18"/>
      <c r="M249" s="7"/>
      <c r="N249" s="44"/>
      <c r="O249" s="7"/>
      <c r="P249" s="18"/>
    </row>
    <row r="250" spans="2:16" ht="13">
      <c r="B250" s="24"/>
      <c r="F250" s="23"/>
      <c r="L250" s="18"/>
      <c r="M250" s="7"/>
      <c r="N250" s="44"/>
      <c r="O250" s="7"/>
      <c r="P250" s="18"/>
    </row>
    <row r="251" spans="2:16" ht="13">
      <c r="B251" s="24"/>
      <c r="F251" s="23"/>
      <c r="L251" s="18"/>
      <c r="M251" s="7"/>
      <c r="N251" s="44"/>
      <c r="O251" s="7"/>
      <c r="P251" s="18"/>
    </row>
    <row r="252" spans="2:16" ht="13">
      <c r="B252" s="24"/>
      <c r="F252" s="23"/>
      <c r="L252" s="18"/>
      <c r="M252" s="7"/>
      <c r="N252" s="44"/>
      <c r="O252" s="7"/>
      <c r="P252" s="18"/>
    </row>
    <row r="253" spans="2:16" ht="13">
      <c r="B253" s="24"/>
      <c r="F253" s="23"/>
      <c r="L253" s="18"/>
      <c r="M253" s="7"/>
      <c r="N253" s="44"/>
      <c r="O253" s="7"/>
      <c r="P253" s="18"/>
    </row>
    <row r="254" spans="2:16" ht="13">
      <c r="B254" s="24"/>
      <c r="F254" s="23"/>
      <c r="L254" s="18"/>
      <c r="M254" s="7"/>
      <c r="N254" s="44"/>
      <c r="O254" s="7"/>
      <c r="P254" s="18"/>
    </row>
    <row r="255" spans="2:16" ht="13">
      <c r="B255" s="24"/>
      <c r="F255" s="23"/>
      <c r="L255" s="18"/>
      <c r="M255" s="7"/>
      <c r="N255" s="44"/>
      <c r="O255" s="7"/>
      <c r="P255" s="18"/>
    </row>
    <row r="256" spans="2:16" ht="13">
      <c r="B256" s="24"/>
      <c r="F256" s="23"/>
      <c r="L256" s="18"/>
      <c r="M256" s="7"/>
      <c r="N256" s="44"/>
      <c r="O256" s="7"/>
      <c r="P256" s="18"/>
    </row>
    <row r="257" spans="2:16" ht="13">
      <c r="B257" s="24"/>
      <c r="F257" s="23"/>
      <c r="L257" s="18"/>
      <c r="M257" s="7"/>
      <c r="N257" s="44"/>
      <c r="O257" s="7"/>
      <c r="P257" s="18"/>
    </row>
    <row r="258" spans="2:16" ht="13">
      <c r="B258" s="24"/>
      <c r="F258" s="23"/>
      <c r="L258" s="18"/>
      <c r="M258" s="7"/>
      <c r="N258" s="44"/>
      <c r="O258" s="7"/>
      <c r="P258" s="18"/>
    </row>
    <row r="259" spans="2:16" ht="13">
      <c r="B259" s="24"/>
      <c r="F259" s="23"/>
      <c r="L259" s="18"/>
      <c r="M259" s="7"/>
      <c r="N259" s="44"/>
      <c r="O259" s="7"/>
      <c r="P259" s="18"/>
    </row>
    <row r="260" spans="2:16" ht="13">
      <c r="B260" s="24"/>
      <c r="F260" s="23"/>
      <c r="L260" s="18"/>
      <c r="M260" s="7"/>
      <c r="N260" s="44"/>
      <c r="O260" s="7"/>
      <c r="P260" s="18"/>
    </row>
    <row r="261" spans="2:16" ht="13">
      <c r="B261" s="24"/>
      <c r="F261" s="23"/>
      <c r="L261" s="18"/>
      <c r="M261" s="7"/>
      <c r="N261" s="44"/>
      <c r="O261" s="7"/>
      <c r="P261" s="18"/>
    </row>
    <row r="262" spans="2:16" ht="13">
      <c r="B262" s="24"/>
      <c r="F262" s="23"/>
      <c r="L262" s="18"/>
      <c r="M262" s="7"/>
      <c r="N262" s="44"/>
      <c r="O262" s="7"/>
      <c r="P262" s="18"/>
    </row>
    <row r="263" spans="2:16" ht="13">
      <c r="B263" s="24"/>
      <c r="F263" s="23"/>
      <c r="L263" s="18"/>
      <c r="M263" s="7"/>
      <c r="N263" s="44"/>
      <c r="O263" s="7"/>
      <c r="P263" s="18"/>
    </row>
    <row r="264" spans="2:16" ht="13">
      <c r="B264" s="24"/>
      <c r="F264" s="23"/>
      <c r="L264" s="18"/>
      <c r="M264" s="7"/>
      <c r="N264" s="44"/>
      <c r="O264" s="7"/>
      <c r="P264" s="18"/>
    </row>
    <row r="265" spans="2:16" ht="13">
      <c r="B265" s="24"/>
      <c r="F265" s="23"/>
      <c r="L265" s="18"/>
      <c r="M265" s="7"/>
      <c r="N265" s="44"/>
      <c r="O265" s="7"/>
      <c r="P265" s="18"/>
    </row>
    <row r="266" spans="2:16" ht="13">
      <c r="B266" s="24"/>
      <c r="F266" s="23"/>
      <c r="L266" s="18"/>
      <c r="M266" s="7"/>
      <c r="N266" s="44"/>
      <c r="O266" s="7"/>
      <c r="P266" s="18"/>
    </row>
    <row r="267" spans="2:16" ht="13">
      <c r="B267" s="24"/>
      <c r="F267" s="23"/>
      <c r="L267" s="18"/>
      <c r="M267" s="7"/>
      <c r="N267" s="44"/>
      <c r="O267" s="7"/>
      <c r="P267" s="18"/>
    </row>
    <row r="268" spans="2:16" ht="13">
      <c r="B268" s="24"/>
      <c r="F268" s="23"/>
      <c r="L268" s="18"/>
      <c r="M268" s="7"/>
      <c r="N268" s="44"/>
      <c r="O268" s="7"/>
      <c r="P268" s="18"/>
    </row>
    <row r="269" spans="2:16" ht="13">
      <c r="B269" s="24"/>
      <c r="F269" s="23"/>
      <c r="L269" s="18"/>
      <c r="M269" s="7"/>
      <c r="N269" s="44"/>
      <c r="O269" s="7"/>
      <c r="P269" s="18"/>
    </row>
    <row r="270" spans="2:16" ht="13">
      <c r="B270" s="24"/>
      <c r="F270" s="23"/>
      <c r="L270" s="18"/>
      <c r="M270" s="7"/>
      <c r="N270" s="44"/>
      <c r="O270" s="7"/>
      <c r="P270" s="18"/>
    </row>
    <row r="271" spans="2:16" ht="13">
      <c r="B271" s="24"/>
      <c r="F271" s="23"/>
      <c r="L271" s="18"/>
      <c r="M271" s="7"/>
      <c r="N271" s="44"/>
      <c r="O271" s="7"/>
      <c r="P271" s="18"/>
    </row>
    <row r="272" spans="2:16" ht="13">
      <c r="B272" s="24"/>
      <c r="F272" s="23"/>
      <c r="L272" s="18"/>
      <c r="M272" s="7"/>
      <c r="N272" s="44"/>
      <c r="O272" s="7"/>
      <c r="P272" s="18"/>
    </row>
    <row r="273" spans="2:16" ht="13">
      <c r="B273" s="24"/>
      <c r="F273" s="23"/>
      <c r="L273" s="18"/>
      <c r="M273" s="7"/>
      <c r="N273" s="44"/>
      <c r="O273" s="7"/>
      <c r="P273" s="18"/>
    </row>
    <row r="274" spans="2:16" ht="13">
      <c r="B274" s="24"/>
      <c r="F274" s="23"/>
      <c r="L274" s="18"/>
      <c r="M274" s="7"/>
      <c r="N274" s="44"/>
      <c r="O274" s="7"/>
      <c r="P274" s="18"/>
    </row>
    <row r="275" spans="2:16" ht="13">
      <c r="B275" s="24"/>
      <c r="F275" s="23"/>
      <c r="L275" s="18"/>
      <c r="M275" s="7"/>
      <c r="N275" s="44"/>
      <c r="O275" s="7"/>
      <c r="P275" s="18"/>
    </row>
    <row r="276" spans="2:16" ht="13">
      <c r="B276" s="24"/>
      <c r="F276" s="23"/>
      <c r="L276" s="18"/>
      <c r="M276" s="7"/>
      <c r="N276" s="44"/>
      <c r="O276" s="7"/>
      <c r="P276" s="18"/>
    </row>
    <row r="277" spans="2:16" ht="13">
      <c r="B277" s="24"/>
      <c r="F277" s="23"/>
      <c r="L277" s="18"/>
      <c r="M277" s="7"/>
      <c r="N277" s="44"/>
      <c r="O277" s="7"/>
      <c r="P277" s="18"/>
    </row>
    <row r="278" spans="2:16" ht="13">
      <c r="B278" s="24"/>
      <c r="F278" s="23"/>
      <c r="L278" s="18"/>
      <c r="M278" s="7"/>
      <c r="N278" s="44"/>
      <c r="O278" s="7"/>
      <c r="P278" s="18"/>
    </row>
    <row r="279" spans="2:16" ht="13">
      <c r="B279" s="24"/>
      <c r="F279" s="23"/>
      <c r="L279" s="18"/>
      <c r="M279" s="7"/>
      <c r="N279" s="44"/>
      <c r="O279" s="7"/>
      <c r="P279" s="18"/>
    </row>
    <row r="280" spans="2:16" ht="13">
      <c r="B280" s="24"/>
      <c r="F280" s="23"/>
      <c r="L280" s="18"/>
      <c r="M280" s="7"/>
      <c r="N280" s="44"/>
      <c r="O280" s="7"/>
      <c r="P280" s="18"/>
    </row>
    <row r="281" spans="2:16" ht="13">
      <c r="B281" s="24"/>
      <c r="F281" s="23"/>
      <c r="L281" s="18"/>
      <c r="M281" s="7"/>
      <c r="N281" s="44"/>
      <c r="O281" s="7"/>
      <c r="P281" s="18"/>
    </row>
    <row r="282" spans="2:16" ht="13">
      <c r="B282" s="24"/>
      <c r="F282" s="23"/>
      <c r="L282" s="18"/>
      <c r="M282" s="7"/>
      <c r="N282" s="44"/>
      <c r="O282" s="7"/>
      <c r="P282" s="18"/>
    </row>
    <row r="283" spans="2:16" ht="13">
      <c r="B283" s="24"/>
      <c r="F283" s="23"/>
      <c r="L283" s="18"/>
      <c r="M283" s="7"/>
      <c r="N283" s="44"/>
      <c r="O283" s="7"/>
      <c r="P283" s="18"/>
    </row>
    <row r="284" spans="2:16" ht="13">
      <c r="B284" s="24"/>
      <c r="F284" s="23"/>
      <c r="L284" s="18"/>
      <c r="M284" s="7"/>
      <c r="N284" s="44"/>
      <c r="O284" s="7"/>
      <c r="P284" s="18"/>
    </row>
    <row r="285" spans="2:16" ht="13">
      <c r="B285" s="24"/>
      <c r="F285" s="23"/>
      <c r="L285" s="18"/>
      <c r="M285" s="7"/>
      <c r="N285" s="44"/>
      <c r="O285" s="7"/>
      <c r="P285" s="18"/>
    </row>
    <row r="286" spans="2:16" ht="13">
      <c r="B286" s="24"/>
      <c r="F286" s="23"/>
      <c r="L286" s="18"/>
      <c r="M286" s="7"/>
      <c r="N286" s="44"/>
      <c r="O286" s="7"/>
      <c r="P286" s="18"/>
    </row>
    <row r="287" spans="2:16" ht="13">
      <c r="B287" s="24"/>
      <c r="F287" s="23"/>
      <c r="L287" s="18"/>
      <c r="M287" s="7"/>
      <c r="N287" s="44"/>
      <c r="O287" s="7"/>
      <c r="P287" s="18"/>
    </row>
    <row r="288" spans="2:16" ht="13">
      <c r="B288" s="24"/>
      <c r="F288" s="23"/>
      <c r="L288" s="18"/>
      <c r="M288" s="7"/>
      <c r="N288" s="44"/>
      <c r="O288" s="7"/>
      <c r="P288" s="18"/>
    </row>
    <row r="289" spans="2:16" ht="13">
      <c r="B289" s="24"/>
      <c r="F289" s="23"/>
      <c r="L289" s="18"/>
      <c r="M289" s="7"/>
      <c r="N289" s="44"/>
      <c r="O289" s="7"/>
      <c r="P289" s="18"/>
    </row>
    <row r="290" spans="2:16" ht="13">
      <c r="B290" s="24"/>
      <c r="F290" s="23"/>
      <c r="L290" s="18"/>
      <c r="M290" s="7"/>
      <c r="N290" s="44"/>
      <c r="O290" s="7"/>
      <c r="P290" s="18"/>
    </row>
    <row r="291" spans="2:16" ht="13">
      <c r="B291" s="24"/>
      <c r="F291" s="23"/>
      <c r="L291" s="18"/>
      <c r="M291" s="7"/>
      <c r="N291" s="44"/>
      <c r="O291" s="7"/>
      <c r="P291" s="18"/>
    </row>
    <row r="292" spans="2:16" ht="13">
      <c r="B292" s="24"/>
      <c r="F292" s="23"/>
      <c r="L292" s="18"/>
      <c r="M292" s="7"/>
      <c r="N292" s="44"/>
      <c r="O292" s="7"/>
      <c r="P292" s="18"/>
    </row>
    <row r="293" spans="2:16" ht="13">
      <c r="B293" s="24"/>
      <c r="F293" s="23"/>
      <c r="L293" s="18"/>
      <c r="M293" s="7"/>
      <c r="N293" s="44"/>
      <c r="O293" s="7"/>
      <c r="P293" s="18"/>
    </row>
    <row r="294" spans="2:16" ht="13">
      <c r="B294" s="24"/>
      <c r="F294" s="23"/>
      <c r="L294" s="18"/>
      <c r="M294" s="7"/>
      <c r="N294" s="44"/>
      <c r="O294" s="7"/>
      <c r="P294" s="18"/>
    </row>
    <row r="295" spans="2:16" ht="13">
      <c r="B295" s="24"/>
      <c r="F295" s="23"/>
      <c r="L295" s="18"/>
      <c r="M295" s="7"/>
      <c r="N295" s="44"/>
      <c r="O295" s="7"/>
      <c r="P295" s="18"/>
    </row>
    <row r="296" spans="2:16" ht="13">
      <c r="B296" s="24"/>
      <c r="F296" s="23"/>
      <c r="L296" s="18"/>
      <c r="M296" s="7"/>
      <c r="N296" s="44"/>
      <c r="O296" s="7"/>
      <c r="P296" s="18"/>
    </row>
    <row r="297" spans="2:16" ht="13">
      <c r="B297" s="24"/>
      <c r="F297" s="23"/>
      <c r="L297" s="18"/>
      <c r="M297" s="7"/>
      <c r="N297" s="44"/>
      <c r="O297" s="7"/>
      <c r="P297" s="18"/>
    </row>
    <row r="298" spans="2:16" ht="13">
      <c r="B298" s="24"/>
      <c r="F298" s="23"/>
      <c r="L298" s="18"/>
      <c r="M298" s="7"/>
      <c r="N298" s="44"/>
      <c r="O298" s="7"/>
      <c r="P298" s="18"/>
    </row>
    <row r="299" spans="2:16" ht="13">
      <c r="B299" s="24"/>
      <c r="F299" s="23"/>
      <c r="L299" s="18"/>
      <c r="M299" s="7"/>
      <c r="N299" s="44"/>
      <c r="O299" s="7"/>
      <c r="P299" s="18"/>
    </row>
    <row r="300" spans="2:16" ht="13">
      <c r="B300" s="24"/>
      <c r="F300" s="23"/>
      <c r="L300" s="18"/>
      <c r="M300" s="7"/>
      <c r="N300" s="44"/>
      <c r="O300" s="7"/>
      <c r="P300" s="18"/>
    </row>
    <row r="301" spans="2:16" ht="13">
      <c r="B301" s="24"/>
      <c r="F301" s="23"/>
      <c r="L301" s="18"/>
      <c r="M301" s="7"/>
      <c r="N301" s="44"/>
      <c r="O301" s="7"/>
      <c r="P301" s="18"/>
    </row>
    <row r="302" spans="2:16" ht="13">
      <c r="B302" s="24"/>
      <c r="F302" s="23"/>
      <c r="L302" s="18"/>
      <c r="M302" s="7"/>
      <c r="N302" s="44"/>
      <c r="O302" s="7"/>
      <c r="P302" s="18"/>
    </row>
    <row r="303" spans="2:16" ht="13">
      <c r="B303" s="24"/>
      <c r="F303" s="23"/>
      <c r="L303" s="18"/>
      <c r="M303" s="7"/>
      <c r="N303" s="44"/>
      <c r="O303" s="7"/>
      <c r="P303" s="18"/>
    </row>
    <row r="304" spans="2:16" ht="13">
      <c r="B304" s="24"/>
      <c r="F304" s="23"/>
      <c r="L304" s="18"/>
      <c r="M304" s="7"/>
      <c r="N304" s="44"/>
      <c r="O304" s="7"/>
      <c r="P304" s="18"/>
    </row>
    <row r="305" spans="2:16" ht="13">
      <c r="B305" s="24"/>
      <c r="F305" s="23"/>
      <c r="L305" s="18"/>
      <c r="M305" s="7"/>
      <c r="N305" s="44"/>
      <c r="O305" s="7"/>
      <c r="P305" s="18"/>
    </row>
    <row r="306" spans="2:16" ht="13">
      <c r="B306" s="24"/>
      <c r="F306" s="23"/>
      <c r="L306" s="18"/>
      <c r="M306" s="7"/>
      <c r="N306" s="44"/>
      <c r="O306" s="7"/>
      <c r="P306" s="18"/>
    </row>
    <row r="307" spans="2:16" ht="13">
      <c r="B307" s="24"/>
      <c r="F307" s="23"/>
      <c r="L307" s="18"/>
      <c r="M307" s="7"/>
      <c r="N307" s="44"/>
      <c r="O307" s="7"/>
      <c r="P307" s="18"/>
    </row>
    <row r="308" spans="2:16" ht="13">
      <c r="B308" s="24"/>
      <c r="F308" s="23"/>
      <c r="L308" s="18"/>
      <c r="M308" s="7"/>
      <c r="N308" s="44"/>
      <c r="O308" s="7"/>
      <c r="P308" s="18"/>
    </row>
    <row r="309" spans="2:16" ht="13">
      <c r="B309" s="24"/>
      <c r="F309" s="23"/>
      <c r="L309" s="18"/>
      <c r="M309" s="7"/>
      <c r="N309" s="44"/>
      <c r="O309" s="7"/>
      <c r="P309" s="18"/>
    </row>
    <row r="310" spans="2:16" ht="13">
      <c r="B310" s="24"/>
      <c r="F310" s="23"/>
      <c r="L310" s="18"/>
      <c r="M310" s="7"/>
      <c r="N310" s="44"/>
      <c r="O310" s="7"/>
      <c r="P310" s="18"/>
    </row>
    <row r="311" spans="2:16" ht="13">
      <c r="B311" s="24"/>
      <c r="F311" s="23"/>
      <c r="L311" s="18"/>
      <c r="M311" s="7"/>
      <c r="N311" s="44"/>
      <c r="O311" s="7"/>
      <c r="P311" s="18"/>
    </row>
    <row r="312" spans="2:16" ht="13">
      <c r="B312" s="24"/>
      <c r="F312" s="23"/>
      <c r="L312" s="18"/>
      <c r="M312" s="7"/>
      <c r="N312" s="44"/>
      <c r="O312" s="7"/>
      <c r="P312" s="18"/>
    </row>
    <row r="313" spans="2:16" ht="13">
      <c r="B313" s="24"/>
      <c r="F313" s="23"/>
      <c r="L313" s="18"/>
      <c r="M313" s="7"/>
      <c r="N313" s="44"/>
      <c r="O313" s="7"/>
      <c r="P313" s="18"/>
    </row>
    <row r="314" spans="2:16" ht="13">
      <c r="B314" s="24"/>
      <c r="F314" s="23"/>
      <c r="L314" s="18"/>
      <c r="M314" s="7"/>
      <c r="N314" s="44"/>
      <c r="O314" s="7"/>
      <c r="P314" s="18"/>
    </row>
    <row r="315" spans="2:16" ht="13">
      <c r="B315" s="24"/>
      <c r="F315" s="23"/>
      <c r="L315" s="18"/>
      <c r="M315" s="7"/>
      <c r="N315" s="44"/>
      <c r="O315" s="7"/>
      <c r="P315" s="18"/>
    </row>
    <row r="316" spans="2:16" ht="13">
      <c r="B316" s="24"/>
      <c r="F316" s="23"/>
      <c r="L316" s="18"/>
      <c r="M316" s="7"/>
      <c r="N316" s="44"/>
      <c r="O316" s="7"/>
      <c r="P316" s="18"/>
    </row>
    <row r="317" spans="2:16" ht="13">
      <c r="B317" s="24"/>
      <c r="F317" s="23"/>
      <c r="L317" s="18"/>
      <c r="M317" s="7"/>
      <c r="N317" s="44"/>
      <c r="O317" s="7"/>
      <c r="P317" s="18"/>
    </row>
    <row r="318" spans="2:16" ht="13">
      <c r="B318" s="24"/>
      <c r="F318" s="23"/>
      <c r="L318" s="18"/>
      <c r="M318" s="7"/>
      <c r="N318" s="44"/>
      <c r="O318" s="7"/>
      <c r="P318" s="18"/>
    </row>
    <row r="319" spans="2:16" ht="13">
      <c r="B319" s="24"/>
      <c r="F319" s="23"/>
      <c r="L319" s="18"/>
      <c r="M319" s="7"/>
      <c r="N319" s="44"/>
      <c r="O319" s="7"/>
      <c r="P319" s="18"/>
    </row>
    <row r="320" spans="2:16" ht="13">
      <c r="B320" s="24"/>
      <c r="F320" s="23"/>
      <c r="L320" s="18"/>
      <c r="M320" s="7"/>
      <c r="N320" s="44"/>
      <c r="O320" s="7"/>
      <c r="P320" s="18"/>
    </row>
    <row r="321" spans="2:16" ht="13">
      <c r="B321" s="24"/>
      <c r="F321" s="23"/>
      <c r="L321" s="18"/>
      <c r="M321" s="7"/>
      <c r="N321" s="44"/>
      <c r="O321" s="7"/>
      <c r="P321" s="18"/>
    </row>
    <row r="322" spans="2:16" ht="13">
      <c r="B322" s="24"/>
      <c r="F322" s="23"/>
      <c r="L322" s="18"/>
      <c r="M322" s="7"/>
      <c r="N322" s="44"/>
      <c r="O322" s="7"/>
      <c r="P322" s="18"/>
    </row>
    <row r="323" spans="2:16" ht="13">
      <c r="B323" s="24"/>
      <c r="F323" s="23"/>
      <c r="L323" s="18"/>
      <c r="M323" s="7"/>
      <c r="N323" s="44"/>
      <c r="O323" s="7"/>
      <c r="P323" s="18"/>
    </row>
    <row r="324" spans="2:16" ht="13">
      <c r="B324" s="24"/>
      <c r="F324" s="23"/>
      <c r="L324" s="18"/>
      <c r="M324" s="7"/>
      <c r="N324" s="44"/>
      <c r="O324" s="7"/>
      <c r="P324" s="18"/>
    </row>
    <row r="325" spans="2:16" ht="13">
      <c r="B325" s="24"/>
      <c r="F325" s="23"/>
      <c r="L325" s="18"/>
      <c r="M325" s="7"/>
      <c r="N325" s="44"/>
      <c r="O325" s="7"/>
      <c r="P325" s="18"/>
    </row>
    <row r="326" spans="2:16" ht="13">
      <c r="B326" s="24"/>
      <c r="F326" s="23"/>
      <c r="L326" s="18"/>
      <c r="M326" s="7"/>
      <c r="N326" s="44"/>
      <c r="O326" s="7"/>
      <c r="P326" s="18"/>
    </row>
    <row r="327" spans="2:16" ht="13">
      <c r="B327" s="24"/>
      <c r="F327" s="23"/>
      <c r="L327" s="18"/>
      <c r="M327" s="7"/>
      <c r="N327" s="44"/>
      <c r="O327" s="7"/>
      <c r="P327" s="18"/>
    </row>
    <row r="328" spans="2:16" ht="13">
      <c r="B328" s="24"/>
      <c r="F328" s="23"/>
      <c r="L328" s="18"/>
      <c r="M328" s="7"/>
      <c r="N328" s="44"/>
      <c r="O328" s="7"/>
      <c r="P328" s="18"/>
    </row>
    <row r="329" spans="2:16" ht="13">
      <c r="B329" s="24"/>
      <c r="F329" s="23"/>
      <c r="L329" s="18"/>
      <c r="M329" s="7"/>
      <c r="N329" s="44"/>
      <c r="O329" s="7"/>
      <c r="P329" s="18"/>
    </row>
    <row r="330" spans="2:16" ht="13">
      <c r="B330" s="24"/>
      <c r="F330" s="23"/>
      <c r="L330" s="18"/>
      <c r="M330" s="7"/>
      <c r="N330" s="44"/>
      <c r="O330" s="7"/>
      <c r="P330" s="18"/>
    </row>
    <row r="331" spans="2:16" ht="13">
      <c r="B331" s="24"/>
      <c r="F331" s="23"/>
      <c r="L331" s="18"/>
      <c r="M331" s="7"/>
      <c r="N331" s="44"/>
      <c r="O331" s="7"/>
      <c r="P331" s="18"/>
    </row>
    <row r="332" spans="2:16" ht="13">
      <c r="B332" s="24"/>
      <c r="F332" s="23"/>
      <c r="L332" s="18"/>
      <c r="M332" s="7"/>
      <c r="N332" s="44"/>
      <c r="O332" s="7"/>
      <c r="P332" s="18"/>
    </row>
    <row r="333" spans="2:16" ht="13">
      <c r="B333" s="24"/>
      <c r="F333" s="23"/>
      <c r="L333" s="18"/>
      <c r="M333" s="7"/>
      <c r="N333" s="44"/>
      <c r="O333" s="7"/>
      <c r="P333" s="18"/>
    </row>
    <row r="334" spans="2:16" ht="13">
      <c r="B334" s="24"/>
      <c r="F334" s="23"/>
      <c r="L334" s="18"/>
      <c r="M334" s="7"/>
      <c r="N334" s="44"/>
      <c r="O334" s="7"/>
      <c r="P334" s="18"/>
    </row>
    <row r="335" spans="2:16" ht="13">
      <c r="B335" s="24"/>
      <c r="F335" s="23"/>
      <c r="L335" s="18"/>
      <c r="M335" s="7"/>
      <c r="N335" s="44"/>
      <c r="O335" s="7"/>
      <c r="P335" s="18"/>
    </row>
    <row r="336" spans="2:16" ht="13">
      <c r="B336" s="24"/>
      <c r="F336" s="23"/>
      <c r="L336" s="18"/>
      <c r="M336" s="7"/>
      <c r="N336" s="44"/>
      <c r="O336" s="7"/>
      <c r="P336" s="18"/>
    </row>
    <row r="337" spans="2:16" ht="13">
      <c r="B337" s="24"/>
      <c r="F337" s="23"/>
      <c r="L337" s="18"/>
      <c r="M337" s="7"/>
      <c r="N337" s="44"/>
      <c r="O337" s="7"/>
      <c r="P337" s="18"/>
    </row>
    <row r="338" spans="2:16" ht="13">
      <c r="B338" s="24"/>
      <c r="F338" s="23"/>
      <c r="L338" s="18"/>
      <c r="M338" s="7"/>
      <c r="N338" s="44"/>
      <c r="O338" s="7"/>
      <c r="P338" s="18"/>
    </row>
    <row r="339" spans="2:16" ht="13">
      <c r="B339" s="24"/>
      <c r="F339" s="23"/>
      <c r="L339" s="18"/>
      <c r="M339" s="7"/>
      <c r="N339" s="44"/>
      <c r="O339" s="7"/>
      <c r="P339" s="18"/>
    </row>
    <row r="340" spans="2:16" ht="13">
      <c r="B340" s="24"/>
      <c r="F340" s="23"/>
      <c r="L340" s="18"/>
      <c r="M340" s="7"/>
      <c r="N340" s="44"/>
      <c r="O340" s="7"/>
      <c r="P340" s="18"/>
    </row>
    <row r="341" spans="2:16" ht="13">
      <c r="B341" s="24"/>
      <c r="F341" s="23"/>
      <c r="L341" s="18"/>
      <c r="M341" s="7"/>
      <c r="N341" s="44"/>
      <c r="O341" s="7"/>
      <c r="P341" s="18"/>
    </row>
    <row r="342" spans="2:16" ht="13">
      <c r="B342" s="24"/>
      <c r="F342" s="23"/>
      <c r="L342" s="18"/>
      <c r="M342" s="7"/>
      <c r="N342" s="44"/>
      <c r="O342" s="7"/>
      <c r="P342" s="18"/>
    </row>
    <row r="343" spans="2:16" ht="13">
      <c r="B343" s="24"/>
      <c r="F343" s="23"/>
      <c r="L343" s="18"/>
      <c r="M343" s="7"/>
      <c r="N343" s="44"/>
      <c r="O343" s="7"/>
      <c r="P343" s="18"/>
    </row>
    <row r="344" spans="2:16" ht="13">
      <c r="B344" s="24"/>
      <c r="F344" s="23"/>
      <c r="L344" s="18"/>
      <c r="M344" s="7"/>
      <c r="N344" s="44"/>
      <c r="O344" s="7"/>
      <c r="P344" s="18"/>
    </row>
    <row r="345" spans="2:16" ht="13">
      <c r="B345" s="24"/>
      <c r="F345" s="23"/>
      <c r="L345" s="18"/>
      <c r="M345" s="7"/>
      <c r="N345" s="44"/>
      <c r="O345" s="7"/>
      <c r="P345" s="18"/>
    </row>
    <row r="346" spans="2:16" ht="13">
      <c r="B346" s="24"/>
      <c r="F346" s="23"/>
      <c r="L346" s="18"/>
      <c r="M346" s="7"/>
      <c r="N346" s="44"/>
      <c r="O346" s="7"/>
      <c r="P346" s="18"/>
    </row>
    <row r="347" spans="2:16" ht="13">
      <c r="B347" s="24"/>
      <c r="F347" s="23"/>
      <c r="L347" s="18"/>
      <c r="M347" s="7"/>
      <c r="N347" s="44"/>
      <c r="O347" s="7"/>
      <c r="P347" s="18"/>
    </row>
    <row r="348" spans="2:16" ht="13">
      <c r="B348" s="24"/>
      <c r="F348" s="23"/>
      <c r="L348" s="18"/>
      <c r="M348" s="7"/>
      <c r="N348" s="44"/>
      <c r="O348" s="7"/>
      <c r="P348" s="18"/>
    </row>
    <row r="349" spans="2:16" ht="13">
      <c r="B349" s="24"/>
      <c r="F349" s="23"/>
      <c r="L349" s="18"/>
      <c r="M349" s="7"/>
      <c r="N349" s="44"/>
      <c r="O349" s="7"/>
      <c r="P349" s="18"/>
    </row>
    <row r="350" spans="2:16" ht="13">
      <c r="B350" s="24"/>
      <c r="F350" s="23"/>
      <c r="L350" s="18"/>
      <c r="M350" s="7"/>
      <c r="N350" s="44"/>
      <c r="O350" s="7"/>
      <c r="P350" s="18"/>
    </row>
    <row r="351" spans="2:16" ht="13">
      <c r="B351" s="24"/>
      <c r="F351" s="23"/>
      <c r="L351" s="18"/>
      <c r="M351" s="7"/>
      <c r="N351" s="44"/>
      <c r="O351" s="7"/>
      <c r="P351" s="18"/>
    </row>
    <row r="352" spans="2:16" ht="13">
      <c r="B352" s="24"/>
      <c r="F352" s="23"/>
      <c r="L352" s="18"/>
      <c r="M352" s="7"/>
      <c r="N352" s="44"/>
      <c r="O352" s="7"/>
      <c r="P352" s="18"/>
    </row>
    <row r="353" spans="2:16" ht="13">
      <c r="B353" s="24"/>
      <c r="F353" s="23"/>
      <c r="L353" s="18"/>
      <c r="M353" s="7"/>
      <c r="N353" s="44"/>
      <c r="O353" s="7"/>
      <c r="P353" s="18"/>
    </row>
    <row r="354" spans="2:16" ht="13">
      <c r="B354" s="24"/>
      <c r="F354" s="23"/>
      <c r="L354" s="18"/>
      <c r="M354" s="7"/>
      <c r="N354" s="44"/>
      <c r="O354" s="7"/>
      <c r="P354" s="18"/>
    </row>
    <row r="355" spans="2:16" ht="13">
      <c r="B355" s="24"/>
      <c r="F355" s="23"/>
      <c r="L355" s="18"/>
      <c r="M355" s="7"/>
      <c r="N355" s="44"/>
      <c r="O355" s="7"/>
      <c r="P355" s="18"/>
    </row>
    <row r="356" spans="2:16" ht="13">
      <c r="B356" s="24"/>
      <c r="F356" s="23"/>
      <c r="L356" s="18"/>
      <c r="M356" s="7"/>
      <c r="N356" s="44"/>
      <c r="O356" s="7"/>
      <c r="P356" s="18"/>
    </row>
    <row r="357" spans="2:16" ht="13">
      <c r="B357" s="24"/>
      <c r="F357" s="23"/>
      <c r="L357" s="18"/>
      <c r="M357" s="7"/>
      <c r="N357" s="44"/>
      <c r="O357" s="7"/>
      <c r="P357" s="18"/>
    </row>
    <row r="358" spans="2:16" ht="13">
      <c r="B358" s="24"/>
      <c r="F358" s="23"/>
      <c r="L358" s="18"/>
      <c r="M358" s="7"/>
      <c r="N358" s="44"/>
      <c r="O358" s="7"/>
      <c r="P358" s="18"/>
    </row>
    <row r="359" spans="2:16" ht="13">
      <c r="B359" s="24"/>
      <c r="F359" s="23"/>
      <c r="L359" s="18"/>
      <c r="M359" s="7"/>
      <c r="N359" s="44"/>
      <c r="O359" s="7"/>
      <c r="P359" s="18"/>
    </row>
    <row r="360" spans="2:16" ht="13">
      <c r="B360" s="24"/>
      <c r="F360" s="23"/>
      <c r="L360" s="18"/>
      <c r="M360" s="7"/>
      <c r="N360" s="44"/>
      <c r="O360" s="7"/>
      <c r="P360" s="18"/>
    </row>
    <row r="361" spans="2:16" ht="13">
      <c r="B361" s="24"/>
      <c r="F361" s="23"/>
      <c r="L361" s="18"/>
      <c r="M361" s="7"/>
      <c r="N361" s="44"/>
      <c r="O361" s="7"/>
      <c r="P361" s="18"/>
    </row>
    <row r="362" spans="2:16" ht="13">
      <c r="B362" s="24"/>
      <c r="F362" s="23"/>
      <c r="L362" s="18"/>
      <c r="M362" s="7"/>
      <c r="N362" s="44"/>
      <c r="O362" s="7"/>
      <c r="P362" s="18"/>
    </row>
    <row r="363" spans="2:16" ht="13">
      <c r="B363" s="24"/>
      <c r="F363" s="23"/>
      <c r="L363" s="18"/>
      <c r="M363" s="7"/>
      <c r="N363" s="44"/>
      <c r="O363" s="7"/>
      <c r="P363" s="18"/>
    </row>
    <row r="364" spans="2:16" ht="13">
      <c r="B364" s="24"/>
      <c r="F364" s="23"/>
      <c r="L364" s="18"/>
      <c r="M364" s="7"/>
      <c r="N364" s="44"/>
      <c r="O364" s="7"/>
      <c r="P364" s="18"/>
    </row>
    <row r="365" spans="2:16" ht="13">
      <c r="B365" s="24"/>
      <c r="F365" s="23"/>
      <c r="L365" s="18"/>
      <c r="M365" s="7"/>
      <c r="N365" s="44"/>
      <c r="O365" s="7"/>
      <c r="P365" s="18"/>
    </row>
    <row r="366" spans="2:16" ht="13">
      <c r="B366" s="24"/>
      <c r="F366" s="23"/>
      <c r="L366" s="18"/>
      <c r="M366" s="7"/>
      <c r="N366" s="44"/>
      <c r="O366" s="7"/>
      <c r="P366" s="18"/>
    </row>
    <row r="367" spans="2:16" ht="13">
      <c r="B367" s="24"/>
      <c r="F367" s="23"/>
      <c r="L367" s="18"/>
      <c r="M367" s="7"/>
      <c r="N367" s="44"/>
      <c r="O367" s="7"/>
      <c r="P367" s="18"/>
    </row>
    <row r="368" spans="2:16" ht="13">
      <c r="B368" s="24"/>
      <c r="F368" s="23"/>
      <c r="L368" s="18"/>
      <c r="M368" s="7"/>
      <c r="N368" s="44"/>
      <c r="O368" s="7"/>
      <c r="P368" s="18"/>
    </row>
    <row r="369" spans="2:16" ht="13">
      <c r="B369" s="24"/>
      <c r="F369" s="23"/>
      <c r="L369" s="18"/>
      <c r="M369" s="7"/>
      <c r="N369" s="44"/>
      <c r="O369" s="7"/>
      <c r="P369" s="18"/>
    </row>
    <row r="370" spans="2:16" ht="13">
      <c r="B370" s="24"/>
      <c r="F370" s="23"/>
      <c r="L370" s="18"/>
      <c r="M370" s="7"/>
      <c r="N370" s="44"/>
      <c r="O370" s="7"/>
      <c r="P370" s="18"/>
    </row>
    <row r="371" spans="2:16" ht="13">
      <c r="B371" s="24"/>
      <c r="F371" s="23"/>
      <c r="L371" s="18"/>
      <c r="M371" s="7"/>
      <c r="N371" s="44"/>
      <c r="O371" s="7"/>
      <c r="P371" s="18"/>
    </row>
    <row r="372" spans="2:16" ht="13">
      <c r="B372" s="24"/>
      <c r="F372" s="23"/>
      <c r="L372" s="18"/>
      <c r="M372" s="7"/>
      <c r="N372" s="44"/>
      <c r="O372" s="7"/>
      <c r="P372" s="18"/>
    </row>
    <row r="373" spans="2:16" ht="13">
      <c r="B373" s="24"/>
      <c r="F373" s="23"/>
      <c r="L373" s="18"/>
      <c r="M373" s="7"/>
      <c r="N373" s="44"/>
      <c r="O373" s="7"/>
      <c r="P373" s="18"/>
    </row>
    <row r="374" spans="2:16" ht="13">
      <c r="B374" s="24"/>
      <c r="F374" s="23"/>
      <c r="L374" s="18"/>
      <c r="M374" s="7"/>
      <c r="N374" s="44"/>
      <c r="O374" s="7"/>
      <c r="P374" s="18"/>
    </row>
    <row r="375" spans="2:16" ht="13">
      <c r="B375" s="24"/>
      <c r="F375" s="23"/>
      <c r="L375" s="18"/>
      <c r="M375" s="7"/>
      <c r="N375" s="44"/>
      <c r="O375" s="7"/>
      <c r="P375" s="18"/>
    </row>
    <row r="376" spans="2:16" ht="13">
      <c r="B376" s="24"/>
      <c r="F376" s="23"/>
      <c r="L376" s="18"/>
      <c r="M376" s="7"/>
      <c r="N376" s="44"/>
      <c r="O376" s="7"/>
      <c r="P376" s="18"/>
    </row>
    <row r="377" spans="2:16" ht="13">
      <c r="B377" s="24"/>
      <c r="F377" s="23"/>
      <c r="L377" s="18"/>
      <c r="M377" s="7"/>
      <c r="N377" s="44"/>
      <c r="O377" s="7"/>
      <c r="P377" s="18"/>
    </row>
    <row r="378" spans="2:16" ht="13">
      <c r="B378" s="24"/>
      <c r="F378" s="23"/>
      <c r="L378" s="18"/>
      <c r="M378" s="7"/>
      <c r="N378" s="44"/>
      <c r="O378" s="7"/>
      <c r="P378" s="18"/>
    </row>
    <row r="379" spans="2:16" ht="13">
      <c r="B379" s="24"/>
      <c r="F379" s="23"/>
      <c r="L379" s="18"/>
      <c r="M379" s="7"/>
      <c r="N379" s="44"/>
      <c r="O379" s="7"/>
      <c r="P379" s="18"/>
    </row>
    <row r="380" spans="2:16" ht="13">
      <c r="B380" s="24"/>
      <c r="F380" s="23"/>
      <c r="L380" s="18"/>
      <c r="M380" s="7"/>
      <c r="N380" s="44"/>
      <c r="O380" s="7"/>
      <c r="P380" s="18"/>
    </row>
    <row r="381" spans="2:16" ht="13">
      <c r="B381" s="24"/>
      <c r="F381" s="23"/>
      <c r="L381" s="18"/>
      <c r="M381" s="7"/>
      <c r="N381" s="44"/>
      <c r="O381" s="7"/>
      <c r="P381" s="18"/>
    </row>
    <row r="382" spans="2:16" ht="13">
      <c r="B382" s="24"/>
      <c r="F382" s="23"/>
      <c r="L382" s="18"/>
      <c r="M382" s="7"/>
      <c r="N382" s="44"/>
      <c r="O382" s="7"/>
      <c r="P382" s="18"/>
    </row>
    <row r="383" spans="2:16" ht="13">
      <c r="B383" s="24"/>
      <c r="F383" s="23"/>
      <c r="L383" s="18"/>
      <c r="M383" s="7"/>
      <c r="N383" s="44"/>
      <c r="O383" s="7"/>
      <c r="P383" s="18"/>
    </row>
    <row r="384" spans="2:16" ht="13">
      <c r="B384" s="24"/>
      <c r="F384" s="23"/>
      <c r="L384" s="18"/>
      <c r="M384" s="7"/>
      <c r="N384" s="44"/>
      <c r="O384" s="7"/>
      <c r="P384" s="18"/>
    </row>
    <row r="385" spans="2:16" ht="13">
      <c r="B385" s="24"/>
      <c r="F385" s="23"/>
      <c r="L385" s="18"/>
      <c r="M385" s="7"/>
      <c r="N385" s="44"/>
      <c r="O385" s="7"/>
      <c r="P385" s="18"/>
    </row>
    <row r="386" spans="2:16" ht="13">
      <c r="B386" s="24"/>
      <c r="F386" s="23"/>
      <c r="L386" s="18"/>
      <c r="M386" s="7"/>
      <c r="N386" s="44"/>
      <c r="O386" s="7"/>
      <c r="P386" s="18"/>
    </row>
    <row r="387" spans="2:16" ht="13">
      <c r="B387" s="24"/>
      <c r="F387" s="23"/>
      <c r="L387" s="18"/>
      <c r="M387" s="7"/>
      <c r="N387" s="44"/>
      <c r="O387" s="7"/>
      <c r="P387" s="18"/>
    </row>
    <row r="388" spans="2:16" ht="13">
      <c r="B388" s="24"/>
      <c r="F388" s="23"/>
      <c r="L388" s="18"/>
      <c r="M388" s="7"/>
      <c r="N388" s="44"/>
      <c r="O388" s="7"/>
      <c r="P388" s="18"/>
    </row>
    <row r="389" spans="2:16" ht="13">
      <c r="B389" s="24"/>
      <c r="F389" s="23"/>
      <c r="L389" s="18"/>
      <c r="M389" s="7"/>
      <c r="N389" s="44"/>
      <c r="O389" s="7"/>
      <c r="P389" s="18"/>
    </row>
    <row r="390" spans="2:16" ht="13">
      <c r="B390" s="24"/>
      <c r="F390" s="23"/>
      <c r="L390" s="18"/>
      <c r="M390" s="7"/>
      <c r="N390" s="44"/>
      <c r="O390" s="7"/>
      <c r="P390" s="18"/>
    </row>
    <row r="391" spans="2:16" ht="13">
      <c r="B391" s="24"/>
      <c r="F391" s="23"/>
      <c r="L391" s="18"/>
      <c r="M391" s="7"/>
      <c r="N391" s="44"/>
      <c r="O391" s="7"/>
      <c r="P391" s="18"/>
    </row>
    <row r="392" spans="2:16" ht="13">
      <c r="B392" s="24"/>
      <c r="F392" s="23"/>
      <c r="L392" s="18"/>
      <c r="M392" s="7"/>
      <c r="N392" s="44"/>
      <c r="O392" s="7"/>
      <c r="P392" s="18"/>
    </row>
    <row r="393" spans="2:16" ht="13">
      <c r="B393" s="24"/>
      <c r="F393" s="23"/>
      <c r="L393" s="18"/>
      <c r="M393" s="7"/>
      <c r="N393" s="44"/>
      <c r="O393" s="7"/>
      <c r="P393" s="18"/>
    </row>
    <row r="394" spans="2:16" ht="13">
      <c r="B394" s="24"/>
      <c r="F394" s="23"/>
      <c r="L394" s="18"/>
      <c r="M394" s="7"/>
      <c r="N394" s="44"/>
      <c r="O394" s="7"/>
      <c r="P394" s="18"/>
    </row>
    <row r="395" spans="2:16" ht="13">
      <c r="B395" s="24"/>
      <c r="F395" s="23"/>
      <c r="L395" s="18"/>
      <c r="M395" s="7"/>
      <c r="N395" s="44"/>
      <c r="O395" s="7"/>
      <c r="P395" s="18"/>
    </row>
    <row r="396" spans="2:16" ht="13">
      <c r="B396" s="24"/>
      <c r="F396" s="23"/>
      <c r="L396" s="18"/>
      <c r="M396" s="7"/>
      <c r="N396" s="44"/>
      <c r="O396" s="7"/>
      <c r="P396" s="18"/>
    </row>
    <row r="397" spans="2:16" ht="13">
      <c r="B397" s="24"/>
      <c r="F397" s="23"/>
      <c r="L397" s="18"/>
      <c r="M397" s="7"/>
      <c r="N397" s="44"/>
      <c r="O397" s="7"/>
      <c r="P397" s="18"/>
    </row>
    <row r="398" spans="2:16" ht="13">
      <c r="B398" s="24"/>
      <c r="F398" s="23"/>
      <c r="L398" s="18"/>
      <c r="M398" s="7"/>
      <c r="N398" s="44"/>
      <c r="O398" s="7"/>
      <c r="P398" s="18"/>
    </row>
    <row r="399" spans="2:16" ht="13">
      <c r="B399" s="24"/>
      <c r="F399" s="23"/>
      <c r="L399" s="18"/>
      <c r="M399" s="7"/>
      <c r="N399" s="44"/>
      <c r="O399" s="7"/>
      <c r="P399" s="18"/>
    </row>
    <row r="400" spans="2:16" ht="13">
      <c r="B400" s="24"/>
      <c r="F400" s="23"/>
      <c r="L400" s="18"/>
      <c r="M400" s="7"/>
      <c r="N400" s="44"/>
      <c r="O400" s="7"/>
      <c r="P400" s="18"/>
    </row>
    <row r="401" spans="2:16" ht="13">
      <c r="B401" s="24"/>
      <c r="F401" s="23"/>
      <c r="L401" s="18"/>
      <c r="M401" s="7"/>
      <c r="N401" s="44"/>
      <c r="O401" s="7"/>
      <c r="P401" s="18"/>
    </row>
    <row r="402" spans="2:16" ht="13">
      <c r="B402" s="24"/>
      <c r="F402" s="23"/>
      <c r="L402" s="18"/>
      <c r="M402" s="7"/>
      <c r="N402" s="44"/>
      <c r="O402" s="7"/>
      <c r="P402" s="18"/>
    </row>
    <row r="403" spans="2:16" ht="13">
      <c r="B403" s="24"/>
      <c r="F403" s="23"/>
      <c r="L403" s="18"/>
      <c r="M403" s="7"/>
      <c r="N403" s="44"/>
      <c r="O403" s="7"/>
      <c r="P403" s="18"/>
    </row>
    <row r="404" spans="2:16" ht="13">
      <c r="B404" s="24"/>
      <c r="F404" s="23"/>
      <c r="L404" s="18"/>
      <c r="M404" s="7"/>
      <c r="N404" s="44"/>
      <c r="O404" s="7"/>
      <c r="P404" s="18"/>
    </row>
    <row r="405" spans="2:16" ht="13">
      <c r="B405" s="24"/>
      <c r="F405" s="23"/>
      <c r="L405" s="18"/>
      <c r="M405" s="7"/>
      <c r="N405" s="44"/>
      <c r="O405" s="7"/>
      <c r="P405" s="18"/>
    </row>
    <row r="406" spans="2:16" ht="13">
      <c r="B406" s="24"/>
      <c r="F406" s="23"/>
      <c r="L406" s="18"/>
      <c r="M406" s="7"/>
      <c r="N406" s="44"/>
      <c r="O406" s="7"/>
      <c r="P406" s="18"/>
    </row>
    <row r="407" spans="2:16" ht="13">
      <c r="B407" s="24"/>
      <c r="F407" s="23"/>
      <c r="L407" s="18"/>
      <c r="M407" s="7"/>
      <c r="N407" s="44"/>
      <c r="O407" s="7"/>
      <c r="P407" s="18"/>
    </row>
    <row r="408" spans="2:16" ht="13">
      <c r="B408" s="24"/>
      <c r="F408" s="23"/>
      <c r="L408" s="18"/>
      <c r="M408" s="7"/>
      <c r="N408" s="44"/>
      <c r="O408" s="7"/>
      <c r="P408" s="18"/>
    </row>
    <row r="409" spans="2:16" ht="13">
      <c r="B409" s="24"/>
      <c r="F409" s="23"/>
      <c r="L409" s="18"/>
      <c r="M409" s="7"/>
      <c r="N409" s="44"/>
      <c r="O409" s="7"/>
      <c r="P409" s="18"/>
    </row>
    <row r="410" spans="2:16" ht="13">
      <c r="B410" s="24"/>
      <c r="F410" s="23"/>
      <c r="L410" s="18"/>
      <c r="M410" s="7"/>
      <c r="N410" s="44"/>
      <c r="O410" s="7"/>
      <c r="P410" s="18"/>
    </row>
    <row r="411" spans="2:16" ht="13">
      <c r="B411" s="24"/>
      <c r="F411" s="23"/>
      <c r="L411" s="18"/>
      <c r="M411" s="7"/>
      <c r="N411" s="44"/>
      <c r="O411" s="7"/>
      <c r="P411" s="18"/>
    </row>
    <row r="412" spans="2:16" ht="13">
      <c r="B412" s="24"/>
      <c r="F412" s="23"/>
      <c r="L412" s="18"/>
      <c r="M412" s="7"/>
      <c r="N412" s="44"/>
      <c r="O412" s="7"/>
      <c r="P412" s="18"/>
    </row>
    <row r="413" spans="2:16" ht="13">
      <c r="B413" s="24"/>
      <c r="F413" s="23"/>
      <c r="L413" s="18"/>
      <c r="M413" s="7"/>
      <c r="N413" s="44"/>
      <c r="O413" s="7"/>
      <c r="P413" s="18"/>
    </row>
    <row r="414" spans="2:16" ht="13">
      <c r="B414" s="24"/>
      <c r="F414" s="23"/>
      <c r="L414" s="18"/>
      <c r="M414" s="7"/>
      <c r="N414" s="44"/>
      <c r="O414" s="7"/>
      <c r="P414" s="18"/>
    </row>
    <row r="415" spans="2:16" ht="13">
      <c r="B415" s="24"/>
      <c r="F415" s="23"/>
      <c r="L415" s="18"/>
      <c r="M415" s="7"/>
      <c r="N415" s="44"/>
      <c r="O415" s="7"/>
      <c r="P415" s="18"/>
    </row>
    <row r="416" spans="2:16" ht="13">
      <c r="B416" s="24"/>
      <c r="F416" s="23"/>
      <c r="L416" s="18"/>
      <c r="M416" s="7"/>
      <c r="N416" s="44"/>
      <c r="O416" s="7"/>
      <c r="P416" s="18"/>
    </row>
    <row r="417" spans="2:16" ht="13">
      <c r="B417" s="24"/>
      <c r="F417" s="23"/>
      <c r="L417" s="18"/>
      <c r="M417" s="7"/>
      <c r="N417" s="44"/>
      <c r="O417" s="7"/>
      <c r="P417" s="18"/>
    </row>
    <row r="418" spans="2:16" ht="13">
      <c r="B418" s="24"/>
      <c r="F418" s="23"/>
      <c r="L418" s="18"/>
      <c r="M418" s="7"/>
      <c r="N418" s="44"/>
      <c r="O418" s="7"/>
      <c r="P418" s="18"/>
    </row>
    <row r="419" spans="2:16" ht="13">
      <c r="B419" s="24"/>
      <c r="F419" s="23"/>
      <c r="L419" s="18"/>
      <c r="M419" s="7"/>
      <c r="N419" s="44"/>
      <c r="O419" s="7"/>
      <c r="P419" s="18"/>
    </row>
    <row r="420" spans="2:16" ht="13">
      <c r="B420" s="24"/>
      <c r="F420" s="23"/>
      <c r="L420" s="18"/>
      <c r="M420" s="7"/>
      <c r="N420" s="44"/>
      <c r="O420" s="7"/>
      <c r="P420" s="18"/>
    </row>
    <row r="421" spans="2:16" ht="13">
      <c r="B421" s="24"/>
      <c r="F421" s="23"/>
      <c r="L421" s="18"/>
      <c r="M421" s="7"/>
      <c r="N421" s="44"/>
      <c r="O421" s="7"/>
      <c r="P421" s="18"/>
    </row>
    <row r="422" spans="2:16" ht="13">
      <c r="B422" s="24"/>
      <c r="F422" s="23"/>
      <c r="L422" s="18"/>
      <c r="M422" s="7"/>
      <c r="N422" s="44"/>
      <c r="O422" s="7"/>
      <c r="P422" s="18"/>
    </row>
    <row r="423" spans="2:16" ht="13">
      <c r="B423" s="24"/>
      <c r="F423" s="23"/>
      <c r="L423" s="18"/>
      <c r="M423" s="7"/>
      <c r="N423" s="44"/>
      <c r="O423" s="7"/>
      <c r="P423" s="18"/>
    </row>
    <row r="424" spans="2:16" ht="13">
      <c r="B424" s="24"/>
      <c r="F424" s="23"/>
      <c r="L424" s="18"/>
      <c r="M424" s="7"/>
      <c r="N424" s="44"/>
      <c r="O424" s="7"/>
      <c r="P424" s="18"/>
    </row>
    <row r="425" spans="2:16" ht="13">
      <c r="B425" s="24"/>
      <c r="F425" s="23"/>
      <c r="L425" s="18"/>
      <c r="M425" s="7"/>
      <c r="N425" s="44"/>
      <c r="O425" s="7"/>
      <c r="P425" s="18"/>
    </row>
    <row r="426" spans="2:16" ht="13">
      <c r="B426" s="24"/>
      <c r="F426" s="23"/>
      <c r="L426" s="18"/>
      <c r="M426" s="7"/>
      <c r="N426" s="44"/>
      <c r="O426" s="7"/>
      <c r="P426" s="18"/>
    </row>
    <row r="427" spans="2:16" ht="13">
      <c r="B427" s="24"/>
      <c r="F427" s="23"/>
      <c r="L427" s="18"/>
      <c r="M427" s="7"/>
      <c r="N427" s="44"/>
      <c r="O427" s="7"/>
      <c r="P427" s="18"/>
    </row>
    <row r="428" spans="2:16" ht="13">
      <c r="B428" s="24"/>
      <c r="F428" s="23"/>
      <c r="L428" s="18"/>
      <c r="M428" s="7"/>
      <c r="N428" s="44"/>
      <c r="O428" s="7"/>
      <c r="P428" s="18"/>
    </row>
    <row r="429" spans="2:16" ht="13">
      <c r="B429" s="24"/>
      <c r="F429" s="23"/>
      <c r="L429" s="18"/>
      <c r="M429" s="7"/>
      <c r="N429" s="44"/>
      <c r="O429" s="7"/>
      <c r="P429" s="18"/>
    </row>
    <row r="430" spans="2:16" ht="13">
      <c r="B430" s="24"/>
      <c r="F430" s="23"/>
      <c r="L430" s="18"/>
      <c r="M430" s="7"/>
      <c r="N430" s="44"/>
      <c r="O430" s="7"/>
      <c r="P430" s="18"/>
    </row>
    <row r="431" spans="2:16" ht="13">
      <c r="B431" s="24"/>
      <c r="F431" s="23"/>
      <c r="L431" s="18"/>
      <c r="M431" s="7"/>
      <c r="N431" s="44"/>
      <c r="O431" s="7"/>
      <c r="P431" s="18"/>
    </row>
    <row r="432" spans="2:16" ht="13">
      <c r="B432" s="24"/>
      <c r="F432" s="23"/>
      <c r="L432" s="18"/>
      <c r="M432" s="7"/>
      <c r="N432" s="44"/>
      <c r="O432" s="7"/>
      <c r="P432" s="18"/>
    </row>
    <row r="433" spans="2:16" ht="13">
      <c r="B433" s="24"/>
      <c r="F433" s="23"/>
      <c r="L433" s="18"/>
      <c r="M433" s="7"/>
      <c r="N433" s="44"/>
      <c r="O433" s="7"/>
      <c r="P433" s="18"/>
    </row>
    <row r="434" spans="2:16" ht="13">
      <c r="B434" s="24"/>
      <c r="F434" s="23"/>
      <c r="L434" s="18"/>
      <c r="M434" s="7"/>
      <c r="N434" s="44"/>
      <c r="O434" s="7"/>
      <c r="P434" s="18"/>
    </row>
    <row r="435" spans="2:16" ht="13">
      <c r="B435" s="24"/>
      <c r="F435" s="23"/>
      <c r="L435" s="18"/>
      <c r="M435" s="7"/>
      <c r="N435" s="44"/>
      <c r="O435" s="7"/>
      <c r="P435" s="18"/>
    </row>
    <row r="436" spans="2:16" ht="13">
      <c r="B436" s="24"/>
      <c r="F436" s="23"/>
      <c r="L436" s="18"/>
      <c r="M436" s="7"/>
      <c r="N436" s="44"/>
      <c r="O436" s="7"/>
      <c r="P436" s="18"/>
    </row>
    <row r="437" spans="2:16" ht="13">
      <c r="B437" s="24"/>
      <c r="F437" s="23"/>
      <c r="L437" s="18"/>
      <c r="M437" s="7"/>
      <c r="N437" s="44"/>
      <c r="O437" s="7"/>
      <c r="P437" s="18"/>
    </row>
    <row r="438" spans="2:16" ht="13">
      <c r="B438" s="24"/>
      <c r="F438" s="23"/>
      <c r="L438" s="18"/>
      <c r="M438" s="7"/>
      <c r="N438" s="44"/>
      <c r="O438" s="7"/>
      <c r="P438" s="18"/>
    </row>
    <row r="439" spans="2:16" ht="13">
      <c r="B439" s="24"/>
      <c r="F439" s="23"/>
      <c r="L439" s="18"/>
      <c r="M439" s="7"/>
      <c r="N439" s="44"/>
      <c r="O439" s="7"/>
      <c r="P439" s="18"/>
    </row>
    <row r="440" spans="2:16" ht="13">
      <c r="B440" s="24"/>
      <c r="F440" s="23"/>
      <c r="L440" s="18"/>
      <c r="M440" s="7"/>
      <c r="N440" s="44"/>
      <c r="O440" s="7"/>
      <c r="P440" s="18"/>
    </row>
    <row r="441" spans="2:16" ht="13">
      <c r="B441" s="24"/>
      <c r="F441" s="23"/>
      <c r="L441" s="18"/>
      <c r="M441" s="7"/>
      <c r="N441" s="44"/>
      <c r="O441" s="7"/>
      <c r="P441" s="18"/>
    </row>
    <row r="442" spans="2:16" ht="13">
      <c r="B442" s="24"/>
      <c r="F442" s="23"/>
      <c r="L442" s="18"/>
      <c r="M442" s="7"/>
      <c r="N442" s="44"/>
      <c r="O442" s="7"/>
      <c r="P442" s="18"/>
    </row>
    <row r="443" spans="2:16" ht="13">
      <c r="B443" s="24"/>
      <c r="F443" s="23"/>
      <c r="L443" s="18"/>
      <c r="M443" s="7"/>
      <c r="N443" s="44"/>
      <c r="O443" s="7"/>
      <c r="P443" s="18"/>
    </row>
    <row r="444" spans="2:16" ht="13">
      <c r="B444" s="24"/>
      <c r="F444" s="23"/>
      <c r="L444" s="18"/>
      <c r="M444" s="7"/>
      <c r="N444" s="44"/>
      <c r="O444" s="7"/>
      <c r="P444" s="18"/>
    </row>
    <row r="445" spans="2:16" ht="13">
      <c r="B445" s="24"/>
      <c r="F445" s="23"/>
      <c r="L445" s="18"/>
      <c r="M445" s="7"/>
      <c r="N445" s="44"/>
      <c r="O445" s="7"/>
      <c r="P445" s="18"/>
    </row>
    <row r="446" spans="2:16" ht="13">
      <c r="B446" s="24"/>
      <c r="F446" s="23"/>
      <c r="L446" s="18"/>
      <c r="M446" s="7"/>
      <c r="N446" s="44"/>
      <c r="O446" s="7"/>
      <c r="P446" s="18"/>
    </row>
    <row r="447" spans="2:16" ht="13">
      <c r="B447" s="24"/>
      <c r="F447" s="23"/>
      <c r="L447" s="18"/>
      <c r="M447" s="7"/>
      <c r="N447" s="44"/>
      <c r="O447" s="7"/>
      <c r="P447" s="18"/>
    </row>
    <row r="448" spans="2:16" ht="13">
      <c r="B448" s="24"/>
      <c r="F448" s="23"/>
      <c r="L448" s="18"/>
      <c r="M448" s="7"/>
      <c r="N448" s="44"/>
      <c r="O448" s="7"/>
      <c r="P448" s="18"/>
    </row>
    <row r="449" spans="2:16" ht="13">
      <c r="B449" s="24"/>
      <c r="F449" s="23"/>
      <c r="L449" s="18"/>
      <c r="M449" s="7"/>
      <c r="N449" s="44"/>
      <c r="O449" s="7"/>
      <c r="P449" s="18"/>
    </row>
    <row r="450" spans="2:16" ht="13">
      <c r="B450" s="24"/>
      <c r="F450" s="23"/>
      <c r="L450" s="18"/>
      <c r="M450" s="7"/>
      <c r="N450" s="44"/>
      <c r="O450" s="7"/>
      <c r="P450" s="18"/>
    </row>
    <row r="451" spans="2:16" ht="13">
      <c r="B451" s="24"/>
      <c r="F451" s="23"/>
      <c r="L451" s="18"/>
      <c r="M451" s="7"/>
      <c r="N451" s="44"/>
      <c r="O451" s="7"/>
      <c r="P451" s="18"/>
    </row>
    <row r="452" spans="2:16" ht="13">
      <c r="B452" s="24"/>
      <c r="F452" s="23"/>
      <c r="L452" s="18"/>
      <c r="M452" s="7"/>
      <c r="N452" s="44"/>
      <c r="O452" s="7"/>
      <c r="P452" s="18"/>
    </row>
    <row r="453" spans="2:16" ht="13">
      <c r="B453" s="24"/>
      <c r="F453" s="23"/>
      <c r="L453" s="18"/>
      <c r="M453" s="7"/>
      <c r="N453" s="44"/>
      <c r="O453" s="7"/>
      <c r="P453" s="18"/>
    </row>
    <row r="454" spans="2:16" ht="13">
      <c r="B454" s="24"/>
      <c r="F454" s="23"/>
      <c r="L454" s="18"/>
      <c r="M454" s="7"/>
      <c r="N454" s="44"/>
      <c r="O454" s="7"/>
      <c r="P454" s="18"/>
    </row>
    <row r="455" spans="2:16" ht="13">
      <c r="B455" s="24"/>
      <c r="F455" s="23"/>
      <c r="L455" s="18"/>
      <c r="M455" s="7"/>
      <c r="N455" s="44"/>
      <c r="O455" s="7"/>
      <c r="P455" s="18"/>
    </row>
    <row r="456" spans="2:16" ht="13">
      <c r="B456" s="24"/>
      <c r="F456" s="23"/>
      <c r="L456" s="18"/>
      <c r="M456" s="7"/>
      <c r="N456" s="44"/>
      <c r="O456" s="7"/>
      <c r="P456" s="18"/>
    </row>
    <row r="457" spans="2:16" ht="13">
      <c r="B457" s="24"/>
      <c r="F457" s="23"/>
      <c r="L457" s="18"/>
      <c r="M457" s="7"/>
      <c r="N457" s="44"/>
      <c r="O457" s="7"/>
      <c r="P457" s="18"/>
    </row>
    <row r="458" spans="2:16" ht="13">
      <c r="B458" s="24"/>
      <c r="F458" s="23"/>
      <c r="L458" s="18"/>
      <c r="M458" s="7"/>
      <c r="N458" s="44"/>
      <c r="O458" s="7"/>
      <c r="P458" s="18"/>
    </row>
    <row r="459" spans="2:16" ht="13">
      <c r="B459" s="24"/>
      <c r="F459" s="23"/>
      <c r="L459" s="18"/>
      <c r="M459" s="7"/>
      <c r="N459" s="44"/>
      <c r="O459" s="7"/>
      <c r="P459" s="18"/>
    </row>
    <row r="460" spans="2:16" ht="13">
      <c r="B460" s="24"/>
      <c r="F460" s="23"/>
      <c r="L460" s="18"/>
      <c r="M460" s="7"/>
      <c r="N460" s="44"/>
      <c r="O460" s="7"/>
      <c r="P460" s="18"/>
    </row>
    <row r="461" spans="2:16" ht="13">
      <c r="B461" s="24"/>
      <c r="F461" s="23"/>
      <c r="L461" s="18"/>
      <c r="M461" s="7"/>
      <c r="N461" s="44"/>
      <c r="O461" s="7"/>
      <c r="P461" s="18"/>
    </row>
    <row r="462" spans="2:16" ht="13">
      <c r="B462" s="24"/>
      <c r="F462" s="23"/>
      <c r="L462" s="18"/>
      <c r="M462" s="7"/>
      <c r="N462" s="44"/>
      <c r="O462" s="7"/>
      <c r="P462" s="18"/>
    </row>
    <row r="463" spans="2:16" ht="13">
      <c r="B463" s="24"/>
      <c r="F463" s="23"/>
      <c r="L463" s="18"/>
      <c r="M463" s="7"/>
      <c r="N463" s="44"/>
      <c r="O463" s="7"/>
      <c r="P463" s="18"/>
    </row>
    <row r="464" spans="2:16" ht="13">
      <c r="B464" s="24"/>
      <c r="F464" s="23"/>
      <c r="L464" s="18"/>
      <c r="M464" s="7"/>
      <c r="N464" s="44"/>
      <c r="O464" s="7"/>
      <c r="P464" s="18"/>
    </row>
    <row r="465" spans="2:16" ht="13">
      <c r="B465" s="24"/>
      <c r="F465" s="23"/>
      <c r="L465" s="18"/>
      <c r="M465" s="7"/>
      <c r="N465" s="44"/>
      <c r="O465" s="7"/>
      <c r="P465" s="18"/>
    </row>
    <row r="466" spans="2:16" ht="13">
      <c r="B466" s="24"/>
      <c r="F466" s="23"/>
      <c r="L466" s="18"/>
      <c r="M466" s="7"/>
      <c r="N466" s="44"/>
      <c r="O466" s="7"/>
      <c r="P466" s="18"/>
    </row>
    <row r="467" spans="2:16" ht="13">
      <c r="B467" s="24"/>
      <c r="F467" s="23"/>
      <c r="L467" s="18"/>
      <c r="M467" s="7"/>
      <c r="N467" s="44"/>
      <c r="O467" s="7"/>
      <c r="P467" s="18"/>
    </row>
    <row r="468" spans="2:16" ht="13">
      <c r="B468" s="24"/>
      <c r="F468" s="23"/>
      <c r="L468" s="18"/>
      <c r="M468" s="7"/>
      <c r="N468" s="44"/>
      <c r="O468" s="7"/>
      <c r="P468" s="18"/>
    </row>
    <row r="469" spans="2:16" ht="13">
      <c r="B469" s="24"/>
      <c r="F469" s="23"/>
      <c r="L469" s="18"/>
      <c r="M469" s="7"/>
      <c r="N469" s="44"/>
      <c r="O469" s="7"/>
      <c r="P469" s="18"/>
    </row>
    <row r="470" spans="2:16" ht="13">
      <c r="B470" s="24"/>
      <c r="F470" s="23"/>
      <c r="L470" s="18"/>
      <c r="M470" s="7"/>
      <c r="N470" s="44"/>
      <c r="O470" s="7"/>
      <c r="P470" s="18"/>
    </row>
    <row r="471" spans="2:16" ht="13">
      <c r="B471" s="24"/>
      <c r="F471" s="23"/>
      <c r="L471" s="18"/>
      <c r="M471" s="7"/>
      <c r="N471" s="44"/>
      <c r="O471" s="7"/>
      <c r="P471" s="18"/>
    </row>
    <row r="472" spans="2:16" ht="13">
      <c r="B472" s="24"/>
      <c r="F472" s="23"/>
      <c r="L472" s="18"/>
      <c r="M472" s="7"/>
      <c r="N472" s="44"/>
      <c r="O472" s="7"/>
      <c r="P472" s="18"/>
    </row>
    <row r="473" spans="2:16" ht="13">
      <c r="B473" s="24"/>
      <c r="F473" s="23"/>
      <c r="L473" s="18"/>
      <c r="M473" s="7"/>
      <c r="N473" s="44"/>
      <c r="O473" s="7"/>
      <c r="P473" s="18"/>
    </row>
    <row r="474" spans="2:16" ht="13">
      <c r="B474" s="24"/>
      <c r="F474" s="23"/>
      <c r="L474" s="18"/>
      <c r="M474" s="7"/>
      <c r="N474" s="44"/>
      <c r="O474" s="7"/>
      <c r="P474" s="18"/>
    </row>
    <row r="475" spans="2:16" ht="13">
      <c r="B475" s="24"/>
      <c r="F475" s="23"/>
      <c r="L475" s="18"/>
      <c r="M475" s="7"/>
      <c r="N475" s="44"/>
      <c r="O475" s="7"/>
      <c r="P475" s="18"/>
    </row>
    <row r="476" spans="2:16" ht="13">
      <c r="B476" s="24"/>
      <c r="F476" s="23"/>
      <c r="L476" s="18"/>
      <c r="M476" s="7"/>
      <c r="N476" s="44"/>
      <c r="O476" s="7"/>
      <c r="P476" s="18"/>
    </row>
    <row r="477" spans="2:16" ht="13">
      <c r="B477" s="24"/>
      <c r="F477" s="23"/>
      <c r="L477" s="18"/>
      <c r="M477" s="7"/>
      <c r="N477" s="44"/>
      <c r="O477" s="7"/>
      <c r="P477" s="18"/>
    </row>
    <row r="478" spans="2:16" ht="13">
      <c r="B478" s="24"/>
      <c r="F478" s="23"/>
      <c r="L478" s="18"/>
      <c r="M478" s="7"/>
      <c r="N478" s="44"/>
      <c r="O478" s="7"/>
      <c r="P478" s="18"/>
    </row>
    <row r="479" spans="2:16" ht="13">
      <c r="B479" s="24"/>
      <c r="F479" s="23"/>
      <c r="L479" s="18"/>
      <c r="M479" s="7"/>
      <c r="N479" s="44"/>
      <c r="O479" s="7"/>
      <c r="P479" s="18"/>
    </row>
    <row r="480" spans="2:16" ht="13">
      <c r="B480" s="24"/>
      <c r="F480" s="23"/>
      <c r="L480" s="18"/>
      <c r="M480" s="7"/>
      <c r="N480" s="44"/>
      <c r="O480" s="7"/>
      <c r="P480" s="18"/>
    </row>
    <row r="481" spans="2:16" ht="13">
      <c r="B481" s="24"/>
      <c r="F481" s="23"/>
      <c r="L481" s="18"/>
      <c r="M481" s="7"/>
      <c r="N481" s="44"/>
      <c r="O481" s="7"/>
      <c r="P481" s="18"/>
    </row>
    <row r="482" spans="2:16" ht="13">
      <c r="B482" s="24"/>
      <c r="F482" s="23"/>
      <c r="L482" s="18"/>
      <c r="M482" s="7"/>
      <c r="N482" s="44"/>
      <c r="O482" s="7"/>
      <c r="P482" s="18"/>
    </row>
    <row r="483" spans="2:16" ht="13">
      <c r="B483" s="24"/>
      <c r="F483" s="23"/>
      <c r="L483" s="18"/>
      <c r="M483" s="7"/>
      <c r="N483" s="44"/>
      <c r="O483" s="7"/>
      <c r="P483" s="18"/>
    </row>
    <row r="484" spans="2:16" ht="13">
      <c r="B484" s="24"/>
      <c r="F484" s="23"/>
      <c r="L484" s="18"/>
      <c r="M484" s="7"/>
      <c r="N484" s="44"/>
      <c r="O484" s="7"/>
      <c r="P484" s="18"/>
    </row>
    <row r="485" spans="2:16" ht="13">
      <c r="B485" s="24"/>
      <c r="F485" s="23"/>
      <c r="L485" s="18"/>
      <c r="M485" s="7"/>
      <c r="N485" s="44"/>
      <c r="O485" s="7"/>
      <c r="P485" s="18"/>
    </row>
    <row r="486" spans="2:16" ht="13">
      <c r="B486" s="24"/>
      <c r="F486" s="23"/>
      <c r="L486" s="18"/>
      <c r="M486" s="7"/>
      <c r="N486" s="44"/>
      <c r="O486" s="7"/>
      <c r="P486" s="18"/>
    </row>
    <row r="487" spans="2:16" ht="13">
      <c r="B487" s="24"/>
      <c r="F487" s="23"/>
      <c r="L487" s="18"/>
      <c r="M487" s="7"/>
      <c r="N487" s="44"/>
      <c r="O487" s="7"/>
      <c r="P487" s="18"/>
    </row>
    <row r="488" spans="2:16" ht="13">
      <c r="B488" s="24"/>
      <c r="F488" s="23"/>
      <c r="L488" s="18"/>
      <c r="M488" s="7"/>
      <c r="N488" s="44"/>
      <c r="O488" s="7"/>
      <c r="P488" s="18"/>
    </row>
    <row r="489" spans="2:16" ht="13">
      <c r="B489" s="24"/>
      <c r="F489" s="23"/>
      <c r="L489" s="18"/>
      <c r="M489" s="7"/>
      <c r="N489" s="44"/>
      <c r="O489" s="7"/>
      <c r="P489" s="18"/>
    </row>
    <row r="490" spans="2:16" ht="13">
      <c r="B490" s="24"/>
      <c r="F490" s="23"/>
      <c r="L490" s="18"/>
      <c r="M490" s="7"/>
      <c r="N490" s="44"/>
      <c r="O490" s="7"/>
      <c r="P490" s="18"/>
    </row>
    <row r="491" spans="2:16" ht="13">
      <c r="B491" s="24"/>
      <c r="F491" s="23"/>
      <c r="L491" s="18"/>
      <c r="M491" s="7"/>
      <c r="N491" s="44"/>
      <c r="O491" s="7"/>
      <c r="P491" s="18"/>
    </row>
    <row r="492" spans="2:16" ht="13">
      <c r="B492" s="24"/>
      <c r="F492" s="23"/>
      <c r="L492" s="18"/>
      <c r="M492" s="7"/>
      <c r="N492" s="44"/>
      <c r="O492" s="7"/>
      <c r="P492" s="18"/>
    </row>
    <row r="493" spans="2:16" ht="13">
      <c r="B493" s="24"/>
      <c r="F493" s="23"/>
      <c r="L493" s="18"/>
      <c r="M493" s="7"/>
      <c r="N493" s="44"/>
      <c r="O493" s="7"/>
      <c r="P493" s="18"/>
    </row>
    <row r="494" spans="2:16" ht="13">
      <c r="B494" s="24"/>
      <c r="F494" s="23"/>
      <c r="L494" s="18"/>
      <c r="M494" s="7"/>
      <c r="N494" s="44"/>
      <c r="O494" s="7"/>
      <c r="P494" s="18"/>
    </row>
    <row r="495" spans="2:16" ht="13">
      <c r="B495" s="24"/>
      <c r="F495" s="23"/>
      <c r="L495" s="18"/>
      <c r="M495" s="7"/>
      <c r="N495" s="44"/>
      <c r="O495" s="7"/>
      <c r="P495" s="18"/>
    </row>
    <row r="496" spans="2:16" ht="13">
      <c r="B496" s="24"/>
      <c r="F496" s="23"/>
      <c r="L496" s="18"/>
      <c r="M496" s="7"/>
      <c r="N496" s="44"/>
      <c r="O496" s="7"/>
      <c r="P496" s="18"/>
    </row>
    <row r="497" spans="2:16" ht="13">
      <c r="B497" s="24"/>
      <c r="F497" s="23"/>
      <c r="L497" s="18"/>
      <c r="M497" s="7"/>
      <c r="N497" s="44"/>
      <c r="O497" s="7"/>
      <c r="P497" s="18"/>
    </row>
    <row r="498" spans="2:16" ht="13">
      <c r="B498" s="24"/>
      <c r="F498" s="23"/>
      <c r="L498" s="18"/>
      <c r="M498" s="7"/>
      <c r="N498" s="44"/>
      <c r="O498" s="7"/>
      <c r="P498" s="18"/>
    </row>
    <row r="499" spans="2:16" ht="13">
      <c r="B499" s="24"/>
      <c r="F499" s="23"/>
      <c r="L499" s="18"/>
      <c r="M499" s="7"/>
      <c r="N499" s="44"/>
      <c r="O499" s="7"/>
      <c r="P499" s="18"/>
    </row>
    <row r="500" spans="2:16" ht="13">
      <c r="B500" s="24"/>
      <c r="F500" s="23"/>
      <c r="L500" s="18"/>
      <c r="M500" s="7"/>
      <c r="N500" s="44"/>
      <c r="O500" s="7"/>
      <c r="P500" s="18"/>
    </row>
    <row r="501" spans="2:16" ht="13">
      <c r="B501" s="24"/>
      <c r="F501" s="23"/>
      <c r="L501" s="18"/>
      <c r="M501" s="7"/>
      <c r="N501" s="44"/>
      <c r="O501" s="7"/>
      <c r="P501" s="18"/>
    </row>
    <row r="502" spans="2:16" ht="13">
      <c r="B502" s="24"/>
      <c r="F502" s="23"/>
      <c r="L502" s="18"/>
      <c r="M502" s="7"/>
      <c r="N502" s="44"/>
      <c r="O502" s="7"/>
      <c r="P502" s="18"/>
    </row>
    <row r="503" spans="2:16" ht="13">
      <c r="B503" s="24"/>
      <c r="F503" s="23"/>
      <c r="L503" s="18"/>
      <c r="M503" s="7"/>
      <c r="N503" s="44"/>
      <c r="O503" s="7"/>
      <c r="P503" s="18"/>
    </row>
    <row r="504" spans="2:16" ht="13">
      <c r="B504" s="24"/>
      <c r="F504" s="23"/>
      <c r="L504" s="18"/>
      <c r="M504" s="7"/>
      <c r="N504" s="44"/>
      <c r="O504" s="7"/>
      <c r="P504" s="18"/>
    </row>
    <row r="505" spans="2:16" ht="13">
      <c r="B505" s="24"/>
      <c r="F505" s="23"/>
      <c r="L505" s="18"/>
      <c r="M505" s="7"/>
      <c r="N505" s="44"/>
      <c r="O505" s="7"/>
      <c r="P505" s="18"/>
    </row>
    <row r="506" spans="2:16" ht="13">
      <c r="B506" s="24"/>
      <c r="F506" s="23"/>
      <c r="L506" s="18"/>
      <c r="M506" s="7"/>
      <c r="N506" s="44"/>
      <c r="O506" s="7"/>
      <c r="P506" s="18"/>
    </row>
    <row r="507" spans="2:16" ht="13">
      <c r="B507" s="24"/>
      <c r="F507" s="23"/>
      <c r="L507" s="18"/>
      <c r="M507" s="7"/>
      <c r="N507" s="44"/>
      <c r="O507" s="7"/>
      <c r="P507" s="18"/>
    </row>
    <row r="508" spans="2:16" ht="13">
      <c r="B508" s="24"/>
      <c r="F508" s="23"/>
      <c r="L508" s="18"/>
      <c r="M508" s="7"/>
      <c r="N508" s="44"/>
      <c r="O508" s="7"/>
      <c r="P508" s="18"/>
    </row>
    <row r="509" spans="2:16" ht="13">
      <c r="B509" s="24"/>
      <c r="F509" s="23"/>
      <c r="L509" s="18"/>
      <c r="M509" s="7"/>
      <c r="N509" s="44"/>
      <c r="O509" s="7"/>
      <c r="P509" s="18"/>
    </row>
    <row r="510" spans="2:16" ht="13">
      <c r="B510" s="24"/>
      <c r="F510" s="23"/>
      <c r="L510" s="18"/>
      <c r="M510" s="7"/>
      <c r="N510" s="44"/>
      <c r="O510" s="7"/>
      <c r="P510" s="18"/>
    </row>
    <row r="511" spans="2:16" ht="13">
      <c r="B511" s="24"/>
      <c r="F511" s="23"/>
      <c r="L511" s="18"/>
      <c r="M511" s="7"/>
      <c r="N511" s="44"/>
      <c r="O511" s="7"/>
      <c r="P511" s="18"/>
    </row>
    <row r="512" spans="2:16" ht="13">
      <c r="B512" s="24"/>
      <c r="F512" s="23"/>
      <c r="L512" s="18"/>
      <c r="M512" s="7"/>
      <c r="N512" s="44"/>
      <c r="O512" s="7"/>
      <c r="P512" s="18"/>
    </row>
    <row r="513" spans="2:16" ht="13">
      <c r="B513" s="24"/>
      <c r="F513" s="23"/>
      <c r="L513" s="18"/>
      <c r="M513" s="7"/>
      <c r="N513" s="44"/>
      <c r="O513" s="7"/>
      <c r="P513" s="18"/>
    </row>
    <row r="514" spans="2:16" ht="13">
      <c r="B514" s="24"/>
      <c r="F514" s="23"/>
      <c r="L514" s="18"/>
      <c r="M514" s="7"/>
      <c r="N514" s="44"/>
      <c r="O514" s="7"/>
      <c r="P514" s="18"/>
    </row>
    <row r="515" spans="2:16" ht="13">
      <c r="B515" s="24"/>
      <c r="F515" s="23"/>
      <c r="L515" s="18"/>
      <c r="M515" s="7"/>
      <c r="N515" s="44"/>
      <c r="O515" s="7"/>
      <c r="P515" s="18"/>
    </row>
    <row r="516" spans="2:16" ht="13">
      <c r="B516" s="24"/>
      <c r="F516" s="23"/>
      <c r="L516" s="18"/>
      <c r="M516" s="7"/>
      <c r="N516" s="44"/>
      <c r="O516" s="7"/>
      <c r="P516" s="18"/>
    </row>
    <row r="517" spans="2:16" ht="13">
      <c r="B517" s="24"/>
      <c r="F517" s="23"/>
      <c r="L517" s="18"/>
      <c r="M517" s="7"/>
      <c r="N517" s="44"/>
      <c r="O517" s="7"/>
      <c r="P517" s="18"/>
    </row>
    <row r="518" spans="2:16" ht="13">
      <c r="B518" s="24"/>
      <c r="F518" s="23"/>
      <c r="L518" s="18"/>
      <c r="M518" s="7"/>
      <c r="N518" s="44"/>
      <c r="O518" s="7"/>
      <c r="P518" s="18"/>
    </row>
    <row r="519" spans="2:16" ht="13">
      <c r="B519" s="24"/>
      <c r="F519" s="23"/>
      <c r="L519" s="18"/>
      <c r="M519" s="7"/>
      <c r="N519" s="44"/>
      <c r="O519" s="7"/>
      <c r="P519" s="18"/>
    </row>
    <row r="520" spans="2:16" ht="13">
      <c r="B520" s="24"/>
      <c r="F520" s="23"/>
      <c r="L520" s="18"/>
      <c r="M520" s="7"/>
      <c r="N520" s="44"/>
      <c r="O520" s="7"/>
      <c r="P520" s="18"/>
    </row>
    <row r="521" spans="2:16" ht="13">
      <c r="B521" s="24"/>
      <c r="F521" s="23"/>
      <c r="L521" s="18"/>
      <c r="M521" s="7"/>
      <c r="N521" s="44"/>
      <c r="O521" s="7"/>
      <c r="P521" s="18"/>
    </row>
    <row r="522" spans="2:16" ht="13">
      <c r="B522" s="24"/>
      <c r="F522" s="23"/>
      <c r="L522" s="18"/>
      <c r="M522" s="7"/>
      <c r="N522" s="44"/>
      <c r="O522" s="7"/>
      <c r="P522" s="18"/>
    </row>
    <row r="523" spans="2:16" ht="13">
      <c r="B523" s="24"/>
      <c r="F523" s="23"/>
      <c r="L523" s="18"/>
      <c r="M523" s="7"/>
      <c r="N523" s="44"/>
      <c r="O523" s="7"/>
      <c r="P523" s="18"/>
    </row>
    <row r="524" spans="2:16" ht="13">
      <c r="B524" s="24"/>
      <c r="F524" s="23"/>
      <c r="L524" s="18"/>
      <c r="M524" s="7"/>
      <c r="N524" s="44"/>
      <c r="O524" s="7"/>
      <c r="P524" s="18"/>
    </row>
    <row r="525" spans="2:16" ht="13">
      <c r="B525" s="24"/>
      <c r="F525" s="23"/>
      <c r="L525" s="18"/>
      <c r="M525" s="7"/>
      <c r="N525" s="44"/>
      <c r="O525" s="7"/>
      <c r="P525" s="18"/>
    </row>
    <row r="526" spans="2:16" ht="13">
      <c r="B526" s="24"/>
      <c r="F526" s="23"/>
      <c r="L526" s="18"/>
      <c r="M526" s="7"/>
      <c r="N526" s="44"/>
      <c r="O526" s="7"/>
      <c r="P526" s="18"/>
    </row>
    <row r="527" spans="2:16" ht="13">
      <c r="B527" s="24"/>
      <c r="F527" s="23"/>
      <c r="L527" s="18"/>
      <c r="M527" s="7"/>
      <c r="N527" s="44"/>
      <c r="O527" s="7"/>
      <c r="P527" s="18"/>
    </row>
    <row r="528" spans="2:16" ht="13">
      <c r="B528" s="24"/>
      <c r="F528" s="23"/>
      <c r="L528" s="18"/>
      <c r="M528" s="7"/>
      <c r="N528" s="44"/>
      <c r="O528" s="7"/>
      <c r="P528" s="18"/>
    </row>
    <row r="529" spans="2:16" ht="13">
      <c r="B529" s="24"/>
      <c r="F529" s="23"/>
      <c r="L529" s="18"/>
      <c r="M529" s="7"/>
      <c r="N529" s="44"/>
      <c r="O529" s="7"/>
      <c r="P529" s="18"/>
    </row>
    <row r="530" spans="2:16" ht="13">
      <c r="B530" s="24"/>
      <c r="F530" s="23"/>
      <c r="L530" s="18"/>
      <c r="M530" s="7"/>
      <c r="N530" s="44"/>
      <c r="O530" s="7"/>
      <c r="P530" s="18"/>
    </row>
    <row r="531" spans="2:16" ht="13">
      <c r="B531" s="24"/>
      <c r="F531" s="23"/>
      <c r="L531" s="18"/>
      <c r="M531" s="7"/>
      <c r="N531" s="44"/>
      <c r="O531" s="7"/>
      <c r="P531" s="18"/>
    </row>
    <row r="532" spans="2:16" ht="13">
      <c r="B532" s="24"/>
      <c r="F532" s="23"/>
      <c r="L532" s="18"/>
      <c r="M532" s="7"/>
      <c r="N532" s="44"/>
      <c r="O532" s="7"/>
      <c r="P532" s="18"/>
    </row>
    <row r="533" spans="2:16" ht="13">
      <c r="B533" s="24"/>
      <c r="F533" s="23"/>
      <c r="L533" s="18"/>
      <c r="M533" s="7"/>
      <c r="N533" s="44"/>
      <c r="O533" s="7"/>
      <c r="P533" s="18"/>
    </row>
    <row r="534" spans="2:16" ht="13">
      <c r="B534" s="24"/>
      <c r="F534" s="23"/>
      <c r="L534" s="18"/>
      <c r="M534" s="7"/>
      <c r="N534" s="44"/>
      <c r="O534" s="7"/>
      <c r="P534" s="18"/>
    </row>
    <row r="535" spans="2:16" ht="13">
      <c r="B535" s="24"/>
      <c r="F535" s="23"/>
      <c r="L535" s="18"/>
      <c r="M535" s="7"/>
      <c r="N535" s="44"/>
      <c r="O535" s="7"/>
      <c r="P535" s="18"/>
    </row>
    <row r="536" spans="2:16" ht="13">
      <c r="B536" s="24"/>
      <c r="F536" s="23"/>
      <c r="L536" s="18"/>
      <c r="M536" s="7"/>
      <c r="N536" s="44"/>
      <c r="O536" s="7"/>
      <c r="P536" s="18"/>
    </row>
    <row r="537" spans="2:16" ht="13">
      <c r="B537" s="24"/>
      <c r="F537" s="23"/>
      <c r="L537" s="18"/>
      <c r="M537" s="7"/>
      <c r="N537" s="44"/>
      <c r="O537" s="7"/>
      <c r="P537" s="18"/>
    </row>
    <row r="538" spans="2:16" ht="13">
      <c r="B538" s="24"/>
      <c r="F538" s="23"/>
      <c r="L538" s="18"/>
      <c r="M538" s="7"/>
      <c r="N538" s="44"/>
      <c r="O538" s="7"/>
      <c r="P538" s="18"/>
    </row>
    <row r="539" spans="2:16" ht="13">
      <c r="B539" s="24"/>
      <c r="F539" s="23"/>
      <c r="L539" s="18"/>
      <c r="M539" s="7"/>
      <c r="N539" s="44"/>
      <c r="O539" s="7"/>
      <c r="P539" s="18"/>
    </row>
    <row r="540" spans="2:16" ht="13">
      <c r="B540" s="24"/>
      <c r="F540" s="23"/>
      <c r="L540" s="18"/>
      <c r="M540" s="7"/>
      <c r="N540" s="44"/>
      <c r="O540" s="7"/>
      <c r="P540" s="18"/>
    </row>
    <row r="541" spans="2:16" ht="13">
      <c r="B541" s="24"/>
      <c r="F541" s="23"/>
      <c r="L541" s="18"/>
      <c r="M541" s="7"/>
      <c r="N541" s="44"/>
      <c r="O541" s="7"/>
      <c r="P541" s="18"/>
    </row>
    <row r="542" spans="2:16" ht="13">
      <c r="B542" s="24"/>
      <c r="F542" s="23"/>
      <c r="L542" s="18"/>
      <c r="M542" s="7"/>
      <c r="N542" s="44"/>
      <c r="O542" s="7"/>
      <c r="P542" s="18"/>
    </row>
    <row r="543" spans="2:16" ht="13">
      <c r="B543" s="24"/>
      <c r="F543" s="23"/>
      <c r="L543" s="18"/>
      <c r="M543" s="7"/>
      <c r="N543" s="44"/>
      <c r="O543" s="7"/>
      <c r="P543" s="18"/>
    </row>
    <row r="544" spans="2:16" ht="13">
      <c r="B544" s="24"/>
      <c r="F544" s="23"/>
      <c r="L544" s="18"/>
      <c r="M544" s="7"/>
      <c r="N544" s="44"/>
      <c r="O544" s="7"/>
      <c r="P544" s="18"/>
    </row>
    <row r="545" spans="2:16" ht="13">
      <c r="B545" s="24"/>
      <c r="F545" s="23"/>
      <c r="L545" s="18"/>
      <c r="M545" s="7"/>
      <c r="N545" s="44"/>
      <c r="O545" s="7"/>
      <c r="P545" s="18"/>
    </row>
    <row r="546" spans="2:16" ht="13">
      <c r="B546" s="24"/>
      <c r="F546" s="23"/>
      <c r="L546" s="18"/>
      <c r="M546" s="7"/>
      <c r="N546" s="44"/>
      <c r="O546" s="7"/>
      <c r="P546" s="18"/>
    </row>
    <row r="547" spans="2:16" ht="13">
      <c r="B547" s="24"/>
      <c r="F547" s="23"/>
      <c r="L547" s="18"/>
      <c r="M547" s="7"/>
      <c r="N547" s="44"/>
      <c r="O547" s="7"/>
      <c r="P547" s="18"/>
    </row>
    <row r="548" spans="2:16" ht="13">
      <c r="B548" s="24"/>
      <c r="F548" s="23"/>
      <c r="L548" s="18"/>
      <c r="M548" s="7"/>
      <c r="N548" s="44"/>
      <c r="O548" s="7"/>
      <c r="P548" s="18"/>
    </row>
    <row r="549" spans="2:16" ht="13">
      <c r="B549" s="24"/>
      <c r="F549" s="23"/>
      <c r="L549" s="18"/>
      <c r="M549" s="7"/>
      <c r="N549" s="44"/>
      <c r="O549" s="7"/>
      <c r="P549" s="18"/>
    </row>
    <row r="550" spans="2:16" ht="13">
      <c r="B550" s="24"/>
      <c r="F550" s="23"/>
      <c r="L550" s="18"/>
      <c r="M550" s="7"/>
      <c r="N550" s="44"/>
      <c r="O550" s="7"/>
      <c r="P550" s="18"/>
    </row>
    <row r="551" spans="2:16" ht="13">
      <c r="B551" s="24"/>
      <c r="F551" s="23"/>
      <c r="L551" s="18"/>
      <c r="M551" s="7"/>
      <c r="N551" s="44"/>
      <c r="O551" s="7"/>
      <c r="P551" s="18"/>
    </row>
    <row r="552" spans="2:16" ht="13">
      <c r="B552" s="24"/>
      <c r="F552" s="23"/>
      <c r="L552" s="18"/>
      <c r="M552" s="7"/>
      <c r="N552" s="44"/>
      <c r="O552" s="7"/>
      <c r="P552" s="18"/>
    </row>
    <row r="553" spans="2:16" ht="13">
      <c r="B553" s="24"/>
      <c r="F553" s="23"/>
      <c r="L553" s="18"/>
      <c r="M553" s="7"/>
      <c r="N553" s="44"/>
      <c r="O553" s="7"/>
      <c r="P553" s="18"/>
    </row>
    <row r="554" spans="2:16" ht="13">
      <c r="B554" s="24"/>
      <c r="F554" s="23"/>
      <c r="L554" s="18"/>
      <c r="M554" s="7"/>
      <c r="N554" s="44"/>
      <c r="O554" s="7"/>
      <c r="P554" s="18"/>
    </row>
    <row r="555" spans="2:16" ht="13">
      <c r="B555" s="24"/>
      <c r="F555" s="23"/>
      <c r="L555" s="18"/>
      <c r="M555" s="7"/>
      <c r="N555" s="44"/>
      <c r="O555" s="7"/>
      <c r="P555" s="18"/>
    </row>
    <row r="556" spans="2:16" ht="13">
      <c r="B556" s="24"/>
      <c r="F556" s="23"/>
      <c r="L556" s="18"/>
      <c r="M556" s="7"/>
      <c r="N556" s="44"/>
      <c r="O556" s="7"/>
      <c r="P556" s="18"/>
    </row>
    <row r="557" spans="2:16" ht="13">
      <c r="B557" s="24"/>
      <c r="F557" s="23"/>
      <c r="L557" s="18"/>
      <c r="M557" s="7"/>
      <c r="N557" s="44"/>
      <c r="O557" s="7"/>
      <c r="P557" s="18"/>
    </row>
    <row r="558" spans="2:16" ht="13">
      <c r="B558" s="24"/>
      <c r="F558" s="23"/>
      <c r="L558" s="18"/>
      <c r="M558" s="7"/>
      <c r="N558" s="44"/>
      <c r="O558" s="7"/>
      <c r="P558" s="18"/>
    </row>
    <row r="559" spans="2:16" ht="13">
      <c r="B559" s="24"/>
      <c r="F559" s="23"/>
      <c r="L559" s="18"/>
      <c r="M559" s="7"/>
      <c r="N559" s="44"/>
      <c r="O559" s="7"/>
      <c r="P559" s="18"/>
    </row>
    <row r="560" spans="2:16" ht="13">
      <c r="B560" s="24"/>
      <c r="F560" s="23"/>
      <c r="L560" s="18"/>
      <c r="M560" s="7"/>
      <c r="N560" s="44"/>
      <c r="O560" s="7"/>
      <c r="P560" s="18"/>
    </row>
    <row r="561" spans="2:16" ht="13">
      <c r="B561" s="24"/>
      <c r="F561" s="23"/>
      <c r="L561" s="18"/>
      <c r="M561" s="7"/>
      <c r="N561" s="44"/>
      <c r="O561" s="7"/>
      <c r="P561" s="18"/>
    </row>
    <row r="562" spans="2:16" ht="13">
      <c r="B562" s="24"/>
      <c r="F562" s="23"/>
      <c r="L562" s="18"/>
      <c r="M562" s="7"/>
      <c r="N562" s="44"/>
      <c r="O562" s="7"/>
      <c r="P562" s="18"/>
    </row>
    <row r="563" spans="2:16" ht="13">
      <c r="B563" s="24"/>
      <c r="F563" s="23"/>
      <c r="L563" s="18"/>
      <c r="M563" s="7"/>
      <c r="N563" s="44"/>
      <c r="O563" s="7"/>
      <c r="P563" s="18"/>
    </row>
    <row r="564" spans="2:16" ht="13">
      <c r="B564" s="24"/>
      <c r="F564" s="23"/>
      <c r="L564" s="18"/>
      <c r="M564" s="7"/>
      <c r="N564" s="44"/>
      <c r="O564" s="7"/>
      <c r="P564" s="18"/>
    </row>
    <row r="565" spans="2:16" ht="13">
      <c r="B565" s="24"/>
      <c r="F565" s="23"/>
      <c r="L565" s="18"/>
      <c r="M565" s="7"/>
      <c r="N565" s="44"/>
      <c r="O565" s="7"/>
      <c r="P565" s="18"/>
    </row>
    <row r="566" spans="2:16" ht="13">
      <c r="B566" s="24"/>
      <c r="F566" s="23"/>
      <c r="L566" s="18"/>
      <c r="M566" s="7"/>
      <c r="N566" s="44"/>
      <c r="O566" s="7"/>
      <c r="P566" s="18"/>
    </row>
    <row r="567" spans="2:16" ht="13">
      <c r="B567" s="24"/>
      <c r="F567" s="23"/>
      <c r="L567" s="18"/>
      <c r="M567" s="7"/>
      <c r="N567" s="44"/>
      <c r="O567" s="7"/>
      <c r="P567" s="18"/>
    </row>
    <row r="568" spans="2:16" ht="13">
      <c r="B568" s="24"/>
      <c r="F568" s="23"/>
      <c r="L568" s="18"/>
      <c r="M568" s="7"/>
      <c r="N568" s="44"/>
      <c r="O568" s="7"/>
      <c r="P568" s="18"/>
    </row>
    <row r="569" spans="2:16" ht="13">
      <c r="B569" s="24"/>
      <c r="F569" s="23"/>
      <c r="L569" s="18"/>
      <c r="M569" s="7"/>
      <c r="N569" s="44"/>
      <c r="O569" s="7"/>
      <c r="P569" s="18"/>
    </row>
    <row r="570" spans="2:16" ht="13">
      <c r="B570" s="24"/>
      <c r="F570" s="23"/>
      <c r="L570" s="18"/>
      <c r="M570" s="7"/>
      <c r="N570" s="44"/>
      <c r="O570" s="7"/>
      <c r="P570" s="18"/>
    </row>
    <row r="571" spans="2:16" ht="13">
      <c r="B571" s="24"/>
      <c r="F571" s="23"/>
      <c r="L571" s="18"/>
      <c r="M571" s="7"/>
      <c r="N571" s="44"/>
      <c r="O571" s="7"/>
      <c r="P571" s="18"/>
    </row>
    <row r="572" spans="2:16" ht="13">
      <c r="B572" s="24"/>
      <c r="F572" s="23"/>
      <c r="L572" s="18"/>
      <c r="M572" s="7"/>
      <c r="N572" s="44"/>
      <c r="O572" s="7"/>
      <c r="P572" s="18"/>
    </row>
    <row r="573" spans="2:16" ht="13">
      <c r="B573" s="24"/>
      <c r="F573" s="23"/>
      <c r="L573" s="18"/>
      <c r="M573" s="7"/>
      <c r="N573" s="44"/>
      <c r="O573" s="7"/>
      <c r="P573" s="18"/>
    </row>
    <row r="574" spans="2:16" ht="13">
      <c r="B574" s="24"/>
      <c r="F574" s="23"/>
      <c r="L574" s="18"/>
      <c r="M574" s="7"/>
      <c r="N574" s="44"/>
      <c r="O574" s="7"/>
      <c r="P574" s="18"/>
    </row>
    <row r="575" spans="2:16" ht="13">
      <c r="B575" s="24"/>
      <c r="F575" s="23"/>
      <c r="L575" s="18"/>
      <c r="M575" s="7"/>
      <c r="N575" s="44"/>
      <c r="O575" s="7"/>
      <c r="P575" s="18"/>
    </row>
    <row r="576" spans="2:16" ht="13">
      <c r="B576" s="24"/>
      <c r="F576" s="23"/>
      <c r="L576" s="18"/>
      <c r="M576" s="7"/>
      <c r="N576" s="44"/>
      <c r="O576" s="7"/>
      <c r="P576" s="18"/>
    </row>
    <row r="577" spans="2:16" ht="13">
      <c r="B577" s="24"/>
      <c r="F577" s="23"/>
      <c r="L577" s="18"/>
      <c r="M577" s="7"/>
      <c r="N577" s="44"/>
      <c r="O577" s="7"/>
      <c r="P577" s="18"/>
    </row>
    <row r="578" spans="2:16" ht="13">
      <c r="B578" s="24"/>
      <c r="F578" s="23"/>
      <c r="L578" s="18"/>
      <c r="M578" s="7"/>
      <c r="N578" s="44"/>
      <c r="O578" s="7"/>
      <c r="P578" s="18"/>
    </row>
    <row r="579" spans="2:16" ht="13">
      <c r="B579" s="24"/>
      <c r="F579" s="23"/>
      <c r="L579" s="18"/>
      <c r="M579" s="7"/>
      <c r="N579" s="44"/>
      <c r="O579" s="7"/>
      <c r="P579" s="18"/>
    </row>
    <row r="580" spans="2:16" ht="13">
      <c r="B580" s="24"/>
      <c r="F580" s="23"/>
      <c r="L580" s="18"/>
      <c r="M580" s="7"/>
      <c r="N580" s="44"/>
      <c r="O580" s="7"/>
      <c r="P580" s="18"/>
    </row>
    <row r="581" spans="2:16" ht="13">
      <c r="B581" s="24"/>
      <c r="F581" s="23"/>
      <c r="L581" s="18"/>
      <c r="M581" s="7"/>
      <c r="N581" s="44"/>
      <c r="O581" s="7"/>
      <c r="P581" s="18"/>
    </row>
    <row r="582" spans="2:16" ht="13">
      <c r="B582" s="24"/>
      <c r="F582" s="23"/>
      <c r="L582" s="18"/>
      <c r="M582" s="7"/>
      <c r="N582" s="44"/>
      <c r="O582" s="7"/>
      <c r="P582" s="18"/>
    </row>
    <row r="583" spans="2:16" ht="13">
      <c r="B583" s="24"/>
      <c r="F583" s="23"/>
      <c r="L583" s="18"/>
      <c r="M583" s="7"/>
      <c r="N583" s="44"/>
      <c r="O583" s="7"/>
      <c r="P583" s="18"/>
    </row>
    <row r="584" spans="2:16" ht="13">
      <c r="B584" s="24"/>
      <c r="F584" s="23"/>
      <c r="L584" s="18"/>
      <c r="M584" s="7"/>
      <c r="N584" s="44"/>
      <c r="O584" s="7"/>
      <c r="P584" s="18"/>
    </row>
    <row r="585" spans="2:16" ht="13">
      <c r="B585" s="24"/>
      <c r="F585" s="23"/>
      <c r="L585" s="18"/>
      <c r="M585" s="7"/>
      <c r="N585" s="44"/>
      <c r="O585" s="7"/>
      <c r="P585" s="18"/>
    </row>
    <row r="586" spans="2:16" ht="13">
      <c r="B586" s="24"/>
      <c r="F586" s="23"/>
      <c r="L586" s="18"/>
      <c r="M586" s="7"/>
      <c r="N586" s="44"/>
      <c r="O586" s="7"/>
      <c r="P586" s="18"/>
    </row>
    <row r="587" spans="2:16" ht="13">
      <c r="B587" s="24"/>
      <c r="F587" s="23"/>
      <c r="L587" s="18"/>
      <c r="M587" s="7"/>
      <c r="N587" s="44"/>
      <c r="O587" s="7"/>
      <c r="P587" s="18"/>
    </row>
    <row r="588" spans="2:16" ht="13">
      <c r="B588" s="24"/>
      <c r="F588" s="23"/>
      <c r="L588" s="18"/>
      <c r="M588" s="7"/>
      <c r="N588" s="44"/>
      <c r="O588" s="7"/>
      <c r="P588" s="18"/>
    </row>
    <row r="589" spans="2:16" ht="13">
      <c r="B589" s="24"/>
      <c r="F589" s="23"/>
      <c r="L589" s="18"/>
      <c r="M589" s="7"/>
      <c r="N589" s="44"/>
      <c r="O589" s="7"/>
      <c r="P589" s="18"/>
    </row>
    <row r="590" spans="2:16" ht="13">
      <c r="B590" s="24"/>
      <c r="F590" s="23"/>
      <c r="L590" s="18"/>
      <c r="M590" s="7"/>
      <c r="N590" s="44"/>
      <c r="O590" s="7"/>
      <c r="P590" s="18"/>
    </row>
    <row r="591" spans="2:16" ht="13">
      <c r="B591" s="24"/>
      <c r="F591" s="23"/>
      <c r="L591" s="18"/>
      <c r="M591" s="7"/>
      <c r="N591" s="44"/>
      <c r="O591" s="7"/>
      <c r="P591" s="18"/>
    </row>
    <row r="592" spans="2:16" ht="13">
      <c r="B592" s="24"/>
      <c r="F592" s="23"/>
      <c r="L592" s="18"/>
      <c r="M592" s="7"/>
      <c r="N592" s="44"/>
      <c r="O592" s="7"/>
      <c r="P592" s="18"/>
    </row>
    <row r="593" spans="2:16" ht="13">
      <c r="B593" s="24"/>
      <c r="F593" s="23"/>
      <c r="L593" s="18"/>
      <c r="M593" s="7"/>
      <c r="N593" s="44"/>
      <c r="O593" s="7"/>
      <c r="P593" s="18"/>
    </row>
    <row r="594" spans="2:16" ht="13">
      <c r="B594" s="24"/>
      <c r="F594" s="23"/>
      <c r="L594" s="18"/>
      <c r="M594" s="7"/>
      <c r="N594" s="44"/>
      <c r="O594" s="7"/>
      <c r="P594" s="18"/>
    </row>
    <row r="595" spans="2:16" ht="13">
      <c r="B595" s="24"/>
      <c r="F595" s="23"/>
      <c r="L595" s="18"/>
      <c r="M595" s="7"/>
      <c r="N595" s="44"/>
      <c r="O595" s="7"/>
      <c r="P595" s="18"/>
    </row>
    <row r="596" spans="2:16" ht="13">
      <c r="B596" s="24"/>
      <c r="F596" s="23"/>
      <c r="L596" s="18"/>
      <c r="M596" s="7"/>
      <c r="N596" s="44"/>
      <c r="O596" s="7"/>
      <c r="P596" s="18"/>
    </row>
    <row r="597" spans="2:16" ht="13">
      <c r="B597" s="24"/>
      <c r="F597" s="23"/>
      <c r="L597" s="18"/>
      <c r="M597" s="7"/>
      <c r="N597" s="44"/>
      <c r="O597" s="7"/>
      <c r="P597" s="18"/>
    </row>
    <row r="598" spans="2:16" ht="13">
      <c r="B598" s="24"/>
      <c r="F598" s="23"/>
      <c r="L598" s="18"/>
      <c r="M598" s="7"/>
      <c r="N598" s="44"/>
      <c r="O598" s="7"/>
      <c r="P598" s="18"/>
    </row>
    <row r="599" spans="2:16" ht="13">
      <c r="B599" s="24"/>
      <c r="F599" s="23"/>
      <c r="L599" s="18"/>
      <c r="M599" s="7"/>
      <c r="N599" s="44"/>
      <c r="O599" s="7"/>
      <c r="P599" s="18"/>
    </row>
    <row r="600" spans="2:16" ht="13">
      <c r="B600" s="24"/>
      <c r="F600" s="23"/>
      <c r="L600" s="18"/>
      <c r="M600" s="7"/>
      <c r="N600" s="44"/>
      <c r="O600" s="7"/>
      <c r="P600" s="18"/>
    </row>
    <row r="601" spans="2:16" ht="13">
      <c r="B601" s="24"/>
      <c r="F601" s="23"/>
      <c r="L601" s="18"/>
      <c r="M601" s="7"/>
      <c r="N601" s="44"/>
      <c r="O601" s="7"/>
      <c r="P601" s="18"/>
    </row>
    <row r="602" spans="2:16" ht="13">
      <c r="B602" s="24"/>
      <c r="F602" s="23"/>
      <c r="L602" s="18"/>
      <c r="M602" s="7"/>
      <c r="N602" s="44"/>
      <c r="O602" s="7"/>
      <c r="P602" s="18"/>
    </row>
    <row r="603" spans="2:16" ht="13">
      <c r="B603" s="24"/>
      <c r="F603" s="23"/>
      <c r="L603" s="18"/>
      <c r="M603" s="7"/>
      <c r="N603" s="44"/>
      <c r="O603" s="7"/>
      <c r="P603" s="18"/>
    </row>
    <row r="604" spans="2:16" ht="13">
      <c r="B604" s="24"/>
      <c r="F604" s="23"/>
      <c r="L604" s="18"/>
      <c r="M604" s="7"/>
      <c r="N604" s="44"/>
      <c r="O604" s="7"/>
      <c r="P604" s="18"/>
    </row>
    <row r="605" spans="2:16" ht="13">
      <c r="B605" s="24"/>
      <c r="F605" s="23"/>
      <c r="L605" s="18"/>
      <c r="M605" s="7"/>
      <c r="N605" s="44"/>
      <c r="O605" s="7"/>
      <c r="P605" s="18"/>
    </row>
    <row r="606" spans="2:16" ht="13">
      <c r="B606" s="24"/>
      <c r="F606" s="23"/>
      <c r="L606" s="18"/>
      <c r="M606" s="7"/>
      <c r="N606" s="44"/>
      <c r="O606" s="7"/>
      <c r="P606" s="18"/>
    </row>
    <row r="607" spans="2:16" ht="13">
      <c r="B607" s="24"/>
      <c r="F607" s="23"/>
      <c r="L607" s="18"/>
      <c r="M607" s="7"/>
      <c r="N607" s="44"/>
      <c r="O607" s="7"/>
      <c r="P607" s="18"/>
    </row>
    <row r="608" spans="2:16" ht="13">
      <c r="B608" s="24"/>
      <c r="F608" s="23"/>
      <c r="L608" s="18"/>
      <c r="M608" s="7"/>
      <c r="N608" s="44"/>
      <c r="O608" s="7"/>
      <c r="P608" s="18"/>
    </row>
    <row r="609" spans="2:16" ht="13">
      <c r="B609" s="24"/>
      <c r="F609" s="23"/>
      <c r="L609" s="18"/>
      <c r="M609" s="7"/>
      <c r="N609" s="44"/>
      <c r="O609" s="7"/>
      <c r="P609" s="18"/>
    </row>
    <row r="610" spans="2:16" ht="13">
      <c r="B610" s="24"/>
      <c r="F610" s="23"/>
      <c r="L610" s="18"/>
      <c r="M610" s="7"/>
      <c r="N610" s="44"/>
      <c r="O610" s="7"/>
      <c r="P610" s="18"/>
    </row>
    <row r="611" spans="2:16" ht="13">
      <c r="B611" s="24"/>
      <c r="F611" s="23"/>
      <c r="L611" s="18"/>
      <c r="M611" s="7"/>
      <c r="N611" s="44"/>
      <c r="O611" s="7"/>
      <c r="P611" s="18"/>
    </row>
    <row r="612" spans="2:16" ht="13">
      <c r="B612" s="24"/>
      <c r="F612" s="23"/>
      <c r="L612" s="18"/>
      <c r="M612" s="7"/>
      <c r="N612" s="44"/>
      <c r="O612" s="7"/>
      <c r="P612" s="18"/>
    </row>
    <row r="613" spans="2:16" ht="13">
      <c r="B613" s="24"/>
      <c r="F613" s="23"/>
      <c r="L613" s="18"/>
      <c r="M613" s="7"/>
      <c r="N613" s="44"/>
      <c r="O613" s="7"/>
      <c r="P613" s="18"/>
    </row>
    <row r="614" spans="2:16" ht="13">
      <c r="B614" s="24"/>
      <c r="F614" s="23"/>
      <c r="L614" s="18"/>
      <c r="M614" s="7"/>
      <c r="N614" s="44"/>
      <c r="O614" s="7"/>
      <c r="P614" s="18"/>
    </row>
    <row r="615" spans="2:16" ht="13">
      <c r="B615" s="24"/>
      <c r="F615" s="23"/>
      <c r="L615" s="18"/>
      <c r="M615" s="7"/>
      <c r="N615" s="44"/>
      <c r="O615" s="7"/>
      <c r="P615" s="18"/>
    </row>
    <row r="616" spans="2:16" ht="13">
      <c r="B616" s="24"/>
      <c r="F616" s="23"/>
      <c r="L616" s="18"/>
      <c r="M616" s="7"/>
      <c r="N616" s="44"/>
      <c r="O616" s="7"/>
      <c r="P616" s="18"/>
    </row>
    <row r="617" spans="2:16" ht="13">
      <c r="B617" s="24"/>
      <c r="F617" s="23"/>
      <c r="L617" s="18"/>
      <c r="M617" s="7"/>
      <c r="N617" s="44"/>
      <c r="O617" s="7"/>
      <c r="P617" s="18"/>
    </row>
    <row r="618" spans="2:16" ht="13">
      <c r="B618" s="24"/>
      <c r="F618" s="23"/>
      <c r="L618" s="18"/>
      <c r="M618" s="7"/>
      <c r="N618" s="44"/>
      <c r="O618" s="7"/>
      <c r="P618" s="18"/>
    </row>
    <row r="619" spans="2:16" ht="13">
      <c r="B619" s="24"/>
      <c r="F619" s="23"/>
      <c r="L619" s="18"/>
      <c r="M619" s="7"/>
      <c r="N619" s="44"/>
      <c r="O619" s="7"/>
      <c r="P619" s="18"/>
    </row>
    <row r="620" spans="2:16" ht="13">
      <c r="B620" s="24"/>
      <c r="F620" s="23"/>
      <c r="L620" s="18"/>
      <c r="M620" s="7"/>
      <c r="N620" s="44"/>
      <c r="O620" s="7"/>
      <c r="P620" s="18"/>
    </row>
    <row r="621" spans="2:16" ht="13">
      <c r="B621" s="24"/>
      <c r="F621" s="23"/>
      <c r="L621" s="18"/>
      <c r="M621" s="7"/>
      <c r="N621" s="44"/>
      <c r="O621" s="7"/>
      <c r="P621" s="18"/>
    </row>
    <row r="622" spans="2:16" ht="13">
      <c r="B622" s="24"/>
      <c r="F622" s="23"/>
      <c r="L622" s="18"/>
      <c r="M622" s="7"/>
      <c r="N622" s="44"/>
      <c r="O622" s="7"/>
      <c r="P622" s="18"/>
    </row>
    <row r="623" spans="2:16" ht="13">
      <c r="B623" s="24"/>
      <c r="F623" s="23"/>
      <c r="L623" s="18"/>
      <c r="M623" s="7"/>
      <c r="N623" s="44"/>
      <c r="O623" s="7"/>
      <c r="P623" s="18"/>
    </row>
    <row r="624" spans="2:16" ht="13">
      <c r="B624" s="24"/>
      <c r="F624" s="23"/>
      <c r="L624" s="18"/>
      <c r="M624" s="7"/>
      <c r="N624" s="44"/>
      <c r="O624" s="7"/>
      <c r="P624" s="18"/>
    </row>
    <row r="625" spans="2:16" ht="13">
      <c r="B625" s="24"/>
      <c r="F625" s="23"/>
      <c r="L625" s="18"/>
      <c r="M625" s="7"/>
      <c r="N625" s="44"/>
      <c r="O625" s="7"/>
      <c r="P625" s="18"/>
    </row>
    <row r="626" spans="2:16" ht="13">
      <c r="B626" s="24"/>
      <c r="F626" s="23"/>
      <c r="L626" s="18"/>
      <c r="M626" s="7"/>
      <c r="N626" s="44"/>
      <c r="O626" s="7"/>
      <c r="P626" s="18"/>
    </row>
    <row r="627" spans="2:16" ht="13">
      <c r="B627" s="24"/>
      <c r="F627" s="23"/>
      <c r="L627" s="18"/>
      <c r="M627" s="7"/>
      <c r="N627" s="44"/>
      <c r="O627" s="7"/>
      <c r="P627" s="18"/>
    </row>
    <row r="628" spans="2:16" ht="13">
      <c r="B628" s="24"/>
      <c r="F628" s="23"/>
      <c r="L628" s="18"/>
      <c r="M628" s="7"/>
      <c r="N628" s="44"/>
      <c r="O628" s="7"/>
      <c r="P628" s="18"/>
    </row>
    <row r="629" spans="2:16" ht="13">
      <c r="B629" s="24"/>
      <c r="F629" s="23"/>
      <c r="L629" s="18"/>
      <c r="M629" s="7"/>
      <c r="N629" s="44"/>
      <c r="O629" s="7"/>
      <c r="P629" s="18"/>
    </row>
    <row r="630" spans="2:16" ht="13">
      <c r="B630" s="24"/>
      <c r="F630" s="23"/>
      <c r="L630" s="18"/>
      <c r="M630" s="7"/>
      <c r="N630" s="44"/>
      <c r="O630" s="7"/>
      <c r="P630" s="18"/>
    </row>
    <row r="631" spans="2:16" ht="13">
      <c r="B631" s="24"/>
      <c r="F631" s="23"/>
      <c r="L631" s="18"/>
      <c r="M631" s="7"/>
      <c r="N631" s="44"/>
      <c r="O631" s="7"/>
      <c r="P631" s="18"/>
    </row>
    <row r="632" spans="2:16" ht="13">
      <c r="B632" s="24"/>
      <c r="F632" s="23"/>
      <c r="L632" s="18"/>
      <c r="M632" s="7"/>
      <c r="N632" s="44"/>
      <c r="O632" s="7"/>
      <c r="P632" s="18"/>
    </row>
    <row r="633" spans="2:16" ht="13">
      <c r="B633" s="24"/>
      <c r="F633" s="23"/>
      <c r="L633" s="18"/>
      <c r="M633" s="7"/>
      <c r="N633" s="44"/>
      <c r="O633" s="7"/>
      <c r="P633" s="18"/>
    </row>
    <row r="634" spans="2:16" ht="13">
      <c r="B634" s="24"/>
      <c r="F634" s="23"/>
      <c r="L634" s="18"/>
      <c r="M634" s="7"/>
      <c r="N634" s="44"/>
      <c r="O634" s="7"/>
      <c r="P634" s="18"/>
    </row>
    <row r="635" spans="2:16" ht="13">
      <c r="B635" s="24"/>
      <c r="F635" s="23"/>
      <c r="L635" s="18"/>
      <c r="M635" s="7"/>
      <c r="N635" s="44"/>
      <c r="O635" s="7"/>
      <c r="P635" s="18"/>
    </row>
    <row r="636" spans="2:16" ht="13">
      <c r="B636" s="24"/>
      <c r="F636" s="23"/>
      <c r="L636" s="18"/>
      <c r="M636" s="7"/>
      <c r="N636" s="44"/>
      <c r="O636" s="7"/>
      <c r="P636" s="18"/>
    </row>
    <row r="637" spans="2:16" ht="13">
      <c r="B637" s="24"/>
      <c r="F637" s="23"/>
      <c r="L637" s="18"/>
      <c r="M637" s="7"/>
      <c r="N637" s="44"/>
      <c r="O637" s="7"/>
      <c r="P637" s="18"/>
    </row>
    <row r="638" spans="2:16" ht="13">
      <c r="B638" s="24"/>
      <c r="F638" s="23"/>
      <c r="L638" s="18"/>
      <c r="M638" s="7"/>
      <c r="N638" s="44"/>
      <c r="O638" s="7"/>
      <c r="P638" s="18"/>
    </row>
    <row r="639" spans="2:16" ht="13">
      <c r="B639" s="24"/>
      <c r="F639" s="23"/>
      <c r="L639" s="18"/>
      <c r="M639" s="7"/>
      <c r="N639" s="44"/>
      <c r="O639" s="7"/>
      <c r="P639" s="18"/>
    </row>
    <row r="640" spans="2:16" ht="13">
      <c r="B640" s="24"/>
      <c r="F640" s="23"/>
      <c r="L640" s="18"/>
      <c r="M640" s="7"/>
      <c r="N640" s="44"/>
      <c r="O640" s="7"/>
      <c r="P640" s="18"/>
    </row>
    <row r="641" spans="2:16" ht="13">
      <c r="B641" s="24"/>
      <c r="F641" s="23"/>
      <c r="L641" s="18"/>
      <c r="M641" s="7"/>
      <c r="N641" s="44"/>
      <c r="O641" s="7"/>
      <c r="P641" s="18"/>
    </row>
    <row r="642" spans="2:16" ht="13">
      <c r="B642" s="24"/>
      <c r="F642" s="23"/>
      <c r="L642" s="18"/>
      <c r="M642" s="7"/>
      <c r="N642" s="44"/>
      <c r="O642" s="7"/>
      <c r="P642" s="18"/>
    </row>
    <row r="643" spans="2:16" ht="13">
      <c r="B643" s="24"/>
      <c r="F643" s="23"/>
      <c r="L643" s="18"/>
      <c r="M643" s="7"/>
      <c r="N643" s="44"/>
      <c r="O643" s="7"/>
      <c r="P643" s="18"/>
    </row>
    <row r="644" spans="2:16" ht="13">
      <c r="B644" s="24"/>
      <c r="F644" s="23"/>
      <c r="L644" s="18"/>
      <c r="M644" s="7"/>
      <c r="N644" s="44"/>
      <c r="O644" s="7"/>
      <c r="P644" s="18"/>
    </row>
    <row r="645" spans="2:16" ht="13">
      <c r="B645" s="24"/>
      <c r="F645" s="23"/>
      <c r="L645" s="18"/>
      <c r="M645" s="7"/>
      <c r="N645" s="44"/>
      <c r="O645" s="7"/>
      <c r="P645" s="18"/>
    </row>
    <row r="646" spans="2:16" ht="13">
      <c r="B646" s="24"/>
      <c r="F646" s="23"/>
      <c r="L646" s="18"/>
      <c r="M646" s="7"/>
      <c r="N646" s="44"/>
      <c r="O646" s="7"/>
      <c r="P646" s="18"/>
    </row>
    <row r="647" spans="2:16" ht="13">
      <c r="B647" s="24"/>
      <c r="F647" s="23"/>
      <c r="L647" s="18"/>
      <c r="M647" s="7"/>
      <c r="N647" s="44"/>
      <c r="O647" s="7"/>
      <c r="P647" s="18"/>
    </row>
    <row r="648" spans="2:16" ht="13">
      <c r="B648" s="24"/>
      <c r="F648" s="23"/>
      <c r="L648" s="18"/>
      <c r="M648" s="7"/>
      <c r="N648" s="44"/>
      <c r="O648" s="7"/>
      <c r="P648" s="18"/>
    </row>
    <row r="649" spans="2:16" ht="13">
      <c r="B649" s="24"/>
      <c r="F649" s="23"/>
      <c r="L649" s="18"/>
      <c r="M649" s="7"/>
      <c r="N649" s="44"/>
      <c r="O649" s="7"/>
      <c r="P649" s="18"/>
    </row>
    <row r="650" spans="2:16" ht="13">
      <c r="B650" s="24"/>
      <c r="F650" s="23"/>
      <c r="L650" s="18"/>
      <c r="M650" s="7"/>
      <c r="N650" s="44"/>
      <c r="O650" s="7"/>
      <c r="P650" s="18"/>
    </row>
    <row r="651" spans="2:16" ht="13">
      <c r="B651" s="24"/>
      <c r="F651" s="23"/>
      <c r="L651" s="18"/>
      <c r="M651" s="7"/>
      <c r="N651" s="44"/>
      <c r="O651" s="7"/>
      <c r="P651" s="18"/>
    </row>
    <row r="652" spans="2:16" ht="13">
      <c r="B652" s="24"/>
      <c r="F652" s="23"/>
      <c r="L652" s="18"/>
      <c r="M652" s="7"/>
      <c r="N652" s="44"/>
      <c r="O652" s="7"/>
      <c r="P652" s="18"/>
    </row>
    <row r="653" spans="2:16" ht="13">
      <c r="B653" s="24"/>
      <c r="F653" s="23"/>
      <c r="L653" s="18"/>
      <c r="M653" s="7"/>
      <c r="N653" s="44"/>
      <c r="O653" s="7"/>
      <c r="P653" s="18"/>
    </row>
    <row r="654" spans="2:16" ht="13">
      <c r="B654" s="24"/>
      <c r="F654" s="23"/>
      <c r="L654" s="18"/>
      <c r="M654" s="7"/>
      <c r="N654" s="44"/>
      <c r="O654" s="7"/>
      <c r="P654" s="18"/>
    </row>
    <row r="655" spans="2:16" ht="13">
      <c r="B655" s="24"/>
      <c r="F655" s="23"/>
      <c r="L655" s="18"/>
      <c r="M655" s="7"/>
      <c r="N655" s="44"/>
      <c r="O655" s="7"/>
      <c r="P655" s="18"/>
    </row>
    <row r="656" spans="2:16" ht="13">
      <c r="B656" s="24"/>
      <c r="F656" s="23"/>
      <c r="L656" s="18"/>
      <c r="M656" s="7"/>
      <c r="N656" s="44"/>
      <c r="O656" s="7"/>
      <c r="P656" s="18"/>
    </row>
    <row r="657" spans="2:16" ht="13">
      <c r="B657" s="24"/>
      <c r="F657" s="23"/>
      <c r="L657" s="18"/>
      <c r="M657" s="7"/>
      <c r="N657" s="44"/>
      <c r="O657" s="7"/>
      <c r="P657" s="18"/>
    </row>
    <row r="658" spans="2:16" ht="13">
      <c r="B658" s="24"/>
      <c r="F658" s="23"/>
      <c r="L658" s="18"/>
      <c r="M658" s="7"/>
      <c r="N658" s="44"/>
      <c r="O658" s="7"/>
      <c r="P658" s="18"/>
    </row>
    <row r="659" spans="2:16" ht="13">
      <c r="B659" s="24"/>
      <c r="F659" s="23"/>
      <c r="L659" s="18"/>
      <c r="M659" s="7"/>
      <c r="N659" s="44"/>
      <c r="O659" s="7"/>
      <c r="P659" s="18"/>
    </row>
    <row r="660" spans="2:16" ht="13">
      <c r="B660" s="24"/>
      <c r="F660" s="23"/>
      <c r="L660" s="18"/>
      <c r="M660" s="7"/>
      <c r="N660" s="44"/>
      <c r="O660" s="7"/>
      <c r="P660" s="18"/>
    </row>
    <row r="661" spans="2:16" ht="13">
      <c r="B661" s="24"/>
      <c r="F661" s="23"/>
      <c r="L661" s="18"/>
      <c r="M661" s="7"/>
      <c r="N661" s="44"/>
      <c r="O661" s="7"/>
      <c r="P661" s="18"/>
    </row>
    <row r="662" spans="2:16" ht="13">
      <c r="B662" s="24"/>
      <c r="F662" s="23"/>
      <c r="L662" s="18"/>
      <c r="M662" s="7"/>
      <c r="N662" s="44"/>
      <c r="O662" s="7"/>
      <c r="P662" s="18"/>
    </row>
    <row r="663" spans="2:16" ht="13">
      <c r="B663" s="24"/>
      <c r="F663" s="23"/>
      <c r="L663" s="18"/>
      <c r="M663" s="7"/>
      <c r="N663" s="44"/>
      <c r="O663" s="7"/>
      <c r="P663" s="18"/>
    </row>
    <row r="664" spans="2:16" ht="13">
      <c r="B664" s="24"/>
      <c r="F664" s="23"/>
      <c r="L664" s="18"/>
      <c r="M664" s="7"/>
      <c r="N664" s="44"/>
      <c r="O664" s="7"/>
      <c r="P664" s="18"/>
    </row>
    <row r="665" spans="2:16" ht="13">
      <c r="B665" s="24"/>
      <c r="F665" s="23"/>
      <c r="L665" s="18"/>
      <c r="M665" s="7"/>
      <c r="N665" s="44"/>
      <c r="O665" s="7"/>
      <c r="P665" s="18"/>
    </row>
    <row r="666" spans="2:16" ht="13">
      <c r="B666" s="24"/>
      <c r="F666" s="23"/>
      <c r="L666" s="18"/>
      <c r="M666" s="7"/>
      <c r="N666" s="44"/>
      <c r="O666" s="7"/>
      <c r="P666" s="18"/>
    </row>
    <row r="667" spans="2:16" ht="13">
      <c r="B667" s="24"/>
      <c r="F667" s="23"/>
      <c r="L667" s="18"/>
      <c r="M667" s="7"/>
      <c r="N667" s="44"/>
      <c r="O667" s="7"/>
      <c r="P667" s="18"/>
    </row>
    <row r="668" spans="2:16" ht="13">
      <c r="B668" s="24"/>
      <c r="F668" s="23"/>
      <c r="L668" s="18"/>
      <c r="M668" s="7"/>
      <c r="N668" s="44"/>
      <c r="O668" s="7"/>
      <c r="P668" s="18"/>
    </row>
    <row r="669" spans="2:16" ht="13">
      <c r="B669" s="24"/>
      <c r="F669" s="23"/>
      <c r="L669" s="18"/>
      <c r="M669" s="7"/>
      <c r="N669" s="44"/>
      <c r="O669" s="7"/>
      <c r="P669" s="18"/>
    </row>
    <row r="670" spans="2:16" ht="13">
      <c r="B670" s="24"/>
      <c r="F670" s="23"/>
      <c r="L670" s="18"/>
      <c r="M670" s="7"/>
      <c r="N670" s="44"/>
      <c r="O670" s="7"/>
      <c r="P670" s="18"/>
    </row>
    <row r="671" spans="2:16" ht="13">
      <c r="B671" s="24"/>
      <c r="F671" s="23"/>
      <c r="L671" s="18"/>
      <c r="M671" s="7"/>
      <c r="N671" s="44"/>
      <c r="O671" s="7"/>
      <c r="P671" s="18"/>
    </row>
    <row r="672" spans="2:16" ht="13">
      <c r="B672" s="24"/>
      <c r="F672" s="23"/>
      <c r="L672" s="18"/>
      <c r="M672" s="7"/>
      <c r="N672" s="44"/>
      <c r="O672" s="7"/>
      <c r="P672" s="18"/>
    </row>
    <row r="673" spans="2:16" ht="13">
      <c r="B673" s="24"/>
      <c r="F673" s="23"/>
      <c r="L673" s="18"/>
      <c r="M673" s="7"/>
      <c r="N673" s="44"/>
      <c r="O673" s="7"/>
      <c r="P673" s="18"/>
    </row>
    <row r="674" spans="2:16" ht="13">
      <c r="B674" s="24"/>
      <c r="F674" s="23"/>
      <c r="L674" s="18"/>
      <c r="M674" s="7"/>
      <c r="N674" s="44"/>
      <c r="O674" s="7"/>
      <c r="P674" s="18"/>
    </row>
    <row r="675" spans="2:16" ht="13">
      <c r="B675" s="24"/>
      <c r="F675" s="23"/>
      <c r="L675" s="18"/>
      <c r="M675" s="7"/>
      <c r="N675" s="44"/>
      <c r="O675" s="7"/>
      <c r="P675" s="18"/>
    </row>
    <row r="676" spans="2:16" ht="13">
      <c r="B676" s="24"/>
      <c r="F676" s="23"/>
      <c r="L676" s="18"/>
      <c r="M676" s="7"/>
      <c r="N676" s="44"/>
      <c r="O676" s="7"/>
      <c r="P676" s="18"/>
    </row>
    <row r="677" spans="2:16" ht="13">
      <c r="B677" s="24"/>
      <c r="F677" s="23"/>
      <c r="L677" s="18"/>
      <c r="M677" s="7"/>
      <c r="N677" s="44"/>
      <c r="O677" s="7"/>
      <c r="P677" s="18"/>
    </row>
    <row r="678" spans="2:16" ht="13">
      <c r="B678" s="24"/>
      <c r="F678" s="23"/>
      <c r="L678" s="18"/>
      <c r="M678" s="7"/>
      <c r="N678" s="44"/>
      <c r="O678" s="7"/>
      <c r="P678" s="18"/>
    </row>
    <row r="679" spans="2:16" ht="13">
      <c r="B679" s="24"/>
      <c r="F679" s="23"/>
      <c r="L679" s="18"/>
      <c r="M679" s="7"/>
      <c r="N679" s="44"/>
      <c r="O679" s="7"/>
      <c r="P679" s="18"/>
    </row>
    <row r="680" spans="2:16" ht="13">
      <c r="B680" s="24"/>
      <c r="F680" s="23"/>
      <c r="L680" s="18"/>
      <c r="M680" s="7"/>
      <c r="N680" s="44"/>
      <c r="O680" s="7"/>
      <c r="P680" s="18"/>
    </row>
    <row r="681" spans="2:16" ht="13">
      <c r="B681" s="24"/>
      <c r="F681" s="23"/>
      <c r="L681" s="18"/>
      <c r="M681" s="7"/>
      <c r="N681" s="44"/>
      <c r="O681" s="7"/>
      <c r="P681" s="18"/>
    </row>
    <row r="682" spans="2:16" ht="13">
      <c r="B682" s="24"/>
      <c r="F682" s="23"/>
      <c r="L682" s="18"/>
      <c r="M682" s="7"/>
      <c r="N682" s="44"/>
      <c r="O682" s="7"/>
      <c r="P682" s="18"/>
    </row>
    <row r="683" spans="2:16" ht="13">
      <c r="B683" s="24"/>
      <c r="F683" s="23"/>
      <c r="L683" s="18"/>
      <c r="M683" s="7"/>
      <c r="N683" s="44"/>
      <c r="O683" s="7"/>
      <c r="P683" s="18"/>
    </row>
    <row r="684" spans="2:16" ht="13">
      <c r="B684" s="24"/>
      <c r="F684" s="23"/>
      <c r="L684" s="18"/>
      <c r="M684" s="7"/>
      <c r="N684" s="44"/>
      <c r="O684" s="7"/>
      <c r="P684" s="18"/>
    </row>
    <row r="685" spans="2:16" ht="13">
      <c r="B685" s="24"/>
      <c r="F685" s="23"/>
      <c r="L685" s="18"/>
      <c r="M685" s="7"/>
      <c r="N685" s="44"/>
      <c r="O685" s="7"/>
      <c r="P685" s="18"/>
    </row>
    <row r="686" spans="2:16" ht="13">
      <c r="B686" s="24"/>
      <c r="F686" s="23"/>
      <c r="L686" s="18"/>
      <c r="M686" s="7"/>
      <c r="N686" s="44"/>
      <c r="O686" s="7"/>
      <c r="P686" s="18"/>
    </row>
    <row r="687" spans="2:16" ht="13">
      <c r="B687" s="24"/>
      <c r="F687" s="23"/>
      <c r="L687" s="18"/>
      <c r="M687" s="7"/>
      <c r="N687" s="44"/>
      <c r="O687" s="7"/>
      <c r="P687" s="18"/>
    </row>
    <row r="688" spans="2:16" ht="13">
      <c r="B688" s="24"/>
      <c r="F688" s="23"/>
      <c r="L688" s="18"/>
      <c r="M688" s="7"/>
      <c r="N688" s="44"/>
      <c r="O688" s="7"/>
      <c r="P688" s="18"/>
    </row>
    <row r="689" spans="2:16" ht="13">
      <c r="B689" s="24"/>
      <c r="F689" s="23"/>
      <c r="L689" s="18"/>
      <c r="M689" s="7"/>
      <c r="N689" s="44"/>
      <c r="O689" s="7"/>
      <c r="P689" s="18"/>
    </row>
    <row r="690" spans="2:16" ht="13">
      <c r="B690" s="24"/>
      <c r="F690" s="23"/>
      <c r="L690" s="18"/>
      <c r="M690" s="7"/>
      <c r="N690" s="44"/>
      <c r="O690" s="7"/>
      <c r="P690" s="18"/>
    </row>
    <row r="691" spans="2:16" ht="13">
      <c r="B691" s="24"/>
      <c r="F691" s="23"/>
      <c r="L691" s="18"/>
      <c r="M691" s="7"/>
      <c r="N691" s="44"/>
      <c r="O691" s="7"/>
      <c r="P691" s="18"/>
    </row>
    <row r="692" spans="2:16" ht="13">
      <c r="B692" s="24"/>
      <c r="F692" s="23"/>
      <c r="L692" s="18"/>
      <c r="M692" s="7"/>
      <c r="N692" s="44"/>
      <c r="O692" s="7"/>
      <c r="P692" s="18"/>
    </row>
    <row r="693" spans="2:16" ht="13">
      <c r="B693" s="24"/>
      <c r="F693" s="23"/>
      <c r="L693" s="18"/>
      <c r="M693" s="7"/>
      <c r="N693" s="44"/>
      <c r="O693" s="7"/>
      <c r="P693" s="18"/>
    </row>
    <row r="694" spans="2:16" ht="13">
      <c r="B694" s="24"/>
      <c r="F694" s="23"/>
      <c r="L694" s="18"/>
      <c r="M694" s="7"/>
      <c r="N694" s="44"/>
      <c r="O694" s="7"/>
      <c r="P694" s="18"/>
    </row>
    <row r="695" spans="2:16" ht="13">
      <c r="B695" s="24"/>
      <c r="F695" s="23"/>
      <c r="L695" s="18"/>
      <c r="M695" s="7"/>
      <c r="N695" s="44"/>
      <c r="O695" s="7"/>
      <c r="P695" s="18"/>
    </row>
    <row r="696" spans="2:16" ht="13">
      <c r="B696" s="24"/>
      <c r="F696" s="23"/>
      <c r="L696" s="18"/>
      <c r="M696" s="7"/>
      <c r="N696" s="44"/>
      <c r="O696" s="7"/>
      <c r="P696" s="18"/>
    </row>
    <row r="697" spans="2:16" ht="13">
      <c r="B697" s="24"/>
      <c r="F697" s="23"/>
      <c r="L697" s="18"/>
      <c r="M697" s="7"/>
      <c r="N697" s="44"/>
      <c r="O697" s="7"/>
      <c r="P697" s="18"/>
    </row>
    <row r="698" spans="2:16" ht="13">
      <c r="B698" s="24"/>
      <c r="F698" s="23"/>
      <c r="L698" s="18"/>
      <c r="M698" s="7"/>
      <c r="N698" s="44"/>
      <c r="O698" s="7"/>
      <c r="P698" s="18"/>
    </row>
    <row r="699" spans="2:16" ht="13">
      <c r="B699" s="24"/>
      <c r="F699" s="23"/>
      <c r="L699" s="18"/>
      <c r="M699" s="7"/>
      <c r="N699" s="44"/>
      <c r="O699" s="7"/>
      <c r="P699" s="18"/>
    </row>
    <row r="700" spans="2:16" ht="13">
      <c r="B700" s="24"/>
      <c r="F700" s="23"/>
      <c r="L700" s="18"/>
      <c r="M700" s="7"/>
      <c r="N700" s="44"/>
      <c r="O700" s="7"/>
      <c r="P700" s="18"/>
    </row>
    <row r="701" spans="2:16" ht="13">
      <c r="B701" s="24"/>
      <c r="F701" s="23"/>
      <c r="L701" s="18"/>
      <c r="M701" s="7"/>
      <c r="N701" s="44"/>
      <c r="O701" s="7"/>
      <c r="P701" s="18"/>
    </row>
    <row r="702" spans="2:16" ht="13">
      <c r="B702" s="24"/>
      <c r="F702" s="23"/>
      <c r="L702" s="18"/>
      <c r="M702" s="7"/>
      <c r="N702" s="44"/>
      <c r="O702" s="7"/>
      <c r="P702" s="18"/>
    </row>
    <row r="703" spans="2:16" ht="13">
      <c r="B703" s="24"/>
      <c r="F703" s="23"/>
      <c r="L703" s="18"/>
      <c r="M703" s="7"/>
      <c r="N703" s="44"/>
      <c r="O703" s="7"/>
      <c r="P703" s="18"/>
    </row>
    <row r="704" spans="2:16" ht="13">
      <c r="B704" s="24"/>
      <c r="F704" s="23"/>
      <c r="L704" s="18"/>
      <c r="M704" s="7"/>
      <c r="N704" s="44"/>
      <c r="O704" s="7"/>
      <c r="P704" s="18"/>
    </row>
    <row r="705" spans="2:16" ht="13">
      <c r="B705" s="24"/>
      <c r="F705" s="23"/>
      <c r="L705" s="18"/>
      <c r="M705" s="7"/>
      <c r="N705" s="44"/>
      <c r="O705" s="7"/>
      <c r="P705" s="18"/>
    </row>
    <row r="706" spans="2:16" ht="13">
      <c r="B706" s="24"/>
      <c r="F706" s="23"/>
      <c r="L706" s="18"/>
      <c r="M706" s="7"/>
      <c r="N706" s="44"/>
      <c r="O706" s="7"/>
      <c r="P706" s="18"/>
    </row>
    <row r="707" spans="2:16" ht="13">
      <c r="B707" s="24"/>
      <c r="F707" s="23"/>
      <c r="L707" s="18"/>
      <c r="M707" s="7"/>
      <c r="N707" s="44"/>
      <c r="O707" s="7"/>
      <c r="P707" s="18"/>
    </row>
    <row r="708" spans="2:16" ht="13">
      <c r="B708" s="24"/>
      <c r="F708" s="23"/>
      <c r="L708" s="18"/>
      <c r="M708" s="7"/>
      <c r="N708" s="44"/>
      <c r="O708" s="7"/>
      <c r="P708" s="18"/>
    </row>
    <row r="709" spans="2:16" ht="13">
      <c r="B709" s="24"/>
      <c r="F709" s="23"/>
      <c r="L709" s="18"/>
      <c r="M709" s="7"/>
      <c r="N709" s="44"/>
      <c r="O709" s="7"/>
      <c r="P709" s="18"/>
    </row>
    <row r="710" spans="2:16" ht="13">
      <c r="B710" s="24"/>
      <c r="F710" s="23"/>
      <c r="L710" s="18"/>
      <c r="M710" s="7"/>
      <c r="N710" s="44"/>
      <c r="O710" s="7"/>
      <c r="P710" s="18"/>
    </row>
    <row r="711" spans="2:16" ht="13">
      <c r="B711" s="24"/>
      <c r="F711" s="23"/>
      <c r="L711" s="18"/>
      <c r="M711" s="7"/>
      <c r="N711" s="44"/>
      <c r="O711" s="7"/>
      <c r="P711" s="18"/>
    </row>
    <row r="712" spans="2:16" ht="13">
      <c r="B712" s="24"/>
      <c r="F712" s="23"/>
      <c r="L712" s="18"/>
      <c r="M712" s="7"/>
      <c r="N712" s="44"/>
      <c r="O712" s="7"/>
      <c r="P712" s="18"/>
    </row>
    <row r="713" spans="2:16" ht="13">
      <c r="B713" s="24"/>
      <c r="F713" s="23"/>
      <c r="L713" s="18"/>
      <c r="M713" s="7"/>
      <c r="N713" s="44"/>
      <c r="O713" s="7"/>
      <c r="P713" s="18"/>
    </row>
    <row r="714" spans="2:16" ht="13">
      <c r="B714" s="24"/>
      <c r="F714" s="23"/>
      <c r="L714" s="18"/>
      <c r="M714" s="7"/>
      <c r="N714" s="44"/>
      <c r="O714" s="7"/>
      <c r="P714" s="18"/>
    </row>
    <row r="715" spans="2:16" ht="13">
      <c r="B715" s="24"/>
      <c r="F715" s="23"/>
      <c r="L715" s="18"/>
      <c r="M715" s="7"/>
      <c r="N715" s="44"/>
      <c r="O715" s="7"/>
      <c r="P715" s="18"/>
    </row>
    <row r="716" spans="2:16" ht="13">
      <c r="B716" s="24"/>
      <c r="F716" s="23"/>
      <c r="L716" s="18"/>
      <c r="M716" s="7"/>
      <c r="N716" s="44"/>
      <c r="O716" s="7"/>
      <c r="P716" s="18"/>
    </row>
    <row r="717" spans="2:16" ht="13">
      <c r="B717" s="24"/>
      <c r="F717" s="23"/>
      <c r="L717" s="18"/>
      <c r="M717" s="7"/>
      <c r="N717" s="44"/>
      <c r="O717" s="7"/>
      <c r="P717" s="18"/>
    </row>
    <row r="718" spans="2:16" ht="13">
      <c r="B718" s="24"/>
      <c r="F718" s="23"/>
      <c r="L718" s="18"/>
      <c r="M718" s="7"/>
      <c r="N718" s="44"/>
      <c r="O718" s="7"/>
      <c r="P718" s="18"/>
    </row>
    <row r="719" spans="2:16" ht="13">
      <c r="B719" s="24"/>
      <c r="F719" s="23"/>
      <c r="L719" s="18"/>
      <c r="M719" s="7"/>
      <c r="N719" s="44"/>
      <c r="O719" s="7"/>
      <c r="P719" s="18"/>
    </row>
    <row r="720" spans="2:16" ht="13">
      <c r="B720" s="24"/>
      <c r="F720" s="23"/>
      <c r="L720" s="18"/>
      <c r="M720" s="7"/>
      <c r="N720" s="44"/>
      <c r="O720" s="7"/>
      <c r="P720" s="18"/>
    </row>
    <row r="721" spans="2:16" ht="13">
      <c r="B721" s="24"/>
      <c r="F721" s="23"/>
      <c r="L721" s="18"/>
      <c r="M721" s="7"/>
      <c r="N721" s="44"/>
      <c r="O721" s="7"/>
      <c r="P721" s="18"/>
    </row>
    <row r="722" spans="2:16" ht="13">
      <c r="B722" s="24"/>
      <c r="F722" s="23"/>
      <c r="L722" s="18"/>
      <c r="M722" s="7"/>
      <c r="N722" s="44"/>
      <c r="O722" s="7"/>
      <c r="P722" s="18"/>
    </row>
    <row r="723" spans="2:16" ht="13">
      <c r="B723" s="24"/>
      <c r="F723" s="23"/>
      <c r="L723" s="18"/>
      <c r="M723" s="7"/>
      <c r="N723" s="44"/>
      <c r="O723" s="7"/>
      <c r="P723" s="18"/>
    </row>
    <row r="724" spans="2:16" ht="13">
      <c r="B724" s="24"/>
      <c r="F724" s="23"/>
      <c r="L724" s="18"/>
      <c r="M724" s="7"/>
      <c r="N724" s="44"/>
      <c r="O724" s="7"/>
      <c r="P724" s="18"/>
    </row>
    <row r="725" spans="2:16" ht="13">
      <c r="B725" s="24"/>
      <c r="F725" s="23"/>
      <c r="L725" s="18"/>
      <c r="M725" s="7"/>
      <c r="N725" s="44"/>
      <c r="O725" s="7"/>
      <c r="P725" s="18"/>
    </row>
    <row r="726" spans="2:16" ht="13">
      <c r="B726" s="24"/>
      <c r="F726" s="23"/>
      <c r="L726" s="18"/>
      <c r="M726" s="7"/>
      <c r="N726" s="44"/>
      <c r="O726" s="7"/>
      <c r="P726" s="18"/>
    </row>
    <row r="727" spans="2:16" ht="13">
      <c r="B727" s="24"/>
      <c r="F727" s="23"/>
      <c r="L727" s="18"/>
      <c r="M727" s="7"/>
      <c r="N727" s="44"/>
      <c r="O727" s="7"/>
      <c r="P727" s="18"/>
    </row>
    <row r="728" spans="2:16" ht="13">
      <c r="B728" s="24"/>
      <c r="F728" s="23"/>
      <c r="L728" s="18"/>
      <c r="M728" s="7"/>
      <c r="N728" s="44"/>
      <c r="O728" s="7"/>
      <c r="P728" s="18"/>
    </row>
    <row r="729" spans="2:16" ht="13">
      <c r="B729" s="24"/>
      <c r="F729" s="23"/>
      <c r="L729" s="18"/>
      <c r="M729" s="7"/>
      <c r="N729" s="44"/>
      <c r="O729" s="7"/>
      <c r="P729" s="18"/>
    </row>
    <row r="730" spans="2:16" ht="13">
      <c r="B730" s="24"/>
      <c r="F730" s="23"/>
      <c r="L730" s="18"/>
      <c r="M730" s="7"/>
      <c r="N730" s="44"/>
      <c r="O730" s="7"/>
      <c r="P730" s="18"/>
    </row>
    <row r="731" spans="2:16" ht="13">
      <c r="B731" s="24"/>
      <c r="F731" s="23"/>
      <c r="L731" s="18"/>
      <c r="M731" s="7"/>
      <c r="N731" s="44"/>
      <c r="O731" s="7"/>
      <c r="P731" s="18"/>
    </row>
    <row r="732" spans="2:16" ht="13">
      <c r="B732" s="24"/>
      <c r="F732" s="23"/>
      <c r="L732" s="18"/>
      <c r="M732" s="7"/>
      <c r="N732" s="44"/>
      <c r="O732" s="7"/>
      <c r="P732" s="18"/>
    </row>
    <row r="733" spans="2:16" ht="13">
      <c r="B733" s="24"/>
      <c r="F733" s="23"/>
      <c r="L733" s="18"/>
      <c r="M733" s="7"/>
      <c r="N733" s="44"/>
      <c r="O733" s="7"/>
      <c r="P733" s="18"/>
    </row>
    <row r="734" spans="2:16" ht="13">
      <c r="B734" s="24"/>
      <c r="F734" s="23"/>
      <c r="L734" s="18"/>
      <c r="M734" s="7"/>
      <c r="N734" s="44"/>
      <c r="O734" s="7"/>
      <c r="P734" s="18"/>
    </row>
    <row r="735" spans="2:16" ht="13">
      <c r="B735" s="24"/>
      <c r="F735" s="23"/>
      <c r="L735" s="18"/>
      <c r="M735" s="7"/>
      <c r="N735" s="44"/>
      <c r="O735" s="7"/>
      <c r="P735" s="18"/>
    </row>
    <row r="736" spans="2:16" ht="13">
      <c r="B736" s="24"/>
      <c r="F736" s="23"/>
      <c r="L736" s="18"/>
      <c r="M736" s="7"/>
      <c r="N736" s="44"/>
      <c r="O736" s="7"/>
      <c r="P736" s="18"/>
    </row>
    <row r="737" spans="2:16" ht="13">
      <c r="B737" s="24"/>
      <c r="F737" s="23"/>
      <c r="L737" s="18"/>
      <c r="M737" s="7"/>
      <c r="N737" s="44"/>
      <c r="O737" s="7"/>
      <c r="P737" s="18"/>
    </row>
    <row r="738" spans="2:16" ht="13">
      <c r="B738" s="24"/>
      <c r="F738" s="23"/>
      <c r="L738" s="18"/>
      <c r="M738" s="7"/>
      <c r="N738" s="44"/>
      <c r="O738" s="7"/>
      <c r="P738" s="18"/>
    </row>
    <row r="739" spans="2:16" ht="13">
      <c r="B739" s="24"/>
      <c r="F739" s="23"/>
      <c r="L739" s="18"/>
      <c r="M739" s="7"/>
      <c r="N739" s="44"/>
      <c r="O739" s="7"/>
      <c r="P739" s="18"/>
    </row>
    <row r="740" spans="2:16" ht="13">
      <c r="B740" s="24"/>
      <c r="F740" s="23"/>
      <c r="L740" s="18"/>
      <c r="M740" s="7"/>
      <c r="N740" s="44"/>
      <c r="O740" s="7"/>
      <c r="P740" s="18"/>
    </row>
    <row r="741" spans="2:16" ht="13">
      <c r="B741" s="24"/>
      <c r="F741" s="23"/>
      <c r="L741" s="18"/>
      <c r="M741" s="7"/>
      <c r="N741" s="44"/>
      <c r="O741" s="7"/>
      <c r="P741" s="18"/>
    </row>
    <row r="742" spans="2:16" ht="13">
      <c r="B742" s="24"/>
      <c r="F742" s="23"/>
      <c r="L742" s="18"/>
      <c r="M742" s="7"/>
      <c r="N742" s="44"/>
      <c r="O742" s="7"/>
      <c r="P742" s="18"/>
    </row>
    <row r="743" spans="2:16" ht="13">
      <c r="B743" s="24"/>
      <c r="F743" s="23"/>
      <c r="L743" s="18"/>
      <c r="M743" s="7"/>
      <c r="N743" s="44"/>
      <c r="O743" s="7"/>
      <c r="P743" s="18"/>
    </row>
    <row r="744" spans="2:16" ht="13">
      <c r="B744" s="24"/>
      <c r="F744" s="23"/>
      <c r="L744" s="18"/>
      <c r="M744" s="7"/>
      <c r="N744" s="44"/>
      <c r="O744" s="7"/>
      <c r="P744" s="18"/>
    </row>
    <row r="745" spans="2:16" ht="13">
      <c r="B745" s="24"/>
      <c r="F745" s="23"/>
      <c r="L745" s="18"/>
      <c r="M745" s="7"/>
      <c r="N745" s="44"/>
      <c r="O745" s="7"/>
      <c r="P745" s="18"/>
    </row>
    <row r="746" spans="2:16" ht="13">
      <c r="B746" s="24"/>
      <c r="F746" s="23"/>
      <c r="L746" s="18"/>
      <c r="M746" s="7"/>
      <c r="N746" s="44"/>
      <c r="O746" s="7"/>
      <c r="P746" s="18"/>
    </row>
    <row r="747" spans="2:16" ht="13">
      <c r="B747" s="24"/>
      <c r="F747" s="23"/>
      <c r="L747" s="18"/>
      <c r="M747" s="7"/>
      <c r="N747" s="44"/>
      <c r="O747" s="7"/>
      <c r="P747" s="18"/>
    </row>
    <row r="748" spans="2:16" ht="13">
      <c r="B748" s="24"/>
      <c r="F748" s="23"/>
      <c r="L748" s="18"/>
      <c r="M748" s="7"/>
      <c r="N748" s="44"/>
      <c r="O748" s="7"/>
      <c r="P748" s="18"/>
    </row>
    <row r="749" spans="2:16" ht="13">
      <c r="B749" s="24"/>
      <c r="F749" s="23"/>
      <c r="L749" s="18"/>
      <c r="M749" s="7"/>
      <c r="N749" s="44"/>
      <c r="O749" s="7"/>
      <c r="P749" s="18"/>
    </row>
    <row r="750" spans="2:16" ht="13">
      <c r="B750" s="24"/>
      <c r="F750" s="23"/>
      <c r="L750" s="18"/>
      <c r="M750" s="7"/>
      <c r="N750" s="44"/>
      <c r="O750" s="7"/>
      <c r="P750" s="18"/>
    </row>
    <row r="751" spans="2:16" ht="13">
      <c r="B751" s="24"/>
      <c r="F751" s="23"/>
      <c r="L751" s="18"/>
      <c r="M751" s="7"/>
      <c r="N751" s="44"/>
      <c r="O751" s="7"/>
      <c r="P751" s="18"/>
    </row>
    <row r="752" spans="2:16" ht="13">
      <c r="B752" s="24"/>
      <c r="F752" s="23"/>
      <c r="L752" s="18"/>
      <c r="M752" s="7"/>
      <c r="N752" s="44"/>
      <c r="O752" s="7"/>
      <c r="P752" s="18"/>
    </row>
    <row r="753" spans="2:16" ht="13">
      <c r="B753" s="24"/>
      <c r="F753" s="23"/>
      <c r="L753" s="18"/>
      <c r="M753" s="7"/>
      <c r="N753" s="44"/>
      <c r="O753" s="7"/>
      <c r="P753" s="18"/>
    </row>
    <row r="754" spans="2:16" ht="13">
      <c r="B754" s="24"/>
      <c r="F754" s="23"/>
      <c r="L754" s="18"/>
      <c r="M754" s="7"/>
      <c r="N754" s="44"/>
      <c r="O754" s="7"/>
      <c r="P754" s="18"/>
    </row>
    <row r="755" spans="2:16" ht="13">
      <c r="B755" s="24"/>
      <c r="F755" s="23"/>
      <c r="L755" s="18"/>
      <c r="M755" s="7"/>
      <c r="N755" s="44"/>
      <c r="O755" s="7"/>
      <c r="P755" s="18"/>
    </row>
    <row r="756" spans="2:16" ht="13">
      <c r="B756" s="24"/>
      <c r="F756" s="23"/>
      <c r="L756" s="18"/>
      <c r="M756" s="7"/>
      <c r="N756" s="44"/>
      <c r="O756" s="7"/>
      <c r="P756" s="18"/>
    </row>
    <row r="757" spans="2:16" ht="13">
      <c r="B757" s="24"/>
      <c r="F757" s="23"/>
      <c r="L757" s="18"/>
      <c r="M757" s="7"/>
      <c r="N757" s="44"/>
      <c r="O757" s="7"/>
      <c r="P757" s="18"/>
    </row>
    <row r="758" spans="2:16" ht="13">
      <c r="B758" s="24"/>
      <c r="F758" s="23"/>
      <c r="L758" s="18"/>
      <c r="M758" s="7"/>
      <c r="N758" s="44"/>
      <c r="O758" s="7"/>
      <c r="P758" s="18"/>
    </row>
    <row r="759" spans="2:16" ht="13">
      <c r="B759" s="24"/>
      <c r="F759" s="23"/>
      <c r="L759" s="18"/>
      <c r="M759" s="7"/>
      <c r="N759" s="44"/>
      <c r="O759" s="7"/>
      <c r="P759" s="18"/>
    </row>
    <row r="760" spans="2:16" ht="13">
      <c r="B760" s="24"/>
      <c r="F760" s="23"/>
      <c r="L760" s="18"/>
      <c r="M760" s="7"/>
      <c r="N760" s="44"/>
      <c r="O760" s="7"/>
      <c r="P760" s="18"/>
    </row>
    <row r="761" spans="2:16" ht="13">
      <c r="B761" s="24"/>
      <c r="F761" s="23"/>
      <c r="L761" s="18"/>
      <c r="M761" s="7"/>
      <c r="N761" s="44"/>
      <c r="O761" s="7"/>
      <c r="P761" s="18"/>
    </row>
    <row r="762" spans="2:16" ht="13">
      <c r="B762" s="24"/>
      <c r="F762" s="23"/>
      <c r="L762" s="18"/>
      <c r="M762" s="7"/>
      <c r="N762" s="44"/>
      <c r="O762" s="7"/>
      <c r="P762" s="18"/>
    </row>
    <row r="763" spans="2:16" ht="13">
      <c r="B763" s="24"/>
      <c r="F763" s="23"/>
      <c r="L763" s="18"/>
      <c r="M763" s="7"/>
      <c r="N763" s="44"/>
      <c r="O763" s="7"/>
      <c r="P763" s="18"/>
    </row>
    <row r="764" spans="2:16" ht="13">
      <c r="B764" s="24"/>
      <c r="F764" s="23"/>
      <c r="L764" s="18"/>
      <c r="M764" s="7"/>
      <c r="N764" s="44"/>
      <c r="O764" s="7"/>
      <c r="P764" s="18"/>
    </row>
    <row r="765" spans="2:16" ht="13">
      <c r="B765" s="24"/>
      <c r="F765" s="23"/>
      <c r="L765" s="18"/>
      <c r="M765" s="7"/>
      <c r="N765" s="44"/>
      <c r="O765" s="7"/>
      <c r="P765" s="18"/>
    </row>
    <row r="766" spans="2:16" ht="13">
      <c r="B766" s="24"/>
      <c r="F766" s="23"/>
      <c r="L766" s="18"/>
      <c r="M766" s="7"/>
      <c r="N766" s="44"/>
      <c r="O766" s="7"/>
      <c r="P766" s="18"/>
    </row>
    <row r="767" spans="2:16" ht="13">
      <c r="B767" s="24"/>
      <c r="F767" s="23"/>
      <c r="L767" s="18"/>
      <c r="M767" s="7"/>
      <c r="N767" s="44"/>
      <c r="O767" s="7"/>
      <c r="P767" s="18"/>
    </row>
    <row r="768" spans="2:16" ht="13">
      <c r="B768" s="24"/>
      <c r="F768" s="23"/>
      <c r="L768" s="18"/>
      <c r="M768" s="7"/>
      <c r="N768" s="44"/>
      <c r="O768" s="7"/>
      <c r="P768" s="18"/>
    </row>
    <row r="769" spans="2:16" ht="13">
      <c r="B769" s="24"/>
      <c r="F769" s="23"/>
      <c r="L769" s="18"/>
      <c r="M769" s="7"/>
      <c r="N769" s="44"/>
      <c r="O769" s="7"/>
      <c r="P769" s="18"/>
    </row>
    <row r="770" spans="2:16" ht="13">
      <c r="B770" s="24"/>
      <c r="F770" s="23"/>
      <c r="L770" s="18"/>
      <c r="M770" s="7"/>
      <c r="N770" s="44"/>
      <c r="O770" s="7"/>
      <c r="P770" s="18"/>
    </row>
    <row r="771" spans="2:16" ht="13">
      <c r="B771" s="24"/>
      <c r="F771" s="23"/>
      <c r="L771" s="18"/>
      <c r="M771" s="7"/>
      <c r="N771" s="44"/>
      <c r="O771" s="7"/>
      <c r="P771" s="18"/>
    </row>
    <row r="772" spans="2:16" ht="13">
      <c r="B772" s="24"/>
      <c r="F772" s="23"/>
      <c r="L772" s="18"/>
      <c r="M772" s="7"/>
      <c r="N772" s="44"/>
      <c r="O772" s="7"/>
      <c r="P772" s="18"/>
    </row>
    <row r="773" spans="2:16" ht="13">
      <c r="B773" s="24"/>
      <c r="F773" s="23"/>
      <c r="L773" s="18"/>
      <c r="M773" s="7"/>
      <c r="N773" s="44"/>
      <c r="O773" s="7"/>
      <c r="P773" s="18"/>
    </row>
    <row r="774" spans="2:16" ht="13">
      <c r="B774" s="24"/>
      <c r="F774" s="23"/>
      <c r="L774" s="18"/>
      <c r="M774" s="7"/>
      <c r="N774" s="44"/>
      <c r="O774" s="7"/>
      <c r="P774" s="18"/>
    </row>
    <row r="775" spans="2:16" ht="13">
      <c r="B775" s="24"/>
      <c r="F775" s="23"/>
      <c r="L775" s="18"/>
      <c r="M775" s="7"/>
      <c r="N775" s="44"/>
      <c r="O775" s="7"/>
      <c r="P775" s="18"/>
    </row>
    <row r="776" spans="2:16" ht="13">
      <c r="B776" s="24"/>
      <c r="F776" s="23"/>
      <c r="L776" s="18"/>
      <c r="M776" s="7"/>
      <c r="N776" s="44"/>
      <c r="O776" s="7"/>
      <c r="P776" s="18"/>
    </row>
    <row r="777" spans="2:16" ht="13">
      <c r="B777" s="24"/>
      <c r="F777" s="23"/>
      <c r="L777" s="18"/>
      <c r="M777" s="7"/>
      <c r="N777" s="44"/>
      <c r="O777" s="7"/>
      <c r="P777" s="18"/>
    </row>
    <row r="778" spans="2:16" ht="13">
      <c r="B778" s="24"/>
      <c r="F778" s="23"/>
      <c r="L778" s="18"/>
      <c r="M778" s="7"/>
      <c r="N778" s="44"/>
      <c r="O778" s="7"/>
      <c r="P778" s="18"/>
    </row>
    <row r="779" spans="2:16" ht="13">
      <c r="B779" s="24"/>
      <c r="F779" s="23"/>
      <c r="L779" s="18"/>
      <c r="M779" s="7"/>
      <c r="N779" s="44"/>
      <c r="O779" s="7"/>
      <c r="P779" s="18"/>
    </row>
    <row r="780" spans="2:16" ht="13">
      <c r="B780" s="24"/>
      <c r="F780" s="23"/>
      <c r="L780" s="18"/>
      <c r="M780" s="7"/>
      <c r="N780" s="44"/>
      <c r="O780" s="7"/>
      <c r="P780" s="18"/>
    </row>
    <row r="781" spans="2:16" ht="13">
      <c r="B781" s="24"/>
      <c r="F781" s="23"/>
      <c r="L781" s="18"/>
      <c r="M781" s="7"/>
      <c r="N781" s="44"/>
      <c r="O781" s="7"/>
      <c r="P781" s="18"/>
    </row>
    <row r="782" spans="2:16" ht="13">
      <c r="B782" s="24"/>
      <c r="F782" s="23"/>
      <c r="L782" s="18"/>
      <c r="M782" s="7"/>
      <c r="N782" s="44"/>
      <c r="O782" s="7"/>
      <c r="P782" s="18"/>
    </row>
    <row r="783" spans="2:16" ht="13">
      <c r="B783" s="24"/>
      <c r="F783" s="23"/>
      <c r="L783" s="18"/>
      <c r="M783" s="7"/>
      <c r="N783" s="44"/>
      <c r="O783" s="7"/>
      <c r="P783" s="18"/>
    </row>
    <row r="784" spans="2:16" ht="13">
      <c r="B784" s="24"/>
      <c r="F784" s="23"/>
      <c r="L784" s="18"/>
      <c r="M784" s="7"/>
      <c r="N784" s="44"/>
      <c r="O784" s="7"/>
      <c r="P784" s="18"/>
    </row>
    <row r="785" spans="2:16" ht="13">
      <c r="B785" s="24"/>
      <c r="F785" s="23"/>
      <c r="L785" s="18"/>
      <c r="M785" s="7"/>
      <c r="N785" s="44"/>
      <c r="O785" s="7"/>
      <c r="P785" s="18"/>
    </row>
    <row r="786" spans="2:16" ht="13">
      <c r="B786" s="24"/>
      <c r="F786" s="23"/>
      <c r="L786" s="18"/>
      <c r="M786" s="7"/>
      <c r="N786" s="44"/>
      <c r="O786" s="7"/>
      <c r="P786" s="18"/>
    </row>
    <row r="787" spans="2:16" ht="13">
      <c r="B787" s="24"/>
      <c r="F787" s="23"/>
      <c r="L787" s="18"/>
      <c r="M787" s="7"/>
      <c r="N787" s="44"/>
      <c r="O787" s="7"/>
      <c r="P787" s="18"/>
    </row>
    <row r="788" spans="2:16" ht="13">
      <c r="B788" s="24"/>
      <c r="F788" s="23"/>
      <c r="L788" s="18"/>
      <c r="M788" s="7"/>
      <c r="N788" s="44"/>
      <c r="O788" s="7"/>
      <c r="P788" s="18"/>
    </row>
    <row r="789" spans="2:16" ht="13">
      <c r="B789" s="24"/>
      <c r="F789" s="23"/>
      <c r="L789" s="18"/>
      <c r="M789" s="7"/>
      <c r="N789" s="44"/>
      <c r="O789" s="7"/>
      <c r="P789" s="18"/>
    </row>
    <row r="790" spans="2:16" ht="13">
      <c r="B790" s="24"/>
      <c r="F790" s="23"/>
      <c r="L790" s="18"/>
      <c r="M790" s="7"/>
      <c r="N790" s="44"/>
      <c r="O790" s="7"/>
      <c r="P790" s="18"/>
    </row>
    <row r="791" spans="2:16" ht="13">
      <c r="B791" s="24"/>
      <c r="F791" s="23"/>
      <c r="L791" s="18"/>
      <c r="M791" s="7"/>
      <c r="N791" s="44"/>
      <c r="O791" s="7"/>
      <c r="P791" s="18"/>
    </row>
    <row r="792" spans="2:16" ht="13">
      <c r="B792" s="24"/>
      <c r="F792" s="23"/>
      <c r="L792" s="18"/>
      <c r="M792" s="7"/>
      <c r="N792" s="44"/>
      <c r="O792" s="7"/>
      <c r="P792" s="18"/>
    </row>
    <row r="793" spans="2:16" ht="13">
      <c r="B793" s="24"/>
      <c r="F793" s="23"/>
      <c r="L793" s="18"/>
      <c r="M793" s="7"/>
      <c r="N793" s="44"/>
      <c r="O793" s="7"/>
      <c r="P793" s="18"/>
    </row>
    <row r="794" spans="2:16" ht="13">
      <c r="B794" s="24"/>
      <c r="F794" s="23"/>
      <c r="L794" s="18"/>
      <c r="M794" s="7"/>
      <c r="N794" s="44"/>
      <c r="O794" s="7"/>
      <c r="P794" s="18"/>
    </row>
    <row r="795" spans="2:16" ht="13">
      <c r="B795" s="24"/>
      <c r="F795" s="23"/>
      <c r="L795" s="18"/>
      <c r="M795" s="7"/>
      <c r="N795" s="44"/>
      <c r="O795" s="7"/>
      <c r="P795" s="18"/>
    </row>
    <row r="796" spans="2:16" ht="13">
      <c r="B796" s="24"/>
      <c r="F796" s="23"/>
      <c r="L796" s="18"/>
      <c r="M796" s="7"/>
      <c r="N796" s="44"/>
      <c r="O796" s="7"/>
      <c r="P796" s="18"/>
    </row>
    <row r="797" spans="2:16" ht="13">
      <c r="B797" s="24"/>
      <c r="F797" s="23"/>
      <c r="L797" s="18"/>
      <c r="M797" s="7"/>
      <c r="N797" s="44"/>
      <c r="O797" s="7"/>
      <c r="P797" s="18"/>
    </row>
    <row r="798" spans="2:16" ht="13">
      <c r="B798" s="24"/>
      <c r="F798" s="23"/>
      <c r="L798" s="18"/>
      <c r="M798" s="7"/>
      <c r="N798" s="44"/>
      <c r="O798" s="7"/>
      <c r="P798" s="18"/>
    </row>
    <row r="799" spans="2:16" ht="13">
      <c r="B799" s="24"/>
      <c r="F799" s="23"/>
      <c r="L799" s="18"/>
      <c r="M799" s="7"/>
      <c r="N799" s="44"/>
      <c r="O799" s="7"/>
      <c r="P799" s="18"/>
    </row>
    <row r="800" spans="2:16" ht="13">
      <c r="B800" s="24"/>
      <c r="F800" s="23"/>
      <c r="L800" s="18"/>
      <c r="M800" s="7"/>
      <c r="N800" s="44"/>
      <c r="O800" s="7"/>
      <c r="P800" s="18"/>
    </row>
    <row r="801" spans="2:16" ht="13">
      <c r="B801" s="24"/>
      <c r="F801" s="23"/>
      <c r="L801" s="18"/>
      <c r="M801" s="7"/>
      <c r="N801" s="44"/>
      <c r="O801" s="7"/>
      <c r="P801" s="18"/>
    </row>
    <row r="802" spans="2:16" ht="13">
      <c r="B802" s="24"/>
      <c r="F802" s="23"/>
      <c r="L802" s="18"/>
      <c r="M802" s="7"/>
      <c r="N802" s="44"/>
      <c r="O802" s="7"/>
      <c r="P802" s="18"/>
    </row>
    <row r="803" spans="2:16" ht="13">
      <c r="B803" s="24"/>
      <c r="F803" s="23"/>
      <c r="L803" s="18"/>
      <c r="M803" s="7"/>
      <c r="N803" s="44"/>
      <c r="O803" s="7"/>
      <c r="P803" s="18"/>
    </row>
    <row r="804" spans="2:16" ht="13">
      <c r="B804" s="24"/>
      <c r="F804" s="23"/>
      <c r="L804" s="18"/>
      <c r="M804" s="7"/>
      <c r="N804" s="44"/>
      <c r="O804" s="7"/>
      <c r="P804" s="18"/>
    </row>
    <row r="805" spans="2:16" ht="13">
      <c r="B805" s="24"/>
      <c r="F805" s="23"/>
      <c r="L805" s="18"/>
      <c r="M805" s="7"/>
      <c r="N805" s="44"/>
      <c r="O805" s="7"/>
      <c r="P805" s="18"/>
    </row>
    <row r="806" spans="2:16" ht="13">
      <c r="B806" s="24"/>
      <c r="F806" s="23"/>
      <c r="L806" s="18"/>
      <c r="M806" s="7"/>
      <c r="N806" s="44"/>
      <c r="O806" s="7"/>
      <c r="P806" s="18"/>
    </row>
    <row r="807" spans="2:16" ht="13">
      <c r="B807" s="24"/>
      <c r="F807" s="23"/>
      <c r="L807" s="18"/>
      <c r="M807" s="7"/>
      <c r="N807" s="44"/>
      <c r="O807" s="7"/>
      <c r="P807" s="18"/>
    </row>
    <row r="808" spans="2:16" ht="13">
      <c r="B808" s="24"/>
      <c r="F808" s="23"/>
      <c r="L808" s="18"/>
      <c r="M808" s="7"/>
      <c r="N808" s="44"/>
      <c r="O808" s="7"/>
      <c r="P808" s="18"/>
    </row>
    <row r="809" spans="2:16" ht="13">
      <c r="B809" s="24"/>
      <c r="F809" s="23"/>
      <c r="L809" s="18"/>
      <c r="M809" s="7"/>
      <c r="N809" s="44"/>
      <c r="O809" s="7"/>
      <c r="P809" s="18"/>
    </row>
    <row r="810" spans="2:16" ht="13">
      <c r="B810" s="24"/>
      <c r="F810" s="23"/>
      <c r="L810" s="18"/>
      <c r="M810" s="7"/>
      <c r="N810" s="44"/>
      <c r="O810" s="7"/>
      <c r="P810" s="18"/>
    </row>
    <row r="811" spans="2:16" ht="13">
      <c r="B811" s="24"/>
      <c r="F811" s="23"/>
      <c r="L811" s="18"/>
      <c r="M811" s="7"/>
      <c r="N811" s="44"/>
      <c r="O811" s="7"/>
      <c r="P811" s="18"/>
    </row>
    <row r="812" spans="2:16" ht="13">
      <c r="B812" s="24"/>
      <c r="F812" s="23"/>
      <c r="L812" s="18"/>
      <c r="M812" s="7"/>
      <c r="N812" s="44"/>
      <c r="O812" s="7"/>
      <c r="P812" s="18"/>
    </row>
    <row r="813" spans="2:16" ht="13">
      <c r="B813" s="24"/>
      <c r="F813" s="23"/>
      <c r="L813" s="18"/>
      <c r="M813" s="7"/>
      <c r="N813" s="44"/>
      <c r="O813" s="7"/>
      <c r="P813" s="18"/>
    </row>
    <row r="814" spans="2:16" ht="13">
      <c r="B814" s="24"/>
      <c r="F814" s="23"/>
      <c r="L814" s="18"/>
      <c r="M814" s="7"/>
      <c r="N814" s="44"/>
      <c r="O814" s="7"/>
      <c r="P814" s="18"/>
    </row>
    <row r="815" spans="2:16" ht="13">
      <c r="B815" s="24"/>
      <c r="F815" s="23"/>
      <c r="L815" s="18"/>
      <c r="M815" s="7"/>
      <c r="N815" s="44"/>
      <c r="O815" s="7"/>
      <c r="P815" s="18"/>
    </row>
    <row r="816" spans="2:16" ht="13">
      <c r="B816" s="24"/>
      <c r="F816" s="23"/>
      <c r="L816" s="18"/>
      <c r="M816" s="7"/>
      <c r="N816" s="44"/>
      <c r="O816" s="7"/>
      <c r="P816" s="18"/>
    </row>
    <row r="817" spans="2:16" ht="13">
      <c r="B817" s="24"/>
      <c r="F817" s="23"/>
      <c r="L817" s="18"/>
      <c r="M817" s="7"/>
      <c r="N817" s="44"/>
      <c r="O817" s="7"/>
      <c r="P817" s="18"/>
    </row>
    <row r="818" spans="2:16" ht="13">
      <c r="B818" s="24"/>
      <c r="F818" s="23"/>
      <c r="L818" s="18"/>
      <c r="M818" s="7"/>
      <c r="N818" s="44"/>
      <c r="O818" s="7"/>
      <c r="P818" s="18"/>
    </row>
    <row r="819" spans="2:16" ht="13">
      <c r="B819" s="24"/>
      <c r="F819" s="23"/>
      <c r="L819" s="18"/>
      <c r="M819" s="7"/>
      <c r="N819" s="44"/>
      <c r="O819" s="7"/>
      <c r="P819" s="18"/>
    </row>
    <row r="820" spans="2:16" ht="13">
      <c r="B820" s="24"/>
      <c r="F820" s="23"/>
      <c r="L820" s="18"/>
      <c r="M820" s="7"/>
      <c r="N820" s="44"/>
      <c r="O820" s="7"/>
      <c r="P820" s="18"/>
    </row>
    <row r="821" spans="2:16" ht="13">
      <c r="B821" s="24"/>
      <c r="F821" s="23"/>
      <c r="L821" s="18"/>
      <c r="M821" s="7"/>
      <c r="N821" s="44"/>
      <c r="O821" s="7"/>
      <c r="P821" s="18"/>
    </row>
    <row r="822" spans="2:16" ht="13">
      <c r="B822" s="24"/>
      <c r="F822" s="23"/>
      <c r="L822" s="18"/>
      <c r="M822" s="7"/>
      <c r="N822" s="44"/>
      <c r="O822" s="7"/>
      <c r="P822" s="18"/>
    </row>
    <row r="823" spans="2:16" ht="13">
      <c r="B823" s="24"/>
      <c r="F823" s="23"/>
      <c r="L823" s="18"/>
      <c r="M823" s="7"/>
      <c r="N823" s="44"/>
      <c r="O823" s="7"/>
      <c r="P823" s="18"/>
    </row>
    <row r="824" spans="2:16" ht="13">
      <c r="B824" s="24"/>
      <c r="F824" s="23"/>
      <c r="L824" s="18"/>
      <c r="M824" s="7"/>
      <c r="N824" s="44"/>
      <c r="O824" s="7"/>
      <c r="P824" s="18"/>
    </row>
    <row r="825" spans="2:16" ht="13">
      <c r="B825" s="24"/>
      <c r="F825" s="23"/>
      <c r="L825" s="18"/>
      <c r="M825" s="7"/>
      <c r="N825" s="44"/>
      <c r="O825" s="7"/>
      <c r="P825" s="18"/>
    </row>
    <row r="826" spans="2:16" ht="13">
      <c r="B826" s="24"/>
      <c r="F826" s="23"/>
      <c r="L826" s="18"/>
      <c r="M826" s="7"/>
      <c r="N826" s="44"/>
      <c r="O826" s="7"/>
      <c r="P826" s="18"/>
    </row>
    <row r="827" spans="2:16" ht="13">
      <c r="B827" s="24"/>
      <c r="F827" s="23"/>
      <c r="L827" s="18"/>
      <c r="M827" s="7"/>
      <c r="N827" s="44"/>
      <c r="O827" s="7"/>
      <c r="P827" s="18"/>
    </row>
    <row r="828" spans="2:16" ht="13">
      <c r="B828" s="24"/>
      <c r="F828" s="23"/>
      <c r="L828" s="18"/>
      <c r="M828" s="7"/>
      <c r="N828" s="44"/>
      <c r="O828" s="7"/>
      <c r="P828" s="18"/>
    </row>
    <row r="829" spans="2:16" ht="13">
      <c r="B829" s="24"/>
      <c r="F829" s="23"/>
      <c r="L829" s="18"/>
      <c r="M829" s="7"/>
      <c r="N829" s="44"/>
      <c r="O829" s="7"/>
      <c r="P829" s="18"/>
    </row>
    <row r="830" spans="2:16" ht="13">
      <c r="B830" s="24"/>
      <c r="F830" s="23"/>
      <c r="L830" s="18"/>
      <c r="M830" s="7"/>
      <c r="N830" s="44"/>
      <c r="O830" s="7"/>
      <c r="P830" s="18"/>
    </row>
    <row r="831" spans="2:16" ht="13">
      <c r="B831" s="24"/>
      <c r="F831" s="23"/>
      <c r="L831" s="18"/>
      <c r="M831" s="7"/>
      <c r="N831" s="44"/>
      <c r="O831" s="7"/>
      <c r="P831" s="18"/>
    </row>
    <row r="832" spans="2:16" ht="13">
      <c r="B832" s="24"/>
      <c r="F832" s="23"/>
      <c r="L832" s="18"/>
      <c r="M832" s="7"/>
      <c r="N832" s="44"/>
      <c r="O832" s="7"/>
      <c r="P832" s="18"/>
    </row>
    <row r="833" spans="2:16" ht="13">
      <c r="B833" s="24"/>
      <c r="F833" s="23"/>
      <c r="L833" s="18"/>
      <c r="M833" s="7"/>
      <c r="N833" s="44"/>
      <c r="O833" s="7"/>
      <c r="P833" s="18"/>
    </row>
    <row r="834" spans="2:16" ht="13">
      <c r="B834" s="24"/>
      <c r="F834" s="23"/>
      <c r="L834" s="18"/>
      <c r="M834" s="7"/>
      <c r="N834" s="44"/>
      <c r="O834" s="7"/>
      <c r="P834" s="18"/>
    </row>
    <row r="835" spans="2:16" ht="13">
      <c r="B835" s="24"/>
      <c r="F835" s="23"/>
      <c r="L835" s="18"/>
      <c r="M835" s="7"/>
      <c r="N835" s="44"/>
      <c r="O835" s="7"/>
      <c r="P835" s="18"/>
    </row>
    <row r="836" spans="2:16" ht="13">
      <c r="B836" s="24"/>
      <c r="F836" s="23"/>
      <c r="L836" s="18"/>
      <c r="M836" s="7"/>
      <c r="N836" s="44"/>
      <c r="O836" s="7"/>
      <c r="P836" s="18"/>
    </row>
    <row r="837" spans="2:16" ht="13">
      <c r="B837" s="24"/>
      <c r="F837" s="23"/>
      <c r="L837" s="18"/>
      <c r="M837" s="7"/>
      <c r="N837" s="44"/>
      <c r="O837" s="7"/>
      <c r="P837" s="18"/>
    </row>
    <row r="838" spans="2:16" ht="13">
      <c r="B838" s="24"/>
      <c r="F838" s="23"/>
      <c r="L838" s="18"/>
      <c r="M838" s="7"/>
      <c r="N838" s="44"/>
      <c r="O838" s="7"/>
      <c r="P838" s="18"/>
    </row>
    <row r="839" spans="2:16" ht="13">
      <c r="B839" s="24"/>
      <c r="F839" s="23"/>
      <c r="L839" s="18"/>
      <c r="M839" s="7"/>
      <c r="N839" s="44"/>
      <c r="O839" s="7"/>
      <c r="P839" s="18"/>
    </row>
    <row r="840" spans="2:16" ht="13">
      <c r="B840" s="24"/>
      <c r="F840" s="23"/>
      <c r="L840" s="18"/>
      <c r="M840" s="7"/>
      <c r="N840" s="44"/>
      <c r="O840" s="7"/>
      <c r="P840" s="18"/>
    </row>
    <row r="841" spans="2:16" ht="13">
      <c r="B841" s="24"/>
      <c r="F841" s="23"/>
      <c r="L841" s="18"/>
      <c r="M841" s="7"/>
      <c r="N841" s="44"/>
      <c r="O841" s="7"/>
      <c r="P841" s="18"/>
    </row>
    <row r="842" spans="2:16" ht="13">
      <c r="B842" s="24"/>
      <c r="F842" s="23"/>
      <c r="L842" s="18"/>
      <c r="M842" s="7"/>
      <c r="N842" s="44"/>
      <c r="O842" s="7"/>
      <c r="P842" s="18"/>
    </row>
    <row r="843" spans="2:16" ht="13">
      <c r="B843" s="24"/>
      <c r="F843" s="23"/>
      <c r="L843" s="18"/>
      <c r="M843" s="7"/>
      <c r="N843" s="44"/>
      <c r="O843" s="7"/>
      <c r="P843" s="18"/>
    </row>
    <row r="844" spans="2:16" ht="13">
      <c r="B844" s="24"/>
      <c r="F844" s="23"/>
      <c r="L844" s="18"/>
      <c r="M844" s="7"/>
      <c r="N844" s="44"/>
      <c r="O844" s="7"/>
      <c r="P844" s="18"/>
    </row>
    <row r="845" spans="2:16" ht="13">
      <c r="B845" s="24"/>
      <c r="F845" s="23"/>
      <c r="L845" s="18"/>
      <c r="M845" s="7"/>
      <c r="N845" s="44"/>
      <c r="O845" s="7"/>
      <c r="P845" s="18"/>
    </row>
    <row r="846" spans="2:16" ht="13">
      <c r="B846" s="24"/>
      <c r="F846" s="23"/>
      <c r="L846" s="18"/>
      <c r="M846" s="7"/>
      <c r="N846" s="44"/>
      <c r="O846" s="7"/>
      <c r="P846" s="18"/>
    </row>
    <row r="847" spans="2:16" ht="13">
      <c r="B847" s="24"/>
      <c r="F847" s="23"/>
      <c r="L847" s="18"/>
      <c r="M847" s="7"/>
      <c r="N847" s="44"/>
      <c r="O847" s="7"/>
      <c r="P847" s="18"/>
    </row>
    <row r="848" spans="2:16" ht="13">
      <c r="B848" s="24"/>
      <c r="F848" s="23"/>
      <c r="L848" s="18"/>
      <c r="M848" s="7"/>
      <c r="N848" s="44"/>
      <c r="O848" s="7"/>
      <c r="P848" s="18"/>
    </row>
    <row r="849" spans="2:16" ht="13">
      <c r="B849" s="24"/>
      <c r="F849" s="23"/>
      <c r="L849" s="18"/>
      <c r="M849" s="7"/>
      <c r="N849" s="44"/>
      <c r="O849" s="7"/>
      <c r="P849" s="18"/>
    </row>
    <row r="850" spans="2:16" ht="13">
      <c r="B850" s="24"/>
      <c r="F850" s="23"/>
      <c r="L850" s="18"/>
      <c r="M850" s="7"/>
      <c r="N850" s="44"/>
      <c r="O850" s="7"/>
      <c r="P850" s="18"/>
    </row>
    <row r="851" spans="2:16" ht="13">
      <c r="B851" s="24"/>
      <c r="F851" s="23"/>
      <c r="L851" s="18"/>
      <c r="M851" s="7"/>
      <c r="N851" s="44"/>
      <c r="O851" s="7"/>
      <c r="P851" s="18"/>
    </row>
    <row r="852" spans="2:16" ht="13">
      <c r="B852" s="24"/>
      <c r="F852" s="23"/>
      <c r="L852" s="18"/>
      <c r="M852" s="7"/>
      <c r="N852" s="44"/>
      <c r="O852" s="7"/>
      <c r="P852" s="18"/>
    </row>
    <row r="853" spans="2:16" ht="13">
      <c r="B853" s="24"/>
      <c r="F853" s="23"/>
      <c r="L853" s="18"/>
      <c r="M853" s="7"/>
      <c r="N853" s="44"/>
      <c r="O853" s="7"/>
      <c r="P853" s="18"/>
    </row>
    <row r="854" spans="2:16" ht="13">
      <c r="B854" s="24"/>
      <c r="F854" s="23"/>
      <c r="L854" s="18"/>
      <c r="M854" s="7"/>
      <c r="N854" s="44"/>
      <c r="O854" s="7"/>
      <c r="P854" s="18"/>
    </row>
    <row r="855" spans="2:16" ht="13">
      <c r="B855" s="24"/>
      <c r="F855" s="23"/>
      <c r="L855" s="18"/>
      <c r="M855" s="7"/>
      <c r="N855" s="44"/>
      <c r="O855" s="7"/>
      <c r="P855" s="18"/>
    </row>
    <row r="856" spans="2:16" ht="13">
      <c r="B856" s="24"/>
      <c r="F856" s="23"/>
      <c r="L856" s="18"/>
      <c r="M856" s="7"/>
      <c r="N856" s="44"/>
      <c r="O856" s="7"/>
      <c r="P856" s="18"/>
    </row>
    <row r="857" spans="2:16" ht="13">
      <c r="B857" s="24"/>
      <c r="F857" s="23"/>
      <c r="L857" s="18"/>
      <c r="M857" s="7"/>
      <c r="N857" s="44"/>
      <c r="O857" s="7"/>
      <c r="P857" s="18"/>
    </row>
    <row r="858" spans="2:16" ht="13">
      <c r="B858" s="24"/>
      <c r="F858" s="23"/>
      <c r="L858" s="18"/>
      <c r="M858" s="7"/>
      <c r="N858" s="44"/>
      <c r="O858" s="7"/>
      <c r="P858" s="18"/>
    </row>
    <row r="859" spans="2:16" ht="13">
      <c r="B859" s="24"/>
      <c r="F859" s="23"/>
      <c r="L859" s="18"/>
      <c r="M859" s="7"/>
      <c r="N859" s="44"/>
      <c r="O859" s="7"/>
      <c r="P859" s="18"/>
    </row>
    <row r="860" spans="2:16" ht="13">
      <c r="B860" s="24"/>
      <c r="F860" s="23"/>
      <c r="L860" s="18"/>
      <c r="M860" s="7"/>
      <c r="N860" s="44"/>
      <c r="O860" s="7"/>
      <c r="P860" s="18"/>
    </row>
    <row r="861" spans="2:16" ht="13">
      <c r="B861" s="24"/>
      <c r="F861" s="23"/>
      <c r="L861" s="18"/>
      <c r="M861" s="7"/>
      <c r="N861" s="44"/>
      <c r="O861" s="7"/>
      <c r="P861" s="18"/>
    </row>
    <row r="862" spans="2:16" ht="13">
      <c r="B862" s="24"/>
      <c r="F862" s="23"/>
      <c r="L862" s="18"/>
      <c r="M862" s="7"/>
      <c r="N862" s="44"/>
      <c r="O862" s="7"/>
      <c r="P862" s="18"/>
    </row>
    <row r="863" spans="2:16" ht="13">
      <c r="B863" s="24"/>
      <c r="F863" s="23"/>
      <c r="L863" s="18"/>
      <c r="M863" s="7"/>
      <c r="N863" s="44"/>
      <c r="O863" s="7"/>
      <c r="P863" s="18"/>
    </row>
    <row r="864" spans="2:16" ht="13">
      <c r="B864" s="24"/>
      <c r="F864" s="23"/>
      <c r="L864" s="18"/>
      <c r="M864" s="7"/>
      <c r="N864" s="44"/>
      <c r="O864" s="7"/>
      <c r="P864" s="18"/>
    </row>
    <row r="865" spans="2:16" ht="13">
      <c r="B865" s="24"/>
      <c r="F865" s="23"/>
      <c r="L865" s="18"/>
      <c r="M865" s="7"/>
      <c r="N865" s="44"/>
      <c r="O865" s="7"/>
      <c r="P865" s="18"/>
    </row>
    <row r="866" spans="2:16" ht="13">
      <c r="B866" s="24"/>
      <c r="F866" s="23"/>
      <c r="L866" s="18"/>
      <c r="M866" s="7"/>
      <c r="N866" s="44"/>
      <c r="O866" s="7"/>
      <c r="P866" s="18"/>
    </row>
    <row r="867" spans="2:16" ht="13">
      <c r="B867" s="24"/>
      <c r="F867" s="23"/>
      <c r="L867" s="18"/>
      <c r="M867" s="7"/>
      <c r="N867" s="44"/>
      <c r="O867" s="7"/>
      <c r="P867" s="18"/>
    </row>
    <row r="868" spans="2:16" ht="13">
      <c r="B868" s="24"/>
      <c r="F868" s="23"/>
      <c r="L868" s="18"/>
      <c r="M868" s="7"/>
      <c r="N868" s="44"/>
      <c r="O868" s="7"/>
      <c r="P868" s="18"/>
    </row>
    <row r="869" spans="2:16" ht="13">
      <c r="B869" s="24"/>
      <c r="F869" s="23"/>
      <c r="L869" s="18"/>
      <c r="M869" s="7"/>
      <c r="N869" s="44"/>
      <c r="O869" s="7"/>
      <c r="P869" s="18"/>
    </row>
    <row r="870" spans="2:16" ht="13">
      <c r="B870" s="24"/>
      <c r="F870" s="23"/>
      <c r="L870" s="18"/>
      <c r="M870" s="7"/>
      <c r="N870" s="44"/>
      <c r="O870" s="7"/>
      <c r="P870" s="18"/>
    </row>
    <row r="871" spans="2:16" ht="13">
      <c r="B871" s="24"/>
      <c r="F871" s="23"/>
      <c r="L871" s="18"/>
      <c r="M871" s="7"/>
      <c r="N871" s="44"/>
      <c r="O871" s="7"/>
      <c r="P871" s="18"/>
    </row>
    <row r="872" spans="2:16" ht="13">
      <c r="B872" s="24"/>
      <c r="F872" s="23"/>
      <c r="L872" s="18"/>
      <c r="M872" s="7"/>
      <c r="N872" s="44"/>
      <c r="O872" s="7"/>
      <c r="P872" s="18"/>
    </row>
    <row r="873" spans="2:16" ht="13">
      <c r="B873" s="24"/>
      <c r="F873" s="23"/>
      <c r="L873" s="18"/>
      <c r="M873" s="7"/>
      <c r="N873" s="44"/>
      <c r="O873" s="7"/>
      <c r="P873" s="18"/>
    </row>
    <row r="874" spans="2:16" ht="13">
      <c r="B874" s="24"/>
      <c r="F874" s="23"/>
      <c r="L874" s="18"/>
      <c r="M874" s="7"/>
      <c r="N874" s="44"/>
      <c r="O874" s="7"/>
      <c r="P874" s="18"/>
    </row>
    <row r="875" spans="2:16" ht="13">
      <c r="B875" s="24"/>
      <c r="F875" s="23"/>
      <c r="L875" s="18"/>
      <c r="M875" s="7"/>
      <c r="N875" s="44"/>
      <c r="O875" s="7"/>
      <c r="P875" s="18"/>
    </row>
    <row r="876" spans="2:16" ht="13">
      <c r="B876" s="24"/>
      <c r="F876" s="23"/>
      <c r="L876" s="18"/>
      <c r="M876" s="7"/>
      <c r="N876" s="44"/>
      <c r="O876" s="7"/>
      <c r="P876" s="18"/>
    </row>
    <row r="877" spans="2:16" ht="13">
      <c r="B877" s="24"/>
      <c r="F877" s="23"/>
      <c r="L877" s="18"/>
      <c r="M877" s="7"/>
      <c r="N877" s="44"/>
      <c r="O877" s="7"/>
      <c r="P877" s="18"/>
    </row>
    <row r="878" spans="2:16" ht="13">
      <c r="B878" s="24"/>
      <c r="F878" s="23"/>
      <c r="L878" s="18"/>
      <c r="M878" s="7"/>
      <c r="N878" s="44"/>
      <c r="O878" s="7"/>
      <c r="P878" s="18"/>
    </row>
    <row r="879" spans="2:16" ht="13">
      <c r="B879" s="24"/>
      <c r="F879" s="23"/>
      <c r="L879" s="18"/>
      <c r="M879" s="7"/>
      <c r="N879" s="44"/>
      <c r="O879" s="7"/>
      <c r="P879" s="18"/>
    </row>
    <row r="880" spans="2:16" ht="13">
      <c r="B880" s="24"/>
      <c r="F880" s="23"/>
      <c r="L880" s="18"/>
      <c r="M880" s="7"/>
      <c r="N880" s="44"/>
      <c r="O880" s="7"/>
      <c r="P880" s="18"/>
    </row>
    <row r="881" spans="2:16" ht="13">
      <c r="B881" s="24"/>
      <c r="F881" s="23"/>
      <c r="L881" s="18"/>
      <c r="M881" s="7"/>
      <c r="N881" s="44"/>
      <c r="O881" s="7"/>
      <c r="P881" s="18"/>
    </row>
    <row r="882" spans="2:16" ht="13">
      <c r="B882" s="24"/>
      <c r="F882" s="23"/>
      <c r="L882" s="18"/>
      <c r="M882" s="7"/>
      <c r="N882" s="44"/>
      <c r="O882" s="7"/>
      <c r="P882" s="18"/>
    </row>
    <row r="883" spans="2:16" ht="13">
      <c r="B883" s="24"/>
      <c r="F883" s="23"/>
      <c r="L883" s="18"/>
      <c r="M883" s="7"/>
      <c r="N883" s="44"/>
      <c r="O883" s="7"/>
      <c r="P883" s="18"/>
    </row>
    <row r="884" spans="2:16" ht="13">
      <c r="B884" s="24"/>
      <c r="F884" s="23"/>
      <c r="L884" s="18"/>
      <c r="M884" s="7"/>
      <c r="N884" s="44"/>
      <c r="O884" s="7"/>
      <c r="P884" s="18"/>
    </row>
    <row r="885" spans="2:16" ht="13">
      <c r="B885" s="24"/>
      <c r="F885" s="23"/>
      <c r="L885" s="18"/>
      <c r="M885" s="7"/>
      <c r="N885" s="44"/>
      <c r="O885" s="7"/>
      <c r="P885" s="18"/>
    </row>
    <row r="886" spans="2:16" ht="13">
      <c r="B886" s="24"/>
      <c r="F886" s="23"/>
      <c r="L886" s="18"/>
      <c r="M886" s="7"/>
      <c r="N886" s="44"/>
      <c r="O886" s="7"/>
      <c r="P886" s="18"/>
    </row>
    <row r="887" spans="2:16" ht="13">
      <c r="B887" s="24"/>
      <c r="F887" s="23"/>
      <c r="L887" s="18"/>
      <c r="M887" s="7"/>
      <c r="N887" s="44"/>
      <c r="O887" s="7"/>
      <c r="P887" s="18"/>
    </row>
    <row r="888" spans="2:16" ht="13">
      <c r="B888" s="24"/>
      <c r="F888" s="23"/>
      <c r="L888" s="18"/>
      <c r="M888" s="7"/>
      <c r="N888" s="44"/>
      <c r="O888" s="7"/>
      <c r="P888" s="18"/>
    </row>
    <row r="889" spans="2:16" ht="13">
      <c r="B889" s="24"/>
      <c r="F889" s="23"/>
      <c r="L889" s="18"/>
      <c r="M889" s="7"/>
      <c r="N889" s="44"/>
      <c r="O889" s="7"/>
      <c r="P889" s="18"/>
    </row>
    <row r="890" spans="2:16" ht="13">
      <c r="B890" s="24"/>
      <c r="F890" s="23"/>
      <c r="L890" s="18"/>
      <c r="M890" s="7"/>
      <c r="N890" s="44"/>
      <c r="O890" s="7"/>
      <c r="P890" s="18"/>
    </row>
    <row r="891" spans="2:16" ht="13">
      <c r="B891" s="24"/>
      <c r="F891" s="23"/>
      <c r="L891" s="18"/>
      <c r="M891" s="7"/>
      <c r="N891" s="44"/>
      <c r="O891" s="7"/>
      <c r="P891" s="18"/>
    </row>
    <row r="892" spans="2:16" ht="13">
      <c r="B892" s="24"/>
      <c r="F892" s="23"/>
      <c r="L892" s="18"/>
      <c r="M892" s="7"/>
      <c r="N892" s="44"/>
      <c r="O892" s="7"/>
      <c r="P892" s="18"/>
    </row>
    <row r="893" spans="2:16" ht="13">
      <c r="B893" s="24"/>
      <c r="F893" s="23"/>
      <c r="L893" s="18"/>
      <c r="M893" s="7"/>
      <c r="N893" s="44"/>
      <c r="O893" s="7"/>
      <c r="P893" s="18"/>
    </row>
    <row r="894" spans="2:16" ht="13">
      <c r="B894" s="24"/>
      <c r="F894" s="23"/>
      <c r="L894" s="18"/>
      <c r="M894" s="7"/>
      <c r="N894" s="44"/>
      <c r="O894" s="7"/>
      <c r="P894" s="18"/>
    </row>
    <row r="895" spans="2:16" ht="13">
      <c r="B895" s="24"/>
      <c r="F895" s="23"/>
      <c r="L895" s="18"/>
      <c r="M895" s="7"/>
      <c r="N895" s="44"/>
      <c r="O895" s="7"/>
      <c r="P895" s="18"/>
    </row>
    <row r="896" spans="2:16" ht="13">
      <c r="B896" s="24"/>
      <c r="F896" s="23"/>
      <c r="L896" s="18"/>
      <c r="M896" s="7"/>
      <c r="N896" s="44"/>
      <c r="O896" s="7"/>
      <c r="P896" s="18"/>
    </row>
    <row r="897" spans="2:16" ht="13">
      <c r="B897" s="24"/>
      <c r="F897" s="23"/>
      <c r="L897" s="18"/>
      <c r="M897" s="7"/>
      <c r="N897" s="44"/>
      <c r="O897" s="7"/>
      <c r="P897" s="18"/>
    </row>
    <row r="898" spans="2:16" ht="13">
      <c r="B898" s="24"/>
      <c r="F898" s="23"/>
      <c r="L898" s="18"/>
      <c r="M898" s="7"/>
      <c r="N898" s="44"/>
      <c r="O898" s="7"/>
      <c r="P898" s="18"/>
    </row>
    <row r="899" spans="2:16" ht="13">
      <c r="B899" s="24"/>
      <c r="F899" s="23"/>
      <c r="L899" s="18"/>
      <c r="M899" s="7"/>
      <c r="N899" s="44"/>
      <c r="O899" s="7"/>
      <c r="P899" s="18"/>
    </row>
    <row r="900" spans="2:16" ht="13">
      <c r="B900" s="24"/>
      <c r="F900" s="23"/>
      <c r="L900" s="18"/>
      <c r="M900" s="7"/>
      <c r="N900" s="44"/>
      <c r="O900" s="7"/>
      <c r="P900" s="18"/>
    </row>
    <row r="901" spans="2:16" ht="13">
      <c r="B901" s="24"/>
      <c r="F901" s="23"/>
      <c r="L901" s="18"/>
      <c r="M901" s="7"/>
      <c r="N901" s="44"/>
      <c r="O901" s="7"/>
      <c r="P901" s="18"/>
    </row>
    <row r="902" spans="2:16" ht="13">
      <c r="B902" s="24"/>
      <c r="F902" s="23"/>
      <c r="L902" s="18"/>
      <c r="M902" s="7"/>
      <c r="N902" s="44"/>
      <c r="O902" s="7"/>
      <c r="P902" s="18"/>
    </row>
    <row r="903" spans="2:16" ht="13">
      <c r="B903" s="24"/>
      <c r="F903" s="23"/>
      <c r="L903" s="18"/>
      <c r="M903" s="7"/>
      <c r="N903" s="44"/>
      <c r="O903" s="7"/>
      <c r="P903" s="18"/>
    </row>
    <row r="904" spans="2:16" ht="13">
      <c r="B904" s="24"/>
      <c r="F904" s="23"/>
      <c r="L904" s="18"/>
      <c r="M904" s="7"/>
      <c r="N904" s="44"/>
      <c r="O904" s="7"/>
      <c r="P904" s="18"/>
    </row>
    <row r="905" spans="2:16" ht="13">
      <c r="B905" s="24"/>
      <c r="F905" s="23"/>
      <c r="L905" s="18"/>
      <c r="M905" s="7"/>
      <c r="N905" s="44"/>
      <c r="O905" s="7"/>
      <c r="P905" s="18"/>
    </row>
    <row r="906" spans="2:16" ht="13">
      <c r="B906" s="24"/>
      <c r="F906" s="23"/>
      <c r="L906" s="18"/>
      <c r="M906" s="7"/>
      <c r="N906" s="44"/>
      <c r="O906" s="7"/>
      <c r="P906" s="18"/>
    </row>
    <row r="907" spans="2:16" ht="13">
      <c r="B907" s="24"/>
      <c r="F907" s="23"/>
      <c r="L907" s="18"/>
      <c r="M907" s="7"/>
      <c r="N907" s="44"/>
      <c r="O907" s="7"/>
      <c r="P907" s="18"/>
    </row>
    <row r="908" spans="2:16" ht="13">
      <c r="B908" s="24"/>
      <c r="F908" s="23"/>
      <c r="L908" s="18"/>
      <c r="M908" s="7"/>
      <c r="N908" s="44"/>
      <c r="O908" s="7"/>
      <c r="P908" s="18"/>
    </row>
    <row r="909" spans="2:16" ht="13">
      <c r="B909" s="24"/>
      <c r="F909" s="23"/>
      <c r="L909" s="18"/>
      <c r="M909" s="7"/>
      <c r="N909" s="44"/>
      <c r="O909" s="7"/>
      <c r="P909" s="18"/>
    </row>
    <row r="910" spans="2:16" ht="13">
      <c r="B910" s="24"/>
      <c r="F910" s="23"/>
      <c r="L910" s="18"/>
      <c r="M910" s="7"/>
      <c r="N910" s="44"/>
      <c r="O910" s="7"/>
      <c r="P910" s="18"/>
    </row>
    <row r="911" spans="2:16" ht="13">
      <c r="B911" s="24"/>
      <c r="F911" s="23"/>
      <c r="L911" s="18"/>
      <c r="M911" s="7"/>
      <c r="N911" s="44"/>
      <c r="O911" s="7"/>
      <c r="P911" s="18"/>
    </row>
    <row r="912" spans="2:16" ht="13">
      <c r="B912" s="24"/>
      <c r="F912" s="23"/>
      <c r="L912" s="18"/>
      <c r="M912" s="7"/>
      <c r="N912" s="44"/>
      <c r="O912" s="7"/>
      <c r="P912" s="18"/>
    </row>
    <row r="913" spans="2:16" ht="13">
      <c r="B913" s="24"/>
      <c r="F913" s="23"/>
      <c r="L913" s="18"/>
      <c r="M913" s="7"/>
      <c r="N913" s="44"/>
      <c r="O913" s="7"/>
      <c r="P913" s="18"/>
    </row>
    <row r="914" spans="2:16" ht="13">
      <c r="B914" s="24"/>
      <c r="F914" s="23"/>
      <c r="L914" s="18"/>
      <c r="M914" s="7"/>
      <c r="N914" s="44"/>
      <c r="O914" s="7"/>
      <c r="P914" s="18"/>
    </row>
    <row r="915" spans="2:16" ht="13">
      <c r="B915" s="24"/>
      <c r="F915" s="23"/>
      <c r="L915" s="18"/>
      <c r="M915" s="7"/>
      <c r="N915" s="44"/>
      <c r="O915" s="7"/>
      <c r="P915" s="18"/>
    </row>
    <row r="916" spans="2:16" ht="13">
      <c r="B916" s="24"/>
      <c r="F916" s="23"/>
      <c r="L916" s="18"/>
      <c r="M916" s="7"/>
      <c r="N916" s="44"/>
      <c r="O916" s="7"/>
      <c r="P916" s="18"/>
    </row>
    <row r="917" spans="2:16" ht="13">
      <c r="B917" s="24"/>
      <c r="F917" s="23"/>
      <c r="L917" s="18"/>
      <c r="M917" s="7"/>
      <c r="N917" s="44"/>
      <c r="O917" s="7"/>
      <c r="P917" s="18"/>
    </row>
    <row r="918" spans="2:16" ht="13">
      <c r="B918" s="24"/>
      <c r="F918" s="23"/>
      <c r="L918" s="18"/>
      <c r="M918" s="7"/>
      <c r="N918" s="44"/>
      <c r="O918" s="7"/>
      <c r="P918" s="18"/>
    </row>
    <row r="919" spans="2:16" ht="13">
      <c r="B919" s="24"/>
      <c r="F919" s="23"/>
      <c r="L919" s="18"/>
      <c r="M919" s="7"/>
      <c r="N919" s="44"/>
      <c r="O919" s="7"/>
      <c r="P919" s="18"/>
    </row>
    <row r="920" spans="2:16" ht="13">
      <c r="B920" s="24"/>
      <c r="F920" s="23"/>
      <c r="L920" s="18"/>
      <c r="M920" s="7"/>
      <c r="N920" s="44"/>
      <c r="O920" s="7"/>
      <c r="P920" s="18"/>
    </row>
    <row r="921" spans="2:16" ht="13">
      <c r="B921" s="24"/>
      <c r="F921" s="23"/>
      <c r="L921" s="18"/>
      <c r="M921" s="7"/>
      <c r="N921" s="44"/>
      <c r="O921" s="7"/>
      <c r="P921" s="18"/>
    </row>
    <row r="922" spans="2:16" ht="13">
      <c r="B922" s="24"/>
      <c r="F922" s="23"/>
      <c r="L922" s="18"/>
      <c r="M922" s="7"/>
      <c r="N922" s="44"/>
      <c r="O922" s="7"/>
      <c r="P922" s="18"/>
    </row>
    <row r="923" spans="2:16" ht="13">
      <c r="B923" s="24"/>
      <c r="F923" s="23"/>
      <c r="L923" s="18"/>
      <c r="M923" s="7"/>
      <c r="N923" s="44"/>
      <c r="O923" s="7"/>
      <c r="P923" s="18"/>
    </row>
    <row r="924" spans="2:16" ht="13">
      <c r="B924" s="24"/>
      <c r="F924" s="23"/>
      <c r="L924" s="18"/>
      <c r="M924" s="7"/>
      <c r="N924" s="44"/>
      <c r="O924" s="7"/>
      <c r="P924" s="18"/>
    </row>
    <row r="925" spans="2:16" ht="13">
      <c r="B925" s="24"/>
      <c r="F925" s="23"/>
      <c r="L925" s="18"/>
      <c r="M925" s="7"/>
      <c r="N925" s="44"/>
      <c r="O925" s="7"/>
      <c r="P925" s="18"/>
    </row>
    <row r="926" spans="2:16" ht="13">
      <c r="B926" s="24"/>
      <c r="F926" s="23"/>
      <c r="L926" s="18"/>
      <c r="M926" s="7"/>
      <c r="N926" s="44"/>
      <c r="O926" s="7"/>
      <c r="P926" s="18"/>
    </row>
    <row r="927" spans="2:16" ht="13">
      <c r="B927" s="24"/>
      <c r="F927" s="23"/>
      <c r="L927" s="18"/>
      <c r="M927" s="7"/>
      <c r="N927" s="44"/>
      <c r="O927" s="7"/>
      <c r="P927" s="18"/>
    </row>
    <row r="928" spans="2:16" ht="13">
      <c r="B928" s="24"/>
      <c r="F928" s="23"/>
      <c r="L928" s="18"/>
      <c r="M928" s="7"/>
      <c r="N928" s="44"/>
      <c r="O928" s="7"/>
      <c r="P928" s="18"/>
    </row>
    <row r="929" spans="2:16" ht="13">
      <c r="B929" s="24"/>
      <c r="F929" s="23"/>
      <c r="L929" s="18"/>
      <c r="M929" s="7"/>
      <c r="N929" s="44"/>
      <c r="O929" s="7"/>
      <c r="P929" s="18"/>
    </row>
    <row r="930" spans="2:16" ht="13">
      <c r="B930" s="24"/>
      <c r="F930" s="23"/>
      <c r="L930" s="18"/>
      <c r="M930" s="7"/>
      <c r="N930" s="44"/>
      <c r="O930" s="7"/>
      <c r="P930" s="18"/>
    </row>
    <row r="931" spans="2:16" ht="13">
      <c r="B931" s="24"/>
      <c r="F931" s="23"/>
      <c r="L931" s="18"/>
      <c r="M931" s="7"/>
      <c r="N931" s="44"/>
      <c r="O931" s="7"/>
      <c r="P931" s="18"/>
    </row>
    <row r="932" spans="2:16" ht="13">
      <c r="B932" s="24"/>
      <c r="F932" s="23"/>
      <c r="L932" s="18"/>
      <c r="M932" s="7"/>
      <c r="N932" s="44"/>
      <c r="O932" s="7"/>
      <c r="P932" s="18"/>
    </row>
    <row r="933" spans="2:16" ht="13">
      <c r="B933" s="24"/>
      <c r="F933" s="23"/>
      <c r="L933" s="18"/>
      <c r="M933" s="7"/>
      <c r="N933" s="44"/>
      <c r="O933" s="7"/>
      <c r="P933" s="18"/>
    </row>
    <row r="934" spans="2:16" ht="13">
      <c r="B934" s="24"/>
      <c r="F934" s="23"/>
      <c r="L934" s="18"/>
      <c r="M934" s="7"/>
      <c r="N934" s="44"/>
      <c r="O934" s="7"/>
      <c r="P934" s="18"/>
    </row>
    <row r="935" spans="2:16" ht="13">
      <c r="B935" s="24"/>
      <c r="F935" s="23"/>
      <c r="L935" s="18"/>
      <c r="M935" s="7"/>
      <c r="N935" s="44"/>
      <c r="O935" s="7"/>
      <c r="P935" s="18"/>
    </row>
    <row r="936" spans="2:16" ht="13">
      <c r="B936" s="24"/>
      <c r="F936" s="23"/>
      <c r="L936" s="18"/>
      <c r="M936" s="7"/>
      <c r="N936" s="44"/>
      <c r="O936" s="7"/>
      <c r="P936" s="18"/>
    </row>
    <row r="937" spans="2:16" ht="13">
      <c r="B937" s="24"/>
      <c r="F937" s="23"/>
      <c r="L937" s="18"/>
      <c r="M937" s="7"/>
      <c r="N937" s="44"/>
      <c r="O937" s="7"/>
      <c r="P937" s="18"/>
    </row>
    <row r="938" spans="2:16" ht="13">
      <c r="B938" s="24"/>
      <c r="F938" s="23"/>
      <c r="L938" s="18"/>
      <c r="M938" s="7"/>
      <c r="N938" s="44"/>
      <c r="O938" s="7"/>
      <c r="P938" s="18"/>
    </row>
    <row r="939" spans="2:16" ht="13">
      <c r="B939" s="24"/>
      <c r="F939" s="23"/>
      <c r="L939" s="18"/>
      <c r="M939" s="7"/>
      <c r="N939" s="44"/>
      <c r="O939" s="7"/>
      <c r="P939" s="18"/>
    </row>
    <row r="940" spans="2:16" ht="13">
      <c r="B940" s="24"/>
      <c r="F940" s="23"/>
      <c r="L940" s="18"/>
      <c r="M940" s="7"/>
      <c r="N940" s="44"/>
      <c r="O940" s="7"/>
      <c r="P940" s="18"/>
    </row>
    <row r="941" spans="2:16" ht="13">
      <c r="B941" s="24"/>
      <c r="F941" s="23"/>
      <c r="L941" s="18"/>
      <c r="M941" s="7"/>
      <c r="N941" s="44"/>
      <c r="O941" s="7"/>
      <c r="P941" s="18"/>
    </row>
    <row r="942" spans="2:16" ht="13">
      <c r="B942" s="24"/>
      <c r="F942" s="23"/>
      <c r="L942" s="18"/>
      <c r="M942" s="7"/>
      <c r="N942" s="44"/>
      <c r="O942" s="7"/>
      <c r="P942" s="18"/>
    </row>
    <row r="943" spans="2:16" ht="13">
      <c r="B943" s="24"/>
      <c r="F943" s="23"/>
      <c r="L943" s="18"/>
      <c r="M943" s="7"/>
      <c r="N943" s="44"/>
      <c r="O943" s="7"/>
      <c r="P943" s="18"/>
    </row>
    <row r="944" spans="2:16" ht="13">
      <c r="B944" s="24"/>
      <c r="F944" s="23"/>
      <c r="L944" s="18"/>
      <c r="M944" s="7"/>
      <c r="N944" s="44"/>
      <c r="O944" s="7"/>
      <c r="P944" s="18"/>
    </row>
    <row r="945" spans="2:16" ht="13">
      <c r="B945" s="24"/>
      <c r="F945" s="23"/>
      <c r="L945" s="18"/>
      <c r="M945" s="7"/>
      <c r="N945" s="44"/>
      <c r="O945" s="7"/>
      <c r="P945" s="18"/>
    </row>
    <row r="946" spans="2:16" ht="13">
      <c r="B946" s="24"/>
      <c r="F946" s="23"/>
      <c r="L946" s="18"/>
      <c r="M946" s="7"/>
      <c r="N946" s="44"/>
      <c r="O946" s="7"/>
      <c r="P946" s="18"/>
    </row>
    <row r="947" spans="2:16" ht="13">
      <c r="B947" s="24"/>
      <c r="F947" s="23"/>
      <c r="L947" s="18"/>
      <c r="M947" s="7"/>
      <c r="N947" s="44"/>
      <c r="O947" s="7"/>
      <c r="P947" s="18"/>
    </row>
    <row r="948" spans="2:16" ht="13">
      <c r="B948" s="24"/>
      <c r="F948" s="23"/>
      <c r="L948" s="18"/>
      <c r="M948" s="7"/>
      <c r="N948" s="44"/>
      <c r="O948" s="7"/>
      <c r="P948" s="18"/>
    </row>
    <row r="949" spans="2:16" ht="13">
      <c r="B949" s="24"/>
      <c r="F949" s="23"/>
      <c r="L949" s="18"/>
      <c r="M949" s="7"/>
      <c r="N949" s="44"/>
      <c r="O949" s="7"/>
      <c r="P949" s="18"/>
    </row>
    <row r="950" spans="2:16" ht="13">
      <c r="B950" s="24"/>
      <c r="F950" s="23"/>
      <c r="L950" s="18"/>
      <c r="M950" s="7"/>
      <c r="N950" s="44"/>
      <c r="O950" s="7"/>
      <c r="P950" s="18"/>
    </row>
    <row r="951" spans="2:16" ht="13">
      <c r="B951" s="24"/>
      <c r="F951" s="23"/>
      <c r="L951" s="18"/>
      <c r="M951" s="7"/>
      <c r="N951" s="44"/>
      <c r="O951" s="7"/>
      <c r="P951" s="18"/>
    </row>
    <row r="952" spans="2:16" ht="13">
      <c r="B952" s="24"/>
      <c r="F952" s="23"/>
      <c r="L952" s="18"/>
      <c r="M952" s="7"/>
      <c r="N952" s="44"/>
      <c r="O952" s="7"/>
      <c r="P952" s="18"/>
    </row>
    <row r="953" spans="2:16" ht="13">
      <c r="B953" s="24"/>
      <c r="F953" s="23"/>
      <c r="L953" s="18"/>
      <c r="M953" s="7"/>
      <c r="N953" s="44"/>
      <c r="O953" s="7"/>
      <c r="P953" s="18"/>
    </row>
    <row r="954" spans="2:16" ht="13">
      <c r="B954" s="24"/>
      <c r="F954" s="23"/>
      <c r="L954" s="18"/>
      <c r="M954" s="7"/>
      <c r="N954" s="44"/>
      <c r="O954" s="7"/>
      <c r="P954" s="18"/>
    </row>
    <row r="955" spans="2:16" ht="13">
      <c r="B955" s="24"/>
      <c r="F955" s="23"/>
      <c r="L955" s="18"/>
      <c r="M955" s="7"/>
      <c r="N955" s="44"/>
      <c r="O955" s="7"/>
      <c r="P955" s="18"/>
    </row>
    <row r="956" spans="2:16" ht="13">
      <c r="B956" s="24"/>
      <c r="F956" s="23"/>
      <c r="L956" s="18"/>
      <c r="M956" s="7"/>
      <c r="N956" s="44"/>
      <c r="O956" s="7"/>
      <c r="P956" s="18"/>
    </row>
    <row r="957" spans="2:16" ht="13">
      <c r="B957" s="24"/>
      <c r="F957" s="23"/>
      <c r="L957" s="18"/>
      <c r="M957" s="7"/>
      <c r="N957" s="44"/>
      <c r="O957" s="7"/>
      <c r="P957" s="18"/>
    </row>
    <row r="958" spans="2:16" ht="13">
      <c r="B958" s="24"/>
      <c r="F958" s="23"/>
      <c r="L958" s="18"/>
      <c r="M958" s="7"/>
      <c r="N958" s="44"/>
      <c r="O958" s="7"/>
      <c r="P958" s="18"/>
    </row>
    <row r="959" spans="2:16" ht="13">
      <c r="B959" s="24"/>
      <c r="F959" s="23"/>
      <c r="L959" s="18"/>
      <c r="M959" s="7"/>
      <c r="N959" s="44"/>
      <c r="O959" s="7"/>
      <c r="P959" s="18"/>
    </row>
    <row r="960" spans="2:16" ht="13">
      <c r="B960" s="24"/>
      <c r="F960" s="23"/>
      <c r="L960" s="18"/>
      <c r="M960" s="7"/>
      <c r="N960" s="44"/>
      <c r="O960" s="7"/>
      <c r="P960" s="18"/>
    </row>
    <row r="961" spans="2:16" ht="13">
      <c r="B961" s="24"/>
      <c r="F961" s="23"/>
      <c r="L961" s="18"/>
      <c r="M961" s="7"/>
      <c r="N961" s="44"/>
      <c r="O961" s="7"/>
      <c r="P961" s="18"/>
    </row>
    <row r="962" spans="2:16" ht="13">
      <c r="B962" s="24"/>
      <c r="F962" s="23"/>
      <c r="L962" s="18"/>
      <c r="M962" s="7"/>
      <c r="N962" s="44"/>
      <c r="O962" s="7"/>
      <c r="P962" s="18"/>
    </row>
    <row r="963" spans="2:16" ht="13">
      <c r="B963" s="24"/>
      <c r="F963" s="23"/>
      <c r="L963" s="18"/>
      <c r="M963" s="7"/>
      <c r="N963" s="44"/>
      <c r="O963" s="7"/>
      <c r="P963" s="18"/>
    </row>
    <row r="964" spans="2:16" ht="13">
      <c r="B964" s="24"/>
      <c r="F964" s="23"/>
      <c r="L964" s="18"/>
      <c r="M964" s="7"/>
      <c r="N964" s="44"/>
      <c r="O964" s="7"/>
      <c r="P964" s="18"/>
    </row>
    <row r="965" spans="2:16" ht="13">
      <c r="B965" s="24"/>
      <c r="F965" s="23"/>
      <c r="L965" s="18"/>
      <c r="M965" s="7"/>
      <c r="N965" s="44"/>
      <c r="O965" s="7"/>
      <c r="P965" s="18"/>
    </row>
    <row r="966" spans="2:16" ht="13">
      <c r="B966" s="24"/>
      <c r="F966" s="23"/>
      <c r="L966" s="18"/>
      <c r="M966" s="7"/>
      <c r="N966" s="44"/>
      <c r="O966" s="7"/>
      <c r="P966" s="18"/>
    </row>
    <row r="967" spans="2:16" ht="13">
      <c r="B967" s="24"/>
      <c r="F967" s="23"/>
      <c r="L967" s="18"/>
      <c r="M967" s="7"/>
      <c r="N967" s="44"/>
      <c r="O967" s="7"/>
      <c r="P967" s="18"/>
    </row>
    <row r="968" spans="2:16" ht="13">
      <c r="B968" s="24"/>
      <c r="F968" s="23"/>
      <c r="L968" s="18"/>
      <c r="M968" s="7"/>
      <c r="N968" s="44"/>
      <c r="O968" s="7"/>
      <c r="P968" s="18"/>
    </row>
    <row r="969" spans="2:16" ht="13">
      <c r="B969" s="24"/>
      <c r="F969" s="23"/>
      <c r="L969" s="18"/>
      <c r="M969" s="7"/>
      <c r="N969" s="44"/>
      <c r="O969" s="7"/>
      <c r="P969" s="18"/>
    </row>
    <row r="970" spans="2:16" ht="13">
      <c r="B970" s="24"/>
      <c r="F970" s="23"/>
      <c r="L970" s="18"/>
      <c r="M970" s="7"/>
      <c r="N970" s="44"/>
      <c r="O970" s="7"/>
      <c r="P970" s="18"/>
    </row>
    <row r="971" spans="2:16" ht="13">
      <c r="B971" s="24"/>
      <c r="F971" s="23"/>
      <c r="L971" s="18"/>
      <c r="M971" s="7"/>
      <c r="N971" s="44"/>
      <c r="O971" s="7"/>
      <c r="P971" s="18"/>
    </row>
    <row r="972" spans="2:16" ht="13">
      <c r="B972" s="24"/>
      <c r="F972" s="23"/>
      <c r="L972" s="18"/>
      <c r="M972" s="7"/>
      <c r="N972" s="44"/>
      <c r="O972" s="7"/>
      <c r="P972" s="18"/>
    </row>
    <row r="973" spans="2:16" ht="13">
      <c r="B973" s="24"/>
      <c r="F973" s="23"/>
      <c r="L973" s="18"/>
      <c r="M973" s="7"/>
      <c r="N973" s="44"/>
      <c r="O973" s="7"/>
      <c r="P973" s="18"/>
    </row>
    <row r="974" spans="2:16" ht="13">
      <c r="B974" s="24"/>
      <c r="F974" s="23"/>
      <c r="L974" s="18"/>
      <c r="M974" s="7"/>
      <c r="N974" s="44"/>
      <c r="O974" s="7"/>
      <c r="P974" s="18"/>
    </row>
    <row r="975" spans="2:16" ht="13">
      <c r="B975" s="24"/>
      <c r="F975" s="23"/>
      <c r="L975" s="18"/>
      <c r="M975" s="7"/>
      <c r="N975" s="44"/>
      <c r="O975" s="7"/>
      <c r="P975" s="18"/>
    </row>
    <row r="976" spans="2:16" ht="13">
      <c r="B976" s="24"/>
      <c r="F976" s="23"/>
      <c r="L976" s="18"/>
      <c r="M976" s="7"/>
      <c r="N976" s="44"/>
      <c r="O976" s="7"/>
      <c r="P976" s="18"/>
    </row>
    <row r="977" spans="2:16" ht="13">
      <c r="B977" s="24"/>
      <c r="F977" s="23"/>
      <c r="L977" s="18"/>
      <c r="M977" s="7"/>
      <c r="N977" s="44"/>
      <c r="O977" s="7"/>
      <c r="P977" s="18"/>
    </row>
    <row r="978" spans="2:16" ht="13">
      <c r="B978" s="24"/>
      <c r="F978" s="23"/>
      <c r="L978" s="18"/>
      <c r="M978" s="7"/>
      <c r="N978" s="44"/>
      <c r="O978" s="7"/>
      <c r="P978" s="18"/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P10" r:id="rId10" xr:uid="{00000000-0004-0000-0000-000009000000}"/>
    <hyperlink ref="L11" r:id="rId11" xr:uid="{00000000-0004-0000-0000-00000A000000}"/>
    <hyperlink ref="L12" r:id="rId12" xr:uid="{00000000-0004-0000-0000-00000B000000}"/>
    <hyperlink ref="L13" r:id="rId13" xr:uid="{00000000-0004-0000-0000-00000C000000}"/>
    <hyperlink ref="L14" r:id="rId14" xr:uid="{00000000-0004-0000-0000-00000D000000}"/>
    <hyperlink ref="L15" r:id="rId15" xr:uid="{00000000-0004-0000-0000-00000E000000}"/>
    <hyperlink ref="L16" r:id="rId16" xr:uid="{00000000-0004-0000-0000-00000F000000}"/>
    <hyperlink ref="L17" r:id="rId17" xr:uid="{00000000-0004-0000-0000-000010000000}"/>
    <hyperlink ref="L18" r:id="rId18" xr:uid="{00000000-0004-0000-0000-000011000000}"/>
    <hyperlink ref="L19" r:id="rId19" xr:uid="{00000000-0004-0000-0000-000012000000}"/>
    <hyperlink ref="L20" r:id="rId20" xr:uid="{00000000-0004-0000-0000-000013000000}"/>
    <hyperlink ref="L21" r:id="rId21" xr:uid="{00000000-0004-0000-0000-000014000000}"/>
    <hyperlink ref="L22" r:id="rId22" xr:uid="{00000000-0004-0000-0000-000015000000}"/>
    <hyperlink ref="L23" r:id="rId23" xr:uid="{00000000-0004-0000-0000-000016000000}"/>
    <hyperlink ref="L24" r:id="rId24" xr:uid="{00000000-0004-0000-0000-000017000000}"/>
    <hyperlink ref="L25" r:id="rId25" xr:uid="{00000000-0004-0000-0000-000018000000}"/>
    <hyperlink ref="L26" r:id="rId26" xr:uid="{00000000-0004-0000-0000-000019000000}"/>
    <hyperlink ref="L27" r:id="rId27" xr:uid="{00000000-0004-0000-0000-00001A000000}"/>
    <hyperlink ref="L28" r:id="rId28" xr:uid="{00000000-0004-0000-0000-00001B000000}"/>
    <hyperlink ref="L29" r:id="rId29" xr:uid="{00000000-0004-0000-0000-00001C000000}"/>
    <hyperlink ref="L30" r:id="rId30" xr:uid="{00000000-0004-0000-0000-00001D000000}"/>
    <hyperlink ref="L31" r:id="rId31" xr:uid="{00000000-0004-0000-0000-00001E000000}"/>
    <hyperlink ref="L32" r:id="rId32" xr:uid="{00000000-0004-0000-0000-00001F000000}"/>
    <hyperlink ref="L33" r:id="rId33" xr:uid="{00000000-0004-0000-0000-000020000000}"/>
    <hyperlink ref="L34" r:id="rId34" xr:uid="{00000000-0004-0000-0000-000021000000}"/>
    <hyperlink ref="L35" r:id="rId35" xr:uid="{00000000-0004-0000-0000-000022000000}"/>
    <hyperlink ref="L36" r:id="rId36" xr:uid="{00000000-0004-0000-0000-000023000000}"/>
    <hyperlink ref="L37" r:id="rId37" xr:uid="{00000000-0004-0000-0000-000024000000}"/>
    <hyperlink ref="L38" r:id="rId38" xr:uid="{00000000-0004-0000-0000-000025000000}"/>
    <hyperlink ref="L39" r:id="rId39" xr:uid="{00000000-0004-0000-0000-000026000000}"/>
    <hyperlink ref="L40" r:id="rId40" xr:uid="{00000000-0004-0000-0000-000027000000}"/>
    <hyperlink ref="L41" r:id="rId41" xr:uid="{00000000-0004-0000-0000-000028000000}"/>
    <hyperlink ref="L42" r:id="rId42" xr:uid="{00000000-0004-0000-0000-000029000000}"/>
    <hyperlink ref="L43" r:id="rId43" xr:uid="{00000000-0004-0000-0000-00002A000000}"/>
    <hyperlink ref="L44" r:id="rId44" xr:uid="{00000000-0004-0000-0000-00002B000000}"/>
    <hyperlink ref="L45" r:id="rId45" xr:uid="{00000000-0004-0000-0000-00002C000000}"/>
    <hyperlink ref="L46" r:id="rId46" xr:uid="{00000000-0004-0000-0000-00002D000000}"/>
    <hyperlink ref="L47" r:id="rId47" xr:uid="{00000000-0004-0000-0000-00002E000000}"/>
    <hyperlink ref="L48" r:id="rId48" xr:uid="{00000000-0004-0000-0000-00002F000000}"/>
    <hyperlink ref="L49" r:id="rId49" xr:uid="{00000000-0004-0000-0000-000030000000}"/>
    <hyperlink ref="L50" r:id="rId50" xr:uid="{00000000-0004-0000-0000-000031000000}"/>
    <hyperlink ref="L51" r:id="rId51" xr:uid="{00000000-0004-0000-0000-00003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4" max="4" width="43.6640625" customWidth="1"/>
    <col min="6" max="6" width="28" customWidth="1"/>
  </cols>
  <sheetData>
    <row r="1" spans="1:8" ht="15.75" customHeight="1">
      <c r="A1" s="1" t="s">
        <v>146</v>
      </c>
      <c r="B1" s="1" t="s">
        <v>147</v>
      </c>
      <c r="C1" s="1" t="s">
        <v>148</v>
      </c>
      <c r="D1" s="16" t="s">
        <v>149</v>
      </c>
      <c r="E1" s="16" t="s">
        <v>150</v>
      </c>
      <c r="F1" s="16" t="s">
        <v>151</v>
      </c>
      <c r="G1" s="7"/>
    </row>
    <row r="2" spans="1:8" ht="15.75" customHeight="1">
      <c r="A2" s="9" t="s">
        <v>15</v>
      </c>
      <c r="B2" s="46"/>
      <c r="C2" s="46" t="s">
        <v>152</v>
      </c>
      <c r="D2" s="40" t="s">
        <v>153</v>
      </c>
      <c r="E2" s="7"/>
      <c r="G2" s="7"/>
    </row>
    <row r="3" spans="1:8" ht="15.75" customHeight="1">
      <c r="A3" s="19" t="s">
        <v>19</v>
      </c>
      <c r="B3" s="47" t="s">
        <v>154</v>
      </c>
      <c r="D3" s="7"/>
      <c r="E3" s="7"/>
      <c r="G3" s="7"/>
    </row>
    <row r="4" spans="1:8" ht="15.75" customHeight="1">
      <c r="A4" s="19" t="s">
        <v>28</v>
      </c>
      <c r="B4" s="48" t="s">
        <v>155</v>
      </c>
      <c r="C4" s="48" t="s">
        <v>156</v>
      </c>
      <c r="D4" s="7"/>
      <c r="E4" s="49">
        <v>43983</v>
      </c>
      <c r="G4" s="7"/>
    </row>
    <row r="5" spans="1:8" ht="15.75" customHeight="1">
      <c r="A5" s="50" t="s">
        <v>34</v>
      </c>
      <c r="B5" s="51"/>
      <c r="C5" s="51"/>
      <c r="D5" s="7"/>
      <c r="E5" s="7"/>
      <c r="G5" s="7"/>
    </row>
    <row r="6" spans="1:8" ht="15.75" customHeight="1">
      <c r="A6" s="19" t="s">
        <v>38</v>
      </c>
      <c r="B6" s="52"/>
      <c r="C6" s="52" t="s">
        <v>152</v>
      </c>
      <c r="D6" s="40" t="s">
        <v>157</v>
      </c>
      <c r="E6" s="7"/>
      <c r="G6" s="7"/>
    </row>
    <row r="7" spans="1:8" ht="15.75" customHeight="1">
      <c r="A7" s="19" t="s">
        <v>45</v>
      </c>
      <c r="B7" s="52"/>
      <c r="C7" s="52" t="s">
        <v>152</v>
      </c>
      <c r="D7" s="7"/>
      <c r="E7" s="7"/>
      <c r="G7" s="7"/>
    </row>
    <row r="8" spans="1:8" ht="15.75" customHeight="1">
      <c r="A8" s="19" t="s">
        <v>60</v>
      </c>
      <c r="B8" s="48" t="s">
        <v>158</v>
      </c>
      <c r="D8" s="16"/>
      <c r="E8" s="20">
        <v>44136</v>
      </c>
      <c r="G8" s="7"/>
    </row>
    <row r="9" spans="1:8" ht="15.75" customHeight="1">
      <c r="A9" s="19" t="s">
        <v>62</v>
      </c>
      <c r="B9" s="48" t="s">
        <v>159</v>
      </c>
      <c r="D9" s="40" t="s">
        <v>160</v>
      </c>
      <c r="E9" s="20">
        <v>44075</v>
      </c>
      <c r="G9" s="7"/>
    </row>
    <row r="10" spans="1:8" ht="15.75" customHeight="1">
      <c r="A10" s="19" t="s">
        <v>68</v>
      </c>
      <c r="B10" s="48" t="s">
        <v>161</v>
      </c>
      <c r="D10" s="40" t="s">
        <v>162</v>
      </c>
      <c r="E10" s="20">
        <v>44317</v>
      </c>
      <c r="G10" s="7"/>
    </row>
    <row r="11" spans="1:8" ht="15.75" customHeight="1">
      <c r="A11" s="19" t="s">
        <v>76</v>
      </c>
      <c r="B11" s="53"/>
      <c r="C11" s="53" t="s">
        <v>152</v>
      </c>
      <c r="D11" s="54" t="s">
        <v>163</v>
      </c>
      <c r="E11" s="20">
        <v>44228</v>
      </c>
      <c r="F11" s="27" t="s">
        <v>164</v>
      </c>
      <c r="G11" s="26" t="s">
        <v>165</v>
      </c>
      <c r="H11" s="33" t="s">
        <v>166</v>
      </c>
    </row>
    <row r="12" spans="1:8" ht="15.75" customHeight="1">
      <c r="A12" s="19" t="s">
        <v>78</v>
      </c>
      <c r="C12" s="48" t="s">
        <v>167</v>
      </c>
      <c r="D12" s="7"/>
      <c r="E12" s="7"/>
      <c r="G12" s="7"/>
    </row>
    <row r="13" spans="1:8" ht="15.75" customHeight="1">
      <c r="A13" s="29" t="s">
        <v>89</v>
      </c>
      <c r="B13" s="48"/>
      <c r="C13" s="48" t="s">
        <v>168</v>
      </c>
      <c r="D13" s="7"/>
      <c r="E13" s="49">
        <v>44197</v>
      </c>
      <c r="G13" s="7"/>
    </row>
    <row r="14" spans="1:8" ht="15.75" customHeight="1">
      <c r="A14" s="19" t="s">
        <v>92</v>
      </c>
      <c r="B14" s="52"/>
      <c r="C14" s="52" t="s">
        <v>152</v>
      </c>
      <c r="D14" s="40" t="s">
        <v>169</v>
      </c>
      <c r="E14" s="49">
        <v>43922</v>
      </c>
      <c r="G14" s="7"/>
    </row>
    <row r="15" spans="1:8" ht="15.75" customHeight="1">
      <c r="A15" s="19" t="s">
        <v>94</v>
      </c>
      <c r="B15" s="52"/>
      <c r="C15" s="52" t="s">
        <v>152</v>
      </c>
      <c r="D15" s="40" t="s">
        <v>170</v>
      </c>
      <c r="E15" s="20">
        <v>44228</v>
      </c>
      <c r="G15" s="7"/>
    </row>
    <row r="16" spans="1:8" ht="15.75" customHeight="1">
      <c r="A16" s="19" t="s">
        <v>98</v>
      </c>
      <c r="B16" s="52"/>
      <c r="C16" s="52" t="s">
        <v>152</v>
      </c>
      <c r="D16" s="40" t="s">
        <v>171</v>
      </c>
      <c r="E16" s="7"/>
      <c r="G16" s="16" t="s">
        <v>172</v>
      </c>
    </row>
    <row r="17" spans="1:8" ht="15.75" customHeight="1">
      <c r="A17" s="19" t="s">
        <v>102</v>
      </c>
      <c r="B17" s="40" t="s">
        <v>173</v>
      </c>
      <c r="C17" s="55" t="s">
        <v>174</v>
      </c>
      <c r="D17" s="40" t="s">
        <v>175</v>
      </c>
      <c r="E17" s="20">
        <v>43891</v>
      </c>
      <c r="G17" s="26" t="s">
        <v>176</v>
      </c>
      <c r="H17" s="56" t="s">
        <v>177</v>
      </c>
    </row>
    <row r="18" spans="1:8" ht="15.75" customHeight="1">
      <c r="A18" s="29" t="s">
        <v>122</v>
      </c>
      <c r="B18" s="48" t="s">
        <v>178</v>
      </c>
      <c r="C18" s="40" t="s">
        <v>179</v>
      </c>
      <c r="D18" s="40" t="s">
        <v>180</v>
      </c>
      <c r="E18" s="16" t="s">
        <v>181</v>
      </c>
      <c r="F18" s="16" t="s">
        <v>182</v>
      </c>
      <c r="G18" s="7"/>
    </row>
    <row r="19" spans="1:8" ht="15.75" customHeight="1">
      <c r="A19" s="19" t="s">
        <v>125</v>
      </c>
      <c r="B19" s="14"/>
      <c r="C19" s="14" t="s">
        <v>183</v>
      </c>
      <c r="D19" s="40" t="s">
        <v>184</v>
      </c>
      <c r="E19" s="16" t="s">
        <v>185</v>
      </c>
      <c r="F19" s="14" t="s">
        <v>186</v>
      </c>
      <c r="G19" s="27" t="s">
        <v>187</v>
      </c>
    </row>
    <row r="20" spans="1:8" ht="15.75" customHeight="1">
      <c r="A20" s="19" t="s">
        <v>127</v>
      </c>
      <c r="B20" s="14" t="s">
        <v>188</v>
      </c>
      <c r="D20" s="40" t="s">
        <v>189</v>
      </c>
      <c r="E20" s="20">
        <v>44105</v>
      </c>
      <c r="G20" s="57" t="s">
        <v>190</v>
      </c>
      <c r="H20" s="58" t="s">
        <v>191</v>
      </c>
    </row>
    <row r="21" spans="1:8" ht="15.75" customHeight="1">
      <c r="A21" s="9" t="s">
        <v>133</v>
      </c>
      <c r="B21" s="14"/>
      <c r="C21" s="14" t="s">
        <v>192</v>
      </c>
      <c r="D21" s="40" t="s">
        <v>193</v>
      </c>
      <c r="E21" s="20">
        <v>44256</v>
      </c>
      <c r="G21" s="40" t="s">
        <v>194</v>
      </c>
      <c r="H21" s="59">
        <v>44166</v>
      </c>
    </row>
    <row r="22" spans="1:8" ht="15.75" customHeight="1">
      <c r="A22" s="14" t="s">
        <v>136</v>
      </c>
      <c r="B22" s="52"/>
      <c r="C22" s="52" t="s">
        <v>152</v>
      </c>
      <c r="D22" s="7"/>
      <c r="E22" s="7"/>
      <c r="G22" s="7"/>
    </row>
    <row r="23" spans="1:8" ht="28">
      <c r="A23" s="19" t="s">
        <v>139</v>
      </c>
      <c r="B23" s="48" t="s">
        <v>195</v>
      </c>
      <c r="D23" s="16" t="s">
        <v>196</v>
      </c>
      <c r="E23" s="20">
        <v>44166</v>
      </c>
      <c r="G23" s="7"/>
    </row>
    <row r="24" spans="1:8" ht="13">
      <c r="A24" s="50" t="s">
        <v>141</v>
      </c>
      <c r="B24" s="51"/>
      <c r="C24" s="51"/>
      <c r="D24" s="7"/>
      <c r="E24" s="7"/>
      <c r="G24" s="7"/>
    </row>
    <row r="25" spans="1:8" ht="13">
      <c r="D25" s="7"/>
      <c r="E25" s="7"/>
      <c r="G25" s="7"/>
    </row>
    <row r="26" spans="1:8" ht="13">
      <c r="D26" s="7"/>
      <c r="E26" s="7"/>
      <c r="G26" s="7"/>
    </row>
    <row r="27" spans="1:8" ht="13">
      <c r="D27" s="7"/>
      <c r="E27" s="7"/>
      <c r="G27" s="7"/>
    </row>
    <row r="28" spans="1:8" ht="13">
      <c r="A28" s="19" t="s">
        <v>197</v>
      </c>
      <c r="D28" s="7"/>
      <c r="E28" s="7"/>
      <c r="G28" s="7"/>
    </row>
    <row r="29" spans="1:8" ht="28">
      <c r="A29" s="19" t="s">
        <v>108</v>
      </c>
      <c r="D29" s="40" t="s">
        <v>198</v>
      </c>
      <c r="E29" s="7"/>
      <c r="G29" s="7"/>
    </row>
    <row r="30" spans="1:8" ht="56">
      <c r="A30" s="19" t="s">
        <v>199</v>
      </c>
      <c r="C30" s="60" t="s">
        <v>200</v>
      </c>
      <c r="D30" s="58" t="s">
        <v>201</v>
      </c>
      <c r="E30" s="7"/>
      <c r="G30" s="7"/>
    </row>
    <row r="31" spans="1:8" ht="56">
      <c r="A31" s="19" t="s">
        <v>54</v>
      </c>
      <c r="C31" t="s">
        <v>200</v>
      </c>
      <c r="D31" s="61" t="s">
        <v>202</v>
      </c>
      <c r="E31" s="7"/>
      <c r="G31" s="7"/>
    </row>
    <row r="32" spans="1:8" ht="13">
      <c r="A32" s="19" t="s">
        <v>26</v>
      </c>
      <c r="D32" s="16"/>
      <c r="E32" s="7"/>
      <c r="G32" s="7"/>
    </row>
    <row r="33" spans="1:7" ht="13">
      <c r="A33" s="19" t="s">
        <v>41</v>
      </c>
      <c r="D33" s="7"/>
      <c r="E33" s="7"/>
      <c r="G33" s="7"/>
    </row>
    <row r="34" spans="1:7" ht="13">
      <c r="A34" s="19" t="s">
        <v>22</v>
      </c>
      <c r="D34" s="7"/>
      <c r="E34" s="7"/>
      <c r="G34" s="7"/>
    </row>
    <row r="35" spans="1:7" ht="56">
      <c r="A35" s="29" t="s">
        <v>142</v>
      </c>
      <c r="D35" s="40" t="s">
        <v>203</v>
      </c>
      <c r="E35" s="20">
        <v>44136</v>
      </c>
      <c r="G35" s="7"/>
    </row>
    <row r="36" spans="1:7" ht="13">
      <c r="A36" s="19" t="s">
        <v>204</v>
      </c>
      <c r="D36" s="7"/>
      <c r="E36" s="7"/>
      <c r="G36" s="7"/>
    </row>
    <row r="37" spans="1:7" ht="13">
      <c r="A37" s="19" t="s">
        <v>205</v>
      </c>
      <c r="D37" s="7"/>
      <c r="E37" s="7"/>
      <c r="G37" s="7"/>
    </row>
    <row r="38" spans="1:7" ht="13">
      <c r="A38" s="29" t="s">
        <v>206</v>
      </c>
      <c r="D38" s="7"/>
      <c r="E38" s="7"/>
      <c r="G38" s="7"/>
    </row>
    <row r="39" spans="1:7" ht="14">
      <c r="A39" s="19" t="s">
        <v>74</v>
      </c>
      <c r="D39" s="40" t="s">
        <v>207</v>
      </c>
      <c r="E39" s="49">
        <v>43983</v>
      </c>
      <c r="G39" s="7"/>
    </row>
    <row r="40" spans="1:7" ht="13">
      <c r="A40" s="19" t="s">
        <v>208</v>
      </c>
      <c r="D40" s="7"/>
      <c r="E40" s="7"/>
      <c r="G40" s="7"/>
    </row>
    <row r="41" spans="1:7" ht="42">
      <c r="A41" s="29" t="s">
        <v>104</v>
      </c>
      <c r="D41" s="40" t="s">
        <v>209</v>
      </c>
      <c r="E41" s="20">
        <v>44228</v>
      </c>
      <c r="G41" s="7"/>
    </row>
    <row r="42" spans="1:7" ht="13">
      <c r="A42" s="19" t="s">
        <v>210</v>
      </c>
      <c r="D42" s="7"/>
      <c r="E42" s="7"/>
      <c r="G42" s="7"/>
    </row>
    <row r="43" spans="1:7" ht="28">
      <c r="A43" s="19" t="s">
        <v>211</v>
      </c>
      <c r="B43" s="62"/>
      <c r="C43" s="62">
        <v>200000</v>
      </c>
      <c r="D43" s="40" t="s">
        <v>212</v>
      </c>
      <c r="E43" s="20">
        <v>44166</v>
      </c>
      <c r="F43" s="16" t="s">
        <v>213</v>
      </c>
      <c r="G43" s="7"/>
    </row>
    <row r="44" spans="1:7" ht="13">
      <c r="A44" s="63" t="s">
        <v>52</v>
      </c>
      <c r="D44" s="7"/>
      <c r="E44" s="7"/>
      <c r="G44" s="7"/>
    </row>
    <row r="45" spans="1:7" ht="13">
      <c r="A45" s="29" t="s">
        <v>119</v>
      </c>
      <c r="B45" s="48" t="s">
        <v>214</v>
      </c>
      <c r="C45" s="14" t="s">
        <v>215</v>
      </c>
      <c r="D45" s="7"/>
      <c r="E45" s="20">
        <v>44166</v>
      </c>
      <c r="G45" s="7"/>
    </row>
    <row r="46" spans="1:7" ht="28">
      <c r="A46" s="19" t="s">
        <v>112</v>
      </c>
      <c r="D46" s="40" t="s">
        <v>216</v>
      </c>
      <c r="E46" s="7"/>
      <c r="G46" s="7"/>
    </row>
    <row r="47" spans="1:7" ht="13">
      <c r="A47" s="29" t="s">
        <v>217</v>
      </c>
      <c r="D47" s="7"/>
      <c r="E47" s="7"/>
      <c r="G47" s="7"/>
    </row>
    <row r="48" spans="1:7" ht="13">
      <c r="A48" s="29" t="s">
        <v>106</v>
      </c>
      <c r="D48" s="7"/>
      <c r="E48" s="7"/>
      <c r="G48" s="7"/>
    </row>
    <row r="49" spans="1:7" ht="13">
      <c r="A49" s="19" t="s">
        <v>66</v>
      </c>
      <c r="D49" s="7"/>
      <c r="E49" s="7"/>
      <c r="G49" s="7"/>
    </row>
    <row r="50" spans="1:7" ht="13">
      <c r="A50" s="19" t="s">
        <v>218</v>
      </c>
      <c r="D50" s="7"/>
      <c r="E50" s="7"/>
      <c r="G50" s="7"/>
    </row>
    <row r="51" spans="1:7" ht="13">
      <c r="A51" s="19" t="s">
        <v>219</v>
      </c>
      <c r="D51" s="7"/>
      <c r="E51" s="7"/>
      <c r="G51" s="7"/>
    </row>
    <row r="52" spans="1:7" ht="13">
      <c r="A52" s="19" t="s">
        <v>220</v>
      </c>
      <c r="D52" s="7"/>
      <c r="E52" s="7"/>
      <c r="G52" s="7"/>
    </row>
    <row r="53" spans="1:7" ht="13">
      <c r="A53" s="19" t="s">
        <v>64</v>
      </c>
      <c r="D53" s="7"/>
      <c r="E53" s="7"/>
      <c r="G53" s="7"/>
    </row>
    <row r="54" spans="1:7" ht="13">
      <c r="A54" s="29" t="s">
        <v>221</v>
      </c>
      <c r="D54" s="7"/>
      <c r="E54" s="7"/>
      <c r="G54" s="7"/>
    </row>
    <row r="55" spans="1:7" ht="13">
      <c r="A55" s="14" t="s">
        <v>222</v>
      </c>
      <c r="D55" s="7"/>
      <c r="E55" s="7"/>
      <c r="G55" s="7"/>
    </row>
    <row r="56" spans="1:7" ht="28">
      <c r="A56" s="14" t="s">
        <v>72</v>
      </c>
      <c r="B56" s="47"/>
      <c r="C56" s="47">
        <v>850000</v>
      </c>
      <c r="D56" s="64" t="s">
        <v>223</v>
      </c>
      <c r="E56" s="20">
        <v>44197</v>
      </c>
      <c r="G56" s="7"/>
    </row>
    <row r="57" spans="1:7" ht="13">
      <c r="D57" s="7"/>
      <c r="E57" s="7"/>
      <c r="G57" s="7"/>
    </row>
    <row r="58" spans="1:7" ht="13">
      <c r="D58" s="7"/>
      <c r="E58" s="7"/>
      <c r="G58" s="7"/>
    </row>
    <row r="59" spans="1:7" ht="13">
      <c r="A59" s="14" t="s">
        <v>224</v>
      </c>
      <c r="B59" s="48"/>
      <c r="C59" s="48" t="s">
        <v>225</v>
      </c>
      <c r="D59" s="7"/>
      <c r="E59" s="7"/>
      <c r="G59" s="7"/>
    </row>
    <row r="60" spans="1:7" ht="14">
      <c r="A60" s="14" t="s">
        <v>226</v>
      </c>
      <c r="B60" s="14"/>
      <c r="C60" s="14" t="s">
        <v>227</v>
      </c>
      <c r="D60" s="40" t="s">
        <v>228</v>
      </c>
      <c r="E60" s="49">
        <v>44317</v>
      </c>
      <c r="G60" s="7"/>
    </row>
    <row r="61" spans="1:7" ht="13">
      <c r="A61" s="14" t="s">
        <v>229</v>
      </c>
      <c r="B61" s="48" t="s">
        <v>230</v>
      </c>
      <c r="D61" s="7"/>
      <c r="E61" s="7"/>
      <c r="G61" s="7"/>
    </row>
    <row r="62" spans="1:7" ht="13">
      <c r="D62" s="7"/>
      <c r="E62" s="7"/>
      <c r="G62" s="7"/>
    </row>
    <row r="63" spans="1:7" ht="13">
      <c r="D63" s="7"/>
      <c r="E63" s="7"/>
      <c r="G63" s="7"/>
    </row>
    <row r="64" spans="1:7" ht="13">
      <c r="D64" s="7"/>
      <c r="E64" s="7"/>
      <c r="G64" s="7"/>
    </row>
    <row r="65" spans="4:7" ht="13">
      <c r="D65" s="7"/>
      <c r="E65" s="7"/>
      <c r="G65" s="7"/>
    </row>
    <row r="66" spans="4:7" ht="13">
      <c r="D66" s="7"/>
      <c r="E66" s="7"/>
      <c r="G66" s="7"/>
    </row>
    <row r="67" spans="4:7" ht="13">
      <c r="D67" s="7"/>
      <c r="E67" s="7"/>
      <c r="G67" s="7"/>
    </row>
    <row r="68" spans="4:7" ht="13">
      <c r="D68" s="7"/>
      <c r="E68" s="7"/>
      <c r="G68" s="7"/>
    </row>
    <row r="69" spans="4:7" ht="13">
      <c r="D69" s="7"/>
      <c r="E69" s="7"/>
      <c r="G69" s="7"/>
    </row>
    <row r="70" spans="4:7" ht="13">
      <c r="D70" s="7"/>
      <c r="E70" s="7"/>
      <c r="G70" s="7"/>
    </row>
    <row r="71" spans="4:7" ht="13">
      <c r="D71" s="7"/>
      <c r="E71" s="7"/>
      <c r="G71" s="7"/>
    </row>
    <row r="72" spans="4:7" ht="13">
      <c r="D72" s="7"/>
      <c r="E72" s="7"/>
      <c r="G72" s="7"/>
    </row>
    <row r="73" spans="4:7" ht="13">
      <c r="D73" s="7"/>
      <c r="E73" s="7"/>
      <c r="G73" s="7"/>
    </row>
    <row r="74" spans="4:7" ht="13">
      <c r="D74" s="7"/>
      <c r="E74" s="7"/>
      <c r="G74" s="7"/>
    </row>
    <row r="75" spans="4:7" ht="13">
      <c r="D75" s="7"/>
      <c r="E75" s="7"/>
      <c r="G75" s="7"/>
    </row>
    <row r="76" spans="4:7" ht="13">
      <c r="D76" s="7"/>
      <c r="E76" s="7"/>
      <c r="G76" s="7"/>
    </row>
    <row r="77" spans="4:7" ht="13">
      <c r="D77" s="7"/>
      <c r="E77" s="7"/>
      <c r="G77" s="7"/>
    </row>
    <row r="78" spans="4:7" ht="13">
      <c r="D78" s="7"/>
      <c r="E78" s="7"/>
      <c r="G78" s="7"/>
    </row>
    <row r="79" spans="4:7" ht="13">
      <c r="D79" s="7"/>
      <c r="E79" s="7"/>
      <c r="G79" s="7"/>
    </row>
    <row r="80" spans="4:7" ht="13">
      <c r="D80" s="7"/>
      <c r="E80" s="7"/>
      <c r="G80" s="7"/>
    </row>
    <row r="81" spans="4:7" ht="13">
      <c r="D81" s="7"/>
      <c r="E81" s="7"/>
      <c r="G81" s="7"/>
    </row>
    <row r="82" spans="4:7" ht="13">
      <c r="D82" s="7"/>
      <c r="E82" s="7"/>
      <c r="G82" s="7"/>
    </row>
    <row r="83" spans="4:7" ht="13">
      <c r="D83" s="7"/>
      <c r="E83" s="7"/>
      <c r="G83" s="7"/>
    </row>
    <row r="84" spans="4:7" ht="13">
      <c r="D84" s="7"/>
      <c r="E84" s="7"/>
      <c r="G84" s="7"/>
    </row>
    <row r="85" spans="4:7" ht="13">
      <c r="D85" s="7"/>
      <c r="E85" s="7"/>
      <c r="G85" s="7"/>
    </row>
    <row r="86" spans="4:7" ht="13">
      <c r="D86" s="7"/>
      <c r="E86" s="7"/>
      <c r="G86" s="7"/>
    </row>
    <row r="87" spans="4:7" ht="13">
      <c r="D87" s="7"/>
      <c r="E87" s="7"/>
      <c r="G87" s="7"/>
    </row>
    <row r="88" spans="4:7" ht="13">
      <c r="D88" s="7"/>
      <c r="E88" s="7"/>
      <c r="G88" s="7"/>
    </row>
    <row r="89" spans="4:7" ht="13">
      <c r="D89" s="7"/>
      <c r="E89" s="7"/>
      <c r="G89" s="7"/>
    </row>
    <row r="90" spans="4:7" ht="13">
      <c r="D90" s="7"/>
      <c r="E90" s="7"/>
      <c r="G90" s="7"/>
    </row>
    <row r="91" spans="4:7" ht="13">
      <c r="D91" s="7"/>
      <c r="E91" s="7"/>
      <c r="G91" s="7"/>
    </row>
    <row r="92" spans="4:7" ht="13">
      <c r="D92" s="7"/>
      <c r="E92" s="7"/>
      <c r="G92" s="7"/>
    </row>
    <row r="93" spans="4:7" ht="13">
      <c r="D93" s="7"/>
      <c r="E93" s="7"/>
      <c r="G93" s="7"/>
    </row>
    <row r="94" spans="4:7" ht="13">
      <c r="D94" s="7"/>
      <c r="E94" s="7"/>
      <c r="G94" s="7"/>
    </row>
    <row r="95" spans="4:7" ht="13">
      <c r="D95" s="7"/>
      <c r="E95" s="7"/>
      <c r="G95" s="7"/>
    </row>
    <row r="96" spans="4:7" ht="13">
      <c r="D96" s="7"/>
      <c r="E96" s="7"/>
      <c r="G96" s="7"/>
    </row>
    <row r="97" spans="4:7" ht="13">
      <c r="D97" s="7"/>
      <c r="E97" s="7"/>
      <c r="G97" s="7"/>
    </row>
    <row r="98" spans="4:7" ht="13">
      <c r="D98" s="7"/>
      <c r="E98" s="7"/>
      <c r="G98" s="7"/>
    </row>
    <row r="99" spans="4:7" ht="13">
      <c r="D99" s="7"/>
      <c r="E99" s="7"/>
      <c r="G99" s="7"/>
    </row>
    <row r="100" spans="4:7" ht="13">
      <c r="D100" s="7"/>
      <c r="E100" s="7"/>
      <c r="G100" s="7"/>
    </row>
    <row r="101" spans="4:7" ht="13">
      <c r="D101" s="7"/>
      <c r="E101" s="7"/>
      <c r="G101" s="7"/>
    </row>
    <row r="102" spans="4:7" ht="13">
      <c r="D102" s="7"/>
      <c r="E102" s="7"/>
      <c r="G102" s="7"/>
    </row>
    <row r="103" spans="4:7" ht="13">
      <c r="D103" s="7"/>
      <c r="E103" s="7"/>
      <c r="G103" s="7"/>
    </row>
    <row r="104" spans="4:7" ht="13">
      <c r="D104" s="7"/>
      <c r="E104" s="7"/>
      <c r="G104" s="7"/>
    </row>
    <row r="105" spans="4:7" ht="13">
      <c r="D105" s="7"/>
      <c r="E105" s="7"/>
      <c r="G105" s="7"/>
    </row>
    <row r="106" spans="4:7" ht="13">
      <c r="D106" s="7"/>
      <c r="E106" s="7"/>
      <c r="G106" s="7"/>
    </row>
    <row r="107" spans="4:7" ht="13">
      <c r="D107" s="7"/>
      <c r="E107" s="7"/>
      <c r="G107" s="7"/>
    </row>
    <row r="108" spans="4:7" ht="13">
      <c r="D108" s="7"/>
      <c r="E108" s="7"/>
      <c r="G108" s="7"/>
    </row>
    <row r="109" spans="4:7" ht="13">
      <c r="D109" s="7"/>
      <c r="E109" s="7"/>
      <c r="G109" s="7"/>
    </row>
    <row r="110" spans="4:7" ht="13">
      <c r="D110" s="7"/>
      <c r="E110" s="7"/>
      <c r="G110" s="7"/>
    </row>
    <row r="111" spans="4:7" ht="13">
      <c r="D111" s="7"/>
      <c r="E111" s="7"/>
      <c r="G111" s="7"/>
    </row>
    <row r="112" spans="4:7" ht="13">
      <c r="D112" s="7"/>
      <c r="E112" s="7"/>
      <c r="G112" s="7"/>
    </row>
    <row r="113" spans="4:7" ht="13">
      <c r="D113" s="7"/>
      <c r="E113" s="7"/>
      <c r="G113" s="7"/>
    </row>
    <row r="114" spans="4:7" ht="13">
      <c r="D114" s="7"/>
      <c r="E114" s="7"/>
      <c r="G114" s="7"/>
    </row>
    <row r="115" spans="4:7" ht="13">
      <c r="D115" s="7"/>
      <c r="E115" s="7"/>
      <c r="G115" s="7"/>
    </row>
    <row r="116" spans="4:7" ht="13">
      <c r="D116" s="7"/>
      <c r="E116" s="7"/>
      <c r="G116" s="7"/>
    </row>
    <row r="117" spans="4:7" ht="13">
      <c r="D117" s="7"/>
      <c r="E117" s="7"/>
      <c r="G117" s="7"/>
    </row>
    <row r="118" spans="4:7" ht="13">
      <c r="D118" s="7"/>
      <c r="E118" s="7"/>
      <c r="G118" s="7"/>
    </row>
    <row r="119" spans="4:7" ht="13">
      <c r="D119" s="7"/>
      <c r="E119" s="7"/>
      <c r="G119" s="7"/>
    </row>
    <row r="120" spans="4:7" ht="13">
      <c r="D120" s="7"/>
      <c r="E120" s="7"/>
      <c r="G120" s="7"/>
    </row>
    <row r="121" spans="4:7" ht="13">
      <c r="D121" s="7"/>
      <c r="E121" s="7"/>
      <c r="G121" s="7"/>
    </row>
    <row r="122" spans="4:7" ht="13">
      <c r="D122" s="7"/>
      <c r="E122" s="7"/>
      <c r="G122" s="7"/>
    </row>
    <row r="123" spans="4:7" ht="13">
      <c r="D123" s="7"/>
      <c r="E123" s="7"/>
      <c r="G123" s="7"/>
    </row>
    <row r="124" spans="4:7" ht="13">
      <c r="D124" s="7"/>
      <c r="E124" s="7"/>
      <c r="G124" s="7"/>
    </row>
    <row r="125" spans="4:7" ht="13">
      <c r="D125" s="7"/>
      <c r="E125" s="7"/>
      <c r="G125" s="7"/>
    </row>
    <row r="126" spans="4:7" ht="13">
      <c r="D126" s="7"/>
      <c r="E126" s="7"/>
      <c r="G126" s="7"/>
    </row>
    <row r="127" spans="4:7" ht="13">
      <c r="D127" s="7"/>
      <c r="E127" s="7"/>
      <c r="G127" s="7"/>
    </row>
    <row r="128" spans="4:7" ht="13">
      <c r="D128" s="7"/>
      <c r="E128" s="7"/>
      <c r="G128" s="7"/>
    </row>
    <row r="129" spans="4:7" ht="13">
      <c r="D129" s="7"/>
      <c r="E129" s="7"/>
      <c r="G129" s="7"/>
    </row>
    <row r="130" spans="4:7" ht="13">
      <c r="D130" s="7"/>
      <c r="E130" s="7"/>
      <c r="G130" s="7"/>
    </row>
    <row r="131" spans="4:7" ht="13">
      <c r="D131" s="7"/>
      <c r="E131" s="7"/>
      <c r="G131" s="7"/>
    </row>
    <row r="132" spans="4:7" ht="13">
      <c r="D132" s="7"/>
      <c r="E132" s="7"/>
      <c r="G132" s="7"/>
    </row>
    <row r="133" spans="4:7" ht="13">
      <c r="D133" s="7"/>
      <c r="E133" s="7"/>
      <c r="G133" s="7"/>
    </row>
    <row r="134" spans="4:7" ht="13">
      <c r="D134" s="7"/>
      <c r="E134" s="7"/>
      <c r="G134" s="7"/>
    </row>
    <row r="135" spans="4:7" ht="13">
      <c r="D135" s="7"/>
      <c r="E135" s="7"/>
      <c r="G135" s="7"/>
    </row>
    <row r="136" spans="4:7" ht="13">
      <c r="D136" s="7"/>
      <c r="E136" s="7"/>
      <c r="G136" s="7"/>
    </row>
    <row r="137" spans="4:7" ht="13">
      <c r="D137" s="7"/>
      <c r="E137" s="7"/>
      <c r="G137" s="7"/>
    </row>
    <row r="138" spans="4:7" ht="13">
      <c r="D138" s="7"/>
      <c r="E138" s="7"/>
      <c r="G138" s="7"/>
    </row>
    <row r="139" spans="4:7" ht="13">
      <c r="D139" s="7"/>
      <c r="E139" s="7"/>
      <c r="G139" s="7"/>
    </row>
    <row r="140" spans="4:7" ht="13">
      <c r="D140" s="7"/>
      <c r="E140" s="7"/>
      <c r="G140" s="7"/>
    </row>
    <row r="141" spans="4:7" ht="13">
      <c r="D141" s="7"/>
      <c r="E141" s="7"/>
      <c r="G141" s="7"/>
    </row>
    <row r="142" spans="4:7" ht="13">
      <c r="D142" s="7"/>
      <c r="E142" s="7"/>
      <c r="G142" s="7"/>
    </row>
    <row r="143" spans="4:7" ht="13">
      <c r="D143" s="7"/>
      <c r="E143" s="7"/>
      <c r="G143" s="7"/>
    </row>
    <row r="144" spans="4:7" ht="13">
      <c r="D144" s="7"/>
      <c r="E144" s="7"/>
      <c r="G144" s="7"/>
    </row>
    <row r="145" spans="4:7" ht="13">
      <c r="D145" s="7"/>
      <c r="E145" s="7"/>
      <c r="G145" s="7"/>
    </row>
    <row r="146" spans="4:7" ht="13">
      <c r="D146" s="7"/>
      <c r="E146" s="7"/>
      <c r="G146" s="7"/>
    </row>
    <row r="147" spans="4:7" ht="13">
      <c r="D147" s="7"/>
      <c r="E147" s="7"/>
      <c r="G147" s="7"/>
    </row>
    <row r="148" spans="4:7" ht="13">
      <c r="D148" s="7"/>
      <c r="E148" s="7"/>
      <c r="G148" s="7"/>
    </row>
    <row r="149" spans="4:7" ht="13">
      <c r="D149" s="7"/>
      <c r="E149" s="7"/>
      <c r="G149" s="7"/>
    </row>
    <row r="150" spans="4:7" ht="13">
      <c r="D150" s="7"/>
      <c r="E150" s="7"/>
      <c r="G150" s="7"/>
    </row>
    <row r="151" spans="4:7" ht="13">
      <c r="D151" s="7"/>
      <c r="E151" s="7"/>
      <c r="G151" s="7"/>
    </row>
    <row r="152" spans="4:7" ht="13">
      <c r="D152" s="7"/>
      <c r="E152" s="7"/>
      <c r="G152" s="7"/>
    </row>
    <row r="153" spans="4:7" ht="13">
      <c r="D153" s="7"/>
      <c r="E153" s="7"/>
      <c r="G153" s="7"/>
    </row>
    <row r="154" spans="4:7" ht="13">
      <c r="D154" s="7"/>
      <c r="E154" s="7"/>
      <c r="G154" s="7"/>
    </row>
    <row r="155" spans="4:7" ht="13">
      <c r="D155" s="7"/>
      <c r="E155" s="7"/>
      <c r="G155" s="7"/>
    </row>
    <row r="156" spans="4:7" ht="13">
      <c r="D156" s="7"/>
      <c r="E156" s="7"/>
      <c r="G156" s="7"/>
    </row>
    <row r="157" spans="4:7" ht="13">
      <c r="D157" s="7"/>
      <c r="E157" s="7"/>
      <c r="G157" s="7"/>
    </row>
    <row r="158" spans="4:7" ht="13">
      <c r="D158" s="7"/>
      <c r="E158" s="7"/>
      <c r="G158" s="7"/>
    </row>
    <row r="159" spans="4:7" ht="13">
      <c r="D159" s="7"/>
      <c r="E159" s="7"/>
      <c r="G159" s="7"/>
    </row>
    <row r="160" spans="4:7" ht="13">
      <c r="D160" s="7"/>
      <c r="E160" s="7"/>
      <c r="G160" s="7"/>
    </row>
    <row r="161" spans="4:7" ht="13">
      <c r="D161" s="7"/>
      <c r="E161" s="7"/>
      <c r="G161" s="7"/>
    </row>
    <row r="162" spans="4:7" ht="13">
      <c r="D162" s="7"/>
      <c r="E162" s="7"/>
      <c r="G162" s="7"/>
    </row>
    <row r="163" spans="4:7" ht="13">
      <c r="D163" s="7"/>
      <c r="E163" s="7"/>
      <c r="G163" s="7"/>
    </row>
    <row r="164" spans="4:7" ht="13">
      <c r="D164" s="7"/>
      <c r="E164" s="7"/>
      <c r="G164" s="7"/>
    </row>
    <row r="165" spans="4:7" ht="13">
      <c r="D165" s="7"/>
      <c r="E165" s="7"/>
      <c r="G165" s="7"/>
    </row>
    <row r="166" spans="4:7" ht="13">
      <c r="D166" s="7"/>
      <c r="E166" s="7"/>
      <c r="G166" s="7"/>
    </row>
    <row r="167" spans="4:7" ht="13">
      <c r="D167" s="7"/>
      <c r="E167" s="7"/>
      <c r="G167" s="7"/>
    </row>
    <row r="168" spans="4:7" ht="13">
      <c r="D168" s="7"/>
      <c r="E168" s="7"/>
      <c r="G168" s="7"/>
    </row>
    <row r="169" spans="4:7" ht="13">
      <c r="D169" s="7"/>
      <c r="E169" s="7"/>
      <c r="G169" s="7"/>
    </row>
    <row r="170" spans="4:7" ht="13">
      <c r="D170" s="7"/>
      <c r="E170" s="7"/>
      <c r="G170" s="7"/>
    </row>
    <row r="171" spans="4:7" ht="13">
      <c r="D171" s="7"/>
      <c r="E171" s="7"/>
      <c r="G171" s="7"/>
    </row>
    <row r="172" spans="4:7" ht="13">
      <c r="D172" s="7"/>
      <c r="E172" s="7"/>
      <c r="G172" s="7"/>
    </row>
    <row r="173" spans="4:7" ht="13">
      <c r="D173" s="7"/>
      <c r="E173" s="7"/>
      <c r="G173" s="7"/>
    </row>
    <row r="174" spans="4:7" ht="13">
      <c r="D174" s="7"/>
      <c r="E174" s="7"/>
      <c r="G174" s="7"/>
    </row>
    <row r="175" spans="4:7" ht="13">
      <c r="D175" s="7"/>
      <c r="E175" s="7"/>
      <c r="G175" s="7"/>
    </row>
    <row r="176" spans="4:7" ht="13">
      <c r="D176" s="7"/>
      <c r="E176" s="7"/>
      <c r="G176" s="7"/>
    </row>
    <row r="177" spans="4:7" ht="13">
      <c r="D177" s="7"/>
      <c r="E177" s="7"/>
      <c r="G177" s="7"/>
    </row>
    <row r="178" spans="4:7" ht="13">
      <c r="D178" s="7"/>
      <c r="E178" s="7"/>
      <c r="G178" s="7"/>
    </row>
    <row r="179" spans="4:7" ht="13">
      <c r="D179" s="7"/>
      <c r="E179" s="7"/>
      <c r="G179" s="7"/>
    </row>
    <row r="180" spans="4:7" ht="13">
      <c r="D180" s="7"/>
      <c r="E180" s="7"/>
      <c r="G180" s="7"/>
    </row>
    <row r="181" spans="4:7" ht="13">
      <c r="D181" s="7"/>
      <c r="E181" s="7"/>
      <c r="G181" s="7"/>
    </row>
    <row r="182" spans="4:7" ht="13">
      <c r="D182" s="7"/>
      <c r="E182" s="7"/>
      <c r="G182" s="7"/>
    </row>
    <row r="183" spans="4:7" ht="13">
      <c r="D183" s="7"/>
      <c r="E183" s="7"/>
      <c r="G183" s="7"/>
    </row>
    <row r="184" spans="4:7" ht="13">
      <c r="D184" s="7"/>
      <c r="E184" s="7"/>
      <c r="G184" s="7"/>
    </row>
    <row r="185" spans="4:7" ht="13">
      <c r="D185" s="7"/>
      <c r="E185" s="7"/>
      <c r="G185" s="7"/>
    </row>
    <row r="186" spans="4:7" ht="13">
      <c r="D186" s="7"/>
      <c r="E186" s="7"/>
      <c r="G186" s="7"/>
    </row>
    <row r="187" spans="4:7" ht="13">
      <c r="D187" s="7"/>
      <c r="E187" s="7"/>
      <c r="G187" s="7"/>
    </row>
    <row r="188" spans="4:7" ht="13">
      <c r="D188" s="7"/>
      <c r="E188" s="7"/>
      <c r="G188" s="7"/>
    </row>
    <row r="189" spans="4:7" ht="13">
      <c r="D189" s="7"/>
      <c r="E189" s="7"/>
      <c r="G189" s="7"/>
    </row>
    <row r="190" spans="4:7" ht="13">
      <c r="D190" s="7"/>
      <c r="E190" s="7"/>
      <c r="G190" s="7"/>
    </row>
    <row r="191" spans="4:7" ht="13">
      <c r="D191" s="7"/>
      <c r="E191" s="7"/>
      <c r="G191" s="7"/>
    </row>
    <row r="192" spans="4:7" ht="13">
      <c r="D192" s="7"/>
      <c r="E192" s="7"/>
      <c r="G192" s="7"/>
    </row>
    <row r="193" spans="4:7" ht="13">
      <c r="D193" s="7"/>
      <c r="E193" s="7"/>
      <c r="G193" s="7"/>
    </row>
    <row r="194" spans="4:7" ht="13">
      <c r="D194" s="7"/>
      <c r="E194" s="7"/>
      <c r="G194" s="7"/>
    </row>
    <row r="195" spans="4:7" ht="13">
      <c r="D195" s="7"/>
      <c r="E195" s="7"/>
      <c r="G195" s="7"/>
    </row>
    <row r="196" spans="4:7" ht="13">
      <c r="D196" s="7"/>
      <c r="E196" s="7"/>
      <c r="G196" s="7"/>
    </row>
    <row r="197" spans="4:7" ht="13">
      <c r="D197" s="7"/>
      <c r="E197" s="7"/>
      <c r="G197" s="7"/>
    </row>
    <row r="198" spans="4:7" ht="13">
      <c r="D198" s="7"/>
      <c r="E198" s="7"/>
      <c r="G198" s="7"/>
    </row>
    <row r="199" spans="4:7" ht="13">
      <c r="D199" s="7"/>
      <c r="E199" s="7"/>
      <c r="G199" s="7"/>
    </row>
    <row r="200" spans="4:7" ht="13">
      <c r="D200" s="7"/>
      <c r="E200" s="7"/>
      <c r="G200" s="7"/>
    </row>
    <row r="201" spans="4:7" ht="13">
      <c r="D201" s="7"/>
      <c r="E201" s="7"/>
      <c r="G201" s="7"/>
    </row>
    <row r="202" spans="4:7" ht="13">
      <c r="D202" s="7"/>
      <c r="E202" s="7"/>
      <c r="G202" s="7"/>
    </row>
    <row r="203" spans="4:7" ht="13">
      <c r="D203" s="7"/>
      <c r="E203" s="7"/>
      <c r="G203" s="7"/>
    </row>
    <row r="204" spans="4:7" ht="13">
      <c r="D204" s="7"/>
      <c r="E204" s="7"/>
      <c r="G204" s="7"/>
    </row>
    <row r="205" spans="4:7" ht="13">
      <c r="D205" s="7"/>
      <c r="E205" s="7"/>
      <c r="G205" s="7"/>
    </row>
    <row r="206" spans="4:7" ht="13">
      <c r="D206" s="7"/>
      <c r="E206" s="7"/>
      <c r="G206" s="7"/>
    </row>
    <row r="207" spans="4:7" ht="13">
      <c r="D207" s="7"/>
      <c r="E207" s="7"/>
      <c r="G207" s="7"/>
    </row>
    <row r="208" spans="4:7" ht="13">
      <c r="D208" s="7"/>
      <c r="E208" s="7"/>
      <c r="G208" s="7"/>
    </row>
    <row r="209" spans="4:7" ht="13">
      <c r="D209" s="7"/>
      <c r="E209" s="7"/>
      <c r="G209" s="7"/>
    </row>
    <row r="210" spans="4:7" ht="13">
      <c r="D210" s="7"/>
      <c r="E210" s="7"/>
      <c r="G210" s="7"/>
    </row>
    <row r="211" spans="4:7" ht="13">
      <c r="D211" s="7"/>
      <c r="E211" s="7"/>
      <c r="G211" s="7"/>
    </row>
    <row r="212" spans="4:7" ht="13">
      <c r="D212" s="7"/>
      <c r="E212" s="7"/>
      <c r="G212" s="7"/>
    </row>
    <row r="213" spans="4:7" ht="13">
      <c r="D213" s="7"/>
      <c r="E213" s="7"/>
      <c r="G213" s="7"/>
    </row>
    <row r="214" spans="4:7" ht="13">
      <c r="D214" s="7"/>
      <c r="E214" s="7"/>
      <c r="G214" s="7"/>
    </row>
    <row r="215" spans="4:7" ht="13">
      <c r="D215" s="7"/>
      <c r="E215" s="7"/>
      <c r="G215" s="7"/>
    </row>
    <row r="216" spans="4:7" ht="13">
      <c r="D216" s="7"/>
      <c r="E216" s="7"/>
      <c r="G216" s="7"/>
    </row>
    <row r="217" spans="4:7" ht="13">
      <c r="D217" s="7"/>
      <c r="E217" s="7"/>
      <c r="G217" s="7"/>
    </row>
    <row r="218" spans="4:7" ht="13">
      <c r="D218" s="7"/>
      <c r="E218" s="7"/>
      <c r="G218" s="7"/>
    </row>
    <row r="219" spans="4:7" ht="13">
      <c r="D219" s="7"/>
      <c r="E219" s="7"/>
      <c r="G219" s="7"/>
    </row>
    <row r="220" spans="4:7" ht="13">
      <c r="D220" s="7"/>
      <c r="E220" s="7"/>
      <c r="G220" s="7"/>
    </row>
    <row r="221" spans="4:7" ht="13">
      <c r="D221" s="7"/>
      <c r="E221" s="7"/>
      <c r="G221" s="7"/>
    </row>
    <row r="222" spans="4:7" ht="13">
      <c r="D222" s="7"/>
      <c r="E222" s="7"/>
      <c r="G222" s="7"/>
    </row>
    <row r="223" spans="4:7" ht="13">
      <c r="D223" s="7"/>
      <c r="E223" s="7"/>
      <c r="G223" s="7"/>
    </row>
    <row r="224" spans="4:7" ht="13">
      <c r="D224" s="7"/>
      <c r="E224" s="7"/>
      <c r="G224" s="7"/>
    </row>
    <row r="225" spans="4:7" ht="13">
      <c r="D225" s="7"/>
      <c r="E225" s="7"/>
      <c r="G225" s="7"/>
    </row>
    <row r="226" spans="4:7" ht="13">
      <c r="D226" s="7"/>
      <c r="E226" s="7"/>
      <c r="G226" s="7"/>
    </row>
    <row r="227" spans="4:7" ht="13">
      <c r="D227" s="7"/>
      <c r="E227" s="7"/>
      <c r="G227" s="7"/>
    </row>
    <row r="228" spans="4:7" ht="13">
      <c r="D228" s="7"/>
      <c r="E228" s="7"/>
      <c r="G228" s="7"/>
    </row>
    <row r="229" spans="4:7" ht="13">
      <c r="D229" s="7"/>
      <c r="E229" s="7"/>
      <c r="G229" s="7"/>
    </row>
    <row r="230" spans="4:7" ht="13">
      <c r="D230" s="7"/>
      <c r="E230" s="7"/>
      <c r="G230" s="7"/>
    </row>
    <row r="231" spans="4:7" ht="13">
      <c r="D231" s="7"/>
      <c r="E231" s="7"/>
      <c r="G231" s="7"/>
    </row>
    <row r="232" spans="4:7" ht="13">
      <c r="D232" s="7"/>
      <c r="E232" s="7"/>
      <c r="G232" s="7"/>
    </row>
    <row r="233" spans="4:7" ht="13">
      <c r="D233" s="7"/>
      <c r="E233" s="7"/>
      <c r="G233" s="7"/>
    </row>
    <row r="234" spans="4:7" ht="13">
      <c r="D234" s="7"/>
      <c r="E234" s="7"/>
      <c r="G234" s="7"/>
    </row>
    <row r="235" spans="4:7" ht="13">
      <c r="D235" s="7"/>
      <c r="E235" s="7"/>
      <c r="G235" s="7"/>
    </row>
    <row r="236" spans="4:7" ht="13">
      <c r="D236" s="7"/>
      <c r="E236" s="7"/>
      <c r="G236" s="7"/>
    </row>
    <row r="237" spans="4:7" ht="13">
      <c r="D237" s="7"/>
      <c r="E237" s="7"/>
      <c r="G237" s="7"/>
    </row>
    <row r="238" spans="4:7" ht="13">
      <c r="D238" s="7"/>
      <c r="E238" s="7"/>
      <c r="G238" s="7"/>
    </row>
    <row r="239" spans="4:7" ht="13">
      <c r="D239" s="7"/>
      <c r="E239" s="7"/>
      <c r="G239" s="7"/>
    </row>
    <row r="240" spans="4:7" ht="13">
      <c r="D240" s="7"/>
      <c r="E240" s="7"/>
      <c r="G240" s="7"/>
    </row>
    <row r="241" spans="4:7" ht="13">
      <c r="D241" s="7"/>
      <c r="E241" s="7"/>
      <c r="G241" s="7"/>
    </row>
    <row r="242" spans="4:7" ht="13">
      <c r="D242" s="7"/>
      <c r="E242" s="7"/>
      <c r="G242" s="7"/>
    </row>
    <row r="243" spans="4:7" ht="13">
      <c r="D243" s="7"/>
      <c r="E243" s="7"/>
      <c r="G243" s="7"/>
    </row>
    <row r="244" spans="4:7" ht="13">
      <c r="D244" s="7"/>
      <c r="E244" s="7"/>
      <c r="G244" s="7"/>
    </row>
    <row r="245" spans="4:7" ht="13">
      <c r="D245" s="7"/>
      <c r="E245" s="7"/>
      <c r="G245" s="7"/>
    </row>
    <row r="246" spans="4:7" ht="13">
      <c r="D246" s="7"/>
      <c r="E246" s="7"/>
      <c r="G246" s="7"/>
    </row>
    <row r="247" spans="4:7" ht="13">
      <c r="D247" s="7"/>
      <c r="E247" s="7"/>
      <c r="G247" s="7"/>
    </row>
    <row r="248" spans="4:7" ht="13">
      <c r="D248" s="7"/>
      <c r="E248" s="7"/>
      <c r="G248" s="7"/>
    </row>
    <row r="249" spans="4:7" ht="13">
      <c r="D249" s="7"/>
      <c r="E249" s="7"/>
      <c r="G249" s="7"/>
    </row>
    <row r="250" spans="4:7" ht="13">
      <c r="D250" s="7"/>
      <c r="E250" s="7"/>
      <c r="G250" s="7"/>
    </row>
    <row r="251" spans="4:7" ht="13">
      <c r="D251" s="7"/>
      <c r="E251" s="7"/>
      <c r="G251" s="7"/>
    </row>
    <row r="252" spans="4:7" ht="13">
      <c r="D252" s="7"/>
      <c r="E252" s="7"/>
      <c r="G252" s="7"/>
    </row>
    <row r="253" spans="4:7" ht="13">
      <c r="D253" s="7"/>
      <c r="E253" s="7"/>
      <c r="G253" s="7"/>
    </row>
    <row r="254" spans="4:7" ht="13">
      <c r="D254" s="7"/>
      <c r="E254" s="7"/>
      <c r="G254" s="7"/>
    </row>
    <row r="255" spans="4:7" ht="13">
      <c r="D255" s="7"/>
      <c r="E255" s="7"/>
      <c r="G255" s="7"/>
    </row>
    <row r="256" spans="4:7" ht="13">
      <c r="D256" s="7"/>
      <c r="E256" s="7"/>
      <c r="G256" s="7"/>
    </row>
    <row r="257" spans="4:7" ht="13">
      <c r="D257" s="7"/>
      <c r="E257" s="7"/>
      <c r="G257" s="7"/>
    </row>
    <row r="258" spans="4:7" ht="13">
      <c r="D258" s="7"/>
      <c r="E258" s="7"/>
      <c r="G258" s="7"/>
    </row>
    <row r="259" spans="4:7" ht="13">
      <c r="D259" s="7"/>
      <c r="E259" s="7"/>
      <c r="G259" s="7"/>
    </row>
    <row r="260" spans="4:7" ht="13">
      <c r="D260" s="7"/>
      <c r="E260" s="7"/>
      <c r="G260" s="7"/>
    </row>
    <row r="261" spans="4:7" ht="13">
      <c r="D261" s="7"/>
      <c r="E261" s="7"/>
      <c r="G261" s="7"/>
    </row>
    <row r="262" spans="4:7" ht="13">
      <c r="D262" s="7"/>
      <c r="E262" s="7"/>
      <c r="G262" s="7"/>
    </row>
    <row r="263" spans="4:7" ht="13">
      <c r="D263" s="7"/>
      <c r="E263" s="7"/>
      <c r="G263" s="7"/>
    </row>
    <row r="264" spans="4:7" ht="13">
      <c r="D264" s="7"/>
      <c r="E264" s="7"/>
      <c r="G264" s="7"/>
    </row>
    <row r="265" spans="4:7" ht="13">
      <c r="D265" s="7"/>
      <c r="E265" s="7"/>
      <c r="G265" s="7"/>
    </row>
    <row r="266" spans="4:7" ht="13">
      <c r="D266" s="7"/>
      <c r="E266" s="7"/>
      <c r="G266" s="7"/>
    </row>
    <row r="267" spans="4:7" ht="13">
      <c r="D267" s="7"/>
      <c r="E267" s="7"/>
      <c r="G267" s="7"/>
    </row>
    <row r="268" spans="4:7" ht="13">
      <c r="D268" s="7"/>
      <c r="E268" s="7"/>
      <c r="G268" s="7"/>
    </row>
    <row r="269" spans="4:7" ht="13">
      <c r="D269" s="7"/>
      <c r="E269" s="7"/>
      <c r="G269" s="7"/>
    </row>
    <row r="270" spans="4:7" ht="13">
      <c r="D270" s="7"/>
      <c r="E270" s="7"/>
      <c r="G270" s="7"/>
    </row>
    <row r="271" spans="4:7" ht="13">
      <c r="D271" s="7"/>
      <c r="E271" s="7"/>
      <c r="G271" s="7"/>
    </row>
    <row r="272" spans="4:7" ht="13">
      <c r="D272" s="7"/>
      <c r="E272" s="7"/>
      <c r="G272" s="7"/>
    </row>
    <row r="273" spans="4:7" ht="13">
      <c r="D273" s="7"/>
      <c r="E273" s="7"/>
      <c r="G273" s="7"/>
    </row>
    <row r="274" spans="4:7" ht="13">
      <c r="D274" s="7"/>
      <c r="E274" s="7"/>
      <c r="G274" s="7"/>
    </row>
    <row r="275" spans="4:7" ht="13">
      <c r="D275" s="7"/>
      <c r="E275" s="7"/>
      <c r="G275" s="7"/>
    </row>
    <row r="276" spans="4:7" ht="13">
      <c r="D276" s="7"/>
      <c r="E276" s="7"/>
      <c r="G276" s="7"/>
    </row>
    <row r="277" spans="4:7" ht="13">
      <c r="D277" s="7"/>
      <c r="E277" s="7"/>
      <c r="G277" s="7"/>
    </row>
    <row r="278" spans="4:7" ht="13">
      <c r="D278" s="7"/>
      <c r="E278" s="7"/>
      <c r="G278" s="7"/>
    </row>
    <row r="279" spans="4:7" ht="13">
      <c r="D279" s="7"/>
      <c r="E279" s="7"/>
      <c r="G279" s="7"/>
    </row>
    <row r="280" spans="4:7" ht="13">
      <c r="D280" s="7"/>
      <c r="E280" s="7"/>
      <c r="G280" s="7"/>
    </row>
    <row r="281" spans="4:7" ht="13">
      <c r="D281" s="7"/>
      <c r="E281" s="7"/>
      <c r="G281" s="7"/>
    </row>
    <row r="282" spans="4:7" ht="13">
      <c r="D282" s="7"/>
      <c r="E282" s="7"/>
      <c r="G282" s="7"/>
    </row>
    <row r="283" spans="4:7" ht="13">
      <c r="D283" s="7"/>
      <c r="E283" s="7"/>
      <c r="G283" s="7"/>
    </row>
    <row r="284" spans="4:7" ht="13">
      <c r="D284" s="7"/>
      <c r="E284" s="7"/>
      <c r="G284" s="7"/>
    </row>
    <row r="285" spans="4:7" ht="13">
      <c r="D285" s="7"/>
      <c r="E285" s="7"/>
      <c r="G285" s="7"/>
    </row>
    <row r="286" spans="4:7" ht="13">
      <c r="D286" s="7"/>
      <c r="E286" s="7"/>
      <c r="G286" s="7"/>
    </row>
    <row r="287" spans="4:7" ht="13">
      <c r="D287" s="7"/>
      <c r="E287" s="7"/>
      <c r="G287" s="7"/>
    </row>
    <row r="288" spans="4:7" ht="13">
      <c r="D288" s="7"/>
      <c r="E288" s="7"/>
      <c r="G288" s="7"/>
    </row>
    <row r="289" spans="4:7" ht="13">
      <c r="D289" s="7"/>
      <c r="E289" s="7"/>
      <c r="G289" s="7"/>
    </row>
    <row r="290" spans="4:7" ht="13">
      <c r="D290" s="7"/>
      <c r="E290" s="7"/>
      <c r="G290" s="7"/>
    </row>
    <row r="291" spans="4:7" ht="13">
      <c r="D291" s="7"/>
      <c r="E291" s="7"/>
      <c r="G291" s="7"/>
    </row>
    <row r="292" spans="4:7" ht="13">
      <c r="D292" s="7"/>
      <c r="E292" s="7"/>
      <c r="G292" s="7"/>
    </row>
    <row r="293" spans="4:7" ht="13">
      <c r="D293" s="7"/>
      <c r="E293" s="7"/>
      <c r="G293" s="7"/>
    </row>
    <row r="294" spans="4:7" ht="13">
      <c r="D294" s="7"/>
      <c r="E294" s="7"/>
      <c r="G294" s="7"/>
    </row>
    <row r="295" spans="4:7" ht="13">
      <c r="D295" s="7"/>
      <c r="E295" s="7"/>
      <c r="G295" s="7"/>
    </row>
    <row r="296" spans="4:7" ht="13">
      <c r="D296" s="7"/>
      <c r="E296" s="7"/>
      <c r="G296" s="7"/>
    </row>
    <row r="297" spans="4:7" ht="13">
      <c r="D297" s="7"/>
      <c r="E297" s="7"/>
      <c r="G297" s="7"/>
    </row>
    <row r="298" spans="4:7" ht="13">
      <c r="D298" s="7"/>
      <c r="E298" s="7"/>
      <c r="G298" s="7"/>
    </row>
    <row r="299" spans="4:7" ht="13">
      <c r="D299" s="7"/>
      <c r="E299" s="7"/>
      <c r="G299" s="7"/>
    </row>
    <row r="300" spans="4:7" ht="13">
      <c r="D300" s="7"/>
      <c r="E300" s="7"/>
      <c r="G300" s="7"/>
    </row>
    <row r="301" spans="4:7" ht="13">
      <c r="D301" s="7"/>
      <c r="E301" s="7"/>
      <c r="G301" s="7"/>
    </row>
    <row r="302" spans="4:7" ht="13">
      <c r="D302" s="7"/>
      <c r="E302" s="7"/>
      <c r="G302" s="7"/>
    </row>
    <row r="303" spans="4:7" ht="13">
      <c r="D303" s="7"/>
      <c r="E303" s="7"/>
      <c r="G303" s="7"/>
    </row>
    <row r="304" spans="4:7" ht="13">
      <c r="D304" s="7"/>
      <c r="E304" s="7"/>
      <c r="G304" s="7"/>
    </row>
    <row r="305" spans="4:7" ht="13">
      <c r="D305" s="7"/>
      <c r="E305" s="7"/>
      <c r="G305" s="7"/>
    </row>
    <row r="306" spans="4:7" ht="13">
      <c r="D306" s="7"/>
      <c r="E306" s="7"/>
      <c r="G306" s="7"/>
    </row>
    <row r="307" spans="4:7" ht="13">
      <c r="D307" s="7"/>
      <c r="E307" s="7"/>
      <c r="G307" s="7"/>
    </row>
    <row r="308" spans="4:7" ht="13">
      <c r="D308" s="7"/>
      <c r="E308" s="7"/>
      <c r="G308" s="7"/>
    </row>
    <row r="309" spans="4:7" ht="13">
      <c r="D309" s="7"/>
      <c r="E309" s="7"/>
      <c r="G309" s="7"/>
    </row>
    <row r="310" spans="4:7" ht="13">
      <c r="D310" s="7"/>
      <c r="E310" s="7"/>
      <c r="G310" s="7"/>
    </row>
    <row r="311" spans="4:7" ht="13">
      <c r="D311" s="7"/>
      <c r="E311" s="7"/>
      <c r="G311" s="7"/>
    </row>
    <row r="312" spans="4:7" ht="13">
      <c r="D312" s="7"/>
      <c r="E312" s="7"/>
      <c r="G312" s="7"/>
    </row>
    <row r="313" spans="4:7" ht="13">
      <c r="D313" s="7"/>
      <c r="E313" s="7"/>
      <c r="G313" s="7"/>
    </row>
    <row r="314" spans="4:7" ht="13">
      <c r="D314" s="7"/>
      <c r="E314" s="7"/>
      <c r="G314" s="7"/>
    </row>
    <row r="315" spans="4:7" ht="13">
      <c r="D315" s="7"/>
      <c r="E315" s="7"/>
      <c r="G315" s="7"/>
    </row>
    <row r="316" spans="4:7" ht="13">
      <c r="D316" s="7"/>
      <c r="E316" s="7"/>
      <c r="G316" s="7"/>
    </row>
    <row r="317" spans="4:7" ht="13">
      <c r="D317" s="7"/>
      <c r="E317" s="7"/>
      <c r="G317" s="7"/>
    </row>
    <row r="318" spans="4:7" ht="13">
      <c r="D318" s="7"/>
      <c r="E318" s="7"/>
      <c r="G318" s="7"/>
    </row>
    <row r="319" spans="4:7" ht="13">
      <c r="D319" s="7"/>
      <c r="E319" s="7"/>
      <c r="G319" s="7"/>
    </row>
    <row r="320" spans="4:7" ht="13">
      <c r="D320" s="7"/>
      <c r="E320" s="7"/>
      <c r="G320" s="7"/>
    </row>
    <row r="321" spans="4:7" ht="13">
      <c r="D321" s="7"/>
      <c r="E321" s="7"/>
      <c r="G321" s="7"/>
    </row>
    <row r="322" spans="4:7" ht="13">
      <c r="D322" s="7"/>
      <c r="E322" s="7"/>
      <c r="G322" s="7"/>
    </row>
    <row r="323" spans="4:7" ht="13">
      <c r="D323" s="7"/>
      <c r="E323" s="7"/>
      <c r="G323" s="7"/>
    </row>
    <row r="324" spans="4:7" ht="13">
      <c r="D324" s="7"/>
      <c r="E324" s="7"/>
      <c r="G324" s="7"/>
    </row>
    <row r="325" spans="4:7" ht="13">
      <c r="D325" s="7"/>
      <c r="E325" s="7"/>
      <c r="G325" s="7"/>
    </row>
    <row r="326" spans="4:7" ht="13">
      <c r="D326" s="7"/>
      <c r="E326" s="7"/>
      <c r="G326" s="7"/>
    </row>
    <row r="327" spans="4:7" ht="13">
      <c r="D327" s="7"/>
      <c r="E327" s="7"/>
      <c r="G327" s="7"/>
    </row>
    <row r="328" spans="4:7" ht="13">
      <c r="D328" s="7"/>
      <c r="E328" s="7"/>
      <c r="G328" s="7"/>
    </row>
    <row r="329" spans="4:7" ht="13">
      <c r="D329" s="7"/>
      <c r="E329" s="7"/>
      <c r="G329" s="7"/>
    </row>
    <row r="330" spans="4:7" ht="13">
      <c r="D330" s="7"/>
      <c r="E330" s="7"/>
      <c r="G330" s="7"/>
    </row>
    <row r="331" spans="4:7" ht="13">
      <c r="D331" s="7"/>
      <c r="E331" s="7"/>
      <c r="G331" s="7"/>
    </row>
    <row r="332" spans="4:7" ht="13">
      <c r="D332" s="7"/>
      <c r="E332" s="7"/>
      <c r="G332" s="7"/>
    </row>
    <row r="333" spans="4:7" ht="13">
      <c r="D333" s="7"/>
      <c r="E333" s="7"/>
      <c r="G333" s="7"/>
    </row>
    <row r="334" spans="4:7" ht="13">
      <c r="D334" s="7"/>
      <c r="E334" s="7"/>
      <c r="G334" s="7"/>
    </row>
    <row r="335" spans="4:7" ht="13">
      <c r="D335" s="7"/>
      <c r="E335" s="7"/>
      <c r="G335" s="7"/>
    </row>
    <row r="336" spans="4:7" ht="13">
      <c r="D336" s="7"/>
      <c r="E336" s="7"/>
      <c r="G336" s="7"/>
    </row>
    <row r="337" spans="4:7" ht="13">
      <c r="D337" s="7"/>
      <c r="E337" s="7"/>
      <c r="G337" s="7"/>
    </row>
    <row r="338" spans="4:7" ht="13">
      <c r="D338" s="7"/>
      <c r="E338" s="7"/>
      <c r="G338" s="7"/>
    </row>
    <row r="339" spans="4:7" ht="13">
      <c r="D339" s="7"/>
      <c r="E339" s="7"/>
      <c r="G339" s="7"/>
    </row>
    <row r="340" spans="4:7" ht="13">
      <c r="D340" s="7"/>
      <c r="E340" s="7"/>
      <c r="G340" s="7"/>
    </row>
    <row r="341" spans="4:7" ht="13">
      <c r="D341" s="7"/>
      <c r="E341" s="7"/>
      <c r="G341" s="7"/>
    </row>
    <row r="342" spans="4:7" ht="13">
      <c r="D342" s="7"/>
      <c r="E342" s="7"/>
      <c r="G342" s="7"/>
    </row>
    <row r="343" spans="4:7" ht="13">
      <c r="D343" s="7"/>
      <c r="E343" s="7"/>
      <c r="G343" s="7"/>
    </row>
    <row r="344" spans="4:7" ht="13">
      <c r="D344" s="7"/>
      <c r="E344" s="7"/>
      <c r="G344" s="7"/>
    </row>
    <row r="345" spans="4:7" ht="13">
      <c r="D345" s="7"/>
      <c r="E345" s="7"/>
      <c r="G345" s="7"/>
    </row>
    <row r="346" spans="4:7" ht="13">
      <c r="D346" s="7"/>
      <c r="E346" s="7"/>
      <c r="G346" s="7"/>
    </row>
    <row r="347" spans="4:7" ht="13">
      <c r="D347" s="7"/>
      <c r="E347" s="7"/>
      <c r="G347" s="7"/>
    </row>
    <row r="348" spans="4:7" ht="13">
      <c r="D348" s="7"/>
      <c r="E348" s="7"/>
      <c r="G348" s="7"/>
    </row>
    <row r="349" spans="4:7" ht="13">
      <c r="D349" s="7"/>
      <c r="E349" s="7"/>
      <c r="G349" s="7"/>
    </row>
    <row r="350" spans="4:7" ht="13">
      <c r="D350" s="7"/>
      <c r="E350" s="7"/>
      <c r="G350" s="7"/>
    </row>
    <row r="351" spans="4:7" ht="13">
      <c r="D351" s="7"/>
      <c r="E351" s="7"/>
      <c r="G351" s="7"/>
    </row>
    <row r="352" spans="4:7" ht="13">
      <c r="D352" s="7"/>
      <c r="E352" s="7"/>
      <c r="G352" s="7"/>
    </row>
    <row r="353" spans="4:7" ht="13">
      <c r="D353" s="7"/>
      <c r="E353" s="7"/>
      <c r="G353" s="7"/>
    </row>
    <row r="354" spans="4:7" ht="13">
      <c r="D354" s="7"/>
      <c r="E354" s="7"/>
      <c r="G354" s="7"/>
    </row>
    <row r="355" spans="4:7" ht="13">
      <c r="D355" s="7"/>
      <c r="E355" s="7"/>
      <c r="G355" s="7"/>
    </row>
    <row r="356" spans="4:7" ht="13">
      <c r="D356" s="7"/>
      <c r="E356" s="7"/>
      <c r="G356" s="7"/>
    </row>
    <row r="357" spans="4:7" ht="13">
      <c r="D357" s="7"/>
      <c r="E357" s="7"/>
      <c r="G357" s="7"/>
    </row>
    <row r="358" spans="4:7" ht="13">
      <c r="D358" s="7"/>
      <c r="E358" s="7"/>
      <c r="G358" s="7"/>
    </row>
    <row r="359" spans="4:7" ht="13">
      <c r="D359" s="7"/>
      <c r="E359" s="7"/>
      <c r="G359" s="7"/>
    </row>
    <row r="360" spans="4:7" ht="13">
      <c r="D360" s="7"/>
      <c r="E360" s="7"/>
      <c r="G360" s="7"/>
    </row>
    <row r="361" spans="4:7" ht="13">
      <c r="D361" s="7"/>
      <c r="E361" s="7"/>
      <c r="G361" s="7"/>
    </row>
    <row r="362" spans="4:7" ht="13">
      <c r="D362" s="7"/>
      <c r="E362" s="7"/>
      <c r="G362" s="7"/>
    </row>
    <row r="363" spans="4:7" ht="13">
      <c r="D363" s="7"/>
      <c r="E363" s="7"/>
      <c r="G363" s="7"/>
    </row>
    <row r="364" spans="4:7" ht="13">
      <c r="D364" s="7"/>
      <c r="E364" s="7"/>
      <c r="G364" s="7"/>
    </row>
    <row r="365" spans="4:7" ht="13">
      <c r="D365" s="7"/>
      <c r="E365" s="7"/>
      <c r="G365" s="7"/>
    </row>
    <row r="366" spans="4:7" ht="13">
      <c r="D366" s="7"/>
      <c r="E366" s="7"/>
      <c r="G366" s="7"/>
    </row>
    <row r="367" spans="4:7" ht="13">
      <c r="D367" s="7"/>
      <c r="E367" s="7"/>
      <c r="G367" s="7"/>
    </row>
    <row r="368" spans="4:7" ht="13">
      <c r="D368" s="7"/>
      <c r="E368" s="7"/>
      <c r="G368" s="7"/>
    </row>
    <row r="369" spans="4:7" ht="13">
      <c r="D369" s="7"/>
      <c r="E369" s="7"/>
      <c r="G369" s="7"/>
    </row>
    <row r="370" spans="4:7" ht="13">
      <c r="D370" s="7"/>
      <c r="E370" s="7"/>
      <c r="G370" s="7"/>
    </row>
    <row r="371" spans="4:7" ht="13">
      <c r="D371" s="7"/>
      <c r="E371" s="7"/>
      <c r="G371" s="7"/>
    </row>
    <row r="372" spans="4:7" ht="13">
      <c r="D372" s="7"/>
      <c r="E372" s="7"/>
      <c r="G372" s="7"/>
    </row>
    <row r="373" spans="4:7" ht="13">
      <c r="D373" s="7"/>
      <c r="E373" s="7"/>
      <c r="G373" s="7"/>
    </row>
    <row r="374" spans="4:7" ht="13">
      <c r="D374" s="7"/>
      <c r="E374" s="7"/>
      <c r="G374" s="7"/>
    </row>
    <row r="375" spans="4:7" ht="13">
      <c r="D375" s="7"/>
      <c r="E375" s="7"/>
      <c r="G375" s="7"/>
    </row>
    <row r="376" spans="4:7" ht="13">
      <c r="D376" s="7"/>
      <c r="E376" s="7"/>
      <c r="G376" s="7"/>
    </row>
    <row r="377" spans="4:7" ht="13">
      <c r="D377" s="7"/>
      <c r="E377" s="7"/>
      <c r="G377" s="7"/>
    </row>
    <row r="378" spans="4:7" ht="13">
      <c r="D378" s="7"/>
      <c r="E378" s="7"/>
      <c r="G378" s="7"/>
    </row>
    <row r="379" spans="4:7" ht="13">
      <c r="D379" s="7"/>
      <c r="E379" s="7"/>
      <c r="G379" s="7"/>
    </row>
    <row r="380" spans="4:7" ht="13">
      <c r="D380" s="7"/>
      <c r="E380" s="7"/>
      <c r="G380" s="7"/>
    </row>
    <row r="381" spans="4:7" ht="13">
      <c r="D381" s="7"/>
      <c r="E381" s="7"/>
      <c r="G381" s="7"/>
    </row>
    <row r="382" spans="4:7" ht="13">
      <c r="D382" s="7"/>
      <c r="E382" s="7"/>
      <c r="G382" s="7"/>
    </row>
    <row r="383" spans="4:7" ht="13">
      <c r="D383" s="7"/>
      <c r="E383" s="7"/>
      <c r="G383" s="7"/>
    </row>
    <row r="384" spans="4:7" ht="13">
      <c r="D384" s="7"/>
      <c r="E384" s="7"/>
      <c r="G384" s="7"/>
    </row>
    <row r="385" spans="4:7" ht="13">
      <c r="D385" s="7"/>
      <c r="E385" s="7"/>
      <c r="G385" s="7"/>
    </row>
    <row r="386" spans="4:7" ht="13">
      <c r="D386" s="7"/>
      <c r="E386" s="7"/>
      <c r="G386" s="7"/>
    </row>
    <row r="387" spans="4:7" ht="13">
      <c r="D387" s="7"/>
      <c r="E387" s="7"/>
      <c r="G387" s="7"/>
    </row>
    <row r="388" spans="4:7" ht="13">
      <c r="D388" s="7"/>
      <c r="E388" s="7"/>
      <c r="G388" s="7"/>
    </row>
    <row r="389" spans="4:7" ht="13">
      <c r="D389" s="7"/>
      <c r="E389" s="7"/>
      <c r="G389" s="7"/>
    </row>
    <row r="390" spans="4:7" ht="13">
      <c r="D390" s="7"/>
      <c r="E390" s="7"/>
      <c r="G390" s="7"/>
    </row>
    <row r="391" spans="4:7" ht="13">
      <c r="D391" s="7"/>
      <c r="E391" s="7"/>
      <c r="G391" s="7"/>
    </row>
    <row r="392" spans="4:7" ht="13">
      <c r="D392" s="7"/>
      <c r="E392" s="7"/>
      <c r="G392" s="7"/>
    </row>
    <row r="393" spans="4:7" ht="13">
      <c r="D393" s="7"/>
      <c r="E393" s="7"/>
      <c r="G393" s="7"/>
    </row>
    <row r="394" spans="4:7" ht="13">
      <c r="D394" s="7"/>
      <c r="E394" s="7"/>
      <c r="G394" s="7"/>
    </row>
    <row r="395" spans="4:7" ht="13">
      <c r="D395" s="7"/>
      <c r="E395" s="7"/>
      <c r="G395" s="7"/>
    </row>
    <row r="396" spans="4:7" ht="13">
      <c r="D396" s="7"/>
      <c r="E396" s="7"/>
      <c r="G396" s="7"/>
    </row>
    <row r="397" spans="4:7" ht="13">
      <c r="D397" s="7"/>
      <c r="E397" s="7"/>
      <c r="G397" s="7"/>
    </row>
    <row r="398" spans="4:7" ht="13">
      <c r="D398" s="7"/>
      <c r="E398" s="7"/>
      <c r="G398" s="7"/>
    </row>
    <row r="399" spans="4:7" ht="13">
      <c r="D399" s="7"/>
      <c r="E399" s="7"/>
      <c r="G399" s="7"/>
    </row>
    <row r="400" spans="4:7" ht="13">
      <c r="D400" s="7"/>
      <c r="E400" s="7"/>
      <c r="G400" s="7"/>
    </row>
    <row r="401" spans="4:7" ht="13">
      <c r="D401" s="7"/>
      <c r="E401" s="7"/>
      <c r="G401" s="7"/>
    </row>
    <row r="402" spans="4:7" ht="13">
      <c r="D402" s="7"/>
      <c r="E402" s="7"/>
      <c r="G402" s="7"/>
    </row>
    <row r="403" spans="4:7" ht="13">
      <c r="D403" s="7"/>
      <c r="E403" s="7"/>
      <c r="G403" s="7"/>
    </row>
    <row r="404" spans="4:7" ht="13">
      <c r="D404" s="7"/>
      <c r="E404" s="7"/>
      <c r="G404" s="7"/>
    </row>
    <row r="405" spans="4:7" ht="13">
      <c r="D405" s="7"/>
      <c r="E405" s="7"/>
      <c r="G405" s="7"/>
    </row>
    <row r="406" spans="4:7" ht="13">
      <c r="D406" s="7"/>
      <c r="E406" s="7"/>
      <c r="G406" s="7"/>
    </row>
    <row r="407" spans="4:7" ht="13">
      <c r="D407" s="7"/>
      <c r="E407" s="7"/>
      <c r="G407" s="7"/>
    </row>
    <row r="408" spans="4:7" ht="13">
      <c r="D408" s="7"/>
      <c r="E408" s="7"/>
      <c r="G408" s="7"/>
    </row>
    <row r="409" spans="4:7" ht="13">
      <c r="D409" s="7"/>
      <c r="E409" s="7"/>
      <c r="G409" s="7"/>
    </row>
    <row r="410" spans="4:7" ht="13">
      <c r="D410" s="7"/>
      <c r="E410" s="7"/>
      <c r="G410" s="7"/>
    </row>
    <row r="411" spans="4:7" ht="13">
      <c r="D411" s="7"/>
      <c r="E411" s="7"/>
      <c r="G411" s="7"/>
    </row>
    <row r="412" spans="4:7" ht="13">
      <c r="D412" s="7"/>
      <c r="E412" s="7"/>
      <c r="G412" s="7"/>
    </row>
    <row r="413" spans="4:7" ht="13">
      <c r="D413" s="7"/>
      <c r="E413" s="7"/>
      <c r="G413" s="7"/>
    </row>
    <row r="414" spans="4:7" ht="13">
      <c r="D414" s="7"/>
      <c r="E414" s="7"/>
      <c r="G414" s="7"/>
    </row>
    <row r="415" spans="4:7" ht="13">
      <c r="D415" s="7"/>
      <c r="E415" s="7"/>
      <c r="G415" s="7"/>
    </row>
    <row r="416" spans="4:7" ht="13">
      <c r="D416" s="7"/>
      <c r="E416" s="7"/>
      <c r="G416" s="7"/>
    </row>
    <row r="417" spans="4:7" ht="13">
      <c r="D417" s="7"/>
      <c r="E417" s="7"/>
      <c r="G417" s="7"/>
    </row>
    <row r="418" spans="4:7" ht="13">
      <c r="D418" s="7"/>
      <c r="E418" s="7"/>
      <c r="G418" s="7"/>
    </row>
    <row r="419" spans="4:7" ht="13">
      <c r="D419" s="7"/>
      <c r="E419" s="7"/>
      <c r="G419" s="7"/>
    </row>
    <row r="420" spans="4:7" ht="13">
      <c r="D420" s="7"/>
      <c r="E420" s="7"/>
      <c r="G420" s="7"/>
    </row>
    <row r="421" spans="4:7" ht="13">
      <c r="D421" s="7"/>
      <c r="E421" s="7"/>
      <c r="G421" s="7"/>
    </row>
    <row r="422" spans="4:7" ht="13">
      <c r="D422" s="7"/>
      <c r="E422" s="7"/>
      <c r="G422" s="7"/>
    </row>
    <row r="423" spans="4:7" ht="13">
      <c r="D423" s="7"/>
      <c r="E423" s="7"/>
      <c r="G423" s="7"/>
    </row>
    <row r="424" spans="4:7" ht="13">
      <c r="D424" s="7"/>
      <c r="E424" s="7"/>
      <c r="G424" s="7"/>
    </row>
    <row r="425" spans="4:7" ht="13">
      <c r="D425" s="7"/>
      <c r="E425" s="7"/>
      <c r="G425" s="7"/>
    </row>
    <row r="426" spans="4:7" ht="13">
      <c r="D426" s="7"/>
      <c r="E426" s="7"/>
      <c r="G426" s="7"/>
    </row>
    <row r="427" spans="4:7" ht="13">
      <c r="D427" s="7"/>
      <c r="E427" s="7"/>
      <c r="G427" s="7"/>
    </row>
    <row r="428" spans="4:7" ht="13">
      <c r="D428" s="7"/>
      <c r="E428" s="7"/>
      <c r="G428" s="7"/>
    </row>
    <row r="429" spans="4:7" ht="13">
      <c r="D429" s="7"/>
      <c r="E429" s="7"/>
      <c r="G429" s="7"/>
    </row>
    <row r="430" spans="4:7" ht="13">
      <c r="D430" s="7"/>
      <c r="E430" s="7"/>
      <c r="G430" s="7"/>
    </row>
    <row r="431" spans="4:7" ht="13">
      <c r="D431" s="7"/>
      <c r="E431" s="7"/>
      <c r="G431" s="7"/>
    </row>
    <row r="432" spans="4:7" ht="13">
      <c r="D432" s="7"/>
      <c r="E432" s="7"/>
      <c r="G432" s="7"/>
    </row>
    <row r="433" spans="4:7" ht="13">
      <c r="D433" s="7"/>
      <c r="E433" s="7"/>
      <c r="G433" s="7"/>
    </row>
    <row r="434" spans="4:7" ht="13">
      <c r="D434" s="7"/>
      <c r="E434" s="7"/>
      <c r="G434" s="7"/>
    </row>
    <row r="435" spans="4:7" ht="13">
      <c r="D435" s="7"/>
      <c r="E435" s="7"/>
      <c r="G435" s="7"/>
    </row>
    <row r="436" spans="4:7" ht="13">
      <c r="D436" s="7"/>
      <c r="E436" s="7"/>
      <c r="G436" s="7"/>
    </row>
    <row r="437" spans="4:7" ht="13">
      <c r="D437" s="7"/>
      <c r="E437" s="7"/>
      <c r="G437" s="7"/>
    </row>
    <row r="438" spans="4:7" ht="13">
      <c r="D438" s="7"/>
      <c r="E438" s="7"/>
      <c r="G438" s="7"/>
    </row>
    <row r="439" spans="4:7" ht="13">
      <c r="D439" s="7"/>
      <c r="E439" s="7"/>
      <c r="G439" s="7"/>
    </row>
    <row r="440" spans="4:7" ht="13">
      <c r="D440" s="7"/>
      <c r="E440" s="7"/>
      <c r="G440" s="7"/>
    </row>
    <row r="441" spans="4:7" ht="13">
      <c r="D441" s="7"/>
      <c r="E441" s="7"/>
      <c r="G441" s="7"/>
    </row>
    <row r="442" spans="4:7" ht="13">
      <c r="D442" s="7"/>
      <c r="E442" s="7"/>
      <c r="G442" s="7"/>
    </row>
    <row r="443" spans="4:7" ht="13">
      <c r="D443" s="7"/>
      <c r="E443" s="7"/>
      <c r="G443" s="7"/>
    </row>
    <row r="444" spans="4:7" ht="13">
      <c r="D444" s="7"/>
      <c r="E444" s="7"/>
      <c r="G444" s="7"/>
    </row>
    <row r="445" spans="4:7" ht="13">
      <c r="D445" s="7"/>
      <c r="E445" s="7"/>
      <c r="G445" s="7"/>
    </row>
    <row r="446" spans="4:7" ht="13">
      <c r="D446" s="7"/>
      <c r="E446" s="7"/>
      <c r="G446" s="7"/>
    </row>
    <row r="447" spans="4:7" ht="13">
      <c r="D447" s="7"/>
      <c r="E447" s="7"/>
      <c r="G447" s="7"/>
    </row>
    <row r="448" spans="4:7" ht="13">
      <c r="D448" s="7"/>
      <c r="E448" s="7"/>
      <c r="G448" s="7"/>
    </row>
    <row r="449" spans="4:7" ht="13">
      <c r="D449" s="7"/>
      <c r="E449" s="7"/>
      <c r="G449" s="7"/>
    </row>
    <row r="450" spans="4:7" ht="13">
      <c r="D450" s="7"/>
      <c r="E450" s="7"/>
      <c r="G450" s="7"/>
    </row>
    <row r="451" spans="4:7" ht="13">
      <c r="D451" s="7"/>
      <c r="E451" s="7"/>
      <c r="G451" s="7"/>
    </row>
    <row r="452" spans="4:7" ht="13">
      <c r="D452" s="7"/>
      <c r="E452" s="7"/>
      <c r="G452" s="7"/>
    </row>
    <row r="453" spans="4:7" ht="13">
      <c r="D453" s="7"/>
      <c r="E453" s="7"/>
      <c r="G453" s="7"/>
    </row>
    <row r="454" spans="4:7" ht="13">
      <c r="D454" s="7"/>
      <c r="E454" s="7"/>
      <c r="G454" s="7"/>
    </row>
    <row r="455" spans="4:7" ht="13">
      <c r="D455" s="7"/>
      <c r="E455" s="7"/>
      <c r="G455" s="7"/>
    </row>
    <row r="456" spans="4:7" ht="13">
      <c r="D456" s="7"/>
      <c r="E456" s="7"/>
      <c r="G456" s="7"/>
    </row>
    <row r="457" spans="4:7" ht="13">
      <c r="D457" s="7"/>
      <c r="E457" s="7"/>
      <c r="G457" s="7"/>
    </row>
    <row r="458" spans="4:7" ht="13">
      <c r="D458" s="7"/>
      <c r="E458" s="7"/>
      <c r="G458" s="7"/>
    </row>
    <row r="459" spans="4:7" ht="13">
      <c r="D459" s="7"/>
      <c r="E459" s="7"/>
      <c r="G459" s="7"/>
    </row>
    <row r="460" spans="4:7" ht="13">
      <c r="D460" s="7"/>
      <c r="E460" s="7"/>
      <c r="G460" s="7"/>
    </row>
    <row r="461" spans="4:7" ht="13">
      <c r="D461" s="7"/>
      <c r="E461" s="7"/>
      <c r="G461" s="7"/>
    </row>
    <row r="462" spans="4:7" ht="13">
      <c r="D462" s="7"/>
      <c r="E462" s="7"/>
      <c r="G462" s="7"/>
    </row>
    <row r="463" spans="4:7" ht="13">
      <c r="D463" s="7"/>
      <c r="E463" s="7"/>
      <c r="G463" s="7"/>
    </row>
    <row r="464" spans="4:7" ht="13">
      <c r="D464" s="7"/>
      <c r="E464" s="7"/>
      <c r="G464" s="7"/>
    </row>
    <row r="465" spans="4:7" ht="13">
      <c r="D465" s="7"/>
      <c r="E465" s="7"/>
      <c r="G465" s="7"/>
    </row>
    <row r="466" spans="4:7" ht="13">
      <c r="D466" s="7"/>
      <c r="E466" s="7"/>
      <c r="G466" s="7"/>
    </row>
    <row r="467" spans="4:7" ht="13">
      <c r="D467" s="7"/>
      <c r="E467" s="7"/>
      <c r="G467" s="7"/>
    </row>
    <row r="468" spans="4:7" ht="13">
      <c r="D468" s="7"/>
      <c r="E468" s="7"/>
      <c r="G468" s="7"/>
    </row>
    <row r="469" spans="4:7" ht="13">
      <c r="D469" s="7"/>
      <c r="E469" s="7"/>
      <c r="G469" s="7"/>
    </row>
    <row r="470" spans="4:7" ht="13">
      <c r="D470" s="7"/>
      <c r="E470" s="7"/>
      <c r="G470" s="7"/>
    </row>
    <row r="471" spans="4:7" ht="13">
      <c r="D471" s="7"/>
      <c r="E471" s="7"/>
      <c r="G471" s="7"/>
    </row>
    <row r="472" spans="4:7" ht="13">
      <c r="D472" s="7"/>
      <c r="E472" s="7"/>
      <c r="G472" s="7"/>
    </row>
    <row r="473" spans="4:7" ht="13">
      <c r="D473" s="7"/>
      <c r="E473" s="7"/>
      <c r="G473" s="7"/>
    </row>
    <row r="474" spans="4:7" ht="13">
      <c r="D474" s="7"/>
      <c r="E474" s="7"/>
      <c r="G474" s="7"/>
    </row>
    <row r="475" spans="4:7" ht="13">
      <c r="D475" s="7"/>
      <c r="E475" s="7"/>
      <c r="G475" s="7"/>
    </row>
    <row r="476" spans="4:7" ht="13">
      <c r="D476" s="7"/>
      <c r="E476" s="7"/>
      <c r="G476" s="7"/>
    </row>
    <row r="477" spans="4:7" ht="13">
      <c r="D477" s="7"/>
      <c r="E477" s="7"/>
      <c r="G477" s="7"/>
    </row>
    <row r="478" spans="4:7" ht="13">
      <c r="D478" s="7"/>
      <c r="E478" s="7"/>
      <c r="G478" s="7"/>
    </row>
    <row r="479" spans="4:7" ht="13">
      <c r="D479" s="7"/>
      <c r="E479" s="7"/>
      <c r="G479" s="7"/>
    </row>
    <row r="480" spans="4:7" ht="13">
      <c r="D480" s="7"/>
      <c r="E480" s="7"/>
      <c r="G480" s="7"/>
    </row>
    <row r="481" spans="4:7" ht="13">
      <c r="D481" s="7"/>
      <c r="E481" s="7"/>
      <c r="G481" s="7"/>
    </row>
    <row r="482" spans="4:7" ht="13">
      <c r="D482" s="7"/>
      <c r="E482" s="7"/>
      <c r="G482" s="7"/>
    </row>
    <row r="483" spans="4:7" ht="13">
      <c r="D483" s="7"/>
      <c r="E483" s="7"/>
      <c r="G483" s="7"/>
    </row>
    <row r="484" spans="4:7" ht="13">
      <c r="D484" s="7"/>
      <c r="E484" s="7"/>
      <c r="G484" s="7"/>
    </row>
    <row r="485" spans="4:7" ht="13">
      <c r="D485" s="7"/>
      <c r="E485" s="7"/>
      <c r="G485" s="7"/>
    </row>
    <row r="486" spans="4:7" ht="13">
      <c r="D486" s="7"/>
      <c r="E486" s="7"/>
      <c r="G486" s="7"/>
    </row>
    <row r="487" spans="4:7" ht="13">
      <c r="D487" s="7"/>
      <c r="E487" s="7"/>
      <c r="G487" s="7"/>
    </row>
    <row r="488" spans="4:7" ht="13">
      <c r="D488" s="7"/>
      <c r="E488" s="7"/>
      <c r="G488" s="7"/>
    </row>
    <row r="489" spans="4:7" ht="13">
      <c r="D489" s="7"/>
      <c r="E489" s="7"/>
      <c r="G489" s="7"/>
    </row>
    <row r="490" spans="4:7" ht="13">
      <c r="D490" s="7"/>
      <c r="E490" s="7"/>
      <c r="G490" s="7"/>
    </row>
    <row r="491" spans="4:7" ht="13">
      <c r="D491" s="7"/>
      <c r="E491" s="7"/>
      <c r="G491" s="7"/>
    </row>
    <row r="492" spans="4:7" ht="13">
      <c r="D492" s="7"/>
      <c r="E492" s="7"/>
      <c r="G492" s="7"/>
    </row>
    <row r="493" spans="4:7" ht="13">
      <c r="D493" s="7"/>
      <c r="E493" s="7"/>
      <c r="G493" s="7"/>
    </row>
    <row r="494" spans="4:7" ht="13">
      <c r="D494" s="7"/>
      <c r="E494" s="7"/>
      <c r="G494" s="7"/>
    </row>
    <row r="495" spans="4:7" ht="13">
      <c r="D495" s="7"/>
      <c r="E495" s="7"/>
      <c r="G495" s="7"/>
    </row>
    <row r="496" spans="4:7" ht="13">
      <c r="D496" s="7"/>
      <c r="E496" s="7"/>
      <c r="G496" s="7"/>
    </row>
    <row r="497" spans="4:7" ht="13">
      <c r="D497" s="7"/>
      <c r="E497" s="7"/>
      <c r="G497" s="7"/>
    </row>
    <row r="498" spans="4:7" ht="13">
      <c r="D498" s="7"/>
      <c r="E498" s="7"/>
      <c r="G498" s="7"/>
    </row>
    <row r="499" spans="4:7" ht="13">
      <c r="D499" s="7"/>
      <c r="E499" s="7"/>
      <c r="G499" s="7"/>
    </row>
    <row r="500" spans="4:7" ht="13">
      <c r="D500" s="7"/>
      <c r="E500" s="7"/>
      <c r="G500" s="7"/>
    </row>
    <row r="501" spans="4:7" ht="13">
      <c r="D501" s="7"/>
      <c r="E501" s="7"/>
      <c r="G501" s="7"/>
    </row>
    <row r="502" spans="4:7" ht="13">
      <c r="D502" s="7"/>
      <c r="E502" s="7"/>
      <c r="G502" s="7"/>
    </row>
    <row r="503" spans="4:7" ht="13">
      <c r="D503" s="7"/>
      <c r="E503" s="7"/>
      <c r="G503" s="7"/>
    </row>
    <row r="504" spans="4:7" ht="13">
      <c r="D504" s="7"/>
      <c r="E504" s="7"/>
      <c r="G504" s="7"/>
    </row>
    <row r="505" spans="4:7" ht="13">
      <c r="D505" s="7"/>
      <c r="E505" s="7"/>
      <c r="G505" s="7"/>
    </row>
    <row r="506" spans="4:7" ht="13">
      <c r="D506" s="7"/>
      <c r="E506" s="7"/>
      <c r="G506" s="7"/>
    </row>
    <row r="507" spans="4:7" ht="13">
      <c r="D507" s="7"/>
      <c r="E507" s="7"/>
      <c r="G507" s="7"/>
    </row>
    <row r="508" spans="4:7" ht="13">
      <c r="D508" s="7"/>
      <c r="E508" s="7"/>
      <c r="G508" s="7"/>
    </row>
    <row r="509" spans="4:7" ht="13">
      <c r="D509" s="7"/>
      <c r="E509" s="7"/>
      <c r="G509" s="7"/>
    </row>
    <row r="510" spans="4:7" ht="13">
      <c r="D510" s="7"/>
      <c r="E510" s="7"/>
      <c r="G510" s="7"/>
    </row>
    <row r="511" spans="4:7" ht="13">
      <c r="D511" s="7"/>
      <c r="E511" s="7"/>
      <c r="G511" s="7"/>
    </row>
    <row r="512" spans="4:7" ht="13">
      <c r="D512" s="7"/>
      <c r="E512" s="7"/>
      <c r="G512" s="7"/>
    </row>
    <row r="513" spans="4:7" ht="13">
      <c r="D513" s="7"/>
      <c r="E513" s="7"/>
      <c r="G513" s="7"/>
    </row>
    <row r="514" spans="4:7" ht="13">
      <c r="D514" s="7"/>
      <c r="E514" s="7"/>
      <c r="G514" s="7"/>
    </row>
    <row r="515" spans="4:7" ht="13">
      <c r="D515" s="7"/>
      <c r="E515" s="7"/>
      <c r="G515" s="7"/>
    </row>
    <row r="516" spans="4:7" ht="13">
      <c r="D516" s="7"/>
      <c r="E516" s="7"/>
      <c r="G516" s="7"/>
    </row>
    <row r="517" spans="4:7" ht="13">
      <c r="D517" s="7"/>
      <c r="E517" s="7"/>
      <c r="G517" s="7"/>
    </row>
    <row r="518" spans="4:7" ht="13">
      <c r="D518" s="7"/>
      <c r="E518" s="7"/>
      <c r="G518" s="7"/>
    </row>
    <row r="519" spans="4:7" ht="13">
      <c r="D519" s="7"/>
      <c r="E519" s="7"/>
      <c r="G519" s="7"/>
    </row>
    <row r="520" spans="4:7" ht="13">
      <c r="D520" s="7"/>
      <c r="E520" s="7"/>
      <c r="G520" s="7"/>
    </row>
    <row r="521" spans="4:7" ht="13">
      <c r="D521" s="7"/>
      <c r="E521" s="7"/>
      <c r="G521" s="7"/>
    </row>
    <row r="522" spans="4:7" ht="13">
      <c r="D522" s="7"/>
      <c r="E522" s="7"/>
      <c r="G522" s="7"/>
    </row>
    <row r="523" spans="4:7" ht="13">
      <c r="D523" s="7"/>
      <c r="E523" s="7"/>
      <c r="G523" s="7"/>
    </row>
    <row r="524" spans="4:7" ht="13">
      <c r="D524" s="7"/>
      <c r="E524" s="7"/>
      <c r="G524" s="7"/>
    </row>
    <row r="525" spans="4:7" ht="13">
      <c r="D525" s="7"/>
      <c r="E525" s="7"/>
      <c r="G525" s="7"/>
    </row>
    <row r="526" spans="4:7" ht="13">
      <c r="D526" s="7"/>
      <c r="E526" s="7"/>
      <c r="G526" s="7"/>
    </row>
    <row r="527" spans="4:7" ht="13">
      <c r="D527" s="7"/>
      <c r="E527" s="7"/>
      <c r="G527" s="7"/>
    </row>
    <row r="528" spans="4:7" ht="13">
      <c r="D528" s="7"/>
      <c r="E528" s="7"/>
      <c r="G528" s="7"/>
    </row>
    <row r="529" spans="4:7" ht="13">
      <c r="D529" s="7"/>
      <c r="E529" s="7"/>
      <c r="G529" s="7"/>
    </row>
    <row r="530" spans="4:7" ht="13">
      <c r="D530" s="7"/>
      <c r="E530" s="7"/>
      <c r="G530" s="7"/>
    </row>
    <row r="531" spans="4:7" ht="13">
      <c r="D531" s="7"/>
      <c r="E531" s="7"/>
      <c r="G531" s="7"/>
    </row>
    <row r="532" spans="4:7" ht="13">
      <c r="D532" s="7"/>
      <c r="E532" s="7"/>
      <c r="G532" s="7"/>
    </row>
    <row r="533" spans="4:7" ht="13">
      <c r="D533" s="7"/>
      <c r="E533" s="7"/>
      <c r="G533" s="7"/>
    </row>
    <row r="534" spans="4:7" ht="13">
      <c r="D534" s="7"/>
      <c r="E534" s="7"/>
      <c r="G534" s="7"/>
    </row>
    <row r="535" spans="4:7" ht="13">
      <c r="D535" s="7"/>
      <c r="E535" s="7"/>
      <c r="G535" s="7"/>
    </row>
    <row r="536" spans="4:7" ht="13">
      <c r="D536" s="7"/>
      <c r="E536" s="7"/>
      <c r="G536" s="7"/>
    </row>
    <row r="537" spans="4:7" ht="13">
      <c r="D537" s="7"/>
      <c r="E537" s="7"/>
      <c r="G537" s="7"/>
    </row>
    <row r="538" spans="4:7" ht="13">
      <c r="D538" s="7"/>
      <c r="E538" s="7"/>
      <c r="G538" s="7"/>
    </row>
    <row r="539" spans="4:7" ht="13">
      <c r="D539" s="7"/>
      <c r="E539" s="7"/>
      <c r="G539" s="7"/>
    </row>
    <row r="540" spans="4:7" ht="13">
      <c r="D540" s="7"/>
      <c r="E540" s="7"/>
      <c r="G540" s="7"/>
    </row>
    <row r="541" spans="4:7" ht="13">
      <c r="D541" s="7"/>
      <c r="E541" s="7"/>
      <c r="G541" s="7"/>
    </row>
    <row r="542" spans="4:7" ht="13">
      <c r="D542" s="7"/>
      <c r="E542" s="7"/>
      <c r="G542" s="7"/>
    </row>
    <row r="543" spans="4:7" ht="13">
      <c r="D543" s="7"/>
      <c r="E543" s="7"/>
      <c r="G543" s="7"/>
    </row>
    <row r="544" spans="4:7" ht="13">
      <c r="D544" s="7"/>
      <c r="E544" s="7"/>
      <c r="G544" s="7"/>
    </row>
    <row r="545" spans="4:7" ht="13">
      <c r="D545" s="7"/>
      <c r="E545" s="7"/>
      <c r="G545" s="7"/>
    </row>
    <row r="546" spans="4:7" ht="13">
      <c r="D546" s="7"/>
      <c r="E546" s="7"/>
      <c r="G546" s="7"/>
    </row>
    <row r="547" spans="4:7" ht="13">
      <c r="D547" s="7"/>
      <c r="E547" s="7"/>
      <c r="G547" s="7"/>
    </row>
    <row r="548" spans="4:7" ht="13">
      <c r="D548" s="7"/>
      <c r="E548" s="7"/>
      <c r="G548" s="7"/>
    </row>
    <row r="549" spans="4:7" ht="13">
      <c r="D549" s="7"/>
      <c r="E549" s="7"/>
      <c r="G549" s="7"/>
    </row>
    <row r="550" spans="4:7" ht="13">
      <c r="D550" s="7"/>
      <c r="E550" s="7"/>
      <c r="G550" s="7"/>
    </row>
    <row r="551" spans="4:7" ht="13">
      <c r="D551" s="7"/>
      <c r="E551" s="7"/>
      <c r="G551" s="7"/>
    </row>
    <row r="552" spans="4:7" ht="13">
      <c r="D552" s="7"/>
      <c r="E552" s="7"/>
      <c r="G552" s="7"/>
    </row>
    <row r="553" spans="4:7" ht="13">
      <c r="D553" s="7"/>
      <c r="E553" s="7"/>
      <c r="G553" s="7"/>
    </row>
    <row r="554" spans="4:7" ht="13">
      <c r="D554" s="7"/>
      <c r="E554" s="7"/>
      <c r="G554" s="7"/>
    </row>
    <row r="555" spans="4:7" ht="13">
      <c r="D555" s="7"/>
      <c r="E555" s="7"/>
      <c r="G555" s="7"/>
    </row>
    <row r="556" spans="4:7" ht="13">
      <c r="D556" s="7"/>
      <c r="E556" s="7"/>
      <c r="G556" s="7"/>
    </row>
    <row r="557" spans="4:7" ht="13">
      <c r="D557" s="7"/>
      <c r="E557" s="7"/>
      <c r="G557" s="7"/>
    </row>
    <row r="558" spans="4:7" ht="13">
      <c r="D558" s="7"/>
      <c r="E558" s="7"/>
      <c r="G558" s="7"/>
    </row>
    <row r="559" spans="4:7" ht="13">
      <c r="D559" s="7"/>
      <c r="E559" s="7"/>
      <c r="G559" s="7"/>
    </row>
    <row r="560" spans="4:7" ht="13">
      <c r="D560" s="7"/>
      <c r="E560" s="7"/>
      <c r="G560" s="7"/>
    </row>
    <row r="561" spans="4:7" ht="13">
      <c r="D561" s="7"/>
      <c r="E561" s="7"/>
      <c r="G561" s="7"/>
    </row>
    <row r="562" spans="4:7" ht="13">
      <c r="D562" s="7"/>
      <c r="E562" s="7"/>
      <c r="G562" s="7"/>
    </row>
    <row r="563" spans="4:7" ht="13">
      <c r="D563" s="7"/>
      <c r="E563" s="7"/>
      <c r="G563" s="7"/>
    </row>
    <row r="564" spans="4:7" ht="13">
      <c r="D564" s="7"/>
      <c r="E564" s="7"/>
      <c r="G564" s="7"/>
    </row>
    <row r="565" spans="4:7" ht="13">
      <c r="D565" s="7"/>
      <c r="E565" s="7"/>
      <c r="G565" s="7"/>
    </row>
    <row r="566" spans="4:7" ht="13">
      <c r="D566" s="7"/>
      <c r="E566" s="7"/>
      <c r="G566" s="7"/>
    </row>
    <row r="567" spans="4:7" ht="13">
      <c r="D567" s="7"/>
      <c r="E567" s="7"/>
      <c r="G567" s="7"/>
    </row>
    <row r="568" spans="4:7" ht="13">
      <c r="D568" s="7"/>
      <c r="E568" s="7"/>
      <c r="G568" s="7"/>
    </row>
    <row r="569" spans="4:7" ht="13">
      <c r="D569" s="7"/>
      <c r="E569" s="7"/>
      <c r="G569" s="7"/>
    </row>
    <row r="570" spans="4:7" ht="13">
      <c r="D570" s="7"/>
      <c r="E570" s="7"/>
      <c r="G570" s="7"/>
    </row>
    <row r="571" spans="4:7" ht="13">
      <c r="D571" s="7"/>
      <c r="E571" s="7"/>
      <c r="G571" s="7"/>
    </row>
    <row r="572" spans="4:7" ht="13">
      <c r="D572" s="7"/>
      <c r="E572" s="7"/>
      <c r="G572" s="7"/>
    </row>
    <row r="573" spans="4:7" ht="13">
      <c r="D573" s="7"/>
      <c r="E573" s="7"/>
      <c r="G573" s="7"/>
    </row>
    <row r="574" spans="4:7" ht="13">
      <c r="D574" s="7"/>
      <c r="E574" s="7"/>
      <c r="G574" s="7"/>
    </row>
    <row r="575" spans="4:7" ht="13">
      <c r="D575" s="7"/>
      <c r="E575" s="7"/>
      <c r="G575" s="7"/>
    </row>
    <row r="576" spans="4:7" ht="13">
      <c r="D576" s="7"/>
      <c r="E576" s="7"/>
      <c r="G576" s="7"/>
    </row>
    <row r="577" spans="4:7" ht="13">
      <c r="D577" s="7"/>
      <c r="E577" s="7"/>
      <c r="G577" s="7"/>
    </row>
    <row r="578" spans="4:7" ht="13">
      <c r="D578" s="7"/>
      <c r="E578" s="7"/>
      <c r="G578" s="7"/>
    </row>
    <row r="579" spans="4:7" ht="13">
      <c r="D579" s="7"/>
      <c r="E579" s="7"/>
      <c r="G579" s="7"/>
    </row>
    <row r="580" spans="4:7" ht="13">
      <c r="D580" s="7"/>
      <c r="E580" s="7"/>
      <c r="G580" s="7"/>
    </row>
    <row r="581" spans="4:7" ht="13">
      <c r="D581" s="7"/>
      <c r="E581" s="7"/>
      <c r="G581" s="7"/>
    </row>
    <row r="582" spans="4:7" ht="13">
      <c r="D582" s="7"/>
      <c r="E582" s="7"/>
      <c r="G582" s="7"/>
    </row>
    <row r="583" spans="4:7" ht="13">
      <c r="D583" s="7"/>
      <c r="E583" s="7"/>
      <c r="G583" s="7"/>
    </row>
    <row r="584" spans="4:7" ht="13">
      <c r="D584" s="7"/>
      <c r="E584" s="7"/>
      <c r="G584" s="7"/>
    </row>
    <row r="585" spans="4:7" ht="13">
      <c r="D585" s="7"/>
      <c r="E585" s="7"/>
      <c r="G585" s="7"/>
    </row>
    <row r="586" spans="4:7" ht="13">
      <c r="D586" s="7"/>
      <c r="E586" s="7"/>
      <c r="G586" s="7"/>
    </row>
    <row r="587" spans="4:7" ht="13">
      <c r="D587" s="7"/>
      <c r="E587" s="7"/>
      <c r="G587" s="7"/>
    </row>
    <row r="588" spans="4:7" ht="13">
      <c r="D588" s="7"/>
      <c r="E588" s="7"/>
      <c r="G588" s="7"/>
    </row>
    <row r="589" spans="4:7" ht="13">
      <c r="D589" s="7"/>
      <c r="E589" s="7"/>
      <c r="G589" s="7"/>
    </row>
    <row r="590" spans="4:7" ht="13">
      <c r="D590" s="7"/>
      <c r="E590" s="7"/>
      <c r="G590" s="7"/>
    </row>
    <row r="591" spans="4:7" ht="13">
      <c r="D591" s="7"/>
      <c r="E591" s="7"/>
      <c r="G591" s="7"/>
    </row>
    <row r="592" spans="4:7" ht="13">
      <c r="D592" s="7"/>
      <c r="E592" s="7"/>
      <c r="G592" s="7"/>
    </row>
    <row r="593" spans="4:7" ht="13">
      <c r="D593" s="7"/>
      <c r="E593" s="7"/>
      <c r="G593" s="7"/>
    </row>
    <row r="594" spans="4:7" ht="13">
      <c r="D594" s="7"/>
      <c r="E594" s="7"/>
      <c r="G594" s="7"/>
    </row>
    <row r="595" spans="4:7" ht="13">
      <c r="D595" s="7"/>
      <c r="E595" s="7"/>
      <c r="G595" s="7"/>
    </row>
    <row r="596" spans="4:7" ht="13">
      <c r="D596" s="7"/>
      <c r="E596" s="7"/>
      <c r="G596" s="7"/>
    </row>
    <row r="597" spans="4:7" ht="13">
      <c r="D597" s="7"/>
      <c r="E597" s="7"/>
      <c r="G597" s="7"/>
    </row>
    <row r="598" spans="4:7" ht="13">
      <c r="D598" s="7"/>
      <c r="E598" s="7"/>
      <c r="G598" s="7"/>
    </row>
    <row r="599" spans="4:7" ht="13">
      <c r="D599" s="7"/>
      <c r="E599" s="7"/>
      <c r="G599" s="7"/>
    </row>
    <row r="600" spans="4:7" ht="13">
      <c r="D600" s="7"/>
      <c r="E600" s="7"/>
      <c r="G600" s="7"/>
    </row>
    <row r="601" spans="4:7" ht="13">
      <c r="D601" s="7"/>
      <c r="E601" s="7"/>
      <c r="G601" s="7"/>
    </row>
    <row r="602" spans="4:7" ht="13">
      <c r="D602" s="7"/>
      <c r="E602" s="7"/>
      <c r="G602" s="7"/>
    </row>
    <row r="603" spans="4:7" ht="13">
      <c r="D603" s="7"/>
      <c r="E603" s="7"/>
      <c r="G603" s="7"/>
    </row>
    <row r="604" spans="4:7" ht="13">
      <c r="D604" s="7"/>
      <c r="E604" s="7"/>
      <c r="G604" s="7"/>
    </row>
    <row r="605" spans="4:7" ht="13">
      <c r="D605" s="7"/>
      <c r="E605" s="7"/>
      <c r="G605" s="7"/>
    </row>
    <row r="606" spans="4:7" ht="13">
      <c r="D606" s="7"/>
      <c r="E606" s="7"/>
      <c r="G606" s="7"/>
    </row>
    <row r="607" spans="4:7" ht="13">
      <c r="D607" s="7"/>
      <c r="E607" s="7"/>
      <c r="G607" s="7"/>
    </row>
    <row r="608" spans="4:7" ht="13">
      <c r="D608" s="7"/>
      <c r="E608" s="7"/>
      <c r="G608" s="7"/>
    </row>
    <row r="609" spans="4:7" ht="13">
      <c r="D609" s="7"/>
      <c r="E609" s="7"/>
      <c r="G609" s="7"/>
    </row>
    <row r="610" spans="4:7" ht="13">
      <c r="D610" s="7"/>
      <c r="E610" s="7"/>
      <c r="G610" s="7"/>
    </row>
    <row r="611" spans="4:7" ht="13">
      <c r="D611" s="7"/>
      <c r="E611" s="7"/>
      <c r="G611" s="7"/>
    </row>
    <row r="612" spans="4:7" ht="13">
      <c r="D612" s="7"/>
      <c r="E612" s="7"/>
      <c r="G612" s="7"/>
    </row>
    <row r="613" spans="4:7" ht="13">
      <c r="D613" s="7"/>
      <c r="E613" s="7"/>
      <c r="G613" s="7"/>
    </row>
    <row r="614" spans="4:7" ht="13">
      <c r="D614" s="7"/>
      <c r="E614" s="7"/>
      <c r="G614" s="7"/>
    </row>
    <row r="615" spans="4:7" ht="13">
      <c r="D615" s="7"/>
      <c r="E615" s="7"/>
      <c r="G615" s="7"/>
    </row>
    <row r="616" spans="4:7" ht="13">
      <c r="D616" s="7"/>
      <c r="E616" s="7"/>
      <c r="G616" s="7"/>
    </row>
    <row r="617" spans="4:7" ht="13">
      <c r="D617" s="7"/>
      <c r="E617" s="7"/>
      <c r="G617" s="7"/>
    </row>
    <row r="618" spans="4:7" ht="13">
      <c r="D618" s="7"/>
      <c r="E618" s="7"/>
      <c r="G618" s="7"/>
    </row>
    <row r="619" spans="4:7" ht="13">
      <c r="D619" s="7"/>
      <c r="E619" s="7"/>
      <c r="G619" s="7"/>
    </row>
    <row r="620" spans="4:7" ht="13">
      <c r="D620" s="7"/>
      <c r="E620" s="7"/>
      <c r="G620" s="7"/>
    </row>
    <row r="621" spans="4:7" ht="13">
      <c r="D621" s="7"/>
      <c r="E621" s="7"/>
      <c r="G621" s="7"/>
    </row>
    <row r="622" spans="4:7" ht="13">
      <c r="D622" s="7"/>
      <c r="E622" s="7"/>
      <c r="G622" s="7"/>
    </row>
    <row r="623" spans="4:7" ht="13">
      <c r="D623" s="7"/>
      <c r="E623" s="7"/>
      <c r="G623" s="7"/>
    </row>
    <row r="624" spans="4:7" ht="13">
      <c r="D624" s="7"/>
      <c r="E624" s="7"/>
      <c r="G624" s="7"/>
    </row>
    <row r="625" spans="4:7" ht="13">
      <c r="D625" s="7"/>
      <c r="E625" s="7"/>
      <c r="G625" s="7"/>
    </row>
    <row r="626" spans="4:7" ht="13">
      <c r="D626" s="7"/>
      <c r="E626" s="7"/>
      <c r="G626" s="7"/>
    </row>
    <row r="627" spans="4:7" ht="13">
      <c r="D627" s="7"/>
      <c r="E627" s="7"/>
      <c r="G627" s="7"/>
    </row>
    <row r="628" spans="4:7" ht="13">
      <c r="D628" s="7"/>
      <c r="E628" s="7"/>
      <c r="G628" s="7"/>
    </row>
    <row r="629" spans="4:7" ht="13">
      <c r="D629" s="7"/>
      <c r="E629" s="7"/>
      <c r="G629" s="7"/>
    </row>
    <row r="630" spans="4:7" ht="13">
      <c r="D630" s="7"/>
      <c r="E630" s="7"/>
      <c r="G630" s="7"/>
    </row>
    <row r="631" spans="4:7" ht="13">
      <c r="D631" s="7"/>
      <c r="E631" s="7"/>
      <c r="G631" s="7"/>
    </row>
    <row r="632" spans="4:7" ht="13">
      <c r="D632" s="7"/>
      <c r="E632" s="7"/>
      <c r="G632" s="7"/>
    </row>
    <row r="633" spans="4:7" ht="13">
      <c r="D633" s="7"/>
      <c r="E633" s="7"/>
      <c r="G633" s="7"/>
    </row>
    <row r="634" spans="4:7" ht="13">
      <c r="D634" s="7"/>
      <c r="E634" s="7"/>
      <c r="G634" s="7"/>
    </row>
    <row r="635" spans="4:7" ht="13">
      <c r="D635" s="7"/>
      <c r="E635" s="7"/>
      <c r="G635" s="7"/>
    </row>
    <row r="636" spans="4:7" ht="13">
      <c r="D636" s="7"/>
      <c r="E636" s="7"/>
      <c r="G636" s="7"/>
    </row>
    <row r="637" spans="4:7" ht="13">
      <c r="D637" s="7"/>
      <c r="E637" s="7"/>
      <c r="G637" s="7"/>
    </row>
    <row r="638" spans="4:7" ht="13">
      <c r="D638" s="7"/>
      <c r="E638" s="7"/>
      <c r="G638" s="7"/>
    </row>
    <row r="639" spans="4:7" ht="13">
      <c r="D639" s="7"/>
      <c r="E639" s="7"/>
      <c r="G639" s="7"/>
    </row>
    <row r="640" spans="4:7" ht="13">
      <c r="D640" s="7"/>
      <c r="E640" s="7"/>
      <c r="G640" s="7"/>
    </row>
    <row r="641" spans="4:7" ht="13">
      <c r="D641" s="7"/>
      <c r="E641" s="7"/>
      <c r="G641" s="7"/>
    </row>
    <row r="642" spans="4:7" ht="13">
      <c r="D642" s="7"/>
      <c r="E642" s="7"/>
      <c r="G642" s="7"/>
    </row>
    <row r="643" spans="4:7" ht="13">
      <c r="D643" s="7"/>
      <c r="E643" s="7"/>
      <c r="G643" s="7"/>
    </row>
    <row r="644" spans="4:7" ht="13">
      <c r="D644" s="7"/>
      <c r="E644" s="7"/>
      <c r="G644" s="7"/>
    </row>
    <row r="645" spans="4:7" ht="13">
      <c r="D645" s="7"/>
      <c r="E645" s="7"/>
      <c r="G645" s="7"/>
    </row>
    <row r="646" spans="4:7" ht="13">
      <c r="D646" s="7"/>
      <c r="E646" s="7"/>
      <c r="G646" s="7"/>
    </row>
    <row r="647" spans="4:7" ht="13">
      <c r="D647" s="7"/>
      <c r="E647" s="7"/>
      <c r="G647" s="7"/>
    </row>
    <row r="648" spans="4:7" ht="13">
      <c r="D648" s="7"/>
      <c r="E648" s="7"/>
      <c r="G648" s="7"/>
    </row>
    <row r="649" spans="4:7" ht="13">
      <c r="D649" s="7"/>
      <c r="E649" s="7"/>
      <c r="G649" s="7"/>
    </row>
    <row r="650" spans="4:7" ht="13">
      <c r="D650" s="7"/>
      <c r="E650" s="7"/>
      <c r="G650" s="7"/>
    </row>
    <row r="651" spans="4:7" ht="13">
      <c r="D651" s="7"/>
      <c r="E651" s="7"/>
      <c r="G651" s="7"/>
    </row>
    <row r="652" spans="4:7" ht="13">
      <c r="D652" s="7"/>
      <c r="E652" s="7"/>
      <c r="G652" s="7"/>
    </row>
    <row r="653" spans="4:7" ht="13">
      <c r="D653" s="7"/>
      <c r="E653" s="7"/>
      <c r="G653" s="7"/>
    </row>
    <row r="654" spans="4:7" ht="13">
      <c r="D654" s="7"/>
      <c r="E654" s="7"/>
      <c r="G654" s="7"/>
    </row>
    <row r="655" spans="4:7" ht="13">
      <c r="D655" s="7"/>
      <c r="E655" s="7"/>
      <c r="G655" s="7"/>
    </row>
    <row r="656" spans="4:7" ht="13">
      <c r="D656" s="7"/>
      <c r="E656" s="7"/>
      <c r="G656" s="7"/>
    </row>
    <row r="657" spans="4:7" ht="13">
      <c r="D657" s="7"/>
      <c r="E657" s="7"/>
      <c r="G657" s="7"/>
    </row>
    <row r="658" spans="4:7" ht="13">
      <c r="D658" s="7"/>
      <c r="E658" s="7"/>
      <c r="G658" s="7"/>
    </row>
    <row r="659" spans="4:7" ht="13">
      <c r="D659" s="7"/>
      <c r="E659" s="7"/>
      <c r="G659" s="7"/>
    </row>
    <row r="660" spans="4:7" ht="13">
      <c r="D660" s="7"/>
      <c r="E660" s="7"/>
      <c r="G660" s="7"/>
    </row>
    <row r="661" spans="4:7" ht="13">
      <c r="D661" s="7"/>
      <c r="E661" s="7"/>
      <c r="G661" s="7"/>
    </row>
    <row r="662" spans="4:7" ht="13">
      <c r="D662" s="7"/>
      <c r="E662" s="7"/>
      <c r="G662" s="7"/>
    </row>
    <row r="663" spans="4:7" ht="13">
      <c r="D663" s="7"/>
      <c r="E663" s="7"/>
      <c r="G663" s="7"/>
    </row>
    <row r="664" spans="4:7" ht="13">
      <c r="D664" s="7"/>
      <c r="E664" s="7"/>
      <c r="G664" s="7"/>
    </row>
    <row r="665" spans="4:7" ht="13">
      <c r="D665" s="7"/>
      <c r="E665" s="7"/>
      <c r="G665" s="7"/>
    </row>
    <row r="666" spans="4:7" ht="13">
      <c r="D666" s="7"/>
      <c r="E666" s="7"/>
      <c r="G666" s="7"/>
    </row>
    <row r="667" spans="4:7" ht="13">
      <c r="D667" s="7"/>
      <c r="E667" s="7"/>
      <c r="G667" s="7"/>
    </row>
    <row r="668" spans="4:7" ht="13">
      <c r="D668" s="7"/>
      <c r="E668" s="7"/>
      <c r="G668" s="7"/>
    </row>
    <row r="669" spans="4:7" ht="13">
      <c r="D669" s="7"/>
      <c r="E669" s="7"/>
      <c r="G669" s="7"/>
    </row>
    <row r="670" spans="4:7" ht="13">
      <c r="D670" s="7"/>
      <c r="E670" s="7"/>
      <c r="G670" s="7"/>
    </row>
    <row r="671" spans="4:7" ht="13">
      <c r="D671" s="7"/>
      <c r="E671" s="7"/>
      <c r="G671" s="7"/>
    </row>
    <row r="672" spans="4:7" ht="13">
      <c r="D672" s="7"/>
      <c r="E672" s="7"/>
      <c r="G672" s="7"/>
    </row>
    <row r="673" spans="4:7" ht="13">
      <c r="D673" s="7"/>
      <c r="E673" s="7"/>
      <c r="G673" s="7"/>
    </row>
    <row r="674" spans="4:7" ht="13">
      <c r="D674" s="7"/>
      <c r="E674" s="7"/>
      <c r="G674" s="7"/>
    </row>
    <row r="675" spans="4:7" ht="13">
      <c r="D675" s="7"/>
      <c r="E675" s="7"/>
      <c r="G675" s="7"/>
    </row>
    <row r="676" spans="4:7" ht="13">
      <c r="D676" s="7"/>
      <c r="E676" s="7"/>
      <c r="G676" s="7"/>
    </row>
    <row r="677" spans="4:7" ht="13">
      <c r="D677" s="7"/>
      <c r="E677" s="7"/>
      <c r="G677" s="7"/>
    </row>
    <row r="678" spans="4:7" ht="13">
      <c r="D678" s="7"/>
      <c r="E678" s="7"/>
      <c r="G678" s="7"/>
    </row>
    <row r="679" spans="4:7" ht="13">
      <c r="D679" s="7"/>
      <c r="E679" s="7"/>
      <c r="G679" s="7"/>
    </row>
    <row r="680" spans="4:7" ht="13">
      <c r="D680" s="7"/>
      <c r="E680" s="7"/>
      <c r="G680" s="7"/>
    </row>
    <row r="681" spans="4:7" ht="13">
      <c r="D681" s="7"/>
      <c r="E681" s="7"/>
      <c r="G681" s="7"/>
    </row>
    <row r="682" spans="4:7" ht="13">
      <c r="D682" s="7"/>
      <c r="E682" s="7"/>
      <c r="G682" s="7"/>
    </row>
    <row r="683" spans="4:7" ht="13">
      <c r="D683" s="7"/>
      <c r="E683" s="7"/>
      <c r="G683" s="7"/>
    </row>
    <row r="684" spans="4:7" ht="13">
      <c r="D684" s="7"/>
      <c r="E684" s="7"/>
      <c r="G684" s="7"/>
    </row>
    <row r="685" spans="4:7" ht="13">
      <c r="D685" s="7"/>
      <c r="E685" s="7"/>
      <c r="G685" s="7"/>
    </row>
    <row r="686" spans="4:7" ht="13">
      <c r="D686" s="7"/>
      <c r="E686" s="7"/>
      <c r="G686" s="7"/>
    </row>
    <row r="687" spans="4:7" ht="13">
      <c r="D687" s="7"/>
      <c r="E687" s="7"/>
      <c r="G687" s="7"/>
    </row>
    <row r="688" spans="4:7" ht="13">
      <c r="D688" s="7"/>
      <c r="E688" s="7"/>
      <c r="G688" s="7"/>
    </row>
    <row r="689" spans="4:7" ht="13">
      <c r="D689" s="7"/>
      <c r="E689" s="7"/>
      <c r="G689" s="7"/>
    </row>
    <row r="690" spans="4:7" ht="13">
      <c r="D690" s="7"/>
      <c r="E690" s="7"/>
      <c r="G690" s="7"/>
    </row>
    <row r="691" spans="4:7" ht="13">
      <c r="D691" s="7"/>
      <c r="E691" s="7"/>
      <c r="G691" s="7"/>
    </row>
    <row r="692" spans="4:7" ht="13">
      <c r="D692" s="7"/>
      <c r="E692" s="7"/>
      <c r="G692" s="7"/>
    </row>
    <row r="693" spans="4:7" ht="13">
      <c r="D693" s="7"/>
      <c r="E693" s="7"/>
      <c r="G693" s="7"/>
    </row>
    <row r="694" spans="4:7" ht="13">
      <c r="D694" s="7"/>
      <c r="E694" s="7"/>
      <c r="G694" s="7"/>
    </row>
    <row r="695" spans="4:7" ht="13">
      <c r="D695" s="7"/>
      <c r="E695" s="7"/>
      <c r="G695" s="7"/>
    </row>
    <row r="696" spans="4:7" ht="13">
      <c r="D696" s="7"/>
      <c r="E696" s="7"/>
      <c r="G696" s="7"/>
    </row>
    <row r="697" spans="4:7" ht="13">
      <c r="D697" s="7"/>
      <c r="E697" s="7"/>
      <c r="G697" s="7"/>
    </row>
    <row r="698" spans="4:7" ht="13">
      <c r="D698" s="7"/>
      <c r="E698" s="7"/>
      <c r="G698" s="7"/>
    </row>
    <row r="699" spans="4:7" ht="13">
      <c r="D699" s="7"/>
      <c r="E699" s="7"/>
      <c r="G699" s="7"/>
    </row>
    <row r="700" spans="4:7" ht="13">
      <c r="D700" s="7"/>
      <c r="E700" s="7"/>
      <c r="G700" s="7"/>
    </row>
    <row r="701" spans="4:7" ht="13">
      <c r="D701" s="7"/>
      <c r="E701" s="7"/>
      <c r="G701" s="7"/>
    </row>
    <row r="702" spans="4:7" ht="13">
      <c r="D702" s="7"/>
      <c r="E702" s="7"/>
      <c r="G702" s="7"/>
    </row>
    <row r="703" spans="4:7" ht="13">
      <c r="D703" s="7"/>
      <c r="E703" s="7"/>
      <c r="G703" s="7"/>
    </row>
    <row r="704" spans="4:7" ht="13">
      <c r="D704" s="7"/>
      <c r="E704" s="7"/>
      <c r="G704" s="7"/>
    </row>
    <row r="705" spans="4:7" ht="13">
      <c r="D705" s="7"/>
      <c r="E705" s="7"/>
      <c r="G705" s="7"/>
    </row>
    <row r="706" spans="4:7" ht="13">
      <c r="D706" s="7"/>
      <c r="E706" s="7"/>
      <c r="G706" s="7"/>
    </row>
    <row r="707" spans="4:7" ht="13">
      <c r="D707" s="7"/>
      <c r="E707" s="7"/>
      <c r="G707" s="7"/>
    </row>
    <row r="708" spans="4:7" ht="13">
      <c r="D708" s="7"/>
      <c r="E708" s="7"/>
      <c r="G708" s="7"/>
    </row>
    <row r="709" spans="4:7" ht="13">
      <c r="D709" s="7"/>
      <c r="E709" s="7"/>
      <c r="G709" s="7"/>
    </row>
    <row r="710" spans="4:7" ht="13">
      <c r="D710" s="7"/>
      <c r="E710" s="7"/>
      <c r="G710" s="7"/>
    </row>
    <row r="711" spans="4:7" ht="13">
      <c r="D711" s="7"/>
      <c r="E711" s="7"/>
      <c r="G711" s="7"/>
    </row>
    <row r="712" spans="4:7" ht="13">
      <c r="D712" s="7"/>
      <c r="E712" s="7"/>
      <c r="G712" s="7"/>
    </row>
    <row r="713" spans="4:7" ht="13">
      <c r="D713" s="7"/>
      <c r="E713" s="7"/>
      <c r="G713" s="7"/>
    </row>
    <row r="714" spans="4:7" ht="13">
      <c r="D714" s="7"/>
      <c r="E714" s="7"/>
      <c r="G714" s="7"/>
    </row>
    <row r="715" spans="4:7" ht="13">
      <c r="D715" s="7"/>
      <c r="E715" s="7"/>
      <c r="G715" s="7"/>
    </row>
    <row r="716" spans="4:7" ht="13">
      <c r="D716" s="7"/>
      <c r="E716" s="7"/>
      <c r="G716" s="7"/>
    </row>
    <row r="717" spans="4:7" ht="13">
      <c r="D717" s="7"/>
      <c r="E717" s="7"/>
      <c r="G717" s="7"/>
    </row>
    <row r="718" spans="4:7" ht="13">
      <c r="D718" s="7"/>
      <c r="E718" s="7"/>
      <c r="G718" s="7"/>
    </row>
    <row r="719" spans="4:7" ht="13">
      <c r="D719" s="7"/>
      <c r="E719" s="7"/>
      <c r="G719" s="7"/>
    </row>
    <row r="720" spans="4:7" ht="13">
      <c r="D720" s="7"/>
      <c r="E720" s="7"/>
      <c r="G720" s="7"/>
    </row>
    <row r="721" spans="4:7" ht="13">
      <c r="D721" s="7"/>
      <c r="E721" s="7"/>
      <c r="G721" s="7"/>
    </row>
    <row r="722" spans="4:7" ht="13">
      <c r="D722" s="7"/>
      <c r="E722" s="7"/>
      <c r="G722" s="7"/>
    </row>
    <row r="723" spans="4:7" ht="13">
      <c r="D723" s="7"/>
      <c r="E723" s="7"/>
      <c r="G723" s="7"/>
    </row>
    <row r="724" spans="4:7" ht="13">
      <c r="D724" s="7"/>
      <c r="E724" s="7"/>
      <c r="G724" s="7"/>
    </row>
    <row r="725" spans="4:7" ht="13">
      <c r="D725" s="7"/>
      <c r="E725" s="7"/>
      <c r="G725" s="7"/>
    </row>
    <row r="726" spans="4:7" ht="13">
      <c r="D726" s="7"/>
      <c r="E726" s="7"/>
      <c r="G726" s="7"/>
    </row>
    <row r="727" spans="4:7" ht="13">
      <c r="D727" s="7"/>
      <c r="E727" s="7"/>
      <c r="G727" s="7"/>
    </row>
    <row r="728" spans="4:7" ht="13">
      <c r="D728" s="7"/>
      <c r="E728" s="7"/>
      <c r="G728" s="7"/>
    </row>
    <row r="729" spans="4:7" ht="13">
      <c r="D729" s="7"/>
      <c r="E729" s="7"/>
      <c r="G729" s="7"/>
    </row>
    <row r="730" spans="4:7" ht="13">
      <c r="D730" s="7"/>
      <c r="E730" s="7"/>
      <c r="G730" s="7"/>
    </row>
    <row r="731" spans="4:7" ht="13">
      <c r="D731" s="7"/>
      <c r="E731" s="7"/>
      <c r="G731" s="7"/>
    </row>
    <row r="732" spans="4:7" ht="13">
      <c r="D732" s="7"/>
      <c r="E732" s="7"/>
      <c r="G732" s="7"/>
    </row>
    <row r="733" spans="4:7" ht="13">
      <c r="D733" s="7"/>
      <c r="E733" s="7"/>
      <c r="G733" s="7"/>
    </row>
    <row r="734" spans="4:7" ht="13">
      <c r="D734" s="7"/>
      <c r="E734" s="7"/>
      <c r="G734" s="7"/>
    </row>
    <row r="735" spans="4:7" ht="13">
      <c r="D735" s="7"/>
      <c r="E735" s="7"/>
      <c r="G735" s="7"/>
    </row>
    <row r="736" spans="4:7" ht="13">
      <c r="D736" s="7"/>
      <c r="E736" s="7"/>
      <c r="G736" s="7"/>
    </row>
    <row r="737" spans="4:7" ht="13">
      <c r="D737" s="7"/>
      <c r="E737" s="7"/>
      <c r="G737" s="7"/>
    </row>
    <row r="738" spans="4:7" ht="13">
      <c r="D738" s="7"/>
      <c r="E738" s="7"/>
      <c r="G738" s="7"/>
    </row>
    <row r="739" spans="4:7" ht="13">
      <c r="D739" s="7"/>
      <c r="E739" s="7"/>
      <c r="G739" s="7"/>
    </row>
    <row r="740" spans="4:7" ht="13">
      <c r="D740" s="7"/>
      <c r="E740" s="7"/>
      <c r="G740" s="7"/>
    </row>
    <row r="741" spans="4:7" ht="13">
      <c r="D741" s="7"/>
      <c r="E741" s="7"/>
      <c r="G741" s="7"/>
    </row>
    <row r="742" spans="4:7" ht="13">
      <c r="D742" s="7"/>
      <c r="E742" s="7"/>
      <c r="G742" s="7"/>
    </row>
    <row r="743" spans="4:7" ht="13">
      <c r="D743" s="7"/>
      <c r="E743" s="7"/>
      <c r="G743" s="7"/>
    </row>
    <row r="744" spans="4:7" ht="13">
      <c r="D744" s="7"/>
      <c r="E744" s="7"/>
      <c r="G744" s="7"/>
    </row>
    <row r="745" spans="4:7" ht="13">
      <c r="D745" s="7"/>
      <c r="E745" s="7"/>
      <c r="G745" s="7"/>
    </row>
    <row r="746" spans="4:7" ht="13">
      <c r="D746" s="7"/>
      <c r="E746" s="7"/>
      <c r="G746" s="7"/>
    </row>
    <row r="747" spans="4:7" ht="13">
      <c r="D747" s="7"/>
      <c r="E747" s="7"/>
      <c r="G747" s="7"/>
    </row>
    <row r="748" spans="4:7" ht="13">
      <c r="D748" s="7"/>
      <c r="E748" s="7"/>
      <c r="G748" s="7"/>
    </row>
    <row r="749" spans="4:7" ht="13">
      <c r="D749" s="7"/>
      <c r="E749" s="7"/>
      <c r="G749" s="7"/>
    </row>
    <row r="750" spans="4:7" ht="13">
      <c r="D750" s="7"/>
      <c r="E750" s="7"/>
      <c r="G750" s="7"/>
    </row>
    <row r="751" spans="4:7" ht="13">
      <c r="D751" s="7"/>
      <c r="E751" s="7"/>
      <c r="G751" s="7"/>
    </row>
    <row r="752" spans="4:7" ht="13">
      <c r="D752" s="7"/>
      <c r="E752" s="7"/>
      <c r="G752" s="7"/>
    </row>
    <row r="753" spans="4:7" ht="13">
      <c r="D753" s="7"/>
      <c r="E753" s="7"/>
      <c r="G753" s="7"/>
    </row>
    <row r="754" spans="4:7" ht="13">
      <c r="D754" s="7"/>
      <c r="E754" s="7"/>
      <c r="G754" s="7"/>
    </row>
    <row r="755" spans="4:7" ht="13">
      <c r="D755" s="7"/>
      <c r="E755" s="7"/>
      <c r="G755" s="7"/>
    </row>
    <row r="756" spans="4:7" ht="13">
      <c r="D756" s="7"/>
      <c r="E756" s="7"/>
      <c r="G756" s="7"/>
    </row>
    <row r="757" spans="4:7" ht="13">
      <c r="D757" s="7"/>
      <c r="E757" s="7"/>
      <c r="G757" s="7"/>
    </row>
    <row r="758" spans="4:7" ht="13">
      <c r="D758" s="7"/>
      <c r="E758" s="7"/>
      <c r="G758" s="7"/>
    </row>
    <row r="759" spans="4:7" ht="13">
      <c r="D759" s="7"/>
      <c r="E759" s="7"/>
      <c r="G759" s="7"/>
    </row>
    <row r="760" spans="4:7" ht="13">
      <c r="D760" s="7"/>
      <c r="E760" s="7"/>
      <c r="G760" s="7"/>
    </row>
    <row r="761" spans="4:7" ht="13">
      <c r="D761" s="7"/>
      <c r="E761" s="7"/>
      <c r="G761" s="7"/>
    </row>
    <row r="762" spans="4:7" ht="13">
      <c r="D762" s="7"/>
      <c r="E762" s="7"/>
      <c r="G762" s="7"/>
    </row>
    <row r="763" spans="4:7" ht="13">
      <c r="D763" s="7"/>
      <c r="E763" s="7"/>
      <c r="G763" s="7"/>
    </row>
    <row r="764" spans="4:7" ht="13">
      <c r="D764" s="7"/>
      <c r="E764" s="7"/>
      <c r="G764" s="7"/>
    </row>
    <row r="765" spans="4:7" ht="13">
      <c r="D765" s="7"/>
      <c r="E765" s="7"/>
      <c r="G765" s="7"/>
    </row>
    <row r="766" spans="4:7" ht="13">
      <c r="D766" s="7"/>
      <c r="E766" s="7"/>
      <c r="G766" s="7"/>
    </row>
    <row r="767" spans="4:7" ht="13">
      <c r="D767" s="7"/>
      <c r="E767" s="7"/>
      <c r="G767" s="7"/>
    </row>
    <row r="768" spans="4:7" ht="13">
      <c r="D768" s="7"/>
      <c r="E768" s="7"/>
      <c r="G768" s="7"/>
    </row>
    <row r="769" spans="4:7" ht="13">
      <c r="D769" s="7"/>
      <c r="E769" s="7"/>
      <c r="G769" s="7"/>
    </row>
    <row r="770" spans="4:7" ht="13">
      <c r="D770" s="7"/>
      <c r="E770" s="7"/>
      <c r="G770" s="7"/>
    </row>
    <row r="771" spans="4:7" ht="13">
      <c r="D771" s="7"/>
      <c r="E771" s="7"/>
      <c r="G771" s="7"/>
    </row>
    <row r="772" spans="4:7" ht="13">
      <c r="D772" s="7"/>
      <c r="E772" s="7"/>
      <c r="G772" s="7"/>
    </row>
    <row r="773" spans="4:7" ht="13">
      <c r="D773" s="7"/>
      <c r="E773" s="7"/>
      <c r="G773" s="7"/>
    </row>
    <row r="774" spans="4:7" ht="13">
      <c r="D774" s="7"/>
      <c r="E774" s="7"/>
      <c r="G774" s="7"/>
    </row>
    <row r="775" spans="4:7" ht="13">
      <c r="D775" s="7"/>
      <c r="E775" s="7"/>
      <c r="G775" s="7"/>
    </row>
    <row r="776" spans="4:7" ht="13">
      <c r="D776" s="7"/>
      <c r="E776" s="7"/>
      <c r="G776" s="7"/>
    </row>
    <row r="777" spans="4:7" ht="13">
      <c r="D777" s="7"/>
      <c r="E777" s="7"/>
      <c r="G777" s="7"/>
    </row>
    <row r="778" spans="4:7" ht="13">
      <c r="D778" s="7"/>
      <c r="E778" s="7"/>
      <c r="G778" s="7"/>
    </row>
    <row r="779" spans="4:7" ht="13">
      <c r="D779" s="7"/>
      <c r="E779" s="7"/>
      <c r="G779" s="7"/>
    </row>
    <row r="780" spans="4:7" ht="13">
      <c r="D780" s="7"/>
      <c r="E780" s="7"/>
      <c r="G780" s="7"/>
    </row>
    <row r="781" spans="4:7" ht="13">
      <c r="D781" s="7"/>
      <c r="E781" s="7"/>
      <c r="G781" s="7"/>
    </row>
    <row r="782" spans="4:7" ht="13">
      <c r="D782" s="7"/>
      <c r="E782" s="7"/>
      <c r="G782" s="7"/>
    </row>
    <row r="783" spans="4:7" ht="13">
      <c r="D783" s="7"/>
      <c r="E783" s="7"/>
      <c r="G783" s="7"/>
    </row>
    <row r="784" spans="4:7" ht="13">
      <c r="D784" s="7"/>
      <c r="E784" s="7"/>
      <c r="G784" s="7"/>
    </row>
    <row r="785" spans="4:7" ht="13">
      <c r="D785" s="7"/>
      <c r="E785" s="7"/>
      <c r="G785" s="7"/>
    </row>
    <row r="786" spans="4:7" ht="13">
      <c r="D786" s="7"/>
      <c r="E786" s="7"/>
      <c r="G786" s="7"/>
    </row>
    <row r="787" spans="4:7" ht="13">
      <c r="D787" s="7"/>
      <c r="E787" s="7"/>
      <c r="G787" s="7"/>
    </row>
    <row r="788" spans="4:7" ht="13">
      <c r="D788" s="7"/>
      <c r="E788" s="7"/>
      <c r="G788" s="7"/>
    </row>
    <row r="789" spans="4:7" ht="13">
      <c r="D789" s="7"/>
      <c r="E789" s="7"/>
      <c r="G789" s="7"/>
    </row>
    <row r="790" spans="4:7" ht="13">
      <c r="D790" s="7"/>
      <c r="E790" s="7"/>
      <c r="G790" s="7"/>
    </row>
    <row r="791" spans="4:7" ht="13">
      <c r="D791" s="7"/>
      <c r="E791" s="7"/>
      <c r="G791" s="7"/>
    </row>
    <row r="792" spans="4:7" ht="13">
      <c r="D792" s="7"/>
      <c r="E792" s="7"/>
      <c r="G792" s="7"/>
    </row>
    <row r="793" spans="4:7" ht="13">
      <c r="D793" s="7"/>
      <c r="E793" s="7"/>
      <c r="G793" s="7"/>
    </row>
    <row r="794" spans="4:7" ht="13">
      <c r="D794" s="7"/>
      <c r="E794" s="7"/>
      <c r="G794" s="7"/>
    </row>
    <row r="795" spans="4:7" ht="13">
      <c r="D795" s="7"/>
      <c r="E795" s="7"/>
      <c r="G795" s="7"/>
    </row>
    <row r="796" spans="4:7" ht="13">
      <c r="D796" s="7"/>
      <c r="E796" s="7"/>
      <c r="G796" s="7"/>
    </row>
    <row r="797" spans="4:7" ht="13">
      <c r="D797" s="7"/>
      <c r="E797" s="7"/>
      <c r="G797" s="7"/>
    </row>
    <row r="798" spans="4:7" ht="13">
      <c r="D798" s="7"/>
      <c r="E798" s="7"/>
      <c r="G798" s="7"/>
    </row>
    <row r="799" spans="4:7" ht="13">
      <c r="D799" s="7"/>
      <c r="E799" s="7"/>
      <c r="G799" s="7"/>
    </row>
    <row r="800" spans="4:7" ht="13">
      <c r="D800" s="7"/>
      <c r="E800" s="7"/>
      <c r="G800" s="7"/>
    </row>
    <row r="801" spans="4:7" ht="13">
      <c r="D801" s="7"/>
      <c r="E801" s="7"/>
      <c r="G801" s="7"/>
    </row>
    <row r="802" spans="4:7" ht="13">
      <c r="D802" s="7"/>
      <c r="E802" s="7"/>
      <c r="G802" s="7"/>
    </row>
    <row r="803" spans="4:7" ht="13">
      <c r="D803" s="7"/>
      <c r="E803" s="7"/>
      <c r="G803" s="7"/>
    </row>
    <row r="804" spans="4:7" ht="13">
      <c r="D804" s="7"/>
      <c r="E804" s="7"/>
      <c r="G804" s="7"/>
    </row>
    <row r="805" spans="4:7" ht="13">
      <c r="D805" s="7"/>
      <c r="E805" s="7"/>
      <c r="G805" s="7"/>
    </row>
    <row r="806" spans="4:7" ht="13">
      <c r="D806" s="7"/>
      <c r="E806" s="7"/>
      <c r="G806" s="7"/>
    </row>
    <row r="807" spans="4:7" ht="13">
      <c r="D807" s="7"/>
      <c r="E807" s="7"/>
      <c r="G807" s="7"/>
    </row>
    <row r="808" spans="4:7" ht="13">
      <c r="D808" s="7"/>
      <c r="E808" s="7"/>
      <c r="G808" s="7"/>
    </row>
    <row r="809" spans="4:7" ht="13">
      <c r="D809" s="7"/>
      <c r="E809" s="7"/>
      <c r="G809" s="7"/>
    </row>
    <row r="810" spans="4:7" ht="13">
      <c r="D810" s="7"/>
      <c r="E810" s="7"/>
      <c r="G810" s="7"/>
    </row>
    <row r="811" spans="4:7" ht="13">
      <c r="D811" s="7"/>
      <c r="E811" s="7"/>
      <c r="G811" s="7"/>
    </row>
    <row r="812" spans="4:7" ht="13">
      <c r="D812" s="7"/>
      <c r="E812" s="7"/>
      <c r="G812" s="7"/>
    </row>
    <row r="813" spans="4:7" ht="13">
      <c r="D813" s="7"/>
      <c r="E813" s="7"/>
      <c r="G813" s="7"/>
    </row>
    <row r="814" spans="4:7" ht="13">
      <c r="D814" s="7"/>
      <c r="E814" s="7"/>
      <c r="G814" s="7"/>
    </row>
    <row r="815" spans="4:7" ht="13">
      <c r="D815" s="7"/>
      <c r="E815" s="7"/>
      <c r="G815" s="7"/>
    </row>
    <row r="816" spans="4:7" ht="13">
      <c r="D816" s="7"/>
      <c r="E816" s="7"/>
      <c r="G816" s="7"/>
    </row>
    <row r="817" spans="4:7" ht="13">
      <c r="D817" s="7"/>
      <c r="E817" s="7"/>
      <c r="G817" s="7"/>
    </row>
    <row r="818" spans="4:7" ht="13">
      <c r="D818" s="7"/>
      <c r="E818" s="7"/>
      <c r="G818" s="7"/>
    </row>
    <row r="819" spans="4:7" ht="13">
      <c r="D819" s="7"/>
      <c r="E819" s="7"/>
      <c r="G819" s="7"/>
    </row>
    <row r="820" spans="4:7" ht="13">
      <c r="D820" s="7"/>
      <c r="E820" s="7"/>
      <c r="G820" s="7"/>
    </row>
    <row r="821" spans="4:7" ht="13">
      <c r="D821" s="7"/>
      <c r="E821" s="7"/>
      <c r="G821" s="7"/>
    </row>
    <row r="822" spans="4:7" ht="13">
      <c r="D822" s="7"/>
      <c r="E822" s="7"/>
      <c r="G822" s="7"/>
    </row>
    <row r="823" spans="4:7" ht="13">
      <c r="D823" s="7"/>
      <c r="E823" s="7"/>
      <c r="G823" s="7"/>
    </row>
    <row r="824" spans="4:7" ht="13">
      <c r="D824" s="7"/>
      <c r="E824" s="7"/>
      <c r="G824" s="7"/>
    </row>
    <row r="825" spans="4:7" ht="13">
      <c r="D825" s="7"/>
      <c r="E825" s="7"/>
      <c r="G825" s="7"/>
    </row>
    <row r="826" spans="4:7" ht="13">
      <c r="D826" s="7"/>
      <c r="E826" s="7"/>
      <c r="G826" s="7"/>
    </row>
    <row r="827" spans="4:7" ht="13">
      <c r="D827" s="7"/>
      <c r="E827" s="7"/>
      <c r="G827" s="7"/>
    </row>
    <row r="828" spans="4:7" ht="13">
      <c r="D828" s="7"/>
      <c r="E828" s="7"/>
      <c r="G828" s="7"/>
    </row>
    <row r="829" spans="4:7" ht="13">
      <c r="D829" s="7"/>
      <c r="E829" s="7"/>
      <c r="G829" s="7"/>
    </row>
    <row r="830" spans="4:7" ht="13">
      <c r="D830" s="7"/>
      <c r="E830" s="7"/>
      <c r="G830" s="7"/>
    </row>
    <row r="831" spans="4:7" ht="13">
      <c r="D831" s="7"/>
      <c r="E831" s="7"/>
      <c r="G831" s="7"/>
    </row>
    <row r="832" spans="4:7" ht="13">
      <c r="D832" s="7"/>
      <c r="E832" s="7"/>
      <c r="G832" s="7"/>
    </row>
    <row r="833" spans="4:7" ht="13">
      <c r="D833" s="7"/>
      <c r="E833" s="7"/>
      <c r="G833" s="7"/>
    </row>
    <row r="834" spans="4:7" ht="13">
      <c r="D834" s="7"/>
      <c r="E834" s="7"/>
      <c r="G834" s="7"/>
    </row>
    <row r="835" spans="4:7" ht="13">
      <c r="D835" s="7"/>
      <c r="E835" s="7"/>
      <c r="G835" s="7"/>
    </row>
    <row r="836" spans="4:7" ht="13">
      <c r="D836" s="7"/>
      <c r="E836" s="7"/>
      <c r="G836" s="7"/>
    </row>
    <row r="837" spans="4:7" ht="13">
      <c r="D837" s="7"/>
      <c r="E837" s="7"/>
      <c r="G837" s="7"/>
    </row>
    <row r="838" spans="4:7" ht="13">
      <c r="D838" s="7"/>
      <c r="E838" s="7"/>
      <c r="G838" s="7"/>
    </row>
    <row r="839" spans="4:7" ht="13">
      <c r="D839" s="7"/>
      <c r="E839" s="7"/>
      <c r="G839" s="7"/>
    </row>
    <row r="840" spans="4:7" ht="13">
      <c r="D840" s="7"/>
      <c r="E840" s="7"/>
      <c r="G840" s="7"/>
    </row>
    <row r="841" spans="4:7" ht="13">
      <c r="D841" s="7"/>
      <c r="E841" s="7"/>
      <c r="G841" s="7"/>
    </row>
    <row r="842" spans="4:7" ht="13">
      <c r="D842" s="7"/>
      <c r="E842" s="7"/>
      <c r="G842" s="7"/>
    </row>
    <row r="843" spans="4:7" ht="13">
      <c r="D843" s="7"/>
      <c r="E843" s="7"/>
      <c r="G843" s="7"/>
    </row>
    <row r="844" spans="4:7" ht="13">
      <c r="D844" s="7"/>
      <c r="E844" s="7"/>
      <c r="G844" s="7"/>
    </row>
    <row r="845" spans="4:7" ht="13">
      <c r="D845" s="7"/>
      <c r="E845" s="7"/>
      <c r="G845" s="7"/>
    </row>
    <row r="846" spans="4:7" ht="13">
      <c r="D846" s="7"/>
      <c r="E846" s="7"/>
      <c r="G846" s="7"/>
    </row>
    <row r="847" spans="4:7" ht="13">
      <c r="D847" s="7"/>
      <c r="E847" s="7"/>
      <c r="G847" s="7"/>
    </row>
    <row r="848" spans="4:7" ht="13">
      <c r="D848" s="7"/>
      <c r="E848" s="7"/>
      <c r="G848" s="7"/>
    </row>
    <row r="849" spans="4:7" ht="13">
      <c r="D849" s="7"/>
      <c r="E849" s="7"/>
      <c r="G849" s="7"/>
    </row>
    <row r="850" spans="4:7" ht="13">
      <c r="D850" s="7"/>
      <c r="E850" s="7"/>
      <c r="G850" s="7"/>
    </row>
    <row r="851" spans="4:7" ht="13">
      <c r="D851" s="7"/>
      <c r="E851" s="7"/>
      <c r="G851" s="7"/>
    </row>
    <row r="852" spans="4:7" ht="13">
      <c r="D852" s="7"/>
      <c r="E852" s="7"/>
      <c r="G852" s="7"/>
    </row>
    <row r="853" spans="4:7" ht="13">
      <c r="D853" s="7"/>
      <c r="E853" s="7"/>
      <c r="G853" s="7"/>
    </row>
    <row r="854" spans="4:7" ht="13">
      <c r="D854" s="7"/>
      <c r="E854" s="7"/>
      <c r="G854" s="7"/>
    </row>
    <row r="855" spans="4:7" ht="13">
      <c r="D855" s="7"/>
      <c r="E855" s="7"/>
      <c r="G855" s="7"/>
    </row>
    <row r="856" spans="4:7" ht="13">
      <c r="D856" s="7"/>
      <c r="E856" s="7"/>
      <c r="G856" s="7"/>
    </row>
    <row r="857" spans="4:7" ht="13">
      <c r="D857" s="7"/>
      <c r="E857" s="7"/>
      <c r="G857" s="7"/>
    </row>
    <row r="858" spans="4:7" ht="13">
      <c r="D858" s="7"/>
      <c r="E858" s="7"/>
      <c r="G858" s="7"/>
    </row>
    <row r="859" spans="4:7" ht="13">
      <c r="D859" s="7"/>
      <c r="E859" s="7"/>
      <c r="G859" s="7"/>
    </row>
    <row r="860" spans="4:7" ht="13">
      <c r="D860" s="7"/>
      <c r="E860" s="7"/>
      <c r="G860" s="7"/>
    </row>
    <row r="861" spans="4:7" ht="13">
      <c r="D861" s="7"/>
      <c r="E861" s="7"/>
      <c r="G861" s="7"/>
    </row>
    <row r="862" spans="4:7" ht="13">
      <c r="D862" s="7"/>
      <c r="E862" s="7"/>
      <c r="G862" s="7"/>
    </row>
    <row r="863" spans="4:7" ht="13">
      <c r="D863" s="7"/>
      <c r="E863" s="7"/>
      <c r="G863" s="7"/>
    </row>
    <row r="864" spans="4:7" ht="13">
      <c r="D864" s="7"/>
      <c r="E864" s="7"/>
      <c r="G864" s="7"/>
    </row>
    <row r="865" spans="4:7" ht="13">
      <c r="D865" s="7"/>
      <c r="E865" s="7"/>
      <c r="G865" s="7"/>
    </row>
    <row r="866" spans="4:7" ht="13">
      <c r="D866" s="7"/>
      <c r="E866" s="7"/>
      <c r="G866" s="7"/>
    </row>
    <row r="867" spans="4:7" ht="13">
      <c r="D867" s="7"/>
      <c r="E867" s="7"/>
      <c r="G867" s="7"/>
    </row>
    <row r="868" spans="4:7" ht="13">
      <c r="D868" s="7"/>
      <c r="E868" s="7"/>
      <c r="G868" s="7"/>
    </row>
    <row r="869" spans="4:7" ht="13">
      <c r="D869" s="7"/>
      <c r="E869" s="7"/>
      <c r="G869" s="7"/>
    </row>
    <row r="870" spans="4:7" ht="13">
      <c r="D870" s="7"/>
      <c r="E870" s="7"/>
      <c r="G870" s="7"/>
    </row>
    <row r="871" spans="4:7" ht="13">
      <c r="D871" s="7"/>
      <c r="E871" s="7"/>
      <c r="G871" s="7"/>
    </row>
    <row r="872" spans="4:7" ht="13">
      <c r="D872" s="7"/>
      <c r="E872" s="7"/>
      <c r="G872" s="7"/>
    </row>
    <row r="873" spans="4:7" ht="13">
      <c r="D873" s="7"/>
      <c r="E873" s="7"/>
      <c r="G873" s="7"/>
    </row>
    <row r="874" spans="4:7" ht="13">
      <c r="D874" s="7"/>
      <c r="E874" s="7"/>
      <c r="G874" s="7"/>
    </row>
    <row r="875" spans="4:7" ht="13">
      <c r="D875" s="7"/>
      <c r="E875" s="7"/>
      <c r="G875" s="7"/>
    </row>
    <row r="876" spans="4:7" ht="13">
      <c r="D876" s="7"/>
      <c r="E876" s="7"/>
      <c r="G876" s="7"/>
    </row>
    <row r="877" spans="4:7" ht="13">
      <c r="D877" s="7"/>
      <c r="E877" s="7"/>
      <c r="G877" s="7"/>
    </row>
    <row r="878" spans="4:7" ht="13">
      <c r="D878" s="7"/>
      <c r="E878" s="7"/>
      <c r="G878" s="7"/>
    </row>
    <row r="879" spans="4:7" ht="13">
      <c r="D879" s="7"/>
      <c r="E879" s="7"/>
      <c r="G879" s="7"/>
    </row>
    <row r="880" spans="4:7" ht="13">
      <c r="D880" s="7"/>
      <c r="E880" s="7"/>
      <c r="G880" s="7"/>
    </row>
    <row r="881" spans="4:7" ht="13">
      <c r="D881" s="7"/>
      <c r="E881" s="7"/>
      <c r="G881" s="7"/>
    </row>
    <row r="882" spans="4:7" ht="13">
      <c r="D882" s="7"/>
      <c r="E882" s="7"/>
      <c r="G882" s="7"/>
    </row>
    <row r="883" spans="4:7" ht="13">
      <c r="D883" s="7"/>
      <c r="E883" s="7"/>
      <c r="G883" s="7"/>
    </row>
    <row r="884" spans="4:7" ht="13">
      <c r="D884" s="7"/>
      <c r="E884" s="7"/>
      <c r="G884" s="7"/>
    </row>
    <row r="885" spans="4:7" ht="13">
      <c r="D885" s="7"/>
      <c r="E885" s="7"/>
      <c r="G885" s="7"/>
    </row>
    <row r="886" spans="4:7" ht="13">
      <c r="D886" s="7"/>
      <c r="E886" s="7"/>
      <c r="G886" s="7"/>
    </row>
    <row r="887" spans="4:7" ht="13">
      <c r="D887" s="7"/>
      <c r="E887" s="7"/>
      <c r="G887" s="7"/>
    </row>
    <row r="888" spans="4:7" ht="13">
      <c r="D888" s="7"/>
      <c r="E888" s="7"/>
      <c r="G888" s="7"/>
    </row>
    <row r="889" spans="4:7" ht="13">
      <c r="D889" s="7"/>
      <c r="E889" s="7"/>
      <c r="G889" s="7"/>
    </row>
    <row r="890" spans="4:7" ht="13">
      <c r="D890" s="7"/>
      <c r="E890" s="7"/>
      <c r="G890" s="7"/>
    </row>
    <row r="891" spans="4:7" ht="13">
      <c r="D891" s="7"/>
      <c r="E891" s="7"/>
      <c r="G891" s="7"/>
    </row>
    <row r="892" spans="4:7" ht="13">
      <c r="D892" s="7"/>
      <c r="E892" s="7"/>
      <c r="G892" s="7"/>
    </row>
    <row r="893" spans="4:7" ht="13">
      <c r="D893" s="7"/>
      <c r="E893" s="7"/>
      <c r="G893" s="7"/>
    </row>
    <row r="894" spans="4:7" ht="13">
      <c r="D894" s="7"/>
      <c r="E894" s="7"/>
      <c r="G894" s="7"/>
    </row>
    <row r="895" spans="4:7" ht="13">
      <c r="D895" s="7"/>
      <c r="E895" s="7"/>
      <c r="G895" s="7"/>
    </row>
    <row r="896" spans="4:7" ht="13">
      <c r="D896" s="7"/>
      <c r="E896" s="7"/>
      <c r="G896" s="7"/>
    </row>
    <row r="897" spans="4:7" ht="13">
      <c r="D897" s="7"/>
      <c r="E897" s="7"/>
      <c r="G897" s="7"/>
    </row>
    <row r="898" spans="4:7" ht="13">
      <c r="D898" s="7"/>
      <c r="E898" s="7"/>
      <c r="G898" s="7"/>
    </row>
    <row r="899" spans="4:7" ht="13">
      <c r="D899" s="7"/>
      <c r="E899" s="7"/>
      <c r="G899" s="7"/>
    </row>
    <row r="900" spans="4:7" ht="13">
      <c r="D900" s="7"/>
      <c r="E900" s="7"/>
      <c r="G900" s="7"/>
    </row>
    <row r="901" spans="4:7" ht="13">
      <c r="D901" s="7"/>
      <c r="E901" s="7"/>
      <c r="G901" s="7"/>
    </row>
    <row r="902" spans="4:7" ht="13">
      <c r="D902" s="7"/>
      <c r="E902" s="7"/>
      <c r="G902" s="7"/>
    </row>
    <row r="903" spans="4:7" ht="13">
      <c r="D903" s="7"/>
      <c r="E903" s="7"/>
      <c r="G903" s="7"/>
    </row>
    <row r="904" spans="4:7" ht="13">
      <c r="D904" s="7"/>
      <c r="E904" s="7"/>
      <c r="G904" s="7"/>
    </row>
    <row r="905" spans="4:7" ht="13">
      <c r="D905" s="7"/>
      <c r="E905" s="7"/>
      <c r="G905" s="7"/>
    </row>
    <row r="906" spans="4:7" ht="13">
      <c r="D906" s="7"/>
      <c r="E906" s="7"/>
      <c r="G906" s="7"/>
    </row>
    <row r="907" spans="4:7" ht="13">
      <c r="D907" s="7"/>
      <c r="E907" s="7"/>
      <c r="G907" s="7"/>
    </row>
    <row r="908" spans="4:7" ht="13">
      <c r="D908" s="7"/>
      <c r="E908" s="7"/>
      <c r="G908" s="7"/>
    </row>
    <row r="909" spans="4:7" ht="13">
      <c r="D909" s="7"/>
      <c r="E909" s="7"/>
      <c r="G909" s="7"/>
    </row>
    <row r="910" spans="4:7" ht="13">
      <c r="D910" s="7"/>
      <c r="E910" s="7"/>
      <c r="G910" s="7"/>
    </row>
    <row r="911" spans="4:7" ht="13">
      <c r="D911" s="7"/>
      <c r="E911" s="7"/>
      <c r="G911" s="7"/>
    </row>
    <row r="912" spans="4:7" ht="13">
      <c r="D912" s="7"/>
      <c r="E912" s="7"/>
      <c r="G912" s="7"/>
    </row>
    <row r="913" spans="4:7" ht="13">
      <c r="D913" s="7"/>
      <c r="E913" s="7"/>
      <c r="G913" s="7"/>
    </row>
    <row r="914" spans="4:7" ht="13">
      <c r="D914" s="7"/>
      <c r="E914" s="7"/>
      <c r="G914" s="7"/>
    </row>
    <row r="915" spans="4:7" ht="13">
      <c r="D915" s="7"/>
      <c r="E915" s="7"/>
      <c r="G915" s="7"/>
    </row>
    <row r="916" spans="4:7" ht="13">
      <c r="D916" s="7"/>
      <c r="E916" s="7"/>
      <c r="G916" s="7"/>
    </row>
    <row r="917" spans="4:7" ht="13">
      <c r="D917" s="7"/>
      <c r="E917" s="7"/>
      <c r="G917" s="7"/>
    </row>
    <row r="918" spans="4:7" ht="13">
      <c r="D918" s="7"/>
      <c r="E918" s="7"/>
      <c r="G918" s="7"/>
    </row>
    <row r="919" spans="4:7" ht="13">
      <c r="D919" s="7"/>
      <c r="E919" s="7"/>
      <c r="G919" s="7"/>
    </row>
    <row r="920" spans="4:7" ht="13">
      <c r="D920" s="7"/>
      <c r="E920" s="7"/>
      <c r="G920" s="7"/>
    </row>
    <row r="921" spans="4:7" ht="13">
      <c r="D921" s="7"/>
      <c r="E921" s="7"/>
      <c r="G921" s="7"/>
    </row>
    <row r="922" spans="4:7" ht="13">
      <c r="D922" s="7"/>
      <c r="E922" s="7"/>
      <c r="G922" s="7"/>
    </row>
    <row r="923" spans="4:7" ht="13">
      <c r="D923" s="7"/>
      <c r="E923" s="7"/>
      <c r="G923" s="7"/>
    </row>
    <row r="924" spans="4:7" ht="13">
      <c r="D924" s="7"/>
      <c r="E924" s="7"/>
      <c r="G924" s="7"/>
    </row>
    <row r="925" spans="4:7" ht="13">
      <c r="D925" s="7"/>
      <c r="E925" s="7"/>
      <c r="G925" s="7"/>
    </row>
    <row r="926" spans="4:7" ht="13">
      <c r="D926" s="7"/>
      <c r="E926" s="7"/>
      <c r="G926" s="7"/>
    </row>
    <row r="927" spans="4:7" ht="13">
      <c r="D927" s="7"/>
      <c r="E927" s="7"/>
      <c r="G927" s="7"/>
    </row>
    <row r="928" spans="4:7" ht="13">
      <c r="D928" s="7"/>
      <c r="E928" s="7"/>
      <c r="G928" s="7"/>
    </row>
    <row r="929" spans="4:7" ht="13">
      <c r="D929" s="7"/>
      <c r="E929" s="7"/>
      <c r="G929" s="7"/>
    </row>
    <row r="930" spans="4:7" ht="13">
      <c r="D930" s="7"/>
      <c r="E930" s="7"/>
      <c r="G930" s="7"/>
    </row>
    <row r="931" spans="4:7" ht="13">
      <c r="D931" s="7"/>
      <c r="E931" s="7"/>
      <c r="G931" s="7"/>
    </row>
    <row r="932" spans="4:7" ht="13">
      <c r="D932" s="7"/>
      <c r="E932" s="7"/>
      <c r="G932" s="7"/>
    </row>
    <row r="933" spans="4:7" ht="13">
      <c r="D933" s="7"/>
      <c r="E933" s="7"/>
      <c r="G933" s="7"/>
    </row>
    <row r="934" spans="4:7" ht="13">
      <c r="D934" s="7"/>
      <c r="E934" s="7"/>
      <c r="G934" s="7"/>
    </row>
    <row r="935" spans="4:7" ht="13">
      <c r="D935" s="7"/>
      <c r="E935" s="7"/>
      <c r="G935" s="7"/>
    </row>
    <row r="936" spans="4:7" ht="13">
      <c r="D936" s="7"/>
      <c r="E936" s="7"/>
      <c r="G936" s="7"/>
    </row>
    <row r="937" spans="4:7" ht="13">
      <c r="D937" s="7"/>
      <c r="E937" s="7"/>
      <c r="G937" s="7"/>
    </row>
    <row r="938" spans="4:7" ht="13">
      <c r="D938" s="7"/>
      <c r="E938" s="7"/>
      <c r="G938" s="7"/>
    </row>
    <row r="939" spans="4:7" ht="13">
      <c r="D939" s="7"/>
      <c r="E939" s="7"/>
      <c r="G939" s="7"/>
    </row>
    <row r="940" spans="4:7" ht="13">
      <c r="D940" s="7"/>
      <c r="E940" s="7"/>
      <c r="G940" s="7"/>
    </row>
    <row r="941" spans="4:7" ht="13">
      <c r="D941" s="7"/>
      <c r="E941" s="7"/>
      <c r="G941" s="7"/>
    </row>
    <row r="942" spans="4:7" ht="13">
      <c r="D942" s="7"/>
      <c r="E942" s="7"/>
      <c r="G942" s="7"/>
    </row>
    <row r="943" spans="4:7" ht="13">
      <c r="D943" s="7"/>
      <c r="E943" s="7"/>
      <c r="G943" s="7"/>
    </row>
    <row r="944" spans="4:7" ht="13">
      <c r="D944" s="7"/>
      <c r="E944" s="7"/>
      <c r="G944" s="7"/>
    </row>
    <row r="945" spans="4:7" ht="13">
      <c r="D945" s="7"/>
      <c r="E945" s="7"/>
      <c r="G945" s="7"/>
    </row>
    <row r="946" spans="4:7" ht="13">
      <c r="D946" s="7"/>
      <c r="E946" s="7"/>
      <c r="G946" s="7"/>
    </row>
    <row r="947" spans="4:7" ht="13">
      <c r="D947" s="7"/>
      <c r="E947" s="7"/>
      <c r="G947" s="7"/>
    </row>
    <row r="948" spans="4:7" ht="13">
      <c r="D948" s="7"/>
      <c r="E948" s="7"/>
      <c r="G948" s="7"/>
    </row>
    <row r="949" spans="4:7" ht="13">
      <c r="D949" s="7"/>
      <c r="E949" s="7"/>
      <c r="G949" s="7"/>
    </row>
    <row r="950" spans="4:7" ht="13">
      <c r="D950" s="7"/>
      <c r="E950" s="7"/>
      <c r="G950" s="7"/>
    </row>
    <row r="951" spans="4:7" ht="13">
      <c r="D951" s="7"/>
      <c r="E951" s="7"/>
      <c r="G951" s="7"/>
    </row>
    <row r="952" spans="4:7" ht="13">
      <c r="D952" s="7"/>
      <c r="E952" s="7"/>
      <c r="G952" s="7"/>
    </row>
    <row r="953" spans="4:7" ht="13">
      <c r="D953" s="7"/>
      <c r="E953" s="7"/>
      <c r="G953" s="7"/>
    </row>
    <row r="954" spans="4:7" ht="13">
      <c r="D954" s="7"/>
      <c r="E954" s="7"/>
      <c r="G954" s="7"/>
    </row>
    <row r="955" spans="4:7" ht="13">
      <c r="D955" s="7"/>
      <c r="E955" s="7"/>
      <c r="G955" s="7"/>
    </row>
    <row r="956" spans="4:7" ht="13">
      <c r="D956" s="7"/>
      <c r="E956" s="7"/>
      <c r="G956" s="7"/>
    </row>
    <row r="957" spans="4:7" ht="13">
      <c r="D957" s="7"/>
      <c r="E957" s="7"/>
      <c r="G957" s="7"/>
    </row>
    <row r="958" spans="4:7" ht="13">
      <c r="D958" s="7"/>
      <c r="E958" s="7"/>
      <c r="G958" s="7"/>
    </row>
    <row r="959" spans="4:7" ht="13">
      <c r="D959" s="7"/>
      <c r="E959" s="7"/>
      <c r="G959" s="7"/>
    </row>
    <row r="960" spans="4:7" ht="13">
      <c r="D960" s="7"/>
      <c r="E960" s="7"/>
      <c r="G960" s="7"/>
    </row>
    <row r="961" spans="4:7" ht="13">
      <c r="D961" s="7"/>
      <c r="E961" s="7"/>
      <c r="G961" s="7"/>
    </row>
    <row r="962" spans="4:7" ht="13">
      <c r="D962" s="7"/>
      <c r="E962" s="7"/>
      <c r="G962" s="7"/>
    </row>
    <row r="963" spans="4:7" ht="13">
      <c r="D963" s="7"/>
      <c r="E963" s="7"/>
      <c r="G963" s="7"/>
    </row>
    <row r="964" spans="4:7" ht="13">
      <c r="D964" s="7"/>
      <c r="E964" s="7"/>
      <c r="G964" s="7"/>
    </row>
    <row r="965" spans="4:7" ht="13">
      <c r="D965" s="7"/>
      <c r="E965" s="7"/>
      <c r="G965" s="7"/>
    </row>
    <row r="966" spans="4:7" ht="13">
      <c r="D966" s="7"/>
      <c r="E966" s="7"/>
      <c r="G966" s="7"/>
    </row>
    <row r="967" spans="4:7" ht="13">
      <c r="D967" s="7"/>
      <c r="E967" s="7"/>
      <c r="G967" s="7"/>
    </row>
    <row r="968" spans="4:7" ht="13">
      <c r="D968" s="7"/>
      <c r="E968" s="7"/>
      <c r="G968" s="7"/>
    </row>
    <row r="969" spans="4:7" ht="13">
      <c r="D969" s="7"/>
      <c r="E969" s="7"/>
      <c r="G969" s="7"/>
    </row>
    <row r="970" spans="4:7" ht="13">
      <c r="D970" s="7"/>
      <c r="E970" s="7"/>
      <c r="G970" s="7"/>
    </row>
    <row r="971" spans="4:7" ht="13">
      <c r="D971" s="7"/>
      <c r="E971" s="7"/>
      <c r="G971" s="7"/>
    </row>
    <row r="972" spans="4:7" ht="13">
      <c r="D972" s="7"/>
      <c r="E972" s="7"/>
      <c r="G972" s="7"/>
    </row>
    <row r="973" spans="4:7" ht="13">
      <c r="D973" s="7"/>
      <c r="E973" s="7"/>
      <c r="G973" s="7"/>
    </row>
    <row r="974" spans="4:7" ht="13">
      <c r="D974" s="7"/>
      <c r="E974" s="7"/>
      <c r="G974" s="7"/>
    </row>
    <row r="975" spans="4:7" ht="13">
      <c r="D975" s="7"/>
      <c r="E975" s="7"/>
      <c r="G975" s="7"/>
    </row>
    <row r="976" spans="4:7" ht="13">
      <c r="D976" s="7"/>
      <c r="E976" s="7"/>
      <c r="G976" s="7"/>
    </row>
    <row r="977" spans="4:7" ht="13">
      <c r="D977" s="7"/>
      <c r="E977" s="7"/>
      <c r="G977" s="7"/>
    </row>
    <row r="978" spans="4:7" ht="13">
      <c r="D978" s="7"/>
      <c r="E978" s="7"/>
      <c r="G978" s="7"/>
    </row>
    <row r="979" spans="4:7" ht="13">
      <c r="D979" s="7"/>
      <c r="E979" s="7"/>
      <c r="G979" s="7"/>
    </row>
    <row r="980" spans="4:7" ht="13">
      <c r="D980" s="7"/>
      <c r="E980" s="7"/>
      <c r="G980" s="7"/>
    </row>
    <row r="981" spans="4:7" ht="13">
      <c r="D981" s="7"/>
      <c r="E981" s="7"/>
      <c r="G981" s="7"/>
    </row>
    <row r="982" spans="4:7" ht="13">
      <c r="D982" s="7"/>
      <c r="E982" s="7"/>
      <c r="G982" s="7"/>
    </row>
    <row r="983" spans="4:7" ht="13">
      <c r="D983" s="7"/>
      <c r="E983" s="7"/>
      <c r="G983" s="7"/>
    </row>
    <row r="984" spans="4:7" ht="13">
      <c r="D984" s="7"/>
      <c r="E984" s="7"/>
      <c r="G984" s="7"/>
    </row>
    <row r="985" spans="4:7" ht="13">
      <c r="D985" s="7"/>
      <c r="E985" s="7"/>
      <c r="G985" s="7"/>
    </row>
    <row r="986" spans="4:7" ht="13">
      <c r="D986" s="7"/>
      <c r="E986" s="7"/>
      <c r="G986" s="7"/>
    </row>
    <row r="987" spans="4:7" ht="13">
      <c r="D987" s="7"/>
      <c r="E987" s="7"/>
      <c r="G987" s="7"/>
    </row>
    <row r="988" spans="4:7" ht="13">
      <c r="D988" s="7"/>
      <c r="E988" s="7"/>
      <c r="G988" s="7"/>
    </row>
    <row r="989" spans="4:7" ht="13">
      <c r="D989" s="7"/>
      <c r="E989" s="7"/>
      <c r="G989" s="7"/>
    </row>
    <row r="990" spans="4:7" ht="13">
      <c r="D990" s="7"/>
      <c r="E990" s="7"/>
      <c r="G990" s="7"/>
    </row>
    <row r="991" spans="4:7" ht="13">
      <c r="D991" s="7"/>
      <c r="E991" s="7"/>
      <c r="G991" s="7"/>
    </row>
    <row r="992" spans="4:7" ht="13">
      <c r="D992" s="7"/>
      <c r="E992" s="7"/>
      <c r="G992" s="7"/>
    </row>
    <row r="993" spans="4:7" ht="13">
      <c r="D993" s="7"/>
      <c r="E993" s="7"/>
      <c r="G993" s="7"/>
    </row>
    <row r="994" spans="4:7" ht="13">
      <c r="D994" s="7"/>
      <c r="E994" s="7"/>
      <c r="G994" s="7"/>
    </row>
    <row r="995" spans="4:7" ht="13">
      <c r="D995" s="7"/>
      <c r="E995" s="7"/>
      <c r="G995" s="7"/>
    </row>
    <row r="996" spans="4:7" ht="13">
      <c r="D996" s="7"/>
      <c r="E996" s="7"/>
      <c r="G996" s="7"/>
    </row>
    <row r="997" spans="4:7" ht="13">
      <c r="D997" s="7"/>
      <c r="E997" s="7"/>
      <c r="G997" s="7"/>
    </row>
    <row r="998" spans="4:7" ht="13">
      <c r="D998" s="7"/>
      <c r="E998" s="7"/>
      <c r="G998" s="7"/>
    </row>
    <row r="999" spans="4:7" ht="13">
      <c r="D999" s="7"/>
      <c r="E999" s="7"/>
      <c r="G999" s="7"/>
    </row>
    <row r="1000" spans="4:7" ht="13">
      <c r="D1000" s="7"/>
      <c r="E1000" s="7"/>
      <c r="G1000" s="7"/>
    </row>
  </sheetData>
  <hyperlinks>
    <hyperlink ref="D2" r:id="rId1" xr:uid="{00000000-0004-0000-0100-000000000000}"/>
    <hyperlink ref="B3" r:id="rId2" xr:uid="{00000000-0004-0000-0100-000001000000}"/>
    <hyperlink ref="B4" r:id="rId3" xr:uid="{00000000-0004-0000-0100-000002000000}"/>
    <hyperlink ref="C4" r:id="rId4" xr:uid="{00000000-0004-0000-0100-000003000000}"/>
    <hyperlink ref="D6" r:id="rId5" xr:uid="{00000000-0004-0000-0100-000004000000}"/>
    <hyperlink ref="B8" r:id="rId6" xr:uid="{00000000-0004-0000-0100-000005000000}"/>
    <hyperlink ref="B9" r:id="rId7" xr:uid="{00000000-0004-0000-0100-000006000000}"/>
    <hyperlink ref="D9" r:id="rId8" xr:uid="{00000000-0004-0000-0100-000007000000}"/>
    <hyperlink ref="B10" r:id="rId9" xr:uid="{00000000-0004-0000-0100-000008000000}"/>
    <hyperlink ref="D10" r:id="rId10" xr:uid="{00000000-0004-0000-0100-000009000000}"/>
    <hyperlink ref="D11" r:id="rId11" xr:uid="{00000000-0004-0000-0100-00000A000000}"/>
    <hyperlink ref="F11" r:id="rId12" xr:uid="{00000000-0004-0000-0100-00000B000000}"/>
    <hyperlink ref="G11" r:id="rId13" xr:uid="{00000000-0004-0000-0100-00000C000000}"/>
    <hyperlink ref="C12" r:id="rId14" xr:uid="{00000000-0004-0000-0100-00000D000000}"/>
    <hyperlink ref="C13" r:id="rId15" location=":~:text=It%20also%20said%20it%20would,approximately%207%20million%20in%20Mexico." xr:uid="{00000000-0004-0000-0100-00000E000000}"/>
    <hyperlink ref="D14" r:id="rId16" location=":~:text=Netflix%20ended%20the%20first%20quarter,the%20same%20period%20last%20year." xr:uid="{00000000-0004-0000-0100-00000F000000}"/>
    <hyperlink ref="D15" r:id="rId17" xr:uid="{00000000-0004-0000-0100-000010000000}"/>
    <hyperlink ref="D16" r:id="rId18" xr:uid="{00000000-0004-0000-0100-000011000000}"/>
    <hyperlink ref="B17" r:id="rId19" xr:uid="{00000000-0004-0000-0100-000012000000}"/>
    <hyperlink ref="C17" r:id="rId20" xr:uid="{00000000-0004-0000-0100-000013000000}"/>
    <hyperlink ref="D17" r:id="rId21" xr:uid="{00000000-0004-0000-0100-000014000000}"/>
    <hyperlink ref="G17" r:id="rId22" xr:uid="{00000000-0004-0000-0100-000015000000}"/>
    <hyperlink ref="B18" r:id="rId23" location=":~:text=Netflix%20said%20it%20had%203.8,Korea%20as%20of%20December%202020." xr:uid="{00000000-0004-0000-0100-000016000000}"/>
    <hyperlink ref="C18" r:id="rId24" xr:uid="{00000000-0004-0000-0100-000017000000}"/>
    <hyperlink ref="D18" r:id="rId25" xr:uid="{00000000-0004-0000-0100-000018000000}"/>
    <hyperlink ref="D19" r:id="rId26" xr:uid="{00000000-0004-0000-0100-000019000000}"/>
    <hyperlink ref="G19" r:id="rId27" xr:uid="{00000000-0004-0000-0100-00001A000000}"/>
    <hyperlink ref="D20" r:id="rId28" xr:uid="{00000000-0004-0000-0100-00001B000000}"/>
    <hyperlink ref="D21" r:id="rId29" xr:uid="{00000000-0004-0000-0100-00001C000000}"/>
    <hyperlink ref="G21" r:id="rId30" location=":~:text=Netflix%20has%20over%203%20million%20subscribers%20in%20Turkey%2C%20Hastings%20added." xr:uid="{00000000-0004-0000-0100-00001D000000}"/>
    <hyperlink ref="B23" r:id="rId31" xr:uid="{00000000-0004-0000-0100-00001E000000}"/>
    <hyperlink ref="D29" r:id="rId32" location=":~:text=Based%20on%20this%20data%2C%20it,of%20the%20end%20of%202020." xr:uid="{00000000-0004-0000-0100-00001F000000}"/>
    <hyperlink ref="D35" r:id="rId33" xr:uid="{00000000-0004-0000-0100-000020000000}"/>
    <hyperlink ref="D39" r:id="rId34" xr:uid="{00000000-0004-0000-0100-000021000000}"/>
    <hyperlink ref="D41" r:id="rId35" xr:uid="{00000000-0004-0000-0100-000022000000}"/>
    <hyperlink ref="C43" r:id="rId36" display="https://www.thefinancialexpress.com.bd/views/why-streaming-not-skyrocketing-in-bangladesh-1607756005" xr:uid="{00000000-0004-0000-0100-000023000000}"/>
    <hyperlink ref="D43" r:id="rId37" location=":~:text=For%20example%2C%20in%20India%2C%20there,in%20Bangladesh%20at%20200%2C000%20only." xr:uid="{00000000-0004-0000-0100-000024000000}"/>
    <hyperlink ref="B45" r:id="rId38" xr:uid="{00000000-0004-0000-0100-000025000000}"/>
    <hyperlink ref="D46" r:id="rId39" xr:uid="{00000000-0004-0000-0100-000026000000}"/>
    <hyperlink ref="C56" r:id="rId40" display="https://www.hollywoodreporter.com/business/business-news/disney-hotstar-takes-subscriber-lead-over-netflix-in-growing-indonesia-study-4117979/" xr:uid="{00000000-0004-0000-0100-000027000000}"/>
    <hyperlink ref="D56" r:id="rId41" xr:uid="{00000000-0004-0000-0100-000028000000}"/>
    <hyperlink ref="C59" r:id="rId42" xr:uid="{00000000-0004-0000-0100-000029000000}"/>
    <hyperlink ref="D60" r:id="rId43" xr:uid="{00000000-0004-0000-0100-00002A000000}"/>
    <hyperlink ref="B61" r:id="rId44" xr:uid="{00000000-0004-0000-0100-00002B000000}"/>
  </hyperlinks>
  <pageMargins left="0.7" right="0.7" top="0.75" bottom="0.75" header="0.3" footer="0.3"/>
  <legacyDrawing r:id="rId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1001"/>
  <sheetViews>
    <sheetView zoomScale="85" zoomScaleNormal="85" workbookViewId="0">
      <pane xSplit="1" ySplit="2" topLeftCell="AK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ColWidth="14.5" defaultRowHeight="15.75" customHeight="1"/>
  <sheetData>
    <row r="1" spans="1:43" ht="33.75" customHeight="1">
      <c r="A1" s="65"/>
      <c r="B1" s="122" t="s">
        <v>237</v>
      </c>
      <c r="C1" s="122"/>
      <c r="D1" s="122"/>
      <c r="E1" s="122" t="s">
        <v>238</v>
      </c>
      <c r="F1" s="122"/>
      <c r="G1" s="122"/>
      <c r="H1" s="122" t="s">
        <v>239</v>
      </c>
      <c r="I1" s="122"/>
      <c r="J1" s="122"/>
      <c r="K1" s="122" t="s">
        <v>240</v>
      </c>
      <c r="L1" s="122"/>
      <c r="M1" s="122"/>
      <c r="N1" s="124" t="s">
        <v>241</v>
      </c>
      <c r="O1" s="124"/>
      <c r="P1" s="122" t="s">
        <v>242</v>
      </c>
      <c r="Q1" s="122"/>
      <c r="R1" s="122"/>
      <c r="S1" s="122" t="s">
        <v>243</v>
      </c>
      <c r="T1" s="122"/>
      <c r="U1" s="122"/>
      <c r="V1" s="122" t="s">
        <v>244</v>
      </c>
      <c r="W1" s="122"/>
      <c r="X1" s="122"/>
      <c r="Y1" s="122" t="s">
        <v>245</v>
      </c>
      <c r="Z1" s="122"/>
      <c r="AA1" s="122"/>
      <c r="AB1" s="123" t="s">
        <v>246</v>
      </c>
      <c r="AC1" s="123"/>
      <c r="AD1" s="122" t="s">
        <v>247</v>
      </c>
      <c r="AE1" s="122"/>
      <c r="AF1" s="122"/>
      <c r="AG1" s="122" t="s">
        <v>248</v>
      </c>
      <c r="AH1" s="122"/>
      <c r="AI1" s="122"/>
      <c r="AJ1" s="122" t="s">
        <v>415</v>
      </c>
      <c r="AK1" s="122"/>
      <c r="AL1" s="122"/>
      <c r="AM1" s="122" t="s">
        <v>416</v>
      </c>
      <c r="AN1" s="122"/>
      <c r="AO1" s="122"/>
      <c r="AP1" s="123" t="s">
        <v>417</v>
      </c>
      <c r="AQ1" s="123"/>
    </row>
    <row r="2" spans="1:43" ht="42">
      <c r="A2" s="66" t="s">
        <v>231</v>
      </c>
      <c r="B2" s="67" t="s">
        <v>249</v>
      </c>
      <c r="C2" s="16" t="s">
        <v>250</v>
      </c>
      <c r="D2" s="67" t="s">
        <v>251</v>
      </c>
      <c r="E2" s="67" t="s">
        <v>249</v>
      </c>
      <c r="F2" s="16" t="s">
        <v>250</v>
      </c>
      <c r="G2" s="67" t="s">
        <v>251</v>
      </c>
      <c r="H2" s="67" t="s">
        <v>249</v>
      </c>
      <c r="I2" s="16" t="s">
        <v>250</v>
      </c>
      <c r="J2" s="67" t="s">
        <v>251</v>
      </c>
      <c r="K2" s="67" t="s">
        <v>249</v>
      </c>
      <c r="L2" s="16" t="s">
        <v>250</v>
      </c>
      <c r="M2" s="67" t="s">
        <v>251</v>
      </c>
      <c r="N2" s="68" t="s">
        <v>252</v>
      </c>
      <c r="O2" s="69" t="s">
        <v>253</v>
      </c>
      <c r="P2" s="67" t="s">
        <v>249</v>
      </c>
      <c r="Q2" s="16" t="s">
        <v>250</v>
      </c>
      <c r="R2" s="67" t="s">
        <v>251</v>
      </c>
      <c r="S2" s="67" t="s">
        <v>249</v>
      </c>
      <c r="T2" s="16" t="s">
        <v>250</v>
      </c>
      <c r="U2" s="67" t="s">
        <v>251</v>
      </c>
      <c r="V2" s="67" t="s">
        <v>249</v>
      </c>
      <c r="W2" s="16" t="s">
        <v>250</v>
      </c>
      <c r="X2" s="67" t="s">
        <v>251</v>
      </c>
      <c r="Y2" s="67" t="s">
        <v>249</v>
      </c>
      <c r="Z2" s="16" t="s">
        <v>250</v>
      </c>
      <c r="AA2" s="67" t="s">
        <v>251</v>
      </c>
      <c r="AB2" s="70" t="s">
        <v>252</v>
      </c>
      <c r="AC2" s="70" t="s">
        <v>253</v>
      </c>
      <c r="AD2" s="67" t="s">
        <v>249</v>
      </c>
      <c r="AE2" s="16" t="s">
        <v>250</v>
      </c>
      <c r="AF2" s="67" t="s">
        <v>251</v>
      </c>
      <c r="AG2" s="67" t="s">
        <v>249</v>
      </c>
      <c r="AH2" s="16" t="s">
        <v>250</v>
      </c>
      <c r="AI2" s="67" t="s">
        <v>251</v>
      </c>
      <c r="AJ2" s="67" t="s">
        <v>249</v>
      </c>
      <c r="AK2" s="61" t="s">
        <v>250</v>
      </c>
      <c r="AL2" s="67" t="s">
        <v>251</v>
      </c>
      <c r="AM2" s="67" t="s">
        <v>249</v>
      </c>
      <c r="AN2" s="61" t="s">
        <v>250</v>
      </c>
      <c r="AO2" s="67" t="s">
        <v>251</v>
      </c>
      <c r="AP2" s="70" t="s">
        <v>252</v>
      </c>
      <c r="AQ2" s="70" t="s">
        <v>253</v>
      </c>
    </row>
    <row r="3" spans="1:43" ht="28">
      <c r="A3" s="1" t="s">
        <v>254</v>
      </c>
      <c r="B3" s="71" t="s">
        <v>261</v>
      </c>
      <c r="C3" s="14">
        <v>11.45</v>
      </c>
      <c r="D3" s="71" t="s">
        <v>262</v>
      </c>
      <c r="E3" s="71" t="s">
        <v>263</v>
      </c>
      <c r="F3" s="14">
        <v>12.52</v>
      </c>
      <c r="G3" s="71" t="s">
        <v>264</v>
      </c>
      <c r="H3" s="71" t="s">
        <v>265</v>
      </c>
      <c r="I3" s="14">
        <v>13.08</v>
      </c>
      <c r="J3" s="71" t="s">
        <v>266</v>
      </c>
      <c r="K3" s="71" t="s">
        <v>267</v>
      </c>
      <c r="L3" s="14">
        <v>13.22</v>
      </c>
      <c r="M3" s="71" t="s">
        <v>268</v>
      </c>
      <c r="N3" s="72" t="s">
        <v>267</v>
      </c>
      <c r="O3" s="73">
        <f>SUM(D3+G3+J3+M3)</f>
        <v>10051208000</v>
      </c>
      <c r="P3" s="71" t="s">
        <v>269</v>
      </c>
      <c r="Q3" s="14">
        <v>13.09</v>
      </c>
      <c r="R3" s="71" t="s">
        <v>270</v>
      </c>
      <c r="S3" s="71" t="s">
        <v>271</v>
      </c>
      <c r="T3" s="71" t="s">
        <v>272</v>
      </c>
      <c r="U3" s="71" t="s">
        <v>273</v>
      </c>
      <c r="V3" s="71" t="s">
        <v>274</v>
      </c>
      <c r="W3" s="71" t="s">
        <v>275</v>
      </c>
      <c r="X3" s="71" t="s">
        <v>276</v>
      </c>
      <c r="Y3" s="10">
        <v>73940000</v>
      </c>
      <c r="Z3" s="14">
        <v>13.51</v>
      </c>
      <c r="AA3" s="10">
        <v>2980000000</v>
      </c>
      <c r="AB3" s="74">
        <v>73936000</v>
      </c>
      <c r="AC3" s="74">
        <v>11455396000</v>
      </c>
      <c r="AD3" s="10">
        <v>74384000</v>
      </c>
      <c r="AE3" s="14">
        <v>14.25</v>
      </c>
      <c r="AF3" s="10">
        <v>3170972000</v>
      </c>
      <c r="AG3" s="10">
        <v>73951000</v>
      </c>
      <c r="AH3" s="14">
        <v>14.54</v>
      </c>
      <c r="AI3" s="10">
        <v>3234643000</v>
      </c>
      <c r="AJ3" s="95">
        <v>74024000</v>
      </c>
      <c r="AK3" s="103">
        <v>14.68</v>
      </c>
      <c r="AL3" s="95">
        <v>3257697000</v>
      </c>
      <c r="AM3" s="95">
        <v>75215000</v>
      </c>
      <c r="AN3" s="103">
        <v>14.78</v>
      </c>
      <c r="AO3" s="95">
        <v>3308788000</v>
      </c>
      <c r="AP3" s="81">
        <f>AM3</f>
        <v>75215000</v>
      </c>
      <c r="AQ3" s="74">
        <f>AF3+AI3+AL3+AO3</f>
        <v>12972100000</v>
      </c>
    </row>
    <row r="4" spans="1:43" ht="13">
      <c r="A4" s="75" t="s">
        <v>277</v>
      </c>
      <c r="B4" s="76"/>
      <c r="C4" s="77"/>
      <c r="D4" s="78"/>
      <c r="E4" s="79">
        <f t="shared" ref="E4:M4" si="0">SUM((E3-B3)/B3)*100</f>
        <v>-0.19810004052046282</v>
      </c>
      <c r="F4" s="79">
        <f t="shared" si="0"/>
        <v>9.3449781659388673</v>
      </c>
      <c r="G4" s="79">
        <f t="shared" si="0"/>
        <v>10.826944268806402</v>
      </c>
      <c r="H4" s="79">
        <f t="shared" si="0"/>
        <v>0.92179064976466529</v>
      </c>
      <c r="I4" s="79">
        <f t="shared" si="0"/>
        <v>4.4728434504792371</v>
      </c>
      <c r="J4" s="79">
        <f t="shared" si="0"/>
        <v>4.7997380456333145</v>
      </c>
      <c r="K4" s="79">
        <f t="shared" si="0"/>
        <v>0.81652114312960045</v>
      </c>
      <c r="L4" s="79">
        <f t="shared" si="0"/>
        <v>1.0703363914373132</v>
      </c>
      <c r="M4" s="79">
        <f t="shared" si="0"/>
        <v>1.9325894134477823</v>
      </c>
      <c r="N4" s="78"/>
      <c r="O4" s="78"/>
      <c r="P4" s="79">
        <f>SUM((P3-K3)/K3)*100</f>
        <v>3.4095947503768729</v>
      </c>
      <c r="Q4" s="79">
        <f t="shared" ref="Q4:R4" si="1">SUM((Q3-L3)/L3)*100</f>
        <v>-0.98335854765507391</v>
      </c>
      <c r="R4" s="79">
        <f t="shared" si="1"/>
        <v>1.1552792985387221</v>
      </c>
      <c r="S4" s="79">
        <f t="shared" ref="S4:AA4" si="2">SUM((S3-P3)/P3)*100</f>
        <v>4.1947148022695764</v>
      </c>
      <c r="T4" s="79">
        <f t="shared" si="2"/>
        <v>1.2223071046600469</v>
      </c>
      <c r="U4" s="79">
        <f t="shared" si="2"/>
        <v>5.0649406388098752</v>
      </c>
      <c r="V4" s="79">
        <f t="shared" si="2"/>
        <v>0.24278503237133764</v>
      </c>
      <c r="W4" s="79">
        <f t="shared" si="2"/>
        <v>1.1320754716981158</v>
      </c>
      <c r="X4" s="79">
        <f t="shared" si="2"/>
        <v>3.3023203400395116</v>
      </c>
      <c r="Y4" s="79">
        <f t="shared" si="2"/>
        <v>1.1754081088107717</v>
      </c>
      <c r="Z4" s="79">
        <f t="shared" si="2"/>
        <v>0.82089552238805552</v>
      </c>
      <c r="AA4" s="79">
        <f t="shared" si="2"/>
        <v>1.5870418569293099</v>
      </c>
      <c r="AB4" s="79">
        <v>4.4860015133499083</v>
      </c>
      <c r="AC4" s="79">
        <v>21.368944779782293</v>
      </c>
      <c r="AD4" s="79">
        <f t="shared" ref="AD4:AF4" si="3">SUM((AD3-Y3)/Y3)*100</f>
        <v>0.60048688125507166</v>
      </c>
      <c r="AE4" s="79">
        <f t="shared" si="3"/>
        <v>5.4774241302738735</v>
      </c>
      <c r="AF4" s="79">
        <f t="shared" si="3"/>
        <v>6.4084563758389264</v>
      </c>
      <c r="AG4" s="79">
        <f t="shared" ref="AG4:AI4" si="4">SUM((AG3-AD3)/AD3)*100</f>
        <v>-0.58211443321144341</v>
      </c>
      <c r="AH4" s="79">
        <f t="shared" si="4"/>
        <v>2.0350877192982395</v>
      </c>
      <c r="AI4" s="79">
        <f t="shared" si="4"/>
        <v>2.0079332141690309</v>
      </c>
      <c r="AJ4" s="79">
        <f t="shared" ref="AJ4" si="5">SUM((AJ3-AG3)/AG3)*100</f>
        <v>9.8714013333153036E-2</v>
      </c>
      <c r="AK4" s="79">
        <f t="shared" ref="AK4" si="6">SUM((AK3-AH3)/AH3)*100</f>
        <v>0.96286107290234246</v>
      </c>
      <c r="AL4" s="79">
        <f t="shared" ref="AL4" si="7">SUM((AL3-AI3)/AI3)*100</f>
        <v>0.71272162028390762</v>
      </c>
      <c r="AM4" s="79">
        <f t="shared" ref="AM4" si="8">SUM((AM3-AJ3)/AJ3)*100</f>
        <v>1.6089376418458878</v>
      </c>
      <c r="AN4" s="79">
        <f t="shared" ref="AN4" si="9">SUM((AN3-AK3)/AK3)*100</f>
        <v>0.68119891008174149</v>
      </c>
      <c r="AO4" s="79">
        <f t="shared" ref="AO4" si="10">SUM((AO3-AL3)/AL3)*100</f>
        <v>1.5683165131686587</v>
      </c>
      <c r="AP4" s="79">
        <v>4.4860015133499083</v>
      </c>
      <c r="AQ4" s="79">
        <f>(AQ3-AC3)/AC3*100</f>
        <v>13.24008353792396</v>
      </c>
    </row>
    <row r="5" spans="1:43" ht="28">
      <c r="A5" s="1" t="s">
        <v>278</v>
      </c>
      <c r="B5" s="71" t="s">
        <v>285</v>
      </c>
      <c r="C5" s="14">
        <v>10.23</v>
      </c>
      <c r="D5" s="71" t="s">
        <v>286</v>
      </c>
      <c r="E5" s="71" t="s">
        <v>287</v>
      </c>
      <c r="F5" s="14">
        <v>10.130000000000001</v>
      </c>
      <c r="G5" s="71" t="s">
        <v>288</v>
      </c>
      <c r="H5" s="71" t="s">
        <v>289</v>
      </c>
      <c r="I5" s="80">
        <v>10.4</v>
      </c>
      <c r="J5" s="71" t="s">
        <v>290</v>
      </c>
      <c r="K5" s="71" t="s">
        <v>291</v>
      </c>
      <c r="L5" s="14">
        <v>10.51</v>
      </c>
      <c r="M5" s="71" t="s">
        <v>292</v>
      </c>
      <c r="N5" s="72" t="s">
        <v>291</v>
      </c>
      <c r="O5" s="73">
        <f>SUM(D5+G5+J5+M5)</f>
        <v>5543067000</v>
      </c>
      <c r="P5" s="71" t="s">
        <v>293</v>
      </c>
      <c r="Q5" s="80">
        <v>10.4</v>
      </c>
      <c r="R5" s="71" t="s">
        <v>294</v>
      </c>
      <c r="S5" s="71" t="s">
        <v>295</v>
      </c>
      <c r="T5" s="71" t="s">
        <v>296</v>
      </c>
      <c r="U5" s="71" t="s">
        <v>297</v>
      </c>
      <c r="V5" s="71" t="s">
        <v>298</v>
      </c>
      <c r="W5" s="71" t="s">
        <v>299</v>
      </c>
      <c r="X5" s="71" t="s">
        <v>300</v>
      </c>
      <c r="Y5" s="10">
        <v>66700000</v>
      </c>
      <c r="Z5" s="14">
        <v>11.05</v>
      </c>
      <c r="AA5" s="10">
        <v>2137158000</v>
      </c>
      <c r="AB5" s="81">
        <v>66698000</v>
      </c>
      <c r="AC5" s="81">
        <v>7772252000</v>
      </c>
      <c r="AD5" s="10">
        <v>68510000</v>
      </c>
      <c r="AE5" s="14">
        <v>11.56</v>
      </c>
      <c r="AF5" s="10">
        <v>2343674000</v>
      </c>
      <c r="AG5" s="10">
        <v>68700000</v>
      </c>
      <c r="AH5" s="14">
        <v>11.66</v>
      </c>
      <c r="AI5" s="10">
        <v>2400480000</v>
      </c>
      <c r="AJ5" s="95">
        <v>70500000</v>
      </c>
      <c r="AK5" s="103">
        <v>11.65</v>
      </c>
      <c r="AL5" s="95">
        <v>2432239000</v>
      </c>
      <c r="AM5" s="95">
        <v>74036000</v>
      </c>
      <c r="AN5" s="103">
        <v>11.64</v>
      </c>
      <c r="AO5" s="95">
        <v>2523426000</v>
      </c>
      <c r="AP5" s="81">
        <f>AM5</f>
        <v>74036000</v>
      </c>
      <c r="AQ5" s="74">
        <f>AF5+AI5+AL5+AO5</f>
        <v>9699819000</v>
      </c>
    </row>
    <row r="6" spans="1:43" ht="13">
      <c r="A6" s="75" t="s">
        <v>277</v>
      </c>
      <c r="B6" s="76"/>
      <c r="C6" s="77"/>
      <c r="D6" s="78"/>
      <c r="E6" s="79">
        <f>SUM((E5-B5)/B5)*100</f>
        <v>3.9654929246391801</v>
      </c>
      <c r="F6" s="79">
        <f t="shared" ref="F6:M6" si="11">SUM((F5-C5)/C5)*100</f>
        <v>-0.97751710654936119</v>
      </c>
      <c r="G6" s="79">
        <f t="shared" si="11"/>
        <v>6.9490399950055899</v>
      </c>
      <c r="H6" s="79">
        <f t="shared" si="11"/>
        <v>7.0677609713084175</v>
      </c>
      <c r="I6" s="79">
        <f t="shared" si="11"/>
        <v>2.6653504442250697</v>
      </c>
      <c r="J6" s="79">
        <f t="shared" si="11"/>
        <v>8.2597281301384964</v>
      </c>
      <c r="K6" s="79">
        <f t="shared" si="11"/>
        <v>9.3400908035054382</v>
      </c>
      <c r="L6" s="79">
        <f t="shared" si="11"/>
        <v>1.0576923076923022</v>
      </c>
      <c r="M6" s="79">
        <f t="shared" si="11"/>
        <v>9.4199742304137128</v>
      </c>
      <c r="N6" s="78"/>
      <c r="O6" s="78"/>
      <c r="P6" s="79">
        <f t="shared" ref="P6:R6" si="12">SUM((P5-K5)/K5)*100</f>
        <v>13.43427710610684</v>
      </c>
      <c r="Q6" s="79">
        <f t="shared" si="12"/>
        <v>-1.0466222645099852</v>
      </c>
      <c r="R6" s="79">
        <f t="shared" si="12"/>
        <v>10.298029964910169</v>
      </c>
      <c r="S6" s="79">
        <f t="shared" ref="S6:AA6" si="13">SUM((S5-P5)/P5)*100</f>
        <v>4.6804236047263936</v>
      </c>
      <c r="T6" s="79">
        <f t="shared" si="13"/>
        <v>0.96153846153845812</v>
      </c>
      <c r="U6" s="79">
        <f t="shared" si="13"/>
        <v>9.8094314158496143</v>
      </c>
      <c r="V6" s="79">
        <f t="shared" si="13"/>
        <v>1.2344875819332173</v>
      </c>
      <c r="W6" s="79">
        <f t="shared" si="13"/>
        <v>3.6190476190476266</v>
      </c>
      <c r="X6" s="79">
        <f t="shared" si="13"/>
        <v>6.6865799717522032</v>
      </c>
      <c r="Y6" s="79">
        <f t="shared" si="13"/>
        <v>7.1623662478712129</v>
      </c>
      <c r="Z6" s="79">
        <f t="shared" si="13"/>
        <v>1.5624999999999993</v>
      </c>
      <c r="AA6" s="79">
        <f t="shared" si="13"/>
        <v>5.8479517682036848</v>
      </c>
      <c r="AB6" s="79">
        <v>36.913639007879844</v>
      </c>
      <c r="AC6" s="79">
        <v>39.845528440926635</v>
      </c>
      <c r="AD6" s="79">
        <f t="shared" ref="AD6:AF6" si="14">SUM((AD5-Y5)/Y5)*100</f>
        <v>2.7136431784107948</v>
      </c>
      <c r="AE6" s="79">
        <f t="shared" si="14"/>
        <v>4.6153846153846132</v>
      </c>
      <c r="AF6" s="79">
        <f t="shared" si="14"/>
        <v>9.6631133495979231</v>
      </c>
      <c r="AG6" s="79">
        <f t="shared" ref="AG6:AI6" si="15">SUM((AG5-AD5)/AD5)*100</f>
        <v>0.27733177638300976</v>
      </c>
      <c r="AH6" s="79">
        <f t="shared" si="15"/>
        <v>0.86505190311418378</v>
      </c>
      <c r="AI6" s="79">
        <f t="shared" si="15"/>
        <v>2.4238012624622707</v>
      </c>
      <c r="AJ6" s="79">
        <f t="shared" ref="AJ6" si="16">SUM((AJ5-AG5)/AG5)*100</f>
        <v>2.6200873362445414</v>
      </c>
      <c r="AK6" s="79">
        <f t="shared" ref="AK6" si="17">SUM((AK5-AH5)/AH5)*100</f>
        <v>-8.5763293310461286E-2</v>
      </c>
      <c r="AL6" s="79">
        <f t="shared" ref="AL6" si="18">SUM((AL5-AI5)/AI5)*100</f>
        <v>1.3230270612544159</v>
      </c>
      <c r="AM6" s="79">
        <f t="shared" ref="AM6" si="19">SUM((AM5-AJ5)/AJ5)*100</f>
        <v>5.0156028368794328</v>
      </c>
      <c r="AN6" s="79">
        <f t="shared" ref="AN6" si="20">SUM((AN5-AK5)/AK5)*100</f>
        <v>-8.5836909871242803E-2</v>
      </c>
      <c r="AO6" s="79">
        <f t="shared" ref="AO6" si="21">SUM((AO5-AL5)/AL5)*100</f>
        <v>3.7490970254156766</v>
      </c>
      <c r="AP6" s="79">
        <f>(AP5-AB5)/AB5*100</f>
        <v>11.001829140304057</v>
      </c>
      <c r="AQ6" s="79">
        <f>(AQ5-AC5)/AC5*100</f>
        <v>24.800624066229453</v>
      </c>
    </row>
    <row r="7" spans="1:43" ht="13">
      <c r="A7" s="82" t="s">
        <v>301</v>
      </c>
      <c r="B7" s="71" t="s">
        <v>308</v>
      </c>
      <c r="C7" s="14">
        <v>7.84</v>
      </c>
      <c r="D7" s="71" t="s">
        <v>309</v>
      </c>
      <c r="E7" s="71" t="s">
        <v>310</v>
      </c>
      <c r="F7" s="14">
        <v>8.14</v>
      </c>
      <c r="G7" s="71" t="s">
        <v>311</v>
      </c>
      <c r="H7" s="71" t="s">
        <v>312</v>
      </c>
      <c r="I7" s="14">
        <v>8.6300000000000008</v>
      </c>
      <c r="J7" s="71" t="s">
        <v>313</v>
      </c>
      <c r="K7" s="71" t="s">
        <v>314</v>
      </c>
      <c r="L7" s="14">
        <v>8.18</v>
      </c>
      <c r="M7" s="71" t="s">
        <v>315</v>
      </c>
      <c r="N7" s="72" t="s">
        <v>314</v>
      </c>
      <c r="O7" s="73">
        <f>SUM(D7+G7+J7+M7)</f>
        <v>2795434000</v>
      </c>
      <c r="P7" s="71" t="s">
        <v>316</v>
      </c>
      <c r="Q7" s="14">
        <v>8.0500000000000007</v>
      </c>
      <c r="R7" s="71" t="s">
        <v>317</v>
      </c>
      <c r="S7" s="71" t="s">
        <v>318</v>
      </c>
      <c r="T7" s="71" t="s">
        <v>319</v>
      </c>
      <c r="U7" s="71" t="s">
        <v>320</v>
      </c>
      <c r="V7" s="71" t="s">
        <v>321</v>
      </c>
      <c r="W7" s="71" t="s">
        <v>322</v>
      </c>
      <c r="X7" s="71" t="s">
        <v>323</v>
      </c>
      <c r="Y7" s="10">
        <v>37540000</v>
      </c>
      <c r="Z7" s="14">
        <v>7.12</v>
      </c>
      <c r="AA7" s="10">
        <v>789000000</v>
      </c>
      <c r="AB7" s="81">
        <v>37537000</v>
      </c>
      <c r="AC7" s="81">
        <v>3156727000</v>
      </c>
      <c r="AD7" s="10">
        <v>37894000</v>
      </c>
      <c r="AE7" s="14">
        <v>7.39</v>
      </c>
      <c r="AF7" s="10">
        <v>836647000</v>
      </c>
      <c r="AG7" s="10">
        <v>38658000</v>
      </c>
      <c r="AH7" s="80">
        <v>7.5</v>
      </c>
      <c r="AI7" s="10">
        <v>860882000</v>
      </c>
      <c r="AJ7" s="95">
        <v>38988000</v>
      </c>
      <c r="AK7" s="80">
        <v>7.86</v>
      </c>
      <c r="AL7" s="95">
        <v>915297000</v>
      </c>
      <c r="AM7" s="95">
        <v>39961000</v>
      </c>
      <c r="AN7" s="80">
        <v>8.14</v>
      </c>
      <c r="AO7" s="95">
        <v>964150000</v>
      </c>
      <c r="AP7" s="81">
        <f>AM7</f>
        <v>39961000</v>
      </c>
      <c r="AQ7" s="74">
        <f>AF7+AI7+AL7+AO7</f>
        <v>3576976000</v>
      </c>
    </row>
    <row r="8" spans="1:43" ht="13">
      <c r="A8" s="75" t="s">
        <v>277</v>
      </c>
      <c r="B8" s="76"/>
      <c r="C8" s="77"/>
      <c r="D8" s="78"/>
      <c r="E8" s="79">
        <f t="shared" ref="E8:M8" si="22">SUM((E7-B7)/B7)*100</f>
        <v>1.2451446618506552</v>
      </c>
      <c r="F8" s="79">
        <f t="shared" si="22"/>
        <v>3.8265306122449072</v>
      </c>
      <c r="G8" s="79">
        <f t="shared" si="22"/>
        <v>7.4014389219505388</v>
      </c>
      <c r="H8" s="79">
        <f t="shared" si="22"/>
        <v>5.3424166367873793</v>
      </c>
      <c r="I8" s="79">
        <f t="shared" si="22"/>
        <v>6.0196560196560212</v>
      </c>
      <c r="J8" s="79">
        <f t="shared" si="22"/>
        <v>9.4955813898537365</v>
      </c>
      <c r="K8" s="79">
        <f t="shared" si="22"/>
        <v>6.933287950987066</v>
      </c>
      <c r="L8" s="79">
        <f t="shared" si="22"/>
        <v>-5.2143684820394096</v>
      </c>
      <c r="M8" s="79">
        <f t="shared" si="22"/>
        <v>0.66870415977686481</v>
      </c>
      <c r="N8" s="78"/>
      <c r="O8" s="78"/>
      <c r="P8" s="79">
        <f t="shared" ref="P8:R8" si="23">SUM((P7-K7)/K7)*100</f>
        <v>9.23385428271318</v>
      </c>
      <c r="Q8" s="79">
        <f t="shared" si="23"/>
        <v>-1.5892420537897189</v>
      </c>
      <c r="R8" s="79">
        <f t="shared" si="23"/>
        <v>6.3051318878015836</v>
      </c>
      <c r="S8" s="79">
        <f t="shared" ref="S8:AA8" si="24">SUM((S7-P7)/P7)*100</f>
        <v>5.0993647648464364</v>
      </c>
      <c r="T8" s="79">
        <f t="shared" si="24"/>
        <v>-7.5776397515527973</v>
      </c>
      <c r="U8" s="79">
        <f t="shared" si="24"/>
        <v>-1.0189639461946707</v>
      </c>
      <c r="V8" s="79">
        <f t="shared" si="24"/>
        <v>0.70977043362537429</v>
      </c>
      <c r="W8" s="79">
        <f t="shared" si="24"/>
        <v>-2.2849462365591506</v>
      </c>
      <c r="X8" s="79">
        <f t="shared" si="24"/>
        <v>0.5113526397816055</v>
      </c>
      <c r="Y8" s="79">
        <f t="shared" si="24"/>
        <v>3.3476489373417024</v>
      </c>
      <c r="Z8" s="79">
        <f t="shared" si="24"/>
        <v>-2.0632737276478608</v>
      </c>
      <c r="AA8" s="79">
        <f t="shared" si="24"/>
        <v>-4.864552613176857E-2</v>
      </c>
      <c r="AB8" s="79">
        <v>20.477815699658702</v>
      </c>
      <c r="AC8" s="79">
        <v>24.924598817444899</v>
      </c>
      <c r="AD8" s="79">
        <f>SUM((AD7-Y7)/Y7)*100</f>
        <v>0.94299413958444323</v>
      </c>
      <c r="AE8" s="79">
        <f t="shared" ref="AE8:AF8" si="25">SUM((AE7-Z7)/Z7)*100</f>
        <v>3.7921348314606682</v>
      </c>
      <c r="AF8" s="79">
        <f t="shared" si="25"/>
        <v>6.0389100126742719</v>
      </c>
      <c r="AG8" s="79">
        <f t="shared" ref="AG8:AI8" si="26">SUM((AG7-AD7)/AD7)*100</f>
        <v>2.0161503140338839</v>
      </c>
      <c r="AH8" s="79">
        <f t="shared" si="26"/>
        <v>1.4884979702300449</v>
      </c>
      <c r="AI8" s="79">
        <f t="shared" si="26"/>
        <v>2.8966816351460056</v>
      </c>
      <c r="AJ8" s="79">
        <f t="shared" ref="AJ8" si="27">SUM((AJ7-AG7)/AG7)*100</f>
        <v>0.85363960887785195</v>
      </c>
      <c r="AK8" s="79">
        <f t="shared" ref="AK8" si="28">SUM((AK7-AH7)/AH7)*100</f>
        <v>4.8000000000000043</v>
      </c>
      <c r="AL8" s="79">
        <f t="shared" ref="AL8" si="29">SUM((AL7-AI7)/AI7)*100</f>
        <v>6.3208430423681756</v>
      </c>
      <c r="AM8" s="79">
        <f t="shared" ref="AM8" si="30">SUM((AM7-AJ7)/AJ7)*100</f>
        <v>2.4956396840053348</v>
      </c>
      <c r="AN8" s="79">
        <f t="shared" ref="AN8" si="31">SUM((AN7-AK7)/AK7)*100</f>
        <v>3.5623409669211221</v>
      </c>
      <c r="AO8" s="79">
        <f t="shared" ref="AO8" si="32">SUM((AO7-AL7)/AL7)*100</f>
        <v>5.3373932177205869</v>
      </c>
      <c r="AP8" s="79">
        <f>(AP7-AB7)/AB7*100</f>
        <v>6.457628473239736</v>
      </c>
      <c r="AQ8" s="79">
        <f>(AQ7-AC7)/AC7*100</f>
        <v>13.312807854464451</v>
      </c>
    </row>
    <row r="9" spans="1:43" ht="13">
      <c r="A9" s="82" t="s">
        <v>324</v>
      </c>
      <c r="B9" s="71" t="s">
        <v>331</v>
      </c>
      <c r="C9" s="14">
        <v>9.3699999999999992</v>
      </c>
      <c r="D9" s="71" t="s">
        <v>332</v>
      </c>
      <c r="E9" s="71" t="s">
        <v>333</v>
      </c>
      <c r="F9" s="14">
        <v>9.2899999999999991</v>
      </c>
      <c r="G9" s="71" t="s">
        <v>334</v>
      </c>
      <c r="H9" s="71" t="s">
        <v>335</v>
      </c>
      <c r="I9" s="14">
        <v>9.2899999999999991</v>
      </c>
      <c r="J9" s="71" t="s">
        <v>336</v>
      </c>
      <c r="K9" s="71" t="s">
        <v>337</v>
      </c>
      <c r="L9" s="14">
        <v>9.07</v>
      </c>
      <c r="M9" s="71" t="s">
        <v>338</v>
      </c>
      <c r="N9" s="72" t="s">
        <v>337</v>
      </c>
      <c r="O9" s="73">
        <f>SUM(D9+G9+J9+M9)</f>
        <v>1469521000</v>
      </c>
      <c r="P9" s="71" t="s">
        <v>339</v>
      </c>
      <c r="Q9" s="14">
        <v>8.94</v>
      </c>
      <c r="R9" s="71" t="s">
        <v>340</v>
      </c>
      <c r="S9" s="71" t="s">
        <v>341</v>
      </c>
      <c r="T9" s="71" t="s">
        <v>342</v>
      </c>
      <c r="U9" s="71" t="s">
        <v>343</v>
      </c>
      <c r="V9" s="71" t="s">
        <v>344</v>
      </c>
      <c r="W9" s="71" t="s">
        <v>345</v>
      </c>
      <c r="X9" s="71" t="s">
        <v>346</v>
      </c>
      <c r="Y9" s="10">
        <v>25490000</v>
      </c>
      <c r="Z9" s="14">
        <v>9.32</v>
      </c>
      <c r="AA9" s="10">
        <v>685000000</v>
      </c>
      <c r="AB9" s="81">
        <v>25492000</v>
      </c>
      <c r="AC9" s="81">
        <v>2372300000</v>
      </c>
      <c r="AD9" s="10">
        <v>26853000</v>
      </c>
      <c r="AE9" s="14">
        <v>9.7100000000000009</v>
      </c>
      <c r="AF9" s="10">
        <v>762414000</v>
      </c>
      <c r="AG9" s="10">
        <v>27885000</v>
      </c>
      <c r="AH9" s="14">
        <v>9.74</v>
      </c>
      <c r="AI9" s="10">
        <v>799480000</v>
      </c>
      <c r="AJ9" s="95">
        <v>30051000</v>
      </c>
      <c r="AK9" s="103">
        <v>9.6</v>
      </c>
      <c r="AL9" s="95">
        <v>834002000</v>
      </c>
      <c r="AM9" s="95">
        <v>32632000</v>
      </c>
      <c r="AN9" s="103">
        <v>9.26</v>
      </c>
      <c r="AO9" s="95">
        <v>870705000</v>
      </c>
      <c r="AP9" s="81">
        <f>AM9</f>
        <v>32632000</v>
      </c>
      <c r="AQ9" s="74">
        <f>AF9+AI9+AL9+AO9</f>
        <v>3266601000</v>
      </c>
    </row>
    <row r="10" spans="1:43" ht="13">
      <c r="A10" s="75" t="s">
        <v>277</v>
      </c>
      <c r="B10" s="76"/>
      <c r="C10" s="77"/>
      <c r="D10" s="78"/>
      <c r="E10" s="79">
        <f t="shared" ref="E10:M10" si="33">SUM((E9-B9)/B9)*100</f>
        <v>6.5974796145292807</v>
      </c>
      <c r="F10" s="79">
        <f t="shared" si="33"/>
        <v>-0.85378868729989399</v>
      </c>
      <c r="G10" s="79">
        <f t="shared" si="33"/>
        <v>9.3528826477931926</v>
      </c>
      <c r="H10" s="79">
        <f t="shared" si="33"/>
        <v>11.922423118528821</v>
      </c>
      <c r="I10" s="79">
        <f t="shared" si="33"/>
        <v>0</v>
      </c>
      <c r="J10" s="79">
        <f t="shared" si="33"/>
        <v>9.3878578745271746</v>
      </c>
      <c r="K10" s="79">
        <f t="shared" si="33"/>
        <v>12.067656196064895</v>
      </c>
      <c r="L10" s="79">
        <f t="shared" si="33"/>
        <v>-2.3681377825618823</v>
      </c>
      <c r="M10" s="79">
        <f t="shared" si="33"/>
        <v>9.36872227337407</v>
      </c>
      <c r="N10" s="78"/>
      <c r="O10" s="78"/>
      <c r="P10" s="79">
        <f t="shared" ref="P10:R10" si="34">SUM((P9-K9)/K9)*100</f>
        <v>22.189367338138361</v>
      </c>
      <c r="Q10" s="79">
        <f t="shared" si="34"/>
        <v>-1.4332965821389281</v>
      </c>
      <c r="R10" s="79">
        <f t="shared" si="34"/>
        <v>15.674649204416905</v>
      </c>
      <c r="S10" s="79">
        <f t="shared" ref="S10:AA10" si="35">SUM((S9-P9)/P9)*100</f>
        <v>13.395512982102344</v>
      </c>
      <c r="T10" s="79">
        <f t="shared" si="35"/>
        <v>0.2237136465324536</v>
      </c>
      <c r="U10" s="79">
        <f t="shared" si="35"/>
        <v>17.67357234420874</v>
      </c>
      <c r="V10" s="79">
        <f t="shared" si="35"/>
        <v>4.4993775564645206</v>
      </c>
      <c r="W10" s="79">
        <f t="shared" si="35"/>
        <v>2.6785714285714106</v>
      </c>
      <c r="X10" s="79">
        <f t="shared" si="35"/>
        <v>11.568506870014408</v>
      </c>
      <c r="Y10" s="79">
        <f t="shared" si="35"/>
        <v>8.4496255956432957</v>
      </c>
      <c r="Z10" s="79">
        <f t="shared" si="35"/>
        <v>1.3043478260869674</v>
      </c>
      <c r="AA10" s="79">
        <f t="shared" si="35"/>
        <v>7.8772435710674813</v>
      </c>
      <c r="AB10" s="79">
        <v>53.040444989158111</v>
      </c>
      <c r="AC10" s="79">
        <v>55.37070635303273</v>
      </c>
      <c r="AD10" s="79">
        <f t="shared" ref="AD10:AF10" si="36">SUM((AD9-Y9)/Y9)*100</f>
        <v>5.3471949784229107</v>
      </c>
      <c r="AE10" s="79">
        <f t="shared" si="36"/>
        <v>4.1845493562231821</v>
      </c>
      <c r="AF10" s="79">
        <f t="shared" si="36"/>
        <v>11.301313868613139</v>
      </c>
      <c r="AG10" s="79">
        <f t="shared" ref="AG10:AI10" si="37">SUM((AG9-AD9)/AD9)*100</f>
        <v>3.8431460172047816</v>
      </c>
      <c r="AH10" s="79">
        <f t="shared" si="37"/>
        <v>0.30895983522141462</v>
      </c>
      <c r="AI10" s="79">
        <f t="shared" si="37"/>
        <v>4.8616630859349383</v>
      </c>
      <c r="AJ10" s="79">
        <f t="shared" ref="AJ10" si="38">SUM((AJ9-AG9)/AG9)*100</f>
        <v>7.7676169983862291</v>
      </c>
      <c r="AK10" s="79">
        <f t="shared" ref="AK10" si="39">SUM((AK9-AH9)/AH9)*100</f>
        <v>-1.4373716632443589</v>
      </c>
      <c r="AL10" s="79">
        <f t="shared" ref="AL10" si="40">SUM((AL9-AI9)/AI9)*100</f>
        <v>4.3180567368789706</v>
      </c>
      <c r="AM10" s="79">
        <f t="shared" ref="AM10" si="41">SUM((AM9-AJ9)/AJ9)*100</f>
        <v>8.5887324881035578</v>
      </c>
      <c r="AN10" s="79">
        <f t="shared" ref="AN10" si="42">SUM((AN9-AK9)/AK9)*100</f>
        <v>-3.5416666666666652</v>
      </c>
      <c r="AO10" s="79">
        <f t="shared" ref="AO10" si="43">SUM((AO9-AL9)/AL9)*100</f>
        <v>4.4008287749909476</v>
      </c>
      <c r="AP10" s="79">
        <f>(AP9-AB9)/AB9*100</f>
        <v>28.008787070453479</v>
      </c>
      <c r="AQ10" s="79">
        <f>(AQ9-AC9)/AC9*100</f>
        <v>37.697635206339839</v>
      </c>
    </row>
    <row r="11" spans="1:43" ht="13">
      <c r="D11" s="22"/>
      <c r="O11" s="24"/>
    </row>
    <row r="12" spans="1:43" ht="13">
      <c r="A12" s="83" t="s">
        <v>347</v>
      </c>
      <c r="B12" s="84">
        <f t="shared" ref="B12" si="44">SUM(B3+B5+B7+B9)</f>
        <v>148863000</v>
      </c>
      <c r="C12" s="24"/>
      <c r="D12" s="84">
        <f t="shared" ref="D12:E12" si="45">SUM(D3+D5+D7+D9)</f>
        <v>4440304000</v>
      </c>
      <c r="E12" s="84">
        <f t="shared" si="45"/>
        <v>151562000</v>
      </c>
      <c r="F12" s="24"/>
      <c r="G12" s="84">
        <f t="shared" ref="G12" si="46">SUM(G3+G5+G7+G9)</f>
        <v>4846916000</v>
      </c>
      <c r="H12" s="84">
        <f t="shared" ref="H12" si="47">SUM(H3+H5+H7+H9)</f>
        <v>158334000</v>
      </c>
      <c r="I12" s="24"/>
      <c r="J12" s="84">
        <f t="shared" ref="J12" si="48">SUM(J3+J5+J7+J9)</f>
        <v>5173028000</v>
      </c>
      <c r="K12" s="84">
        <f t="shared" ref="K12" si="49">SUM(K3+K5+K7+K9)</f>
        <v>167090000</v>
      </c>
      <c r="L12" s="24"/>
      <c r="M12" s="84">
        <f t="shared" ref="M12:R12" si="50">SUM(M3+M5+M7+M9)</f>
        <v>5398982000</v>
      </c>
      <c r="N12" s="84">
        <f t="shared" si="50"/>
        <v>167090000</v>
      </c>
      <c r="O12" s="84">
        <f t="shared" si="50"/>
        <v>19859230000</v>
      </c>
      <c r="P12" s="84">
        <f t="shared" si="50"/>
        <v>182856000</v>
      </c>
      <c r="Q12" s="24"/>
      <c r="R12" s="84">
        <f t="shared" si="50"/>
        <v>5703363000</v>
      </c>
      <c r="S12" s="24">
        <f>SUM(S3+S5+S7+S9)</f>
        <v>192947000</v>
      </c>
      <c r="T12" s="24"/>
      <c r="U12" s="24">
        <f t="shared" ref="U12:V12" si="51">SUM(U3+U5+U7+U9)</f>
        <v>6086715000</v>
      </c>
      <c r="V12" s="24">
        <f t="shared" si="51"/>
        <v>195151000</v>
      </c>
      <c r="W12" s="24"/>
      <c r="X12" s="24">
        <f t="shared" ref="X12:Y12" si="52">SUM(X3+X5+X7+X9)</f>
        <v>6376893000</v>
      </c>
      <c r="Y12" s="24">
        <f t="shared" si="52"/>
        <v>203670000</v>
      </c>
      <c r="Z12" s="24"/>
      <c r="AA12" s="24">
        <f>SUM(AA3+AA5+AA7+AA9)</f>
        <v>6591158000</v>
      </c>
      <c r="AB12" s="24">
        <f t="shared" ref="AB12:AC12" si="53">SUM(AB3+AB5+AB7+AB9)</f>
        <v>203663000</v>
      </c>
      <c r="AC12" s="24">
        <f t="shared" si="53"/>
        <v>24756675000</v>
      </c>
      <c r="AD12" s="24">
        <f>SUM(AD3+AD5+AD7+AD9)</f>
        <v>207641000</v>
      </c>
      <c r="AE12" s="24"/>
      <c r="AF12" s="24">
        <f t="shared" ref="AF12:AG12" si="54">SUM(AF3+AF5+AF7+AF9)</f>
        <v>7113707000</v>
      </c>
      <c r="AG12" s="24">
        <f t="shared" si="54"/>
        <v>209194000</v>
      </c>
      <c r="AH12" s="24"/>
      <c r="AI12" s="24">
        <f>SUM(AI3+AI5+AI7+AI9)</f>
        <v>7295485000</v>
      </c>
      <c r="AJ12" s="24">
        <f t="shared" ref="AJ12" si="55">SUM(AJ3+AJ5+AJ7+AJ9)</f>
        <v>213563000</v>
      </c>
      <c r="AK12" s="24"/>
      <c r="AL12" s="24">
        <f>SUM(AL3+AL5+AL7+AL9)</f>
        <v>7439235000</v>
      </c>
      <c r="AM12" s="24">
        <f t="shared" ref="AM12" si="56">SUM(AM3+AM5+AM7+AM9)</f>
        <v>221844000</v>
      </c>
      <c r="AN12" s="24"/>
      <c r="AO12" s="24">
        <f>SUM(AO3+AO5+AO7+AO9)</f>
        <v>7667069000</v>
      </c>
      <c r="AP12" s="85">
        <f>AP3+AP5+AP7+AP9</f>
        <v>221844000</v>
      </c>
      <c r="AQ12" s="85">
        <f>AQ3+AQ5+AQ7+AQ9</f>
        <v>29515496000</v>
      </c>
    </row>
    <row r="13" spans="1:43" ht="13">
      <c r="D13" s="22"/>
      <c r="E13" s="79">
        <f t="shared" ref="E13" si="57">SUM((E12-B12)/B12)*100</f>
        <v>1.8130764528459051</v>
      </c>
      <c r="G13" s="79">
        <f t="shared" ref="G13:H13" si="58">SUM((G12-D12)/D12)*100</f>
        <v>9.1573009415571551</v>
      </c>
      <c r="H13" s="79">
        <f t="shared" si="58"/>
        <v>4.4681384515907681</v>
      </c>
      <c r="J13" s="79">
        <f t="shared" ref="J13:K13" si="59">SUM((J12-G12)/G12)*100</f>
        <v>6.7282370893161758</v>
      </c>
      <c r="K13" s="79">
        <f t="shared" si="59"/>
        <v>5.5300819786021957</v>
      </c>
      <c r="M13" s="79">
        <f t="shared" ref="M13" si="60">SUM((M12-J12)/J12)*100</f>
        <v>4.3679253234275937</v>
      </c>
      <c r="O13" s="24"/>
      <c r="P13" s="79">
        <f t="shared" ref="P13" si="61">SUM((P12-K12)/K12)*100</f>
        <v>9.4356334909330304</v>
      </c>
      <c r="R13" s="79">
        <f t="shared" ref="R13" si="62">SUM((R12-M12)/M12)*100</f>
        <v>5.6377480050868849</v>
      </c>
      <c r="S13" s="79">
        <f t="shared" ref="S13" si="63">SUM((S12-P12)/P12)*100</f>
        <v>5.5185501159382246</v>
      </c>
      <c r="U13" s="79">
        <f t="shared" ref="U13:AA13" si="64">SUM((U12-R12)/R12)*100</f>
        <v>6.7215079944937752</v>
      </c>
      <c r="V13" s="79">
        <f t="shared" si="64"/>
        <v>1.1422825957387261</v>
      </c>
      <c r="X13" s="79">
        <f t="shared" si="64"/>
        <v>4.7673991635882409</v>
      </c>
      <c r="Y13" s="79">
        <f t="shared" si="64"/>
        <v>4.3653376103632571</v>
      </c>
      <c r="AA13" s="79">
        <f t="shared" si="64"/>
        <v>3.3600218789934222</v>
      </c>
      <c r="AB13" s="79">
        <f>(AB12-N12)/N12*100</f>
        <v>21.888203961936682</v>
      </c>
      <c r="AC13" s="79">
        <f t="shared" ref="AC13" si="65">(AC12-O12)/O12*100</f>
        <v>24.660800041089207</v>
      </c>
      <c r="AD13" s="79">
        <f t="shared" ref="AD13" si="66">SUM((AD12-Y12)/Y12)*100</f>
        <v>1.9497225904649678</v>
      </c>
      <c r="AF13" s="79">
        <f t="shared" ref="AF13" si="67">SUM((AF12-AA12)/AA12)*100</f>
        <v>7.928030249009355</v>
      </c>
      <c r="AG13" s="79">
        <f t="shared" ref="AG13:AI13" si="68">SUM((AG12-AD12)/AD12)*100</f>
        <v>0.74792550604167773</v>
      </c>
      <c r="AI13" s="79">
        <f t="shared" si="68"/>
        <v>2.5553203133050042</v>
      </c>
      <c r="AJ13" s="79">
        <f t="shared" ref="AJ13" si="69">SUM((AJ12-AG12)/AG12)*100</f>
        <v>2.0884920217597065</v>
      </c>
      <c r="AL13" s="79">
        <f t="shared" ref="AL13:AM13" si="70">SUM((AL12-AI12)/AI12)*100</f>
        <v>1.9703967590914104</v>
      </c>
      <c r="AM13" s="79">
        <f t="shared" si="70"/>
        <v>3.8775443311809634</v>
      </c>
      <c r="AO13" s="79">
        <f t="shared" ref="AO13" si="71">SUM((AO12-AL12)/AL12)*100</f>
        <v>3.0625998506566869</v>
      </c>
      <c r="AP13" s="79">
        <f>(AP12-AB12)/AB12*100</f>
        <v>8.9270019591187388</v>
      </c>
      <c r="AQ13" s="79">
        <f>(AQ12-AC12)/AC12*100</f>
        <v>19.22237537956935</v>
      </c>
    </row>
    <row r="14" spans="1:43" ht="13">
      <c r="D14" s="22"/>
      <c r="O14" s="24"/>
    </row>
    <row r="15" spans="1:43" ht="13">
      <c r="D15" s="22"/>
      <c r="O15" s="24"/>
    </row>
    <row r="16" spans="1:43" ht="13">
      <c r="D16" s="22"/>
      <c r="O16" s="24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</row>
    <row r="17" spans="4:15" ht="13">
      <c r="D17" s="22"/>
      <c r="O17" s="24"/>
    </row>
    <row r="18" spans="4:15" ht="13">
      <c r="D18" s="22"/>
      <c r="O18" s="24"/>
    </row>
    <row r="19" spans="4:15" ht="13">
      <c r="D19" s="22"/>
      <c r="O19" s="24"/>
    </row>
    <row r="20" spans="4:15" ht="13">
      <c r="D20" s="22"/>
      <c r="O20" s="24"/>
    </row>
    <row r="21" spans="4:15" ht="13">
      <c r="D21" s="22"/>
      <c r="O21" s="24"/>
    </row>
    <row r="22" spans="4:15" ht="13">
      <c r="D22" s="22"/>
      <c r="O22" s="24"/>
    </row>
    <row r="23" spans="4:15" ht="13">
      <c r="D23" s="22"/>
      <c r="O23" s="24"/>
    </row>
    <row r="24" spans="4:15" ht="13">
      <c r="D24" s="22"/>
      <c r="O24" s="24"/>
    </row>
    <row r="25" spans="4:15" ht="13">
      <c r="D25" s="22"/>
      <c r="O25" s="24"/>
    </row>
    <row r="26" spans="4:15" ht="13">
      <c r="D26" s="22"/>
      <c r="O26" s="24"/>
    </row>
    <row r="27" spans="4:15" ht="13">
      <c r="D27" s="22"/>
      <c r="O27" s="24"/>
    </row>
    <row r="28" spans="4:15" ht="13">
      <c r="D28" s="22"/>
      <c r="O28" s="24"/>
    </row>
    <row r="29" spans="4:15" ht="13">
      <c r="D29" s="22"/>
      <c r="O29" s="24"/>
    </row>
    <row r="30" spans="4:15" ht="13">
      <c r="D30" s="22"/>
      <c r="O30" s="24"/>
    </row>
    <row r="31" spans="4:15" ht="13">
      <c r="D31" s="22"/>
      <c r="O31" s="24"/>
    </row>
    <row r="32" spans="4:15" ht="13">
      <c r="D32" s="22"/>
      <c r="O32" s="24"/>
    </row>
    <row r="33" spans="4:15" ht="13">
      <c r="D33" s="22"/>
      <c r="O33" s="24"/>
    </row>
    <row r="34" spans="4:15" ht="13">
      <c r="D34" s="22"/>
      <c r="O34" s="24"/>
    </row>
    <row r="35" spans="4:15" ht="13">
      <c r="D35" s="22"/>
      <c r="O35" s="24"/>
    </row>
    <row r="36" spans="4:15" ht="13">
      <c r="D36" s="22"/>
      <c r="O36" s="24"/>
    </row>
    <row r="37" spans="4:15" ht="13">
      <c r="D37" s="22"/>
      <c r="O37" s="24"/>
    </row>
    <row r="38" spans="4:15" ht="13">
      <c r="D38" s="22"/>
      <c r="O38" s="24"/>
    </row>
    <row r="39" spans="4:15" ht="13">
      <c r="D39" s="22"/>
      <c r="O39" s="24"/>
    </row>
    <row r="40" spans="4:15" ht="13">
      <c r="D40" s="22"/>
      <c r="O40" s="24"/>
    </row>
    <row r="41" spans="4:15" ht="13">
      <c r="D41" s="22"/>
      <c r="O41" s="24"/>
    </row>
    <row r="42" spans="4:15" ht="13">
      <c r="D42" s="22"/>
      <c r="O42" s="24"/>
    </row>
    <row r="43" spans="4:15" ht="13">
      <c r="D43" s="22"/>
      <c r="O43" s="24"/>
    </row>
    <row r="44" spans="4:15" ht="13">
      <c r="D44" s="22"/>
      <c r="O44" s="24"/>
    </row>
    <row r="45" spans="4:15" ht="13">
      <c r="D45" s="22"/>
      <c r="O45" s="24"/>
    </row>
    <row r="46" spans="4:15" ht="13">
      <c r="D46" s="22"/>
      <c r="O46" s="24"/>
    </row>
    <row r="47" spans="4:15" ht="13">
      <c r="D47" s="22"/>
      <c r="O47" s="24"/>
    </row>
    <row r="48" spans="4:15" ht="13">
      <c r="D48" s="22"/>
      <c r="O48" s="24"/>
    </row>
    <row r="49" spans="4:15" ht="13">
      <c r="D49" s="22"/>
      <c r="O49" s="24"/>
    </row>
    <row r="50" spans="4:15" ht="13">
      <c r="D50" s="22"/>
      <c r="O50" s="24"/>
    </row>
    <row r="51" spans="4:15" ht="13">
      <c r="D51" s="22"/>
      <c r="O51" s="24"/>
    </row>
    <row r="52" spans="4:15" ht="13">
      <c r="D52" s="22"/>
      <c r="O52" s="24"/>
    </row>
    <row r="53" spans="4:15" ht="13">
      <c r="D53" s="22"/>
      <c r="O53" s="24"/>
    </row>
    <row r="54" spans="4:15" ht="13">
      <c r="D54" s="22"/>
      <c r="O54" s="24"/>
    </row>
    <row r="55" spans="4:15" ht="13">
      <c r="D55" s="22"/>
      <c r="O55" s="24"/>
    </row>
    <row r="56" spans="4:15" ht="13">
      <c r="D56" s="22"/>
      <c r="O56" s="24"/>
    </row>
    <row r="57" spans="4:15" ht="13">
      <c r="D57" s="22"/>
      <c r="O57" s="24"/>
    </row>
    <row r="58" spans="4:15" ht="13">
      <c r="D58" s="22"/>
      <c r="O58" s="24"/>
    </row>
    <row r="59" spans="4:15" ht="13">
      <c r="D59" s="22"/>
      <c r="O59" s="24"/>
    </row>
    <row r="60" spans="4:15" ht="13">
      <c r="D60" s="22"/>
      <c r="O60" s="24"/>
    </row>
    <row r="61" spans="4:15" ht="13">
      <c r="D61" s="22"/>
      <c r="O61" s="24"/>
    </row>
    <row r="62" spans="4:15" ht="13">
      <c r="D62" s="22"/>
      <c r="O62" s="24"/>
    </row>
    <row r="63" spans="4:15" ht="13">
      <c r="D63" s="22"/>
      <c r="O63" s="24"/>
    </row>
    <row r="64" spans="4:15" ht="13">
      <c r="D64" s="22"/>
      <c r="O64" s="24"/>
    </row>
    <row r="65" spans="4:15" ht="13">
      <c r="D65" s="22"/>
      <c r="O65" s="24"/>
    </row>
    <row r="66" spans="4:15" ht="13">
      <c r="D66" s="22"/>
      <c r="O66" s="24"/>
    </row>
    <row r="67" spans="4:15" ht="13">
      <c r="D67" s="22"/>
      <c r="O67" s="24"/>
    </row>
    <row r="68" spans="4:15" ht="13">
      <c r="D68" s="22"/>
      <c r="O68" s="24"/>
    </row>
    <row r="69" spans="4:15" ht="13">
      <c r="D69" s="22"/>
      <c r="O69" s="24"/>
    </row>
    <row r="70" spans="4:15" ht="13">
      <c r="D70" s="22"/>
      <c r="O70" s="24"/>
    </row>
    <row r="71" spans="4:15" ht="13">
      <c r="D71" s="22"/>
      <c r="O71" s="24"/>
    </row>
    <row r="72" spans="4:15" ht="13">
      <c r="D72" s="22"/>
      <c r="O72" s="24"/>
    </row>
    <row r="73" spans="4:15" ht="13">
      <c r="D73" s="22"/>
      <c r="O73" s="24"/>
    </row>
    <row r="74" spans="4:15" ht="13">
      <c r="D74" s="22"/>
      <c r="O74" s="24"/>
    </row>
    <row r="75" spans="4:15" ht="13">
      <c r="D75" s="22"/>
      <c r="O75" s="24"/>
    </row>
    <row r="76" spans="4:15" ht="13">
      <c r="D76" s="22"/>
      <c r="O76" s="24"/>
    </row>
    <row r="77" spans="4:15" ht="13">
      <c r="D77" s="22"/>
      <c r="O77" s="24"/>
    </row>
    <row r="78" spans="4:15" ht="13">
      <c r="D78" s="22"/>
      <c r="O78" s="24"/>
    </row>
    <row r="79" spans="4:15" ht="13">
      <c r="D79" s="22"/>
      <c r="O79" s="24"/>
    </row>
    <row r="80" spans="4:15" ht="13">
      <c r="D80" s="22"/>
      <c r="O80" s="24"/>
    </row>
    <row r="81" spans="4:15" ht="13">
      <c r="D81" s="22"/>
      <c r="O81" s="24"/>
    </row>
    <row r="82" spans="4:15" ht="13">
      <c r="D82" s="22"/>
      <c r="O82" s="24"/>
    </row>
    <row r="83" spans="4:15" ht="13">
      <c r="D83" s="22"/>
      <c r="O83" s="24"/>
    </row>
    <row r="84" spans="4:15" ht="13">
      <c r="D84" s="22"/>
      <c r="O84" s="24"/>
    </row>
    <row r="85" spans="4:15" ht="13">
      <c r="D85" s="22"/>
      <c r="O85" s="24"/>
    </row>
    <row r="86" spans="4:15" ht="13">
      <c r="D86" s="22"/>
      <c r="O86" s="24"/>
    </row>
    <row r="87" spans="4:15" ht="13">
      <c r="D87" s="22"/>
      <c r="O87" s="24"/>
    </row>
    <row r="88" spans="4:15" ht="13">
      <c r="D88" s="22"/>
      <c r="O88" s="24"/>
    </row>
    <row r="89" spans="4:15" ht="13">
      <c r="D89" s="22"/>
      <c r="O89" s="24"/>
    </row>
    <row r="90" spans="4:15" ht="13">
      <c r="D90" s="22"/>
      <c r="O90" s="24"/>
    </row>
    <row r="91" spans="4:15" ht="13">
      <c r="D91" s="22"/>
      <c r="O91" s="24"/>
    </row>
    <row r="92" spans="4:15" ht="13">
      <c r="D92" s="22"/>
      <c r="O92" s="24"/>
    </row>
    <row r="93" spans="4:15" ht="13">
      <c r="D93" s="22"/>
      <c r="O93" s="24"/>
    </row>
    <row r="94" spans="4:15" ht="13">
      <c r="D94" s="22"/>
      <c r="O94" s="24"/>
    </row>
    <row r="95" spans="4:15" ht="13">
      <c r="D95" s="22"/>
      <c r="O95" s="24"/>
    </row>
    <row r="96" spans="4:15" ht="13">
      <c r="D96" s="22"/>
      <c r="O96" s="24"/>
    </row>
    <row r="97" spans="4:15" ht="13">
      <c r="D97" s="22"/>
      <c r="O97" s="24"/>
    </row>
    <row r="98" spans="4:15" ht="13">
      <c r="D98" s="22"/>
      <c r="O98" s="24"/>
    </row>
    <row r="99" spans="4:15" ht="13">
      <c r="D99" s="22"/>
      <c r="O99" s="24"/>
    </row>
    <row r="100" spans="4:15" ht="13">
      <c r="D100" s="22"/>
      <c r="O100" s="24"/>
    </row>
    <row r="101" spans="4:15" ht="13">
      <c r="D101" s="22"/>
      <c r="O101" s="24"/>
    </row>
    <row r="102" spans="4:15" ht="13">
      <c r="D102" s="22"/>
      <c r="O102" s="24"/>
    </row>
    <row r="103" spans="4:15" ht="13">
      <c r="D103" s="22"/>
      <c r="O103" s="24"/>
    </row>
    <row r="104" spans="4:15" ht="13">
      <c r="D104" s="22"/>
      <c r="O104" s="24"/>
    </row>
    <row r="105" spans="4:15" ht="13">
      <c r="D105" s="22"/>
      <c r="O105" s="24"/>
    </row>
    <row r="106" spans="4:15" ht="13">
      <c r="D106" s="22"/>
      <c r="O106" s="24"/>
    </row>
    <row r="107" spans="4:15" ht="13">
      <c r="D107" s="22"/>
      <c r="O107" s="24"/>
    </row>
    <row r="108" spans="4:15" ht="13">
      <c r="D108" s="22"/>
      <c r="O108" s="24"/>
    </row>
    <row r="109" spans="4:15" ht="13">
      <c r="D109" s="22"/>
      <c r="O109" s="24"/>
    </row>
    <row r="110" spans="4:15" ht="13">
      <c r="D110" s="22"/>
      <c r="O110" s="24"/>
    </row>
    <row r="111" spans="4:15" ht="13">
      <c r="D111" s="22"/>
      <c r="O111" s="24"/>
    </row>
    <row r="112" spans="4:15" ht="13">
      <c r="D112" s="22"/>
      <c r="O112" s="24"/>
    </row>
    <row r="113" spans="4:15" ht="13">
      <c r="D113" s="22"/>
      <c r="O113" s="24"/>
    </row>
    <row r="114" spans="4:15" ht="13">
      <c r="D114" s="22"/>
      <c r="O114" s="24"/>
    </row>
    <row r="115" spans="4:15" ht="13">
      <c r="D115" s="22"/>
      <c r="O115" s="24"/>
    </row>
    <row r="116" spans="4:15" ht="13">
      <c r="D116" s="22"/>
      <c r="O116" s="24"/>
    </row>
    <row r="117" spans="4:15" ht="13">
      <c r="D117" s="22"/>
      <c r="O117" s="24"/>
    </row>
    <row r="118" spans="4:15" ht="13">
      <c r="D118" s="22"/>
      <c r="O118" s="24"/>
    </row>
    <row r="119" spans="4:15" ht="13">
      <c r="D119" s="22"/>
      <c r="O119" s="24"/>
    </row>
    <row r="120" spans="4:15" ht="13">
      <c r="D120" s="22"/>
      <c r="O120" s="24"/>
    </row>
    <row r="121" spans="4:15" ht="13">
      <c r="D121" s="22"/>
      <c r="O121" s="24"/>
    </row>
    <row r="122" spans="4:15" ht="13">
      <c r="D122" s="22"/>
      <c r="O122" s="24"/>
    </row>
    <row r="123" spans="4:15" ht="13">
      <c r="D123" s="22"/>
      <c r="O123" s="24"/>
    </row>
    <row r="124" spans="4:15" ht="13">
      <c r="D124" s="22"/>
      <c r="O124" s="24"/>
    </row>
    <row r="125" spans="4:15" ht="13">
      <c r="D125" s="22"/>
      <c r="O125" s="24"/>
    </row>
    <row r="126" spans="4:15" ht="13">
      <c r="D126" s="22"/>
      <c r="O126" s="24"/>
    </row>
    <row r="127" spans="4:15" ht="13">
      <c r="D127" s="22"/>
      <c r="O127" s="24"/>
    </row>
    <row r="128" spans="4:15" ht="13">
      <c r="D128" s="22"/>
      <c r="O128" s="24"/>
    </row>
    <row r="129" spans="4:15" ht="13">
      <c r="D129" s="22"/>
      <c r="O129" s="24"/>
    </row>
    <row r="130" spans="4:15" ht="13">
      <c r="D130" s="22"/>
      <c r="O130" s="24"/>
    </row>
    <row r="131" spans="4:15" ht="13">
      <c r="D131" s="22"/>
      <c r="O131" s="24"/>
    </row>
    <row r="132" spans="4:15" ht="13">
      <c r="D132" s="22"/>
      <c r="O132" s="24"/>
    </row>
    <row r="133" spans="4:15" ht="13">
      <c r="D133" s="22"/>
      <c r="O133" s="24"/>
    </row>
    <row r="134" spans="4:15" ht="13">
      <c r="D134" s="22"/>
      <c r="O134" s="24"/>
    </row>
    <row r="135" spans="4:15" ht="13">
      <c r="D135" s="22"/>
      <c r="O135" s="24"/>
    </row>
    <row r="136" spans="4:15" ht="13">
      <c r="D136" s="22"/>
      <c r="O136" s="24"/>
    </row>
    <row r="137" spans="4:15" ht="13">
      <c r="D137" s="22"/>
      <c r="O137" s="24"/>
    </row>
    <row r="138" spans="4:15" ht="13">
      <c r="D138" s="22"/>
      <c r="O138" s="24"/>
    </row>
    <row r="139" spans="4:15" ht="13">
      <c r="D139" s="22"/>
      <c r="O139" s="24"/>
    </row>
    <row r="140" spans="4:15" ht="13">
      <c r="D140" s="22"/>
      <c r="O140" s="24"/>
    </row>
    <row r="141" spans="4:15" ht="13">
      <c r="D141" s="22"/>
      <c r="O141" s="24"/>
    </row>
    <row r="142" spans="4:15" ht="13">
      <c r="D142" s="22"/>
      <c r="O142" s="24"/>
    </row>
    <row r="143" spans="4:15" ht="13">
      <c r="D143" s="22"/>
      <c r="O143" s="24"/>
    </row>
    <row r="144" spans="4:15" ht="13">
      <c r="D144" s="22"/>
      <c r="O144" s="24"/>
    </row>
    <row r="145" spans="4:15" ht="13">
      <c r="D145" s="22"/>
      <c r="O145" s="24"/>
    </row>
    <row r="146" spans="4:15" ht="13">
      <c r="D146" s="22"/>
      <c r="O146" s="24"/>
    </row>
    <row r="147" spans="4:15" ht="13">
      <c r="D147" s="22"/>
      <c r="O147" s="24"/>
    </row>
    <row r="148" spans="4:15" ht="13">
      <c r="D148" s="22"/>
      <c r="O148" s="24"/>
    </row>
    <row r="149" spans="4:15" ht="13">
      <c r="D149" s="22"/>
      <c r="O149" s="24"/>
    </row>
    <row r="150" spans="4:15" ht="13">
      <c r="D150" s="22"/>
      <c r="O150" s="24"/>
    </row>
    <row r="151" spans="4:15" ht="13">
      <c r="D151" s="22"/>
      <c r="O151" s="24"/>
    </row>
    <row r="152" spans="4:15" ht="13">
      <c r="D152" s="22"/>
      <c r="O152" s="24"/>
    </row>
    <row r="153" spans="4:15" ht="13">
      <c r="D153" s="22"/>
      <c r="O153" s="24"/>
    </row>
    <row r="154" spans="4:15" ht="13">
      <c r="D154" s="22"/>
      <c r="O154" s="24"/>
    </row>
    <row r="155" spans="4:15" ht="13">
      <c r="D155" s="22"/>
      <c r="O155" s="24"/>
    </row>
    <row r="156" spans="4:15" ht="13">
      <c r="D156" s="22"/>
      <c r="O156" s="24"/>
    </row>
    <row r="157" spans="4:15" ht="13">
      <c r="D157" s="22"/>
      <c r="O157" s="24"/>
    </row>
    <row r="158" spans="4:15" ht="13">
      <c r="D158" s="22"/>
      <c r="O158" s="24"/>
    </row>
    <row r="159" spans="4:15" ht="13">
      <c r="D159" s="22"/>
      <c r="O159" s="24"/>
    </row>
    <row r="160" spans="4:15" ht="13">
      <c r="D160" s="22"/>
      <c r="O160" s="24"/>
    </row>
    <row r="161" spans="4:15" ht="13">
      <c r="D161" s="22"/>
      <c r="O161" s="24"/>
    </row>
    <row r="162" spans="4:15" ht="13">
      <c r="D162" s="22"/>
      <c r="O162" s="24"/>
    </row>
    <row r="163" spans="4:15" ht="13">
      <c r="D163" s="22"/>
      <c r="O163" s="24"/>
    </row>
    <row r="164" spans="4:15" ht="13">
      <c r="D164" s="22"/>
      <c r="O164" s="24"/>
    </row>
    <row r="165" spans="4:15" ht="13">
      <c r="D165" s="22"/>
      <c r="O165" s="24"/>
    </row>
    <row r="166" spans="4:15" ht="13">
      <c r="D166" s="22"/>
      <c r="O166" s="24"/>
    </row>
    <row r="167" spans="4:15" ht="13">
      <c r="D167" s="22"/>
      <c r="O167" s="24"/>
    </row>
    <row r="168" spans="4:15" ht="13">
      <c r="D168" s="22"/>
      <c r="O168" s="24"/>
    </row>
    <row r="169" spans="4:15" ht="13">
      <c r="D169" s="22"/>
      <c r="O169" s="24"/>
    </row>
    <row r="170" spans="4:15" ht="13">
      <c r="D170" s="22"/>
      <c r="O170" s="24"/>
    </row>
    <row r="171" spans="4:15" ht="13">
      <c r="D171" s="22"/>
      <c r="O171" s="24"/>
    </row>
    <row r="172" spans="4:15" ht="13">
      <c r="D172" s="22"/>
      <c r="O172" s="24"/>
    </row>
    <row r="173" spans="4:15" ht="13">
      <c r="D173" s="22"/>
      <c r="O173" s="24"/>
    </row>
    <row r="174" spans="4:15" ht="13">
      <c r="D174" s="22"/>
      <c r="O174" s="24"/>
    </row>
    <row r="175" spans="4:15" ht="13">
      <c r="D175" s="22"/>
      <c r="O175" s="24"/>
    </row>
    <row r="176" spans="4:15" ht="13">
      <c r="D176" s="22"/>
      <c r="O176" s="24"/>
    </row>
    <row r="177" spans="4:15" ht="13">
      <c r="D177" s="22"/>
      <c r="O177" s="24"/>
    </row>
    <row r="178" spans="4:15" ht="13">
      <c r="D178" s="22"/>
      <c r="O178" s="24"/>
    </row>
    <row r="179" spans="4:15" ht="13">
      <c r="D179" s="22"/>
      <c r="O179" s="24"/>
    </row>
    <row r="180" spans="4:15" ht="13">
      <c r="D180" s="22"/>
      <c r="O180" s="24"/>
    </row>
    <row r="181" spans="4:15" ht="13">
      <c r="D181" s="22"/>
      <c r="O181" s="24"/>
    </row>
    <row r="182" spans="4:15" ht="13">
      <c r="D182" s="22"/>
      <c r="O182" s="24"/>
    </row>
    <row r="183" spans="4:15" ht="13">
      <c r="D183" s="22"/>
      <c r="O183" s="24"/>
    </row>
    <row r="184" spans="4:15" ht="13">
      <c r="D184" s="22"/>
      <c r="O184" s="24"/>
    </row>
    <row r="185" spans="4:15" ht="13">
      <c r="D185" s="22"/>
      <c r="O185" s="24"/>
    </row>
    <row r="186" spans="4:15" ht="13">
      <c r="D186" s="22"/>
      <c r="O186" s="24"/>
    </row>
    <row r="187" spans="4:15" ht="13">
      <c r="D187" s="22"/>
      <c r="O187" s="24"/>
    </row>
    <row r="188" spans="4:15" ht="13">
      <c r="D188" s="22"/>
      <c r="O188" s="24"/>
    </row>
    <row r="189" spans="4:15" ht="13">
      <c r="D189" s="22"/>
      <c r="O189" s="24"/>
    </row>
    <row r="190" spans="4:15" ht="13">
      <c r="D190" s="22"/>
      <c r="O190" s="24"/>
    </row>
    <row r="191" spans="4:15" ht="13">
      <c r="D191" s="22"/>
      <c r="O191" s="24"/>
    </row>
    <row r="192" spans="4:15" ht="13">
      <c r="D192" s="22"/>
      <c r="O192" s="24"/>
    </row>
    <row r="193" spans="4:15" ht="13">
      <c r="D193" s="22"/>
      <c r="O193" s="24"/>
    </row>
    <row r="194" spans="4:15" ht="13">
      <c r="D194" s="22"/>
      <c r="O194" s="24"/>
    </row>
    <row r="195" spans="4:15" ht="13">
      <c r="D195" s="22"/>
      <c r="O195" s="24"/>
    </row>
    <row r="196" spans="4:15" ht="13">
      <c r="D196" s="22"/>
      <c r="O196" s="24"/>
    </row>
    <row r="197" spans="4:15" ht="13">
      <c r="D197" s="22"/>
      <c r="O197" s="24"/>
    </row>
    <row r="198" spans="4:15" ht="13">
      <c r="D198" s="22"/>
      <c r="O198" s="24"/>
    </row>
    <row r="199" spans="4:15" ht="13">
      <c r="D199" s="22"/>
      <c r="O199" s="24"/>
    </row>
    <row r="200" spans="4:15" ht="13">
      <c r="D200" s="22"/>
      <c r="O200" s="24"/>
    </row>
    <row r="201" spans="4:15" ht="13">
      <c r="D201" s="22"/>
      <c r="O201" s="24"/>
    </row>
    <row r="202" spans="4:15" ht="13">
      <c r="D202" s="22"/>
      <c r="O202" s="24"/>
    </row>
    <row r="203" spans="4:15" ht="13">
      <c r="D203" s="22"/>
      <c r="O203" s="24"/>
    </row>
    <row r="204" spans="4:15" ht="13">
      <c r="D204" s="22"/>
      <c r="O204" s="24"/>
    </row>
    <row r="205" spans="4:15" ht="13">
      <c r="D205" s="22"/>
      <c r="O205" s="24"/>
    </row>
    <row r="206" spans="4:15" ht="13">
      <c r="D206" s="22"/>
      <c r="O206" s="24"/>
    </row>
    <row r="207" spans="4:15" ht="13">
      <c r="D207" s="22"/>
      <c r="O207" s="24"/>
    </row>
    <row r="208" spans="4:15" ht="13">
      <c r="D208" s="22"/>
      <c r="O208" s="24"/>
    </row>
    <row r="209" spans="4:15" ht="13">
      <c r="D209" s="22"/>
      <c r="O209" s="24"/>
    </row>
    <row r="210" spans="4:15" ht="13">
      <c r="D210" s="22"/>
      <c r="O210" s="24"/>
    </row>
    <row r="211" spans="4:15" ht="13">
      <c r="D211" s="22"/>
      <c r="O211" s="24"/>
    </row>
    <row r="212" spans="4:15" ht="13">
      <c r="D212" s="22"/>
      <c r="O212" s="24"/>
    </row>
    <row r="213" spans="4:15" ht="13">
      <c r="D213" s="22"/>
      <c r="O213" s="24"/>
    </row>
    <row r="214" spans="4:15" ht="13">
      <c r="D214" s="22"/>
      <c r="O214" s="24"/>
    </row>
    <row r="215" spans="4:15" ht="13">
      <c r="D215" s="22"/>
      <c r="O215" s="24"/>
    </row>
    <row r="216" spans="4:15" ht="13">
      <c r="D216" s="22"/>
      <c r="O216" s="24"/>
    </row>
    <row r="217" spans="4:15" ht="13">
      <c r="D217" s="22"/>
      <c r="O217" s="24"/>
    </row>
    <row r="218" spans="4:15" ht="13">
      <c r="D218" s="22"/>
      <c r="O218" s="24"/>
    </row>
    <row r="219" spans="4:15" ht="13">
      <c r="D219" s="22"/>
      <c r="O219" s="24"/>
    </row>
    <row r="220" spans="4:15" ht="13">
      <c r="D220" s="22"/>
      <c r="O220" s="24"/>
    </row>
    <row r="221" spans="4:15" ht="13">
      <c r="D221" s="22"/>
      <c r="O221" s="24"/>
    </row>
    <row r="222" spans="4:15" ht="13">
      <c r="D222" s="22"/>
      <c r="O222" s="24"/>
    </row>
    <row r="223" spans="4:15" ht="13">
      <c r="D223" s="22"/>
      <c r="O223" s="24"/>
    </row>
    <row r="224" spans="4:15" ht="13">
      <c r="D224" s="22"/>
      <c r="O224" s="24"/>
    </row>
    <row r="225" spans="4:15" ht="13">
      <c r="D225" s="22"/>
      <c r="O225" s="24"/>
    </row>
    <row r="226" spans="4:15" ht="13">
      <c r="D226" s="22"/>
      <c r="O226" s="24"/>
    </row>
    <row r="227" spans="4:15" ht="13">
      <c r="D227" s="22"/>
      <c r="O227" s="24"/>
    </row>
    <row r="228" spans="4:15" ht="13">
      <c r="D228" s="22"/>
      <c r="O228" s="24"/>
    </row>
    <row r="229" spans="4:15" ht="13">
      <c r="D229" s="22"/>
      <c r="O229" s="24"/>
    </row>
    <row r="230" spans="4:15" ht="13">
      <c r="D230" s="22"/>
      <c r="O230" s="24"/>
    </row>
    <row r="231" spans="4:15" ht="13">
      <c r="D231" s="22"/>
      <c r="O231" s="24"/>
    </row>
    <row r="232" spans="4:15" ht="13">
      <c r="D232" s="22"/>
      <c r="O232" s="24"/>
    </row>
    <row r="233" spans="4:15" ht="13">
      <c r="D233" s="22"/>
      <c r="O233" s="24"/>
    </row>
    <row r="234" spans="4:15" ht="13">
      <c r="D234" s="22"/>
      <c r="O234" s="24"/>
    </row>
    <row r="235" spans="4:15" ht="13">
      <c r="D235" s="22"/>
      <c r="O235" s="24"/>
    </row>
    <row r="236" spans="4:15" ht="13">
      <c r="D236" s="22"/>
      <c r="O236" s="24"/>
    </row>
    <row r="237" spans="4:15" ht="13">
      <c r="D237" s="22"/>
      <c r="O237" s="24"/>
    </row>
    <row r="238" spans="4:15" ht="13">
      <c r="D238" s="22"/>
      <c r="O238" s="24"/>
    </row>
    <row r="239" spans="4:15" ht="13">
      <c r="D239" s="22"/>
      <c r="O239" s="24"/>
    </row>
    <row r="240" spans="4:15" ht="13">
      <c r="D240" s="22"/>
      <c r="O240" s="24"/>
    </row>
    <row r="241" spans="4:15" ht="13">
      <c r="D241" s="22"/>
      <c r="O241" s="24"/>
    </row>
    <row r="242" spans="4:15" ht="13">
      <c r="D242" s="22"/>
      <c r="O242" s="24"/>
    </row>
    <row r="243" spans="4:15" ht="13">
      <c r="D243" s="22"/>
      <c r="O243" s="24"/>
    </row>
    <row r="244" spans="4:15" ht="13">
      <c r="D244" s="22"/>
      <c r="O244" s="24"/>
    </row>
    <row r="245" spans="4:15" ht="13">
      <c r="D245" s="22"/>
      <c r="O245" s="24"/>
    </row>
    <row r="246" spans="4:15" ht="13">
      <c r="D246" s="22"/>
      <c r="O246" s="24"/>
    </row>
    <row r="247" spans="4:15" ht="13">
      <c r="D247" s="22"/>
      <c r="O247" s="24"/>
    </row>
    <row r="248" spans="4:15" ht="13">
      <c r="D248" s="22"/>
      <c r="O248" s="24"/>
    </row>
    <row r="249" spans="4:15" ht="13">
      <c r="D249" s="22"/>
      <c r="O249" s="24"/>
    </row>
    <row r="250" spans="4:15" ht="13">
      <c r="D250" s="22"/>
      <c r="O250" s="24"/>
    </row>
    <row r="251" spans="4:15" ht="13">
      <c r="D251" s="22"/>
      <c r="O251" s="24"/>
    </row>
    <row r="252" spans="4:15" ht="13">
      <c r="D252" s="22"/>
      <c r="O252" s="24"/>
    </row>
    <row r="253" spans="4:15" ht="13">
      <c r="D253" s="22"/>
      <c r="O253" s="24"/>
    </row>
    <row r="254" spans="4:15" ht="13">
      <c r="D254" s="22"/>
      <c r="O254" s="24"/>
    </row>
    <row r="255" spans="4:15" ht="13">
      <c r="D255" s="22"/>
      <c r="O255" s="24"/>
    </row>
    <row r="256" spans="4:15" ht="13">
      <c r="D256" s="22"/>
      <c r="O256" s="24"/>
    </row>
    <row r="257" spans="4:15" ht="13">
      <c r="D257" s="22"/>
      <c r="O257" s="24"/>
    </row>
    <row r="258" spans="4:15" ht="13">
      <c r="D258" s="22"/>
      <c r="O258" s="24"/>
    </row>
    <row r="259" spans="4:15" ht="13">
      <c r="D259" s="22"/>
      <c r="O259" s="24"/>
    </row>
    <row r="260" spans="4:15" ht="13">
      <c r="D260" s="22"/>
      <c r="O260" s="24"/>
    </row>
    <row r="261" spans="4:15" ht="13">
      <c r="D261" s="22"/>
      <c r="O261" s="24"/>
    </row>
    <row r="262" spans="4:15" ht="13">
      <c r="D262" s="22"/>
      <c r="O262" s="24"/>
    </row>
    <row r="263" spans="4:15" ht="13">
      <c r="D263" s="22"/>
      <c r="O263" s="24"/>
    </row>
    <row r="264" spans="4:15" ht="13">
      <c r="D264" s="22"/>
      <c r="O264" s="24"/>
    </row>
    <row r="265" spans="4:15" ht="13">
      <c r="D265" s="22"/>
      <c r="O265" s="24"/>
    </row>
    <row r="266" spans="4:15" ht="13">
      <c r="D266" s="22"/>
      <c r="O266" s="24"/>
    </row>
    <row r="267" spans="4:15" ht="13">
      <c r="D267" s="22"/>
      <c r="O267" s="24"/>
    </row>
    <row r="268" spans="4:15" ht="13">
      <c r="D268" s="22"/>
      <c r="O268" s="24"/>
    </row>
    <row r="269" spans="4:15" ht="13">
      <c r="D269" s="22"/>
      <c r="O269" s="24"/>
    </row>
    <row r="270" spans="4:15" ht="13">
      <c r="D270" s="22"/>
      <c r="O270" s="24"/>
    </row>
    <row r="271" spans="4:15" ht="13">
      <c r="D271" s="22"/>
      <c r="O271" s="24"/>
    </row>
    <row r="272" spans="4:15" ht="13">
      <c r="D272" s="22"/>
      <c r="O272" s="24"/>
    </row>
    <row r="273" spans="4:15" ht="13">
      <c r="D273" s="22"/>
      <c r="O273" s="24"/>
    </row>
    <row r="274" spans="4:15" ht="13">
      <c r="D274" s="22"/>
      <c r="O274" s="24"/>
    </row>
    <row r="275" spans="4:15" ht="13">
      <c r="D275" s="22"/>
      <c r="O275" s="24"/>
    </row>
    <row r="276" spans="4:15" ht="13">
      <c r="D276" s="22"/>
      <c r="O276" s="24"/>
    </row>
    <row r="277" spans="4:15" ht="13">
      <c r="D277" s="22"/>
      <c r="O277" s="24"/>
    </row>
    <row r="278" spans="4:15" ht="13">
      <c r="D278" s="22"/>
      <c r="O278" s="24"/>
    </row>
    <row r="279" spans="4:15" ht="13">
      <c r="D279" s="22"/>
      <c r="O279" s="24"/>
    </row>
    <row r="280" spans="4:15" ht="13">
      <c r="D280" s="22"/>
      <c r="O280" s="24"/>
    </row>
    <row r="281" spans="4:15" ht="13">
      <c r="D281" s="22"/>
      <c r="O281" s="24"/>
    </row>
    <row r="282" spans="4:15" ht="13">
      <c r="D282" s="22"/>
      <c r="O282" s="24"/>
    </row>
    <row r="283" spans="4:15" ht="13">
      <c r="D283" s="22"/>
      <c r="O283" s="24"/>
    </row>
    <row r="284" spans="4:15" ht="13">
      <c r="D284" s="22"/>
      <c r="O284" s="24"/>
    </row>
    <row r="285" spans="4:15" ht="13">
      <c r="D285" s="22"/>
      <c r="O285" s="24"/>
    </row>
    <row r="286" spans="4:15" ht="13">
      <c r="D286" s="22"/>
      <c r="O286" s="24"/>
    </row>
    <row r="287" spans="4:15" ht="13">
      <c r="D287" s="22"/>
      <c r="O287" s="24"/>
    </row>
    <row r="288" spans="4:15" ht="13">
      <c r="D288" s="22"/>
      <c r="O288" s="24"/>
    </row>
    <row r="289" spans="4:15" ht="13">
      <c r="D289" s="22"/>
      <c r="O289" s="24"/>
    </row>
    <row r="290" spans="4:15" ht="13">
      <c r="D290" s="22"/>
      <c r="O290" s="24"/>
    </row>
    <row r="291" spans="4:15" ht="13">
      <c r="D291" s="22"/>
      <c r="O291" s="24"/>
    </row>
    <row r="292" spans="4:15" ht="13">
      <c r="D292" s="22"/>
      <c r="O292" s="24"/>
    </row>
    <row r="293" spans="4:15" ht="13">
      <c r="D293" s="22"/>
      <c r="O293" s="24"/>
    </row>
    <row r="294" spans="4:15" ht="13">
      <c r="D294" s="22"/>
      <c r="O294" s="24"/>
    </row>
    <row r="295" spans="4:15" ht="13">
      <c r="D295" s="22"/>
      <c r="O295" s="24"/>
    </row>
    <row r="296" spans="4:15" ht="13">
      <c r="D296" s="22"/>
      <c r="O296" s="24"/>
    </row>
    <row r="297" spans="4:15" ht="13">
      <c r="D297" s="22"/>
      <c r="O297" s="24"/>
    </row>
    <row r="298" spans="4:15" ht="13">
      <c r="D298" s="22"/>
      <c r="O298" s="24"/>
    </row>
    <row r="299" spans="4:15" ht="13">
      <c r="D299" s="22"/>
      <c r="O299" s="24"/>
    </row>
    <row r="300" spans="4:15" ht="13">
      <c r="D300" s="22"/>
      <c r="O300" s="24"/>
    </row>
    <row r="301" spans="4:15" ht="13">
      <c r="D301" s="22"/>
      <c r="O301" s="24"/>
    </row>
    <row r="302" spans="4:15" ht="13">
      <c r="D302" s="22"/>
      <c r="O302" s="24"/>
    </row>
    <row r="303" spans="4:15" ht="13">
      <c r="D303" s="22"/>
      <c r="O303" s="24"/>
    </row>
    <row r="304" spans="4:15" ht="13">
      <c r="D304" s="22"/>
      <c r="O304" s="24"/>
    </row>
    <row r="305" spans="4:15" ht="13">
      <c r="D305" s="22"/>
      <c r="O305" s="24"/>
    </row>
    <row r="306" spans="4:15" ht="13">
      <c r="D306" s="22"/>
      <c r="O306" s="24"/>
    </row>
    <row r="307" spans="4:15" ht="13">
      <c r="D307" s="22"/>
      <c r="O307" s="24"/>
    </row>
    <row r="308" spans="4:15" ht="13">
      <c r="D308" s="22"/>
      <c r="O308" s="24"/>
    </row>
    <row r="309" spans="4:15" ht="13">
      <c r="D309" s="22"/>
      <c r="O309" s="24"/>
    </row>
    <row r="310" spans="4:15" ht="13">
      <c r="D310" s="22"/>
      <c r="O310" s="24"/>
    </row>
    <row r="311" spans="4:15" ht="13">
      <c r="D311" s="22"/>
      <c r="O311" s="24"/>
    </row>
    <row r="312" spans="4:15" ht="13">
      <c r="D312" s="22"/>
      <c r="O312" s="24"/>
    </row>
    <row r="313" spans="4:15" ht="13">
      <c r="D313" s="22"/>
      <c r="O313" s="24"/>
    </row>
    <row r="314" spans="4:15" ht="13">
      <c r="D314" s="22"/>
      <c r="O314" s="24"/>
    </row>
    <row r="315" spans="4:15" ht="13">
      <c r="D315" s="22"/>
      <c r="O315" s="24"/>
    </row>
    <row r="316" spans="4:15" ht="13">
      <c r="D316" s="22"/>
      <c r="O316" s="24"/>
    </row>
    <row r="317" spans="4:15" ht="13">
      <c r="D317" s="22"/>
      <c r="O317" s="24"/>
    </row>
    <row r="318" spans="4:15" ht="13">
      <c r="D318" s="22"/>
      <c r="O318" s="24"/>
    </row>
    <row r="319" spans="4:15" ht="13">
      <c r="D319" s="22"/>
      <c r="O319" s="24"/>
    </row>
    <row r="320" spans="4:15" ht="13">
      <c r="D320" s="22"/>
      <c r="O320" s="24"/>
    </row>
    <row r="321" spans="4:15" ht="13">
      <c r="D321" s="22"/>
      <c r="O321" s="24"/>
    </row>
    <row r="322" spans="4:15" ht="13">
      <c r="D322" s="22"/>
      <c r="O322" s="24"/>
    </row>
    <row r="323" spans="4:15" ht="13">
      <c r="D323" s="22"/>
      <c r="O323" s="24"/>
    </row>
    <row r="324" spans="4:15" ht="13">
      <c r="D324" s="22"/>
      <c r="O324" s="24"/>
    </row>
    <row r="325" spans="4:15" ht="13">
      <c r="D325" s="22"/>
      <c r="O325" s="24"/>
    </row>
    <row r="326" spans="4:15" ht="13">
      <c r="D326" s="22"/>
      <c r="O326" s="24"/>
    </row>
    <row r="327" spans="4:15" ht="13">
      <c r="D327" s="22"/>
      <c r="O327" s="24"/>
    </row>
    <row r="328" spans="4:15" ht="13">
      <c r="D328" s="22"/>
      <c r="O328" s="24"/>
    </row>
    <row r="329" spans="4:15" ht="13">
      <c r="D329" s="22"/>
      <c r="O329" s="24"/>
    </row>
    <row r="330" spans="4:15" ht="13">
      <c r="D330" s="22"/>
      <c r="O330" s="24"/>
    </row>
    <row r="331" spans="4:15" ht="13">
      <c r="D331" s="22"/>
      <c r="O331" s="24"/>
    </row>
    <row r="332" spans="4:15" ht="13">
      <c r="D332" s="22"/>
      <c r="O332" s="24"/>
    </row>
    <row r="333" spans="4:15" ht="13">
      <c r="D333" s="22"/>
      <c r="O333" s="24"/>
    </row>
    <row r="334" spans="4:15" ht="13">
      <c r="D334" s="22"/>
      <c r="O334" s="24"/>
    </row>
    <row r="335" spans="4:15" ht="13">
      <c r="D335" s="22"/>
      <c r="O335" s="24"/>
    </row>
    <row r="336" spans="4:15" ht="13">
      <c r="D336" s="22"/>
      <c r="O336" s="24"/>
    </row>
    <row r="337" spans="4:15" ht="13">
      <c r="D337" s="22"/>
      <c r="O337" s="24"/>
    </row>
    <row r="338" spans="4:15" ht="13">
      <c r="D338" s="22"/>
      <c r="O338" s="24"/>
    </row>
    <row r="339" spans="4:15" ht="13">
      <c r="D339" s="22"/>
      <c r="O339" s="24"/>
    </row>
    <row r="340" spans="4:15" ht="13">
      <c r="D340" s="22"/>
      <c r="O340" s="24"/>
    </row>
    <row r="341" spans="4:15" ht="13">
      <c r="D341" s="22"/>
      <c r="O341" s="24"/>
    </row>
    <row r="342" spans="4:15" ht="13">
      <c r="D342" s="22"/>
      <c r="O342" s="24"/>
    </row>
    <row r="343" spans="4:15" ht="13">
      <c r="D343" s="22"/>
      <c r="O343" s="24"/>
    </row>
    <row r="344" spans="4:15" ht="13">
      <c r="D344" s="22"/>
      <c r="O344" s="24"/>
    </row>
    <row r="345" spans="4:15" ht="13">
      <c r="D345" s="22"/>
      <c r="O345" s="24"/>
    </row>
    <row r="346" spans="4:15" ht="13">
      <c r="D346" s="22"/>
      <c r="O346" s="24"/>
    </row>
    <row r="347" spans="4:15" ht="13">
      <c r="D347" s="22"/>
      <c r="O347" s="24"/>
    </row>
    <row r="348" spans="4:15" ht="13">
      <c r="D348" s="22"/>
      <c r="O348" s="24"/>
    </row>
    <row r="349" spans="4:15" ht="13">
      <c r="D349" s="22"/>
      <c r="O349" s="24"/>
    </row>
    <row r="350" spans="4:15" ht="13">
      <c r="D350" s="22"/>
      <c r="O350" s="24"/>
    </row>
    <row r="351" spans="4:15" ht="13">
      <c r="D351" s="22"/>
      <c r="O351" s="24"/>
    </row>
    <row r="352" spans="4:15" ht="13">
      <c r="D352" s="22"/>
      <c r="O352" s="24"/>
    </row>
    <row r="353" spans="4:15" ht="13">
      <c r="D353" s="22"/>
      <c r="O353" s="24"/>
    </row>
    <row r="354" spans="4:15" ht="13">
      <c r="D354" s="22"/>
      <c r="O354" s="24"/>
    </row>
    <row r="355" spans="4:15" ht="13">
      <c r="D355" s="22"/>
      <c r="O355" s="24"/>
    </row>
    <row r="356" spans="4:15" ht="13">
      <c r="D356" s="22"/>
      <c r="O356" s="24"/>
    </row>
    <row r="357" spans="4:15" ht="13">
      <c r="D357" s="22"/>
      <c r="O357" s="24"/>
    </row>
    <row r="358" spans="4:15" ht="13">
      <c r="D358" s="22"/>
      <c r="O358" s="24"/>
    </row>
    <row r="359" spans="4:15" ht="13">
      <c r="D359" s="22"/>
      <c r="O359" s="24"/>
    </row>
    <row r="360" spans="4:15" ht="13">
      <c r="D360" s="22"/>
      <c r="O360" s="24"/>
    </row>
    <row r="361" spans="4:15" ht="13">
      <c r="D361" s="22"/>
      <c r="O361" s="24"/>
    </row>
    <row r="362" spans="4:15" ht="13">
      <c r="D362" s="22"/>
      <c r="O362" s="24"/>
    </row>
    <row r="363" spans="4:15" ht="13">
      <c r="D363" s="22"/>
      <c r="O363" s="24"/>
    </row>
    <row r="364" spans="4:15" ht="13">
      <c r="D364" s="22"/>
      <c r="O364" s="24"/>
    </row>
    <row r="365" spans="4:15" ht="13">
      <c r="D365" s="22"/>
      <c r="O365" s="24"/>
    </row>
    <row r="366" spans="4:15" ht="13">
      <c r="D366" s="22"/>
      <c r="O366" s="24"/>
    </row>
    <row r="367" spans="4:15" ht="13">
      <c r="D367" s="22"/>
      <c r="O367" s="24"/>
    </row>
    <row r="368" spans="4:15" ht="13">
      <c r="D368" s="22"/>
      <c r="O368" s="24"/>
    </row>
    <row r="369" spans="4:15" ht="13">
      <c r="D369" s="22"/>
      <c r="O369" s="24"/>
    </row>
    <row r="370" spans="4:15" ht="13">
      <c r="D370" s="22"/>
      <c r="O370" s="24"/>
    </row>
    <row r="371" spans="4:15" ht="13">
      <c r="D371" s="22"/>
      <c r="O371" s="24"/>
    </row>
    <row r="372" spans="4:15" ht="13">
      <c r="D372" s="22"/>
      <c r="O372" s="24"/>
    </row>
    <row r="373" spans="4:15" ht="13">
      <c r="D373" s="22"/>
      <c r="O373" s="24"/>
    </row>
    <row r="374" spans="4:15" ht="13">
      <c r="D374" s="22"/>
      <c r="O374" s="24"/>
    </row>
    <row r="375" spans="4:15" ht="13">
      <c r="D375" s="22"/>
      <c r="O375" s="24"/>
    </row>
    <row r="376" spans="4:15" ht="13">
      <c r="D376" s="22"/>
      <c r="O376" s="24"/>
    </row>
    <row r="377" spans="4:15" ht="13">
      <c r="D377" s="22"/>
      <c r="O377" s="24"/>
    </row>
    <row r="378" spans="4:15" ht="13">
      <c r="D378" s="22"/>
      <c r="O378" s="24"/>
    </row>
    <row r="379" spans="4:15" ht="13">
      <c r="D379" s="22"/>
      <c r="O379" s="24"/>
    </row>
    <row r="380" spans="4:15" ht="13">
      <c r="D380" s="22"/>
      <c r="O380" s="24"/>
    </row>
    <row r="381" spans="4:15" ht="13">
      <c r="D381" s="22"/>
      <c r="O381" s="24"/>
    </row>
    <row r="382" spans="4:15" ht="13">
      <c r="D382" s="22"/>
      <c r="O382" s="24"/>
    </row>
    <row r="383" spans="4:15" ht="13">
      <c r="D383" s="22"/>
      <c r="O383" s="24"/>
    </row>
    <row r="384" spans="4:15" ht="13">
      <c r="D384" s="22"/>
      <c r="O384" s="24"/>
    </row>
    <row r="385" spans="4:15" ht="13">
      <c r="D385" s="22"/>
      <c r="O385" s="24"/>
    </row>
    <row r="386" spans="4:15" ht="13">
      <c r="D386" s="22"/>
      <c r="O386" s="24"/>
    </row>
    <row r="387" spans="4:15" ht="13">
      <c r="D387" s="22"/>
      <c r="O387" s="24"/>
    </row>
    <row r="388" spans="4:15" ht="13">
      <c r="D388" s="22"/>
      <c r="O388" s="24"/>
    </row>
    <row r="389" spans="4:15" ht="13">
      <c r="D389" s="22"/>
      <c r="O389" s="24"/>
    </row>
    <row r="390" spans="4:15" ht="13">
      <c r="D390" s="22"/>
      <c r="O390" s="24"/>
    </row>
    <row r="391" spans="4:15" ht="13">
      <c r="D391" s="22"/>
      <c r="O391" s="24"/>
    </row>
    <row r="392" spans="4:15" ht="13">
      <c r="D392" s="22"/>
      <c r="O392" s="24"/>
    </row>
    <row r="393" spans="4:15" ht="13">
      <c r="D393" s="22"/>
      <c r="O393" s="24"/>
    </row>
    <row r="394" spans="4:15" ht="13">
      <c r="D394" s="22"/>
      <c r="O394" s="24"/>
    </row>
    <row r="395" spans="4:15" ht="13">
      <c r="D395" s="22"/>
      <c r="O395" s="24"/>
    </row>
    <row r="396" spans="4:15" ht="13">
      <c r="D396" s="22"/>
      <c r="O396" s="24"/>
    </row>
    <row r="397" spans="4:15" ht="13">
      <c r="D397" s="22"/>
      <c r="O397" s="24"/>
    </row>
    <row r="398" spans="4:15" ht="13">
      <c r="D398" s="22"/>
      <c r="O398" s="24"/>
    </row>
    <row r="399" spans="4:15" ht="13">
      <c r="D399" s="22"/>
      <c r="O399" s="24"/>
    </row>
    <row r="400" spans="4:15" ht="13">
      <c r="D400" s="22"/>
      <c r="O400" s="24"/>
    </row>
    <row r="401" spans="4:15" ht="13">
      <c r="D401" s="22"/>
      <c r="O401" s="24"/>
    </row>
    <row r="402" spans="4:15" ht="13">
      <c r="D402" s="22"/>
      <c r="O402" s="24"/>
    </row>
    <row r="403" spans="4:15" ht="13">
      <c r="D403" s="22"/>
      <c r="O403" s="24"/>
    </row>
    <row r="404" spans="4:15" ht="13">
      <c r="D404" s="22"/>
      <c r="O404" s="24"/>
    </row>
    <row r="405" spans="4:15" ht="13">
      <c r="D405" s="22"/>
      <c r="O405" s="24"/>
    </row>
    <row r="406" spans="4:15" ht="13">
      <c r="D406" s="22"/>
      <c r="O406" s="24"/>
    </row>
    <row r="407" spans="4:15" ht="13">
      <c r="D407" s="22"/>
      <c r="O407" s="24"/>
    </row>
    <row r="408" spans="4:15" ht="13">
      <c r="D408" s="22"/>
      <c r="O408" s="24"/>
    </row>
    <row r="409" spans="4:15" ht="13">
      <c r="D409" s="22"/>
      <c r="O409" s="24"/>
    </row>
    <row r="410" spans="4:15" ht="13">
      <c r="D410" s="22"/>
      <c r="O410" s="24"/>
    </row>
    <row r="411" spans="4:15" ht="13">
      <c r="D411" s="22"/>
      <c r="O411" s="24"/>
    </row>
    <row r="412" spans="4:15" ht="13">
      <c r="D412" s="22"/>
      <c r="O412" s="24"/>
    </row>
    <row r="413" spans="4:15" ht="13">
      <c r="D413" s="22"/>
      <c r="O413" s="24"/>
    </row>
    <row r="414" spans="4:15" ht="13">
      <c r="D414" s="22"/>
      <c r="O414" s="24"/>
    </row>
    <row r="415" spans="4:15" ht="13">
      <c r="D415" s="22"/>
      <c r="O415" s="24"/>
    </row>
    <row r="416" spans="4:15" ht="13">
      <c r="D416" s="22"/>
      <c r="O416" s="24"/>
    </row>
    <row r="417" spans="4:15" ht="13">
      <c r="D417" s="22"/>
      <c r="O417" s="24"/>
    </row>
    <row r="418" spans="4:15" ht="13">
      <c r="D418" s="22"/>
      <c r="O418" s="24"/>
    </row>
    <row r="419" spans="4:15" ht="13">
      <c r="D419" s="22"/>
      <c r="O419" s="24"/>
    </row>
    <row r="420" spans="4:15" ht="13">
      <c r="D420" s="22"/>
      <c r="O420" s="24"/>
    </row>
    <row r="421" spans="4:15" ht="13">
      <c r="D421" s="22"/>
      <c r="O421" s="24"/>
    </row>
    <row r="422" spans="4:15" ht="13">
      <c r="D422" s="22"/>
      <c r="O422" s="24"/>
    </row>
    <row r="423" spans="4:15" ht="13">
      <c r="D423" s="22"/>
      <c r="O423" s="24"/>
    </row>
    <row r="424" spans="4:15" ht="13">
      <c r="D424" s="22"/>
      <c r="O424" s="24"/>
    </row>
    <row r="425" spans="4:15" ht="13">
      <c r="D425" s="22"/>
      <c r="O425" s="24"/>
    </row>
    <row r="426" spans="4:15" ht="13">
      <c r="D426" s="22"/>
      <c r="O426" s="24"/>
    </row>
    <row r="427" spans="4:15" ht="13">
      <c r="D427" s="22"/>
      <c r="O427" s="24"/>
    </row>
    <row r="428" spans="4:15" ht="13">
      <c r="D428" s="22"/>
      <c r="O428" s="24"/>
    </row>
    <row r="429" spans="4:15" ht="13">
      <c r="D429" s="22"/>
      <c r="O429" s="24"/>
    </row>
    <row r="430" spans="4:15" ht="13">
      <c r="D430" s="22"/>
      <c r="O430" s="24"/>
    </row>
    <row r="431" spans="4:15" ht="13">
      <c r="D431" s="22"/>
      <c r="O431" s="24"/>
    </row>
    <row r="432" spans="4:15" ht="13">
      <c r="D432" s="22"/>
      <c r="O432" s="24"/>
    </row>
    <row r="433" spans="4:15" ht="13">
      <c r="D433" s="22"/>
      <c r="O433" s="24"/>
    </row>
    <row r="434" spans="4:15" ht="13">
      <c r="D434" s="22"/>
      <c r="O434" s="24"/>
    </row>
    <row r="435" spans="4:15" ht="13">
      <c r="D435" s="22"/>
      <c r="O435" s="24"/>
    </row>
    <row r="436" spans="4:15" ht="13">
      <c r="D436" s="22"/>
      <c r="O436" s="24"/>
    </row>
    <row r="437" spans="4:15" ht="13">
      <c r="D437" s="22"/>
      <c r="O437" s="24"/>
    </row>
    <row r="438" spans="4:15" ht="13">
      <c r="D438" s="22"/>
      <c r="O438" s="24"/>
    </row>
    <row r="439" spans="4:15" ht="13">
      <c r="D439" s="22"/>
      <c r="O439" s="24"/>
    </row>
    <row r="440" spans="4:15" ht="13">
      <c r="D440" s="22"/>
      <c r="O440" s="24"/>
    </row>
    <row r="441" spans="4:15" ht="13">
      <c r="D441" s="22"/>
      <c r="O441" s="24"/>
    </row>
    <row r="442" spans="4:15" ht="13">
      <c r="D442" s="22"/>
      <c r="O442" s="24"/>
    </row>
    <row r="443" spans="4:15" ht="13">
      <c r="D443" s="22"/>
      <c r="O443" s="24"/>
    </row>
    <row r="444" spans="4:15" ht="13">
      <c r="D444" s="22"/>
      <c r="O444" s="24"/>
    </row>
    <row r="445" spans="4:15" ht="13">
      <c r="D445" s="22"/>
      <c r="O445" s="24"/>
    </row>
    <row r="446" spans="4:15" ht="13">
      <c r="D446" s="22"/>
      <c r="O446" s="24"/>
    </row>
    <row r="447" spans="4:15" ht="13">
      <c r="D447" s="22"/>
      <c r="O447" s="24"/>
    </row>
    <row r="448" spans="4:15" ht="13">
      <c r="D448" s="22"/>
      <c r="O448" s="24"/>
    </row>
    <row r="449" spans="4:15" ht="13">
      <c r="D449" s="22"/>
      <c r="O449" s="24"/>
    </row>
    <row r="450" spans="4:15" ht="13">
      <c r="D450" s="22"/>
      <c r="O450" s="24"/>
    </row>
    <row r="451" spans="4:15" ht="13">
      <c r="D451" s="22"/>
      <c r="O451" s="24"/>
    </row>
    <row r="452" spans="4:15" ht="13">
      <c r="D452" s="22"/>
      <c r="O452" s="24"/>
    </row>
    <row r="453" spans="4:15" ht="13">
      <c r="D453" s="22"/>
      <c r="O453" s="24"/>
    </row>
    <row r="454" spans="4:15" ht="13">
      <c r="D454" s="22"/>
      <c r="O454" s="24"/>
    </row>
    <row r="455" spans="4:15" ht="13">
      <c r="D455" s="22"/>
      <c r="O455" s="24"/>
    </row>
    <row r="456" spans="4:15" ht="13">
      <c r="D456" s="22"/>
      <c r="O456" s="24"/>
    </row>
    <row r="457" spans="4:15" ht="13">
      <c r="D457" s="22"/>
      <c r="O457" s="24"/>
    </row>
    <row r="458" spans="4:15" ht="13">
      <c r="D458" s="22"/>
      <c r="O458" s="24"/>
    </row>
    <row r="459" spans="4:15" ht="13">
      <c r="D459" s="22"/>
      <c r="O459" s="24"/>
    </row>
    <row r="460" spans="4:15" ht="13">
      <c r="D460" s="22"/>
      <c r="O460" s="24"/>
    </row>
    <row r="461" spans="4:15" ht="13">
      <c r="D461" s="22"/>
      <c r="O461" s="24"/>
    </row>
    <row r="462" spans="4:15" ht="13">
      <c r="D462" s="22"/>
      <c r="O462" s="24"/>
    </row>
    <row r="463" spans="4:15" ht="13">
      <c r="D463" s="22"/>
      <c r="O463" s="24"/>
    </row>
    <row r="464" spans="4:15" ht="13">
      <c r="D464" s="22"/>
      <c r="O464" s="24"/>
    </row>
    <row r="465" spans="4:15" ht="13">
      <c r="D465" s="22"/>
      <c r="O465" s="24"/>
    </row>
    <row r="466" spans="4:15" ht="13">
      <c r="D466" s="22"/>
      <c r="O466" s="24"/>
    </row>
    <row r="467" spans="4:15" ht="13">
      <c r="D467" s="22"/>
      <c r="O467" s="24"/>
    </row>
    <row r="468" spans="4:15" ht="13">
      <c r="D468" s="22"/>
      <c r="O468" s="24"/>
    </row>
    <row r="469" spans="4:15" ht="13">
      <c r="D469" s="22"/>
      <c r="O469" s="24"/>
    </row>
    <row r="470" spans="4:15" ht="13">
      <c r="D470" s="22"/>
      <c r="O470" s="24"/>
    </row>
    <row r="471" spans="4:15" ht="13">
      <c r="D471" s="22"/>
      <c r="O471" s="24"/>
    </row>
    <row r="472" spans="4:15" ht="13">
      <c r="D472" s="22"/>
      <c r="O472" s="24"/>
    </row>
    <row r="473" spans="4:15" ht="13">
      <c r="D473" s="22"/>
      <c r="O473" s="24"/>
    </row>
    <row r="474" spans="4:15" ht="13">
      <c r="D474" s="22"/>
      <c r="O474" s="24"/>
    </row>
    <row r="475" spans="4:15" ht="13">
      <c r="D475" s="22"/>
      <c r="O475" s="24"/>
    </row>
    <row r="476" spans="4:15" ht="13">
      <c r="D476" s="22"/>
      <c r="O476" s="24"/>
    </row>
    <row r="477" spans="4:15" ht="13">
      <c r="D477" s="22"/>
      <c r="O477" s="24"/>
    </row>
    <row r="478" spans="4:15" ht="13">
      <c r="D478" s="22"/>
      <c r="O478" s="24"/>
    </row>
    <row r="479" spans="4:15" ht="13">
      <c r="D479" s="22"/>
      <c r="O479" s="24"/>
    </row>
    <row r="480" spans="4:15" ht="13">
      <c r="D480" s="22"/>
      <c r="O480" s="24"/>
    </row>
    <row r="481" spans="4:15" ht="13">
      <c r="D481" s="22"/>
      <c r="O481" s="24"/>
    </row>
    <row r="482" spans="4:15" ht="13">
      <c r="D482" s="22"/>
      <c r="O482" s="24"/>
    </row>
    <row r="483" spans="4:15" ht="13">
      <c r="D483" s="22"/>
      <c r="O483" s="24"/>
    </row>
    <row r="484" spans="4:15" ht="13">
      <c r="D484" s="22"/>
      <c r="O484" s="24"/>
    </row>
    <row r="485" spans="4:15" ht="13">
      <c r="D485" s="22"/>
      <c r="O485" s="24"/>
    </row>
    <row r="486" spans="4:15" ht="13">
      <c r="D486" s="22"/>
      <c r="O486" s="24"/>
    </row>
    <row r="487" spans="4:15" ht="13">
      <c r="D487" s="22"/>
      <c r="O487" s="24"/>
    </row>
    <row r="488" spans="4:15" ht="13">
      <c r="D488" s="22"/>
      <c r="O488" s="24"/>
    </row>
    <row r="489" spans="4:15" ht="13">
      <c r="D489" s="22"/>
      <c r="O489" s="24"/>
    </row>
    <row r="490" spans="4:15" ht="13">
      <c r="D490" s="22"/>
      <c r="O490" s="24"/>
    </row>
    <row r="491" spans="4:15" ht="13">
      <c r="D491" s="22"/>
      <c r="O491" s="24"/>
    </row>
    <row r="492" spans="4:15" ht="13">
      <c r="D492" s="22"/>
      <c r="O492" s="24"/>
    </row>
    <row r="493" spans="4:15" ht="13">
      <c r="D493" s="22"/>
      <c r="O493" s="24"/>
    </row>
    <row r="494" spans="4:15" ht="13">
      <c r="D494" s="22"/>
      <c r="O494" s="24"/>
    </row>
    <row r="495" spans="4:15" ht="13">
      <c r="D495" s="22"/>
      <c r="O495" s="24"/>
    </row>
    <row r="496" spans="4:15" ht="13">
      <c r="D496" s="22"/>
      <c r="O496" s="24"/>
    </row>
    <row r="497" spans="4:15" ht="13">
      <c r="D497" s="22"/>
      <c r="O497" s="24"/>
    </row>
    <row r="498" spans="4:15" ht="13">
      <c r="D498" s="22"/>
      <c r="O498" s="24"/>
    </row>
    <row r="499" spans="4:15" ht="13">
      <c r="D499" s="22"/>
      <c r="O499" s="24"/>
    </row>
    <row r="500" spans="4:15" ht="13">
      <c r="D500" s="22"/>
      <c r="O500" s="24"/>
    </row>
    <row r="501" spans="4:15" ht="13">
      <c r="D501" s="22"/>
      <c r="O501" s="24"/>
    </row>
    <row r="502" spans="4:15" ht="13">
      <c r="D502" s="22"/>
      <c r="O502" s="24"/>
    </row>
    <row r="503" spans="4:15" ht="13">
      <c r="D503" s="22"/>
      <c r="O503" s="24"/>
    </row>
    <row r="504" spans="4:15" ht="13">
      <c r="D504" s="22"/>
      <c r="O504" s="24"/>
    </row>
    <row r="505" spans="4:15" ht="13">
      <c r="D505" s="22"/>
      <c r="O505" s="24"/>
    </row>
    <row r="506" spans="4:15" ht="13">
      <c r="D506" s="22"/>
      <c r="O506" s="24"/>
    </row>
    <row r="507" spans="4:15" ht="13">
      <c r="D507" s="22"/>
      <c r="O507" s="24"/>
    </row>
    <row r="508" spans="4:15" ht="13">
      <c r="D508" s="22"/>
      <c r="O508" s="24"/>
    </row>
    <row r="509" spans="4:15" ht="13">
      <c r="D509" s="22"/>
      <c r="O509" s="24"/>
    </row>
    <row r="510" spans="4:15" ht="13">
      <c r="D510" s="22"/>
      <c r="O510" s="24"/>
    </row>
    <row r="511" spans="4:15" ht="13">
      <c r="D511" s="22"/>
      <c r="O511" s="24"/>
    </row>
    <row r="512" spans="4:15" ht="13">
      <c r="D512" s="22"/>
      <c r="O512" s="24"/>
    </row>
    <row r="513" spans="4:15" ht="13">
      <c r="D513" s="22"/>
      <c r="O513" s="24"/>
    </row>
    <row r="514" spans="4:15" ht="13">
      <c r="D514" s="22"/>
      <c r="O514" s="24"/>
    </row>
    <row r="515" spans="4:15" ht="13">
      <c r="D515" s="22"/>
      <c r="O515" s="24"/>
    </row>
    <row r="516" spans="4:15" ht="13">
      <c r="D516" s="22"/>
      <c r="O516" s="24"/>
    </row>
    <row r="517" spans="4:15" ht="13">
      <c r="D517" s="22"/>
      <c r="O517" s="24"/>
    </row>
    <row r="518" spans="4:15" ht="13">
      <c r="D518" s="22"/>
      <c r="O518" s="24"/>
    </row>
    <row r="519" spans="4:15" ht="13">
      <c r="D519" s="22"/>
      <c r="O519" s="24"/>
    </row>
    <row r="520" spans="4:15" ht="13">
      <c r="D520" s="22"/>
      <c r="O520" s="24"/>
    </row>
    <row r="521" spans="4:15" ht="13">
      <c r="D521" s="22"/>
      <c r="O521" s="24"/>
    </row>
    <row r="522" spans="4:15" ht="13">
      <c r="D522" s="22"/>
      <c r="O522" s="24"/>
    </row>
    <row r="523" spans="4:15" ht="13">
      <c r="D523" s="22"/>
      <c r="O523" s="24"/>
    </row>
    <row r="524" spans="4:15" ht="13">
      <c r="D524" s="22"/>
      <c r="O524" s="24"/>
    </row>
    <row r="525" spans="4:15" ht="13">
      <c r="D525" s="22"/>
      <c r="O525" s="24"/>
    </row>
    <row r="526" spans="4:15" ht="13">
      <c r="D526" s="22"/>
      <c r="O526" s="24"/>
    </row>
    <row r="527" spans="4:15" ht="13">
      <c r="D527" s="22"/>
      <c r="O527" s="24"/>
    </row>
    <row r="528" spans="4:15" ht="13">
      <c r="D528" s="22"/>
      <c r="O528" s="24"/>
    </row>
    <row r="529" spans="4:15" ht="13">
      <c r="D529" s="22"/>
      <c r="O529" s="24"/>
    </row>
    <row r="530" spans="4:15" ht="13">
      <c r="D530" s="22"/>
      <c r="O530" s="24"/>
    </row>
    <row r="531" spans="4:15" ht="13">
      <c r="D531" s="22"/>
      <c r="O531" s="24"/>
    </row>
    <row r="532" spans="4:15" ht="13">
      <c r="D532" s="22"/>
      <c r="O532" s="24"/>
    </row>
    <row r="533" spans="4:15" ht="13">
      <c r="D533" s="22"/>
      <c r="O533" s="24"/>
    </row>
    <row r="534" spans="4:15" ht="13">
      <c r="D534" s="22"/>
      <c r="O534" s="24"/>
    </row>
    <row r="535" spans="4:15" ht="13">
      <c r="D535" s="22"/>
      <c r="O535" s="24"/>
    </row>
    <row r="536" spans="4:15" ht="13">
      <c r="D536" s="22"/>
      <c r="O536" s="24"/>
    </row>
    <row r="537" spans="4:15" ht="13">
      <c r="D537" s="22"/>
      <c r="O537" s="24"/>
    </row>
    <row r="538" spans="4:15" ht="13">
      <c r="D538" s="22"/>
      <c r="O538" s="24"/>
    </row>
    <row r="539" spans="4:15" ht="13">
      <c r="D539" s="22"/>
      <c r="O539" s="24"/>
    </row>
    <row r="540" spans="4:15" ht="13">
      <c r="D540" s="22"/>
      <c r="O540" s="24"/>
    </row>
    <row r="541" spans="4:15" ht="13">
      <c r="D541" s="22"/>
      <c r="O541" s="24"/>
    </row>
    <row r="542" spans="4:15" ht="13">
      <c r="D542" s="22"/>
      <c r="O542" s="24"/>
    </row>
    <row r="543" spans="4:15" ht="13">
      <c r="D543" s="22"/>
      <c r="O543" s="24"/>
    </row>
    <row r="544" spans="4:15" ht="13">
      <c r="D544" s="22"/>
      <c r="O544" s="24"/>
    </row>
    <row r="545" spans="4:15" ht="13">
      <c r="D545" s="22"/>
      <c r="O545" s="24"/>
    </row>
    <row r="546" spans="4:15" ht="13">
      <c r="D546" s="22"/>
      <c r="O546" s="24"/>
    </row>
    <row r="547" spans="4:15" ht="13">
      <c r="D547" s="22"/>
      <c r="O547" s="24"/>
    </row>
    <row r="548" spans="4:15" ht="13">
      <c r="D548" s="22"/>
      <c r="O548" s="24"/>
    </row>
    <row r="549" spans="4:15" ht="13">
      <c r="D549" s="22"/>
      <c r="O549" s="24"/>
    </row>
    <row r="550" spans="4:15" ht="13">
      <c r="D550" s="22"/>
      <c r="O550" s="24"/>
    </row>
    <row r="551" spans="4:15" ht="13">
      <c r="D551" s="22"/>
      <c r="O551" s="24"/>
    </row>
    <row r="552" spans="4:15" ht="13">
      <c r="D552" s="22"/>
      <c r="O552" s="24"/>
    </row>
    <row r="553" spans="4:15" ht="13">
      <c r="D553" s="22"/>
      <c r="O553" s="24"/>
    </row>
    <row r="554" spans="4:15" ht="13">
      <c r="D554" s="22"/>
      <c r="O554" s="24"/>
    </row>
    <row r="555" spans="4:15" ht="13">
      <c r="D555" s="22"/>
      <c r="O555" s="24"/>
    </row>
    <row r="556" spans="4:15" ht="13">
      <c r="D556" s="22"/>
      <c r="O556" s="24"/>
    </row>
    <row r="557" spans="4:15" ht="13">
      <c r="D557" s="22"/>
      <c r="O557" s="24"/>
    </row>
    <row r="558" spans="4:15" ht="13">
      <c r="D558" s="22"/>
      <c r="O558" s="24"/>
    </row>
    <row r="559" spans="4:15" ht="13">
      <c r="D559" s="22"/>
      <c r="O559" s="24"/>
    </row>
    <row r="560" spans="4:15" ht="13">
      <c r="D560" s="22"/>
      <c r="O560" s="24"/>
    </row>
    <row r="561" spans="4:15" ht="13">
      <c r="D561" s="22"/>
      <c r="O561" s="24"/>
    </row>
    <row r="562" spans="4:15" ht="13">
      <c r="D562" s="22"/>
      <c r="O562" s="24"/>
    </row>
    <row r="563" spans="4:15" ht="13">
      <c r="D563" s="22"/>
      <c r="O563" s="24"/>
    </row>
    <row r="564" spans="4:15" ht="13">
      <c r="D564" s="22"/>
      <c r="O564" s="24"/>
    </row>
    <row r="565" spans="4:15" ht="13">
      <c r="D565" s="22"/>
      <c r="O565" s="24"/>
    </row>
    <row r="566" spans="4:15" ht="13">
      <c r="D566" s="22"/>
      <c r="O566" s="24"/>
    </row>
    <row r="567" spans="4:15" ht="13">
      <c r="D567" s="22"/>
      <c r="O567" s="24"/>
    </row>
    <row r="568" spans="4:15" ht="13">
      <c r="D568" s="22"/>
      <c r="O568" s="24"/>
    </row>
    <row r="569" spans="4:15" ht="13">
      <c r="D569" s="22"/>
      <c r="O569" s="24"/>
    </row>
    <row r="570" spans="4:15" ht="13">
      <c r="D570" s="22"/>
      <c r="O570" s="24"/>
    </row>
    <row r="571" spans="4:15" ht="13">
      <c r="D571" s="22"/>
      <c r="O571" s="24"/>
    </row>
    <row r="572" spans="4:15" ht="13">
      <c r="D572" s="22"/>
      <c r="O572" s="24"/>
    </row>
    <row r="573" spans="4:15" ht="13">
      <c r="D573" s="22"/>
      <c r="O573" s="24"/>
    </row>
    <row r="574" spans="4:15" ht="13">
      <c r="D574" s="22"/>
      <c r="O574" s="24"/>
    </row>
    <row r="575" spans="4:15" ht="13">
      <c r="D575" s="22"/>
      <c r="O575" s="24"/>
    </row>
    <row r="576" spans="4:15" ht="13">
      <c r="D576" s="22"/>
      <c r="O576" s="24"/>
    </row>
    <row r="577" spans="4:15" ht="13">
      <c r="D577" s="22"/>
      <c r="O577" s="24"/>
    </row>
    <row r="578" spans="4:15" ht="13">
      <c r="D578" s="22"/>
      <c r="O578" s="24"/>
    </row>
    <row r="579" spans="4:15" ht="13">
      <c r="D579" s="22"/>
      <c r="O579" s="24"/>
    </row>
    <row r="580" spans="4:15" ht="13">
      <c r="D580" s="22"/>
      <c r="O580" s="24"/>
    </row>
    <row r="581" spans="4:15" ht="13">
      <c r="D581" s="22"/>
      <c r="O581" s="24"/>
    </row>
    <row r="582" spans="4:15" ht="13">
      <c r="D582" s="22"/>
      <c r="O582" s="24"/>
    </row>
    <row r="583" spans="4:15" ht="13">
      <c r="D583" s="22"/>
      <c r="O583" s="24"/>
    </row>
    <row r="584" spans="4:15" ht="13">
      <c r="D584" s="22"/>
      <c r="O584" s="24"/>
    </row>
    <row r="585" spans="4:15" ht="13">
      <c r="D585" s="22"/>
      <c r="O585" s="24"/>
    </row>
    <row r="586" spans="4:15" ht="13">
      <c r="D586" s="22"/>
      <c r="O586" s="24"/>
    </row>
    <row r="587" spans="4:15" ht="13">
      <c r="D587" s="22"/>
      <c r="O587" s="24"/>
    </row>
    <row r="588" spans="4:15" ht="13">
      <c r="D588" s="22"/>
      <c r="O588" s="24"/>
    </row>
    <row r="589" spans="4:15" ht="13">
      <c r="D589" s="22"/>
      <c r="O589" s="24"/>
    </row>
    <row r="590" spans="4:15" ht="13">
      <c r="D590" s="22"/>
      <c r="O590" s="24"/>
    </row>
    <row r="591" spans="4:15" ht="13">
      <c r="D591" s="22"/>
      <c r="O591" s="24"/>
    </row>
    <row r="592" spans="4:15" ht="13">
      <c r="D592" s="22"/>
      <c r="O592" s="24"/>
    </row>
    <row r="593" spans="4:15" ht="13">
      <c r="D593" s="22"/>
      <c r="O593" s="24"/>
    </row>
    <row r="594" spans="4:15" ht="13">
      <c r="D594" s="22"/>
      <c r="O594" s="24"/>
    </row>
    <row r="595" spans="4:15" ht="13">
      <c r="D595" s="22"/>
      <c r="O595" s="24"/>
    </row>
    <row r="596" spans="4:15" ht="13">
      <c r="D596" s="22"/>
      <c r="O596" s="24"/>
    </row>
    <row r="597" spans="4:15" ht="13">
      <c r="D597" s="22"/>
      <c r="O597" s="24"/>
    </row>
    <row r="598" spans="4:15" ht="13">
      <c r="D598" s="22"/>
      <c r="O598" s="24"/>
    </row>
    <row r="599" spans="4:15" ht="13">
      <c r="D599" s="22"/>
      <c r="O599" s="24"/>
    </row>
    <row r="600" spans="4:15" ht="13">
      <c r="D600" s="22"/>
      <c r="O600" s="24"/>
    </row>
    <row r="601" spans="4:15" ht="13">
      <c r="D601" s="22"/>
      <c r="O601" s="24"/>
    </row>
    <row r="602" spans="4:15" ht="13">
      <c r="D602" s="22"/>
      <c r="O602" s="24"/>
    </row>
    <row r="603" spans="4:15" ht="13">
      <c r="D603" s="22"/>
      <c r="O603" s="24"/>
    </row>
    <row r="604" spans="4:15" ht="13">
      <c r="D604" s="22"/>
      <c r="O604" s="24"/>
    </row>
    <row r="605" spans="4:15" ht="13">
      <c r="D605" s="22"/>
      <c r="O605" s="24"/>
    </row>
    <row r="606" spans="4:15" ht="13">
      <c r="D606" s="22"/>
      <c r="O606" s="24"/>
    </row>
    <row r="607" spans="4:15" ht="13">
      <c r="D607" s="22"/>
      <c r="O607" s="24"/>
    </row>
    <row r="608" spans="4:15" ht="13">
      <c r="D608" s="22"/>
      <c r="O608" s="24"/>
    </row>
    <row r="609" spans="4:15" ht="13">
      <c r="D609" s="22"/>
      <c r="O609" s="24"/>
    </row>
    <row r="610" spans="4:15" ht="13">
      <c r="D610" s="22"/>
      <c r="O610" s="24"/>
    </row>
    <row r="611" spans="4:15" ht="13">
      <c r="D611" s="22"/>
      <c r="O611" s="24"/>
    </row>
    <row r="612" spans="4:15" ht="13">
      <c r="D612" s="22"/>
      <c r="O612" s="24"/>
    </row>
    <row r="613" spans="4:15" ht="13">
      <c r="D613" s="22"/>
      <c r="O613" s="24"/>
    </row>
    <row r="614" spans="4:15" ht="13">
      <c r="D614" s="22"/>
      <c r="O614" s="24"/>
    </row>
    <row r="615" spans="4:15" ht="13">
      <c r="D615" s="22"/>
      <c r="O615" s="24"/>
    </row>
    <row r="616" spans="4:15" ht="13">
      <c r="D616" s="22"/>
      <c r="O616" s="24"/>
    </row>
    <row r="617" spans="4:15" ht="13">
      <c r="D617" s="22"/>
      <c r="O617" s="24"/>
    </row>
    <row r="618" spans="4:15" ht="13">
      <c r="D618" s="22"/>
      <c r="O618" s="24"/>
    </row>
    <row r="619" spans="4:15" ht="13">
      <c r="D619" s="22"/>
      <c r="O619" s="24"/>
    </row>
    <row r="620" spans="4:15" ht="13">
      <c r="D620" s="22"/>
      <c r="O620" s="24"/>
    </row>
    <row r="621" spans="4:15" ht="13">
      <c r="D621" s="22"/>
      <c r="O621" s="24"/>
    </row>
    <row r="622" spans="4:15" ht="13">
      <c r="D622" s="22"/>
      <c r="O622" s="24"/>
    </row>
    <row r="623" spans="4:15" ht="13">
      <c r="D623" s="22"/>
      <c r="O623" s="24"/>
    </row>
    <row r="624" spans="4:15" ht="13">
      <c r="D624" s="22"/>
      <c r="O624" s="24"/>
    </row>
    <row r="625" spans="4:15" ht="13">
      <c r="D625" s="22"/>
      <c r="O625" s="24"/>
    </row>
    <row r="626" spans="4:15" ht="13">
      <c r="D626" s="22"/>
      <c r="O626" s="24"/>
    </row>
    <row r="627" spans="4:15" ht="13">
      <c r="D627" s="22"/>
      <c r="O627" s="24"/>
    </row>
    <row r="628" spans="4:15" ht="13">
      <c r="D628" s="22"/>
      <c r="O628" s="24"/>
    </row>
    <row r="629" spans="4:15" ht="13">
      <c r="D629" s="22"/>
      <c r="O629" s="24"/>
    </row>
    <row r="630" spans="4:15" ht="13">
      <c r="D630" s="22"/>
      <c r="O630" s="24"/>
    </row>
    <row r="631" spans="4:15" ht="13">
      <c r="D631" s="22"/>
      <c r="O631" s="24"/>
    </row>
    <row r="632" spans="4:15" ht="13">
      <c r="D632" s="22"/>
      <c r="O632" s="24"/>
    </row>
    <row r="633" spans="4:15" ht="13">
      <c r="D633" s="22"/>
      <c r="O633" s="24"/>
    </row>
    <row r="634" spans="4:15" ht="13">
      <c r="D634" s="22"/>
      <c r="O634" s="24"/>
    </row>
    <row r="635" spans="4:15" ht="13">
      <c r="D635" s="22"/>
      <c r="O635" s="24"/>
    </row>
    <row r="636" spans="4:15" ht="13">
      <c r="D636" s="22"/>
      <c r="O636" s="24"/>
    </row>
    <row r="637" spans="4:15" ht="13">
      <c r="D637" s="22"/>
      <c r="O637" s="24"/>
    </row>
    <row r="638" spans="4:15" ht="13">
      <c r="D638" s="22"/>
      <c r="O638" s="24"/>
    </row>
    <row r="639" spans="4:15" ht="13">
      <c r="D639" s="22"/>
      <c r="O639" s="24"/>
    </row>
    <row r="640" spans="4:15" ht="13">
      <c r="D640" s="22"/>
      <c r="O640" s="24"/>
    </row>
    <row r="641" spans="4:15" ht="13">
      <c r="D641" s="22"/>
      <c r="O641" s="24"/>
    </row>
    <row r="642" spans="4:15" ht="13">
      <c r="D642" s="22"/>
      <c r="O642" s="24"/>
    </row>
    <row r="643" spans="4:15" ht="13">
      <c r="D643" s="22"/>
      <c r="O643" s="24"/>
    </row>
    <row r="644" spans="4:15" ht="13">
      <c r="D644" s="22"/>
      <c r="O644" s="24"/>
    </row>
    <row r="645" spans="4:15" ht="13">
      <c r="D645" s="22"/>
      <c r="O645" s="24"/>
    </row>
    <row r="646" spans="4:15" ht="13">
      <c r="D646" s="22"/>
      <c r="O646" s="24"/>
    </row>
    <row r="647" spans="4:15" ht="13">
      <c r="D647" s="22"/>
      <c r="O647" s="24"/>
    </row>
    <row r="648" spans="4:15" ht="13">
      <c r="D648" s="22"/>
      <c r="O648" s="24"/>
    </row>
    <row r="649" spans="4:15" ht="13">
      <c r="D649" s="22"/>
      <c r="O649" s="24"/>
    </row>
    <row r="650" spans="4:15" ht="13">
      <c r="D650" s="22"/>
      <c r="O650" s="24"/>
    </row>
    <row r="651" spans="4:15" ht="13">
      <c r="D651" s="22"/>
      <c r="O651" s="24"/>
    </row>
    <row r="652" spans="4:15" ht="13">
      <c r="D652" s="22"/>
      <c r="O652" s="24"/>
    </row>
    <row r="653" spans="4:15" ht="13">
      <c r="D653" s="22"/>
      <c r="O653" s="24"/>
    </row>
    <row r="654" spans="4:15" ht="13">
      <c r="D654" s="22"/>
      <c r="O654" s="24"/>
    </row>
    <row r="655" spans="4:15" ht="13">
      <c r="D655" s="22"/>
      <c r="O655" s="24"/>
    </row>
    <row r="656" spans="4:15" ht="13">
      <c r="D656" s="22"/>
      <c r="O656" s="24"/>
    </row>
    <row r="657" spans="4:15" ht="13">
      <c r="D657" s="22"/>
      <c r="O657" s="24"/>
    </row>
    <row r="658" spans="4:15" ht="13">
      <c r="D658" s="22"/>
      <c r="O658" s="24"/>
    </row>
    <row r="659" spans="4:15" ht="13">
      <c r="D659" s="22"/>
      <c r="O659" s="24"/>
    </row>
    <row r="660" spans="4:15" ht="13">
      <c r="D660" s="22"/>
      <c r="O660" s="24"/>
    </row>
    <row r="661" spans="4:15" ht="13">
      <c r="D661" s="22"/>
      <c r="O661" s="24"/>
    </row>
    <row r="662" spans="4:15" ht="13">
      <c r="D662" s="22"/>
      <c r="O662" s="24"/>
    </row>
    <row r="663" spans="4:15" ht="13">
      <c r="D663" s="22"/>
      <c r="O663" s="24"/>
    </row>
    <row r="664" spans="4:15" ht="13">
      <c r="D664" s="22"/>
      <c r="O664" s="24"/>
    </row>
    <row r="665" spans="4:15" ht="13">
      <c r="D665" s="22"/>
      <c r="O665" s="24"/>
    </row>
    <row r="666" spans="4:15" ht="13">
      <c r="D666" s="22"/>
      <c r="O666" s="24"/>
    </row>
    <row r="667" spans="4:15" ht="13">
      <c r="D667" s="22"/>
      <c r="O667" s="24"/>
    </row>
    <row r="668" spans="4:15" ht="13">
      <c r="D668" s="22"/>
      <c r="O668" s="24"/>
    </row>
    <row r="669" spans="4:15" ht="13">
      <c r="D669" s="22"/>
      <c r="O669" s="24"/>
    </row>
    <row r="670" spans="4:15" ht="13">
      <c r="D670" s="22"/>
      <c r="O670" s="24"/>
    </row>
    <row r="671" spans="4:15" ht="13">
      <c r="D671" s="22"/>
      <c r="O671" s="24"/>
    </row>
    <row r="672" spans="4:15" ht="13">
      <c r="D672" s="22"/>
      <c r="O672" s="24"/>
    </row>
    <row r="673" spans="4:15" ht="13">
      <c r="D673" s="22"/>
      <c r="O673" s="24"/>
    </row>
    <row r="674" spans="4:15" ht="13">
      <c r="D674" s="22"/>
      <c r="O674" s="24"/>
    </row>
    <row r="675" spans="4:15" ht="13">
      <c r="D675" s="22"/>
      <c r="O675" s="24"/>
    </row>
    <row r="676" spans="4:15" ht="13">
      <c r="D676" s="22"/>
      <c r="O676" s="24"/>
    </row>
    <row r="677" spans="4:15" ht="13">
      <c r="D677" s="22"/>
      <c r="O677" s="24"/>
    </row>
    <row r="678" spans="4:15" ht="13">
      <c r="D678" s="22"/>
      <c r="O678" s="24"/>
    </row>
    <row r="679" spans="4:15" ht="13">
      <c r="D679" s="22"/>
      <c r="O679" s="24"/>
    </row>
    <row r="680" spans="4:15" ht="13">
      <c r="D680" s="22"/>
      <c r="O680" s="24"/>
    </row>
    <row r="681" spans="4:15" ht="13">
      <c r="D681" s="22"/>
      <c r="O681" s="24"/>
    </row>
    <row r="682" spans="4:15" ht="13">
      <c r="D682" s="22"/>
      <c r="O682" s="24"/>
    </row>
    <row r="683" spans="4:15" ht="13">
      <c r="D683" s="22"/>
      <c r="O683" s="24"/>
    </row>
    <row r="684" spans="4:15" ht="13">
      <c r="D684" s="22"/>
      <c r="O684" s="24"/>
    </row>
    <row r="685" spans="4:15" ht="13">
      <c r="D685" s="22"/>
      <c r="O685" s="24"/>
    </row>
    <row r="686" spans="4:15" ht="13">
      <c r="D686" s="22"/>
      <c r="O686" s="24"/>
    </row>
    <row r="687" spans="4:15" ht="13">
      <c r="D687" s="22"/>
      <c r="O687" s="24"/>
    </row>
    <row r="688" spans="4:15" ht="13">
      <c r="D688" s="22"/>
      <c r="O688" s="24"/>
    </row>
    <row r="689" spans="4:15" ht="13">
      <c r="D689" s="22"/>
      <c r="O689" s="24"/>
    </row>
    <row r="690" spans="4:15" ht="13">
      <c r="D690" s="22"/>
      <c r="O690" s="24"/>
    </row>
    <row r="691" spans="4:15" ht="13">
      <c r="D691" s="22"/>
      <c r="O691" s="24"/>
    </row>
    <row r="692" spans="4:15" ht="13">
      <c r="D692" s="22"/>
      <c r="O692" s="24"/>
    </row>
    <row r="693" spans="4:15" ht="13">
      <c r="D693" s="22"/>
      <c r="O693" s="24"/>
    </row>
    <row r="694" spans="4:15" ht="13">
      <c r="D694" s="22"/>
      <c r="O694" s="24"/>
    </row>
    <row r="695" spans="4:15" ht="13">
      <c r="D695" s="22"/>
      <c r="O695" s="24"/>
    </row>
    <row r="696" spans="4:15" ht="13">
      <c r="D696" s="22"/>
      <c r="O696" s="24"/>
    </row>
    <row r="697" spans="4:15" ht="13">
      <c r="D697" s="22"/>
      <c r="O697" s="24"/>
    </row>
    <row r="698" spans="4:15" ht="13">
      <c r="D698" s="22"/>
      <c r="O698" s="24"/>
    </row>
    <row r="699" spans="4:15" ht="13">
      <c r="D699" s="22"/>
      <c r="O699" s="24"/>
    </row>
    <row r="700" spans="4:15" ht="13">
      <c r="D700" s="22"/>
      <c r="O700" s="24"/>
    </row>
    <row r="701" spans="4:15" ht="13">
      <c r="D701" s="22"/>
      <c r="O701" s="24"/>
    </row>
    <row r="702" spans="4:15" ht="13">
      <c r="D702" s="22"/>
      <c r="O702" s="24"/>
    </row>
    <row r="703" spans="4:15" ht="13">
      <c r="D703" s="22"/>
      <c r="O703" s="24"/>
    </row>
    <row r="704" spans="4:15" ht="13">
      <c r="D704" s="22"/>
      <c r="O704" s="24"/>
    </row>
    <row r="705" spans="4:15" ht="13">
      <c r="D705" s="22"/>
      <c r="O705" s="24"/>
    </row>
    <row r="706" spans="4:15" ht="13">
      <c r="D706" s="22"/>
      <c r="O706" s="24"/>
    </row>
    <row r="707" spans="4:15" ht="13">
      <c r="D707" s="22"/>
      <c r="O707" s="24"/>
    </row>
    <row r="708" spans="4:15" ht="13">
      <c r="D708" s="22"/>
      <c r="O708" s="24"/>
    </row>
    <row r="709" spans="4:15" ht="13">
      <c r="D709" s="22"/>
      <c r="O709" s="24"/>
    </row>
    <row r="710" spans="4:15" ht="13">
      <c r="D710" s="22"/>
      <c r="O710" s="24"/>
    </row>
    <row r="711" spans="4:15" ht="13">
      <c r="D711" s="22"/>
      <c r="O711" s="24"/>
    </row>
    <row r="712" spans="4:15" ht="13">
      <c r="D712" s="22"/>
      <c r="O712" s="24"/>
    </row>
    <row r="713" spans="4:15" ht="13">
      <c r="D713" s="22"/>
      <c r="O713" s="24"/>
    </row>
    <row r="714" spans="4:15" ht="13">
      <c r="D714" s="22"/>
      <c r="O714" s="24"/>
    </row>
    <row r="715" spans="4:15" ht="13">
      <c r="D715" s="22"/>
      <c r="O715" s="24"/>
    </row>
    <row r="716" spans="4:15" ht="13">
      <c r="D716" s="22"/>
      <c r="O716" s="24"/>
    </row>
    <row r="717" spans="4:15" ht="13">
      <c r="D717" s="22"/>
      <c r="O717" s="24"/>
    </row>
    <row r="718" spans="4:15" ht="13">
      <c r="D718" s="22"/>
      <c r="O718" s="24"/>
    </row>
    <row r="719" spans="4:15" ht="13">
      <c r="D719" s="22"/>
      <c r="O719" s="24"/>
    </row>
    <row r="720" spans="4:15" ht="13">
      <c r="D720" s="22"/>
      <c r="O720" s="24"/>
    </row>
    <row r="721" spans="4:15" ht="13">
      <c r="D721" s="22"/>
      <c r="O721" s="24"/>
    </row>
    <row r="722" spans="4:15" ht="13">
      <c r="D722" s="22"/>
      <c r="O722" s="24"/>
    </row>
    <row r="723" spans="4:15" ht="13">
      <c r="D723" s="22"/>
      <c r="O723" s="24"/>
    </row>
    <row r="724" spans="4:15" ht="13">
      <c r="D724" s="22"/>
      <c r="O724" s="24"/>
    </row>
    <row r="725" spans="4:15" ht="13">
      <c r="D725" s="22"/>
      <c r="O725" s="24"/>
    </row>
    <row r="726" spans="4:15" ht="13">
      <c r="D726" s="22"/>
      <c r="O726" s="24"/>
    </row>
    <row r="727" spans="4:15" ht="13">
      <c r="D727" s="22"/>
      <c r="O727" s="24"/>
    </row>
    <row r="728" spans="4:15" ht="13">
      <c r="D728" s="22"/>
      <c r="O728" s="24"/>
    </row>
    <row r="729" spans="4:15" ht="13">
      <c r="D729" s="22"/>
      <c r="O729" s="24"/>
    </row>
    <row r="730" spans="4:15" ht="13">
      <c r="D730" s="22"/>
      <c r="O730" s="24"/>
    </row>
    <row r="731" spans="4:15" ht="13">
      <c r="D731" s="22"/>
      <c r="O731" s="24"/>
    </row>
    <row r="732" spans="4:15" ht="13">
      <c r="D732" s="22"/>
      <c r="O732" s="24"/>
    </row>
    <row r="733" spans="4:15" ht="13">
      <c r="D733" s="22"/>
      <c r="O733" s="24"/>
    </row>
    <row r="734" spans="4:15" ht="13">
      <c r="D734" s="22"/>
      <c r="O734" s="24"/>
    </row>
    <row r="735" spans="4:15" ht="13">
      <c r="D735" s="22"/>
      <c r="O735" s="24"/>
    </row>
    <row r="736" spans="4:15" ht="13">
      <c r="D736" s="22"/>
      <c r="O736" s="24"/>
    </row>
    <row r="737" spans="4:15" ht="13">
      <c r="D737" s="22"/>
      <c r="O737" s="24"/>
    </row>
    <row r="738" spans="4:15" ht="13">
      <c r="D738" s="22"/>
      <c r="O738" s="24"/>
    </row>
    <row r="739" spans="4:15" ht="13">
      <c r="D739" s="22"/>
      <c r="O739" s="24"/>
    </row>
    <row r="740" spans="4:15" ht="13">
      <c r="D740" s="22"/>
      <c r="O740" s="24"/>
    </row>
    <row r="741" spans="4:15" ht="13">
      <c r="D741" s="22"/>
      <c r="O741" s="24"/>
    </row>
    <row r="742" spans="4:15" ht="13">
      <c r="D742" s="22"/>
      <c r="O742" s="24"/>
    </row>
    <row r="743" spans="4:15" ht="13">
      <c r="D743" s="22"/>
      <c r="O743" s="24"/>
    </row>
    <row r="744" spans="4:15" ht="13">
      <c r="D744" s="22"/>
      <c r="O744" s="24"/>
    </row>
    <row r="745" spans="4:15" ht="13">
      <c r="D745" s="22"/>
      <c r="O745" s="24"/>
    </row>
    <row r="746" spans="4:15" ht="13">
      <c r="D746" s="22"/>
      <c r="O746" s="24"/>
    </row>
    <row r="747" spans="4:15" ht="13">
      <c r="D747" s="22"/>
      <c r="O747" s="24"/>
    </row>
    <row r="748" spans="4:15" ht="13">
      <c r="D748" s="22"/>
      <c r="O748" s="24"/>
    </row>
    <row r="749" spans="4:15" ht="13">
      <c r="D749" s="22"/>
      <c r="O749" s="24"/>
    </row>
    <row r="750" spans="4:15" ht="13">
      <c r="D750" s="22"/>
      <c r="O750" s="24"/>
    </row>
    <row r="751" spans="4:15" ht="13">
      <c r="D751" s="22"/>
      <c r="O751" s="24"/>
    </row>
    <row r="752" spans="4:15" ht="13">
      <c r="D752" s="22"/>
      <c r="O752" s="24"/>
    </row>
    <row r="753" spans="4:15" ht="13">
      <c r="D753" s="22"/>
      <c r="O753" s="24"/>
    </row>
    <row r="754" spans="4:15" ht="13">
      <c r="D754" s="22"/>
      <c r="O754" s="24"/>
    </row>
    <row r="755" spans="4:15" ht="13">
      <c r="D755" s="22"/>
      <c r="O755" s="24"/>
    </row>
    <row r="756" spans="4:15" ht="13">
      <c r="D756" s="22"/>
      <c r="O756" s="24"/>
    </row>
    <row r="757" spans="4:15" ht="13">
      <c r="D757" s="22"/>
      <c r="O757" s="24"/>
    </row>
    <row r="758" spans="4:15" ht="13">
      <c r="D758" s="22"/>
      <c r="O758" s="24"/>
    </row>
    <row r="759" spans="4:15" ht="13">
      <c r="D759" s="22"/>
      <c r="O759" s="24"/>
    </row>
    <row r="760" spans="4:15" ht="13">
      <c r="D760" s="22"/>
      <c r="O760" s="24"/>
    </row>
    <row r="761" spans="4:15" ht="13">
      <c r="D761" s="22"/>
      <c r="O761" s="24"/>
    </row>
    <row r="762" spans="4:15" ht="13">
      <c r="D762" s="22"/>
      <c r="O762" s="24"/>
    </row>
    <row r="763" spans="4:15" ht="13">
      <c r="D763" s="22"/>
      <c r="O763" s="24"/>
    </row>
    <row r="764" spans="4:15" ht="13">
      <c r="D764" s="22"/>
      <c r="O764" s="24"/>
    </row>
    <row r="765" spans="4:15" ht="13">
      <c r="D765" s="22"/>
      <c r="O765" s="24"/>
    </row>
    <row r="766" spans="4:15" ht="13">
      <c r="D766" s="22"/>
      <c r="O766" s="24"/>
    </row>
    <row r="767" spans="4:15" ht="13">
      <c r="D767" s="22"/>
      <c r="O767" s="24"/>
    </row>
    <row r="768" spans="4:15" ht="13">
      <c r="D768" s="22"/>
      <c r="O768" s="24"/>
    </row>
    <row r="769" spans="4:15" ht="13">
      <c r="D769" s="22"/>
      <c r="O769" s="24"/>
    </row>
    <row r="770" spans="4:15" ht="13">
      <c r="D770" s="22"/>
      <c r="O770" s="24"/>
    </row>
    <row r="771" spans="4:15" ht="13">
      <c r="D771" s="22"/>
      <c r="O771" s="24"/>
    </row>
    <row r="772" spans="4:15" ht="13">
      <c r="D772" s="22"/>
      <c r="O772" s="24"/>
    </row>
    <row r="773" spans="4:15" ht="13">
      <c r="D773" s="22"/>
      <c r="O773" s="24"/>
    </row>
    <row r="774" spans="4:15" ht="13">
      <c r="D774" s="22"/>
      <c r="O774" s="24"/>
    </row>
    <row r="775" spans="4:15" ht="13">
      <c r="D775" s="22"/>
      <c r="O775" s="24"/>
    </row>
    <row r="776" spans="4:15" ht="13">
      <c r="D776" s="22"/>
      <c r="O776" s="24"/>
    </row>
    <row r="777" spans="4:15" ht="13">
      <c r="D777" s="22"/>
      <c r="O777" s="24"/>
    </row>
    <row r="778" spans="4:15" ht="13">
      <c r="D778" s="22"/>
      <c r="O778" s="24"/>
    </row>
    <row r="779" spans="4:15" ht="13">
      <c r="D779" s="22"/>
      <c r="O779" s="24"/>
    </row>
    <row r="780" spans="4:15" ht="13">
      <c r="D780" s="22"/>
      <c r="O780" s="24"/>
    </row>
    <row r="781" spans="4:15" ht="13">
      <c r="D781" s="22"/>
      <c r="O781" s="24"/>
    </row>
    <row r="782" spans="4:15" ht="13">
      <c r="D782" s="22"/>
      <c r="O782" s="24"/>
    </row>
    <row r="783" spans="4:15" ht="13">
      <c r="D783" s="22"/>
      <c r="O783" s="24"/>
    </row>
    <row r="784" spans="4:15" ht="13">
      <c r="D784" s="22"/>
      <c r="O784" s="24"/>
    </row>
    <row r="785" spans="4:15" ht="13">
      <c r="D785" s="22"/>
      <c r="O785" s="24"/>
    </row>
    <row r="786" spans="4:15" ht="13">
      <c r="D786" s="22"/>
      <c r="O786" s="24"/>
    </row>
    <row r="787" spans="4:15" ht="13">
      <c r="D787" s="22"/>
      <c r="O787" s="24"/>
    </row>
    <row r="788" spans="4:15" ht="13">
      <c r="D788" s="22"/>
      <c r="O788" s="24"/>
    </row>
    <row r="789" spans="4:15" ht="13">
      <c r="D789" s="22"/>
      <c r="O789" s="24"/>
    </row>
    <row r="790" spans="4:15" ht="13">
      <c r="D790" s="22"/>
      <c r="O790" s="24"/>
    </row>
    <row r="791" spans="4:15" ht="13">
      <c r="D791" s="22"/>
      <c r="O791" s="24"/>
    </row>
    <row r="792" spans="4:15" ht="13">
      <c r="D792" s="22"/>
      <c r="O792" s="24"/>
    </row>
    <row r="793" spans="4:15" ht="13">
      <c r="D793" s="22"/>
      <c r="O793" s="24"/>
    </row>
    <row r="794" spans="4:15" ht="13">
      <c r="D794" s="22"/>
      <c r="O794" s="24"/>
    </row>
    <row r="795" spans="4:15" ht="13">
      <c r="D795" s="22"/>
      <c r="O795" s="24"/>
    </row>
    <row r="796" spans="4:15" ht="13">
      <c r="D796" s="22"/>
      <c r="O796" s="24"/>
    </row>
    <row r="797" spans="4:15" ht="13">
      <c r="D797" s="22"/>
      <c r="O797" s="24"/>
    </row>
    <row r="798" spans="4:15" ht="13">
      <c r="D798" s="22"/>
      <c r="O798" s="24"/>
    </row>
    <row r="799" spans="4:15" ht="13">
      <c r="D799" s="22"/>
      <c r="O799" s="24"/>
    </row>
    <row r="800" spans="4:15" ht="13">
      <c r="D800" s="22"/>
      <c r="O800" s="24"/>
    </row>
    <row r="801" spans="4:15" ht="13">
      <c r="D801" s="22"/>
      <c r="O801" s="24"/>
    </row>
    <row r="802" spans="4:15" ht="13">
      <c r="D802" s="22"/>
      <c r="O802" s="24"/>
    </row>
    <row r="803" spans="4:15" ht="13">
      <c r="D803" s="22"/>
      <c r="O803" s="24"/>
    </row>
    <row r="804" spans="4:15" ht="13">
      <c r="D804" s="22"/>
      <c r="O804" s="24"/>
    </row>
    <row r="805" spans="4:15" ht="13">
      <c r="D805" s="22"/>
      <c r="O805" s="24"/>
    </row>
    <row r="806" spans="4:15" ht="13">
      <c r="D806" s="22"/>
      <c r="O806" s="24"/>
    </row>
    <row r="807" spans="4:15" ht="13">
      <c r="D807" s="22"/>
      <c r="O807" s="24"/>
    </row>
    <row r="808" spans="4:15" ht="13">
      <c r="D808" s="22"/>
      <c r="O808" s="24"/>
    </row>
    <row r="809" spans="4:15" ht="13">
      <c r="D809" s="22"/>
      <c r="O809" s="24"/>
    </row>
    <row r="810" spans="4:15" ht="13">
      <c r="D810" s="22"/>
      <c r="O810" s="24"/>
    </row>
    <row r="811" spans="4:15" ht="13">
      <c r="D811" s="22"/>
      <c r="O811" s="24"/>
    </row>
    <row r="812" spans="4:15" ht="13">
      <c r="D812" s="22"/>
      <c r="O812" s="24"/>
    </row>
    <row r="813" spans="4:15" ht="13">
      <c r="D813" s="22"/>
      <c r="O813" s="24"/>
    </row>
    <row r="814" spans="4:15" ht="13">
      <c r="D814" s="22"/>
      <c r="O814" s="24"/>
    </row>
    <row r="815" spans="4:15" ht="13">
      <c r="D815" s="22"/>
      <c r="O815" s="24"/>
    </row>
    <row r="816" spans="4:15" ht="13">
      <c r="D816" s="22"/>
      <c r="O816" s="24"/>
    </row>
    <row r="817" spans="4:15" ht="13">
      <c r="D817" s="22"/>
      <c r="O817" s="24"/>
    </row>
    <row r="818" spans="4:15" ht="13">
      <c r="D818" s="22"/>
      <c r="O818" s="24"/>
    </row>
    <row r="819" spans="4:15" ht="13">
      <c r="D819" s="22"/>
      <c r="O819" s="24"/>
    </row>
    <row r="820" spans="4:15" ht="13">
      <c r="D820" s="22"/>
      <c r="O820" s="24"/>
    </row>
    <row r="821" spans="4:15" ht="13">
      <c r="D821" s="22"/>
      <c r="O821" s="24"/>
    </row>
    <row r="822" spans="4:15" ht="13">
      <c r="D822" s="22"/>
      <c r="O822" s="24"/>
    </row>
    <row r="823" spans="4:15" ht="13">
      <c r="D823" s="22"/>
      <c r="O823" s="24"/>
    </row>
    <row r="824" spans="4:15" ht="13">
      <c r="D824" s="22"/>
      <c r="O824" s="24"/>
    </row>
    <row r="825" spans="4:15" ht="13">
      <c r="D825" s="22"/>
      <c r="O825" s="24"/>
    </row>
    <row r="826" spans="4:15" ht="13">
      <c r="D826" s="22"/>
      <c r="O826" s="24"/>
    </row>
    <row r="827" spans="4:15" ht="13">
      <c r="D827" s="22"/>
      <c r="O827" s="24"/>
    </row>
    <row r="828" spans="4:15" ht="13">
      <c r="D828" s="22"/>
      <c r="O828" s="24"/>
    </row>
    <row r="829" spans="4:15" ht="13">
      <c r="D829" s="22"/>
      <c r="O829" s="24"/>
    </row>
    <row r="830" spans="4:15" ht="13">
      <c r="D830" s="22"/>
      <c r="O830" s="24"/>
    </row>
    <row r="831" spans="4:15" ht="13">
      <c r="D831" s="22"/>
      <c r="O831" s="24"/>
    </row>
    <row r="832" spans="4:15" ht="13">
      <c r="D832" s="22"/>
      <c r="O832" s="24"/>
    </row>
    <row r="833" spans="4:15" ht="13">
      <c r="D833" s="22"/>
      <c r="O833" s="24"/>
    </row>
    <row r="834" spans="4:15" ht="13">
      <c r="D834" s="22"/>
      <c r="O834" s="24"/>
    </row>
    <row r="835" spans="4:15" ht="13">
      <c r="D835" s="22"/>
      <c r="O835" s="24"/>
    </row>
    <row r="836" spans="4:15" ht="13">
      <c r="D836" s="22"/>
      <c r="O836" s="24"/>
    </row>
    <row r="837" spans="4:15" ht="13">
      <c r="D837" s="22"/>
      <c r="O837" s="24"/>
    </row>
    <row r="838" spans="4:15" ht="13">
      <c r="D838" s="22"/>
      <c r="O838" s="24"/>
    </row>
    <row r="839" spans="4:15" ht="13">
      <c r="D839" s="22"/>
      <c r="O839" s="24"/>
    </row>
    <row r="840" spans="4:15" ht="13">
      <c r="D840" s="22"/>
      <c r="O840" s="24"/>
    </row>
    <row r="841" spans="4:15" ht="13">
      <c r="D841" s="22"/>
      <c r="O841" s="24"/>
    </row>
    <row r="842" spans="4:15" ht="13">
      <c r="D842" s="22"/>
      <c r="O842" s="24"/>
    </row>
    <row r="843" spans="4:15" ht="13">
      <c r="D843" s="22"/>
      <c r="O843" s="24"/>
    </row>
    <row r="844" spans="4:15" ht="13">
      <c r="D844" s="22"/>
      <c r="O844" s="24"/>
    </row>
    <row r="845" spans="4:15" ht="13">
      <c r="D845" s="22"/>
      <c r="O845" s="24"/>
    </row>
    <row r="846" spans="4:15" ht="13">
      <c r="D846" s="22"/>
      <c r="O846" s="24"/>
    </row>
    <row r="847" spans="4:15" ht="13">
      <c r="D847" s="22"/>
      <c r="O847" s="24"/>
    </row>
    <row r="848" spans="4:15" ht="13">
      <c r="D848" s="22"/>
      <c r="O848" s="24"/>
    </row>
    <row r="849" spans="4:15" ht="13">
      <c r="D849" s="22"/>
      <c r="O849" s="24"/>
    </row>
    <row r="850" spans="4:15" ht="13">
      <c r="D850" s="22"/>
      <c r="O850" s="24"/>
    </row>
    <row r="851" spans="4:15" ht="13">
      <c r="D851" s="22"/>
      <c r="O851" s="24"/>
    </row>
    <row r="852" spans="4:15" ht="13">
      <c r="D852" s="22"/>
      <c r="O852" s="24"/>
    </row>
    <row r="853" spans="4:15" ht="13">
      <c r="D853" s="22"/>
      <c r="O853" s="24"/>
    </row>
    <row r="854" spans="4:15" ht="13">
      <c r="D854" s="22"/>
      <c r="O854" s="24"/>
    </row>
    <row r="855" spans="4:15" ht="13">
      <c r="D855" s="22"/>
      <c r="O855" s="24"/>
    </row>
    <row r="856" spans="4:15" ht="13">
      <c r="D856" s="22"/>
      <c r="O856" s="24"/>
    </row>
    <row r="857" spans="4:15" ht="13">
      <c r="D857" s="22"/>
      <c r="O857" s="24"/>
    </row>
    <row r="858" spans="4:15" ht="13">
      <c r="D858" s="22"/>
      <c r="O858" s="24"/>
    </row>
    <row r="859" spans="4:15" ht="13">
      <c r="D859" s="22"/>
      <c r="O859" s="24"/>
    </row>
    <row r="860" spans="4:15" ht="13">
      <c r="D860" s="22"/>
      <c r="O860" s="24"/>
    </row>
    <row r="861" spans="4:15" ht="13">
      <c r="D861" s="22"/>
      <c r="O861" s="24"/>
    </row>
    <row r="862" spans="4:15" ht="13">
      <c r="D862" s="22"/>
      <c r="O862" s="24"/>
    </row>
    <row r="863" spans="4:15" ht="13">
      <c r="D863" s="22"/>
      <c r="O863" s="24"/>
    </row>
    <row r="864" spans="4:15" ht="13">
      <c r="D864" s="22"/>
      <c r="O864" s="24"/>
    </row>
    <row r="865" spans="4:15" ht="13">
      <c r="D865" s="22"/>
      <c r="O865" s="24"/>
    </row>
    <row r="866" spans="4:15" ht="13">
      <c r="D866" s="22"/>
      <c r="O866" s="24"/>
    </row>
    <row r="867" spans="4:15" ht="13">
      <c r="D867" s="22"/>
      <c r="O867" s="24"/>
    </row>
    <row r="868" spans="4:15" ht="13">
      <c r="D868" s="22"/>
      <c r="O868" s="24"/>
    </row>
    <row r="869" spans="4:15" ht="13">
      <c r="D869" s="22"/>
      <c r="O869" s="24"/>
    </row>
    <row r="870" spans="4:15" ht="13">
      <c r="D870" s="22"/>
      <c r="O870" s="24"/>
    </row>
    <row r="871" spans="4:15" ht="13">
      <c r="D871" s="22"/>
      <c r="O871" s="24"/>
    </row>
    <row r="872" spans="4:15" ht="13">
      <c r="D872" s="22"/>
      <c r="O872" s="24"/>
    </row>
    <row r="873" spans="4:15" ht="13">
      <c r="D873" s="22"/>
      <c r="O873" s="24"/>
    </row>
    <row r="874" spans="4:15" ht="13">
      <c r="D874" s="22"/>
      <c r="O874" s="24"/>
    </row>
    <row r="875" spans="4:15" ht="13">
      <c r="D875" s="22"/>
      <c r="O875" s="24"/>
    </row>
    <row r="876" spans="4:15" ht="13">
      <c r="D876" s="22"/>
      <c r="O876" s="24"/>
    </row>
    <row r="877" spans="4:15" ht="13">
      <c r="D877" s="22"/>
      <c r="O877" s="24"/>
    </row>
    <row r="878" spans="4:15" ht="13">
      <c r="D878" s="22"/>
      <c r="O878" s="24"/>
    </row>
    <row r="879" spans="4:15" ht="13">
      <c r="D879" s="22"/>
      <c r="O879" s="24"/>
    </row>
    <row r="880" spans="4:15" ht="13">
      <c r="D880" s="22"/>
      <c r="O880" s="24"/>
    </row>
    <row r="881" spans="4:15" ht="13">
      <c r="D881" s="22"/>
      <c r="O881" s="24"/>
    </row>
    <row r="882" spans="4:15" ht="13">
      <c r="D882" s="22"/>
      <c r="O882" s="24"/>
    </row>
    <row r="883" spans="4:15" ht="13">
      <c r="D883" s="22"/>
      <c r="O883" s="24"/>
    </row>
    <row r="884" spans="4:15" ht="13">
      <c r="D884" s="22"/>
      <c r="O884" s="24"/>
    </row>
    <row r="885" spans="4:15" ht="13">
      <c r="D885" s="22"/>
      <c r="O885" s="24"/>
    </row>
    <row r="886" spans="4:15" ht="13">
      <c r="D886" s="22"/>
      <c r="O886" s="24"/>
    </row>
    <row r="887" spans="4:15" ht="13">
      <c r="D887" s="22"/>
      <c r="O887" s="24"/>
    </row>
    <row r="888" spans="4:15" ht="13">
      <c r="D888" s="22"/>
      <c r="O888" s="24"/>
    </row>
    <row r="889" spans="4:15" ht="13">
      <c r="D889" s="22"/>
      <c r="O889" s="24"/>
    </row>
    <row r="890" spans="4:15" ht="13">
      <c r="D890" s="22"/>
      <c r="O890" s="24"/>
    </row>
    <row r="891" spans="4:15" ht="13">
      <c r="D891" s="22"/>
      <c r="O891" s="24"/>
    </row>
    <row r="892" spans="4:15" ht="13">
      <c r="D892" s="22"/>
      <c r="O892" s="24"/>
    </row>
    <row r="893" spans="4:15" ht="13">
      <c r="D893" s="22"/>
      <c r="O893" s="24"/>
    </row>
    <row r="894" spans="4:15" ht="13">
      <c r="D894" s="22"/>
      <c r="O894" s="24"/>
    </row>
    <row r="895" spans="4:15" ht="13">
      <c r="D895" s="22"/>
      <c r="O895" s="24"/>
    </row>
    <row r="896" spans="4:15" ht="13">
      <c r="D896" s="22"/>
      <c r="O896" s="24"/>
    </row>
    <row r="897" spans="4:15" ht="13">
      <c r="D897" s="22"/>
      <c r="O897" s="24"/>
    </row>
    <row r="898" spans="4:15" ht="13">
      <c r="D898" s="22"/>
      <c r="O898" s="24"/>
    </row>
    <row r="899" spans="4:15" ht="13">
      <c r="D899" s="22"/>
      <c r="O899" s="24"/>
    </row>
    <row r="900" spans="4:15" ht="13">
      <c r="D900" s="22"/>
      <c r="O900" s="24"/>
    </row>
    <row r="901" spans="4:15" ht="13">
      <c r="D901" s="22"/>
      <c r="O901" s="24"/>
    </row>
    <row r="902" spans="4:15" ht="13">
      <c r="D902" s="22"/>
      <c r="O902" s="24"/>
    </row>
    <row r="903" spans="4:15" ht="13">
      <c r="D903" s="22"/>
      <c r="O903" s="24"/>
    </row>
    <row r="904" spans="4:15" ht="13">
      <c r="D904" s="22"/>
      <c r="O904" s="24"/>
    </row>
    <row r="905" spans="4:15" ht="13">
      <c r="D905" s="22"/>
      <c r="O905" s="24"/>
    </row>
    <row r="906" spans="4:15" ht="13">
      <c r="D906" s="22"/>
      <c r="O906" s="24"/>
    </row>
    <row r="907" spans="4:15" ht="13">
      <c r="D907" s="22"/>
      <c r="O907" s="24"/>
    </row>
    <row r="908" spans="4:15" ht="13">
      <c r="D908" s="22"/>
      <c r="O908" s="24"/>
    </row>
    <row r="909" spans="4:15" ht="13">
      <c r="D909" s="22"/>
      <c r="O909" s="24"/>
    </row>
    <row r="910" spans="4:15" ht="13">
      <c r="D910" s="22"/>
      <c r="O910" s="24"/>
    </row>
    <row r="911" spans="4:15" ht="13">
      <c r="D911" s="22"/>
      <c r="O911" s="24"/>
    </row>
    <row r="912" spans="4:15" ht="13">
      <c r="D912" s="22"/>
      <c r="O912" s="24"/>
    </row>
    <row r="913" spans="4:15" ht="13">
      <c r="D913" s="22"/>
      <c r="O913" s="24"/>
    </row>
    <row r="914" spans="4:15" ht="13">
      <c r="D914" s="22"/>
      <c r="O914" s="24"/>
    </row>
    <row r="915" spans="4:15" ht="13">
      <c r="D915" s="22"/>
      <c r="O915" s="24"/>
    </row>
    <row r="916" spans="4:15" ht="13">
      <c r="D916" s="22"/>
      <c r="O916" s="24"/>
    </row>
    <row r="917" spans="4:15" ht="13">
      <c r="D917" s="22"/>
      <c r="O917" s="24"/>
    </row>
    <row r="918" spans="4:15" ht="13">
      <c r="D918" s="22"/>
      <c r="O918" s="24"/>
    </row>
    <row r="919" spans="4:15" ht="13">
      <c r="D919" s="22"/>
      <c r="O919" s="24"/>
    </row>
    <row r="920" spans="4:15" ht="13">
      <c r="D920" s="22"/>
      <c r="O920" s="24"/>
    </row>
    <row r="921" spans="4:15" ht="13">
      <c r="D921" s="22"/>
      <c r="O921" s="24"/>
    </row>
    <row r="922" spans="4:15" ht="13">
      <c r="D922" s="22"/>
      <c r="O922" s="24"/>
    </row>
    <row r="923" spans="4:15" ht="13">
      <c r="D923" s="22"/>
      <c r="O923" s="24"/>
    </row>
    <row r="924" spans="4:15" ht="13">
      <c r="D924" s="22"/>
      <c r="O924" s="24"/>
    </row>
    <row r="925" spans="4:15" ht="13">
      <c r="D925" s="22"/>
      <c r="O925" s="24"/>
    </row>
    <row r="926" spans="4:15" ht="13">
      <c r="D926" s="22"/>
      <c r="O926" s="24"/>
    </row>
    <row r="927" spans="4:15" ht="13">
      <c r="D927" s="22"/>
      <c r="O927" s="24"/>
    </row>
    <row r="928" spans="4:15" ht="13">
      <c r="D928" s="22"/>
      <c r="O928" s="24"/>
    </row>
    <row r="929" spans="4:15" ht="13">
      <c r="D929" s="22"/>
      <c r="O929" s="24"/>
    </row>
    <row r="930" spans="4:15" ht="13">
      <c r="D930" s="22"/>
      <c r="O930" s="24"/>
    </row>
    <row r="931" spans="4:15" ht="13">
      <c r="D931" s="22"/>
      <c r="O931" s="24"/>
    </row>
    <row r="932" spans="4:15" ht="13">
      <c r="D932" s="22"/>
      <c r="O932" s="24"/>
    </row>
    <row r="933" spans="4:15" ht="13">
      <c r="D933" s="22"/>
      <c r="O933" s="24"/>
    </row>
    <row r="934" spans="4:15" ht="13">
      <c r="D934" s="22"/>
      <c r="O934" s="24"/>
    </row>
    <row r="935" spans="4:15" ht="13">
      <c r="D935" s="22"/>
      <c r="O935" s="24"/>
    </row>
    <row r="936" spans="4:15" ht="13">
      <c r="D936" s="22"/>
      <c r="O936" s="24"/>
    </row>
    <row r="937" spans="4:15" ht="13">
      <c r="D937" s="22"/>
      <c r="O937" s="24"/>
    </row>
    <row r="938" spans="4:15" ht="13">
      <c r="D938" s="22"/>
      <c r="O938" s="24"/>
    </row>
    <row r="939" spans="4:15" ht="13">
      <c r="D939" s="22"/>
      <c r="O939" s="24"/>
    </row>
    <row r="940" spans="4:15" ht="13">
      <c r="D940" s="22"/>
      <c r="O940" s="24"/>
    </row>
    <row r="941" spans="4:15" ht="13">
      <c r="D941" s="22"/>
      <c r="O941" s="24"/>
    </row>
    <row r="942" spans="4:15" ht="13">
      <c r="D942" s="22"/>
      <c r="O942" s="24"/>
    </row>
    <row r="943" spans="4:15" ht="13">
      <c r="D943" s="22"/>
      <c r="O943" s="24"/>
    </row>
    <row r="944" spans="4:15" ht="13">
      <c r="D944" s="22"/>
      <c r="O944" s="24"/>
    </row>
    <row r="945" spans="4:15" ht="13">
      <c r="D945" s="22"/>
      <c r="O945" s="24"/>
    </row>
    <row r="946" spans="4:15" ht="13">
      <c r="D946" s="22"/>
      <c r="O946" s="24"/>
    </row>
    <row r="947" spans="4:15" ht="13">
      <c r="D947" s="22"/>
      <c r="O947" s="24"/>
    </row>
    <row r="948" spans="4:15" ht="13">
      <c r="D948" s="22"/>
      <c r="O948" s="24"/>
    </row>
    <row r="949" spans="4:15" ht="13">
      <c r="D949" s="22"/>
      <c r="O949" s="24"/>
    </row>
    <row r="950" spans="4:15" ht="13">
      <c r="D950" s="22"/>
      <c r="O950" s="24"/>
    </row>
    <row r="951" spans="4:15" ht="13">
      <c r="D951" s="22"/>
      <c r="O951" s="24"/>
    </row>
    <row r="952" spans="4:15" ht="13">
      <c r="D952" s="22"/>
      <c r="O952" s="24"/>
    </row>
    <row r="953" spans="4:15" ht="13">
      <c r="D953" s="22"/>
      <c r="O953" s="24"/>
    </row>
    <row r="954" spans="4:15" ht="13">
      <c r="D954" s="22"/>
      <c r="O954" s="24"/>
    </row>
    <row r="955" spans="4:15" ht="13">
      <c r="D955" s="22"/>
      <c r="O955" s="24"/>
    </row>
    <row r="956" spans="4:15" ht="13">
      <c r="D956" s="22"/>
      <c r="O956" s="24"/>
    </row>
    <row r="957" spans="4:15" ht="13">
      <c r="D957" s="22"/>
      <c r="O957" s="24"/>
    </row>
    <row r="958" spans="4:15" ht="13">
      <c r="D958" s="22"/>
      <c r="O958" s="24"/>
    </row>
    <row r="959" spans="4:15" ht="13">
      <c r="D959" s="22"/>
      <c r="O959" s="24"/>
    </row>
    <row r="960" spans="4:15" ht="13">
      <c r="D960" s="22"/>
      <c r="O960" s="24"/>
    </row>
    <row r="961" spans="4:15" ht="13">
      <c r="D961" s="22"/>
      <c r="O961" s="24"/>
    </row>
    <row r="962" spans="4:15" ht="13">
      <c r="D962" s="22"/>
      <c r="O962" s="24"/>
    </row>
    <row r="963" spans="4:15" ht="13">
      <c r="D963" s="22"/>
      <c r="O963" s="24"/>
    </row>
    <row r="964" spans="4:15" ht="13">
      <c r="D964" s="22"/>
      <c r="O964" s="24"/>
    </row>
    <row r="965" spans="4:15" ht="13">
      <c r="D965" s="22"/>
      <c r="O965" s="24"/>
    </row>
    <row r="966" spans="4:15" ht="13">
      <c r="D966" s="22"/>
      <c r="O966" s="24"/>
    </row>
    <row r="967" spans="4:15" ht="13">
      <c r="D967" s="22"/>
      <c r="O967" s="24"/>
    </row>
    <row r="968" spans="4:15" ht="13">
      <c r="D968" s="22"/>
      <c r="O968" s="24"/>
    </row>
    <row r="969" spans="4:15" ht="13">
      <c r="D969" s="22"/>
      <c r="O969" s="24"/>
    </row>
    <row r="970" spans="4:15" ht="13">
      <c r="D970" s="22"/>
      <c r="O970" s="24"/>
    </row>
    <row r="971" spans="4:15" ht="13">
      <c r="D971" s="22"/>
      <c r="O971" s="24"/>
    </row>
    <row r="972" spans="4:15" ht="13">
      <c r="D972" s="22"/>
      <c r="O972" s="24"/>
    </row>
    <row r="973" spans="4:15" ht="13">
      <c r="D973" s="22"/>
      <c r="O973" s="24"/>
    </row>
    <row r="974" spans="4:15" ht="13">
      <c r="D974" s="22"/>
      <c r="O974" s="24"/>
    </row>
    <row r="975" spans="4:15" ht="13">
      <c r="D975" s="22"/>
      <c r="O975" s="24"/>
    </row>
    <row r="976" spans="4:15" ht="13">
      <c r="D976" s="22"/>
      <c r="O976" s="24"/>
    </row>
    <row r="977" spans="4:15" ht="13">
      <c r="D977" s="22"/>
      <c r="O977" s="24"/>
    </row>
    <row r="978" spans="4:15" ht="13">
      <c r="D978" s="22"/>
      <c r="O978" s="24"/>
    </row>
    <row r="979" spans="4:15" ht="13">
      <c r="D979" s="22"/>
      <c r="O979" s="24"/>
    </row>
    <row r="980" spans="4:15" ht="13">
      <c r="D980" s="22"/>
      <c r="O980" s="24"/>
    </row>
    <row r="981" spans="4:15" ht="13">
      <c r="D981" s="22"/>
      <c r="O981" s="24"/>
    </row>
    <row r="982" spans="4:15" ht="13">
      <c r="D982" s="22"/>
      <c r="O982" s="24"/>
    </row>
    <row r="983" spans="4:15" ht="13">
      <c r="D983" s="22"/>
      <c r="O983" s="24"/>
    </row>
    <row r="984" spans="4:15" ht="13">
      <c r="D984" s="22"/>
      <c r="O984" s="24"/>
    </row>
    <row r="985" spans="4:15" ht="13">
      <c r="D985" s="22"/>
      <c r="O985" s="24"/>
    </row>
    <row r="986" spans="4:15" ht="13">
      <c r="D986" s="22"/>
      <c r="O986" s="24"/>
    </row>
    <row r="987" spans="4:15" ht="13">
      <c r="D987" s="22"/>
      <c r="O987" s="24"/>
    </row>
    <row r="988" spans="4:15" ht="13">
      <c r="D988" s="22"/>
      <c r="O988" s="24"/>
    </row>
    <row r="989" spans="4:15" ht="13">
      <c r="D989" s="22"/>
      <c r="O989" s="24"/>
    </row>
    <row r="990" spans="4:15" ht="13">
      <c r="D990" s="22"/>
      <c r="O990" s="24"/>
    </row>
    <row r="991" spans="4:15" ht="13">
      <c r="D991" s="22"/>
      <c r="O991" s="24"/>
    </row>
    <row r="992" spans="4:15" ht="13">
      <c r="D992" s="22"/>
      <c r="O992" s="24"/>
    </row>
    <row r="993" spans="4:15" ht="13">
      <c r="D993" s="22"/>
      <c r="O993" s="24"/>
    </row>
    <row r="994" spans="4:15" ht="13">
      <c r="D994" s="22"/>
      <c r="O994" s="24"/>
    </row>
    <row r="995" spans="4:15" ht="13">
      <c r="D995" s="22"/>
      <c r="O995" s="24"/>
    </row>
    <row r="996" spans="4:15" ht="13">
      <c r="D996" s="22"/>
      <c r="O996" s="24"/>
    </row>
    <row r="997" spans="4:15" ht="13">
      <c r="D997" s="22"/>
      <c r="O997" s="24"/>
    </row>
    <row r="998" spans="4:15" ht="13">
      <c r="D998" s="22"/>
      <c r="O998" s="24"/>
    </row>
    <row r="999" spans="4:15" ht="13">
      <c r="D999" s="22"/>
      <c r="O999" s="24"/>
    </row>
    <row r="1000" spans="4:15" ht="13">
      <c r="D1000" s="22"/>
      <c r="O1000" s="24"/>
    </row>
    <row r="1001" spans="4:15" ht="13">
      <c r="D1001" s="22"/>
      <c r="O1001" s="24"/>
    </row>
  </sheetData>
  <mergeCells count="15">
    <mergeCell ref="P1:R1"/>
    <mergeCell ref="B1:D1"/>
    <mergeCell ref="E1:G1"/>
    <mergeCell ref="H1:J1"/>
    <mergeCell ref="K1:M1"/>
    <mergeCell ref="N1:O1"/>
    <mergeCell ref="AJ1:AL1"/>
    <mergeCell ref="AM1:AO1"/>
    <mergeCell ref="AP1:AQ1"/>
    <mergeCell ref="S1:U1"/>
    <mergeCell ref="V1:X1"/>
    <mergeCell ref="Y1:AA1"/>
    <mergeCell ref="AB1:AC1"/>
    <mergeCell ref="AD1:AF1"/>
    <mergeCell ref="AG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8"/>
  <sheetViews>
    <sheetView workbookViewId="0"/>
  </sheetViews>
  <sheetFormatPr baseColWidth="10" defaultColWidth="14.5" defaultRowHeight="15.75" customHeight="1"/>
  <sheetData>
    <row r="1" spans="1:26" ht="15.75" customHeight="1">
      <c r="A1" s="1" t="s">
        <v>0</v>
      </c>
      <c r="B1" s="4" t="s">
        <v>348</v>
      </c>
      <c r="C1" s="87" t="s">
        <v>349</v>
      </c>
      <c r="D1" s="1" t="s">
        <v>350</v>
      </c>
      <c r="E1" s="88" t="s">
        <v>351</v>
      </c>
      <c r="F1" s="88" t="s">
        <v>352</v>
      </c>
      <c r="G1" s="7"/>
      <c r="H1" s="89" t="s">
        <v>353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29" t="s">
        <v>98</v>
      </c>
      <c r="B2" s="13">
        <v>1968163.8879851163</v>
      </c>
      <c r="C2" s="90">
        <v>5379480</v>
      </c>
      <c r="D2" s="10">
        <v>2426071</v>
      </c>
      <c r="E2" s="91">
        <f t="shared" ref="E2:E51" si="0">SUM(B2/C2)*100</f>
        <v>36.586508138056402</v>
      </c>
      <c r="F2" s="91">
        <f t="shared" ref="F2:F51" si="1">SUM(B2/D2)*100</f>
        <v>81.125568377228703</v>
      </c>
      <c r="H2" s="91">
        <f t="shared" ref="H2:H51" si="2">SUM(C2/D2)</f>
        <v>2.2173629708281415</v>
      </c>
    </row>
    <row r="3" spans="1:26" ht="15.75" customHeight="1">
      <c r="A3" s="29" t="s">
        <v>94</v>
      </c>
      <c r="B3" s="13">
        <v>1311696.496</v>
      </c>
      <c r="C3" s="90">
        <v>5084300</v>
      </c>
      <c r="D3" s="10">
        <v>1906474</v>
      </c>
      <c r="E3" s="91">
        <f t="shared" si="0"/>
        <v>25.798959463446298</v>
      </c>
      <c r="F3" s="91">
        <f t="shared" si="1"/>
        <v>68.802223161711098</v>
      </c>
      <c r="H3" s="91">
        <f t="shared" si="2"/>
        <v>2.6668603925361687</v>
      </c>
    </row>
    <row r="4" spans="1:26" ht="15.75" customHeight="1">
      <c r="A4" s="19" t="s">
        <v>19</v>
      </c>
      <c r="B4" s="13">
        <v>6405917.0345279993</v>
      </c>
      <c r="C4" s="92">
        <v>25687040</v>
      </c>
      <c r="D4" s="10">
        <v>10220186</v>
      </c>
      <c r="E4" s="91">
        <f t="shared" si="0"/>
        <v>24.93832311752541</v>
      </c>
      <c r="F4" s="91">
        <f t="shared" si="1"/>
        <v>62.679065082846819</v>
      </c>
      <c r="H4" s="91">
        <f t="shared" si="2"/>
        <v>2.5133632597293238</v>
      </c>
    </row>
    <row r="5" spans="1:26" ht="15.75" customHeight="1">
      <c r="A5" s="29" t="s">
        <v>141</v>
      </c>
      <c r="B5" s="13">
        <v>67278432.640799999</v>
      </c>
      <c r="C5" s="90">
        <v>329484120</v>
      </c>
      <c r="D5" s="10">
        <v>192736055</v>
      </c>
      <c r="E5" s="91">
        <f t="shared" si="0"/>
        <v>20.419324804121061</v>
      </c>
      <c r="F5" s="91">
        <f t="shared" si="1"/>
        <v>34.907030052472535</v>
      </c>
      <c r="H5" s="91">
        <f t="shared" si="2"/>
        <v>1.7095095154873852</v>
      </c>
    </row>
    <row r="6" spans="1:26" ht="15.75" customHeight="1">
      <c r="A6" s="14" t="s">
        <v>139</v>
      </c>
      <c r="B6" s="13">
        <v>12752005.919999998</v>
      </c>
      <c r="C6" s="90">
        <v>67215290</v>
      </c>
      <c r="D6" s="10">
        <v>29486179</v>
      </c>
      <c r="E6" s="91">
        <f t="shared" si="0"/>
        <v>18.971882617779372</v>
      </c>
      <c r="F6" s="91">
        <f t="shared" si="1"/>
        <v>43.247400485495248</v>
      </c>
      <c r="H6" s="91">
        <f t="shared" si="2"/>
        <v>2.279552396395613</v>
      </c>
    </row>
    <row r="7" spans="1:26" ht="15.75" customHeight="1">
      <c r="A7" s="29" t="s">
        <v>34</v>
      </c>
      <c r="B7" s="13">
        <v>6670163.3591999998</v>
      </c>
      <c r="C7" s="90">
        <v>38005240</v>
      </c>
      <c r="D7" s="10">
        <v>15618491</v>
      </c>
      <c r="E7" s="91">
        <f t="shared" si="0"/>
        <v>17.550641330511265</v>
      </c>
      <c r="F7" s="91">
        <f t="shared" si="1"/>
        <v>42.706836141852627</v>
      </c>
      <c r="H7" s="91">
        <f t="shared" si="2"/>
        <v>2.4333490348075242</v>
      </c>
    </row>
    <row r="8" spans="1:26" ht="15.75" customHeight="1">
      <c r="A8" s="14" t="s">
        <v>127</v>
      </c>
      <c r="B8" s="13">
        <v>1718057.1279999998</v>
      </c>
      <c r="C8" s="90">
        <v>10353440</v>
      </c>
      <c r="D8" s="10">
        <v>4776239</v>
      </c>
      <c r="E8" s="91">
        <f t="shared" si="0"/>
        <v>16.594070453878128</v>
      </c>
      <c r="F8" s="91">
        <f t="shared" si="1"/>
        <v>35.97092038317178</v>
      </c>
      <c r="H8" s="91">
        <f t="shared" si="2"/>
        <v>2.1676972195068127</v>
      </c>
    </row>
    <row r="9" spans="1:26" ht="15.75" customHeight="1">
      <c r="A9" s="14" t="s">
        <v>129</v>
      </c>
      <c r="B9" s="13">
        <v>1432631.3546043839</v>
      </c>
      <c r="C9" s="90">
        <v>8636900</v>
      </c>
      <c r="D9" s="10">
        <v>3901112</v>
      </c>
      <c r="E9" s="91">
        <f t="shared" si="0"/>
        <v>16.587332892639534</v>
      </c>
      <c r="F9" s="91">
        <f t="shared" si="1"/>
        <v>36.723666344477778</v>
      </c>
      <c r="H9" s="91">
        <f t="shared" si="2"/>
        <v>2.213958481581662</v>
      </c>
    </row>
    <row r="10" spans="1:26" ht="15.75" customHeight="1">
      <c r="A10" s="14" t="s">
        <v>92</v>
      </c>
      <c r="B10" s="13">
        <v>2757699.9999999995</v>
      </c>
      <c r="C10" s="90">
        <v>17441140</v>
      </c>
      <c r="D10" s="10">
        <v>7874258</v>
      </c>
      <c r="E10" s="91">
        <f t="shared" si="0"/>
        <v>15.811466452307588</v>
      </c>
      <c r="F10" s="91">
        <f t="shared" si="1"/>
        <v>35.021712521992541</v>
      </c>
      <c r="H10" s="91">
        <f t="shared" si="2"/>
        <v>2.2149566346441785</v>
      </c>
    </row>
    <row r="11" spans="1:26" ht="15.75" customHeight="1">
      <c r="A11" s="14" t="s">
        <v>54</v>
      </c>
      <c r="B11" s="13">
        <v>920811.07199999993</v>
      </c>
      <c r="C11" s="90">
        <v>5831400</v>
      </c>
      <c r="D11" s="47">
        <v>1987482</v>
      </c>
      <c r="E11" s="91">
        <f t="shared" si="0"/>
        <v>15.79056610762424</v>
      </c>
      <c r="F11" s="91">
        <f t="shared" si="1"/>
        <v>46.330536427499716</v>
      </c>
      <c r="H11" s="91">
        <f t="shared" si="2"/>
        <v>2.9340643085069451</v>
      </c>
    </row>
    <row r="12" spans="1:26" ht="15.75" customHeight="1">
      <c r="A12" s="14" t="s">
        <v>26</v>
      </c>
      <c r="B12" s="13">
        <v>1643629.3119999999</v>
      </c>
      <c r="C12" s="90">
        <v>11556000</v>
      </c>
      <c r="D12" s="10">
        <v>4883743</v>
      </c>
      <c r="E12" s="91">
        <f t="shared" si="0"/>
        <v>14.223168155070958</v>
      </c>
      <c r="F12" s="91">
        <f t="shared" si="1"/>
        <v>33.655114775695608</v>
      </c>
      <c r="H12" s="91">
        <f t="shared" si="2"/>
        <v>2.3662178783773018</v>
      </c>
    </row>
    <row r="13" spans="1:26" ht="15.75" customHeight="1">
      <c r="A13" s="14" t="s">
        <v>58</v>
      </c>
      <c r="B13" s="13">
        <v>737499.23199999996</v>
      </c>
      <c r="C13" s="90">
        <v>5530720</v>
      </c>
      <c r="D13" s="10">
        <v>2652262</v>
      </c>
      <c r="E13" s="91">
        <f t="shared" si="0"/>
        <v>13.334597159140218</v>
      </c>
      <c r="F13" s="91">
        <f t="shared" si="1"/>
        <v>27.806424553833669</v>
      </c>
      <c r="H13" s="91">
        <f t="shared" si="2"/>
        <v>2.085284183840058</v>
      </c>
    </row>
    <row r="14" spans="1:26" ht="15.75" customHeight="1">
      <c r="A14" s="14" t="s">
        <v>85</v>
      </c>
      <c r="B14" s="13">
        <v>83753.856</v>
      </c>
      <c r="C14" s="90">
        <v>632270</v>
      </c>
      <c r="D14" s="10">
        <v>259519</v>
      </c>
      <c r="E14" s="91">
        <f t="shared" si="0"/>
        <v>13.246533284830846</v>
      </c>
      <c r="F14" s="91">
        <f t="shared" si="1"/>
        <v>32.272726081712705</v>
      </c>
      <c r="H14" s="91">
        <f t="shared" si="2"/>
        <v>2.4363148748261207</v>
      </c>
    </row>
    <row r="15" spans="1:26" ht="15.75" customHeight="1">
      <c r="A15" s="29" t="s">
        <v>62</v>
      </c>
      <c r="B15" s="13">
        <v>10696426.367999999</v>
      </c>
      <c r="C15" s="90">
        <v>83240520</v>
      </c>
      <c r="D15" s="10">
        <v>40624971</v>
      </c>
      <c r="E15" s="91">
        <f t="shared" si="0"/>
        <v>12.850023483755265</v>
      </c>
      <c r="F15" s="91">
        <f t="shared" si="1"/>
        <v>26.329683701189595</v>
      </c>
      <c r="H15" s="91">
        <f t="shared" si="2"/>
        <v>2.0489988780545838</v>
      </c>
    </row>
    <row r="16" spans="1:26" ht="15.75" customHeight="1">
      <c r="A16" s="29" t="s">
        <v>60</v>
      </c>
      <c r="B16" s="13">
        <v>8367984.9359999988</v>
      </c>
      <c r="C16" s="90">
        <v>67391580</v>
      </c>
      <c r="D16" s="10">
        <v>30217950</v>
      </c>
      <c r="E16" s="91">
        <f t="shared" si="0"/>
        <v>12.416959115664003</v>
      </c>
      <c r="F16" s="91">
        <f t="shared" si="1"/>
        <v>27.692100013402627</v>
      </c>
      <c r="H16" s="91">
        <f t="shared" si="2"/>
        <v>2.2301837153082853</v>
      </c>
    </row>
    <row r="17" spans="1:8" ht="15.75" customHeight="1">
      <c r="A17" s="9" t="s">
        <v>15</v>
      </c>
      <c r="B17" s="13">
        <v>5069282.1785762599</v>
      </c>
      <c r="C17" s="93">
        <v>45376760</v>
      </c>
      <c r="D17" s="10">
        <v>13925275</v>
      </c>
      <c r="E17" s="91">
        <f t="shared" si="0"/>
        <v>11.171538423140523</v>
      </c>
      <c r="F17" s="91">
        <f t="shared" si="1"/>
        <v>36.403461896273214</v>
      </c>
      <c r="H17" s="91">
        <f t="shared" si="2"/>
        <v>3.2585898662683501</v>
      </c>
    </row>
    <row r="18" spans="1:8" ht="15.75" customHeight="1">
      <c r="A18" s="14" t="s">
        <v>74</v>
      </c>
      <c r="B18" s="13">
        <v>529598.73599999992</v>
      </c>
      <c r="C18" s="90">
        <v>4994720</v>
      </c>
      <c r="D18" s="10">
        <v>1799221</v>
      </c>
      <c r="E18" s="91">
        <f t="shared" si="0"/>
        <v>10.60317166928276</v>
      </c>
      <c r="F18" s="91">
        <f t="shared" si="1"/>
        <v>29.434890766615101</v>
      </c>
      <c r="H18" s="91">
        <f t="shared" si="2"/>
        <v>2.7760458554007541</v>
      </c>
    </row>
    <row r="19" spans="1:8" ht="15.75" customHeight="1">
      <c r="A19" s="14" t="s">
        <v>22</v>
      </c>
      <c r="B19" s="13">
        <v>930016.77599999995</v>
      </c>
      <c r="C19" s="93">
        <v>8917200</v>
      </c>
      <c r="D19" s="10">
        <v>3933516</v>
      </c>
      <c r="E19" s="91">
        <f t="shared" si="0"/>
        <v>10.429470865294038</v>
      </c>
      <c r="F19" s="91">
        <f t="shared" si="1"/>
        <v>23.643396289731626</v>
      </c>
      <c r="H19" s="91">
        <f t="shared" si="2"/>
        <v>2.2669794656993894</v>
      </c>
    </row>
    <row r="20" spans="1:8" ht="15.75" customHeight="1">
      <c r="A20" s="14" t="s">
        <v>125</v>
      </c>
      <c r="B20" s="13">
        <v>4775895.1679999996</v>
      </c>
      <c r="C20" s="90">
        <v>47351570</v>
      </c>
      <c r="D20" s="10">
        <v>17565288</v>
      </c>
      <c r="E20" s="91">
        <f t="shared" si="0"/>
        <v>10.086033405016982</v>
      </c>
      <c r="F20" s="91">
        <f t="shared" si="1"/>
        <v>27.189392898083991</v>
      </c>
      <c r="H20" s="91">
        <f t="shared" si="2"/>
        <v>2.6957468616512292</v>
      </c>
    </row>
    <row r="21" spans="1:8" ht="15.75" customHeight="1">
      <c r="A21" s="19" t="s">
        <v>28</v>
      </c>
      <c r="B21" s="13">
        <v>18221333.552340928</v>
      </c>
      <c r="C21" s="93">
        <v>212559410</v>
      </c>
      <c r="D21" s="10">
        <v>64124398</v>
      </c>
      <c r="E21" s="91">
        <f t="shared" si="0"/>
        <v>8.5723485741426018</v>
      </c>
      <c r="F21" s="91">
        <f t="shared" si="1"/>
        <v>28.41560173764271</v>
      </c>
      <c r="H21" s="91">
        <f t="shared" si="2"/>
        <v>3.314797746717248</v>
      </c>
    </row>
    <row r="22" spans="1:8" ht="13">
      <c r="A22" s="14" t="s">
        <v>112</v>
      </c>
      <c r="B22" s="13">
        <v>463616.52480000001</v>
      </c>
      <c r="C22" s="90">
        <v>5685810</v>
      </c>
      <c r="D22" s="10">
        <v>1727455</v>
      </c>
      <c r="E22" s="91">
        <f t="shared" si="0"/>
        <v>8.1539222168873042</v>
      </c>
      <c r="F22" s="91">
        <f t="shared" si="1"/>
        <v>26.838124570538742</v>
      </c>
      <c r="H22" s="91">
        <f t="shared" si="2"/>
        <v>3.2914374035792537</v>
      </c>
    </row>
    <row r="23" spans="1:8" ht="13">
      <c r="A23" s="29" t="s">
        <v>122</v>
      </c>
      <c r="B23" s="13">
        <v>4156632.1279999996</v>
      </c>
      <c r="C23" s="90">
        <v>51780580</v>
      </c>
      <c r="D23" s="10">
        <v>20495634</v>
      </c>
      <c r="E23" s="91">
        <f t="shared" si="0"/>
        <v>8.0273958460874706</v>
      </c>
      <c r="F23" s="91">
        <f t="shared" si="1"/>
        <v>20.280573550444934</v>
      </c>
      <c r="H23" s="91">
        <f t="shared" si="2"/>
        <v>2.5264200170631463</v>
      </c>
    </row>
    <row r="24" spans="1:8" ht="13">
      <c r="A24" s="14" t="s">
        <v>104</v>
      </c>
      <c r="B24" s="13">
        <v>694248.46799999999</v>
      </c>
      <c r="C24" s="90">
        <v>10305560</v>
      </c>
      <c r="D24" s="10">
        <v>3876822</v>
      </c>
      <c r="E24" s="91">
        <f t="shared" si="0"/>
        <v>6.7366399108830581</v>
      </c>
      <c r="F24" s="91">
        <f t="shared" si="1"/>
        <v>17.907669426143372</v>
      </c>
      <c r="H24" s="91">
        <f t="shared" si="2"/>
        <v>2.6582494630911606</v>
      </c>
    </row>
    <row r="25" spans="1:8" ht="13">
      <c r="A25" s="29" t="s">
        <v>89</v>
      </c>
      <c r="B25" s="13">
        <v>8346371.3495951053</v>
      </c>
      <c r="C25" s="90">
        <v>128932750</v>
      </c>
      <c r="D25" s="10">
        <v>34167462</v>
      </c>
      <c r="E25" s="91">
        <f t="shared" si="0"/>
        <v>6.4734300242530356</v>
      </c>
      <c r="F25" s="91">
        <f t="shared" si="1"/>
        <v>24.427835317692328</v>
      </c>
      <c r="H25" s="91">
        <f t="shared" si="2"/>
        <v>3.7735536224493349</v>
      </c>
    </row>
    <row r="26" spans="1:8" ht="13">
      <c r="A26" s="14" t="s">
        <v>76</v>
      </c>
      <c r="B26" s="13">
        <v>3688378.6239999998</v>
      </c>
      <c r="C26" s="90">
        <v>59554020</v>
      </c>
      <c r="D26" s="10">
        <v>25020120</v>
      </c>
      <c r="E26" s="91">
        <f t="shared" si="0"/>
        <v>6.1933327489899082</v>
      </c>
      <c r="F26" s="91">
        <f t="shared" si="1"/>
        <v>14.741650415745408</v>
      </c>
      <c r="H26" s="91">
        <f t="shared" si="2"/>
        <v>2.3802451786801981</v>
      </c>
    </row>
    <row r="27" spans="1:8" ht="13">
      <c r="A27" s="19" t="s">
        <v>45</v>
      </c>
      <c r="B27" s="13">
        <v>297777.07011676481</v>
      </c>
      <c r="C27" s="90">
        <v>5094110</v>
      </c>
      <c r="D27" s="10">
        <v>1476628</v>
      </c>
      <c r="E27" s="91">
        <f t="shared" si="0"/>
        <v>5.8455170798582046</v>
      </c>
      <c r="F27" s="91">
        <f t="shared" si="1"/>
        <v>20.166018124860479</v>
      </c>
      <c r="H27" s="91">
        <f t="shared" si="2"/>
        <v>3.4498262256980095</v>
      </c>
    </row>
    <row r="28" spans="1:8" ht="13">
      <c r="A28" s="14" t="s">
        <v>87</v>
      </c>
      <c r="B28" s="13">
        <v>30174.251999999997</v>
      </c>
      <c r="C28" s="90">
        <v>525280</v>
      </c>
      <c r="D28" s="10">
        <v>180375</v>
      </c>
      <c r="E28" s="91">
        <f t="shared" si="0"/>
        <v>5.744412884556807</v>
      </c>
      <c r="F28" s="91">
        <f t="shared" si="1"/>
        <v>16.728622037422035</v>
      </c>
      <c r="H28" s="91">
        <f t="shared" si="2"/>
        <v>2.9121552321552322</v>
      </c>
    </row>
    <row r="29" spans="1:8" ht="13">
      <c r="A29" s="14" t="s">
        <v>41</v>
      </c>
      <c r="B29" s="13">
        <v>2731350.3317759382</v>
      </c>
      <c r="C29" s="90">
        <v>50882880</v>
      </c>
      <c r="D29" s="10">
        <v>14282545</v>
      </c>
      <c r="E29" s="91">
        <f t="shared" si="0"/>
        <v>5.3679161473877617</v>
      </c>
      <c r="F29" s="91">
        <f t="shared" si="1"/>
        <v>19.12369491414827</v>
      </c>
      <c r="H29" s="91">
        <f t="shared" si="2"/>
        <v>3.5625919610265537</v>
      </c>
    </row>
    <row r="30" spans="1:8" ht="13">
      <c r="A30" s="14" t="s">
        <v>83</v>
      </c>
      <c r="B30" s="13">
        <v>138416.484</v>
      </c>
      <c r="C30" s="90">
        <v>2794700</v>
      </c>
      <c r="D30" s="10">
        <v>1204383</v>
      </c>
      <c r="E30" s="91">
        <f t="shared" si="0"/>
        <v>4.952820839446094</v>
      </c>
      <c r="F30" s="91">
        <f t="shared" si="1"/>
        <v>11.492729804389468</v>
      </c>
      <c r="H30" s="91">
        <f t="shared" si="2"/>
        <v>2.3204412549828417</v>
      </c>
    </row>
    <row r="31" spans="1:8" ht="13">
      <c r="A31" s="29" t="s">
        <v>38</v>
      </c>
      <c r="B31" s="13">
        <v>946242.0120652566</v>
      </c>
      <c r="C31" s="94">
        <v>19116210</v>
      </c>
      <c r="D31" s="10">
        <v>5440715</v>
      </c>
      <c r="E31" s="91">
        <f t="shared" si="0"/>
        <v>4.9499456851816159</v>
      </c>
      <c r="F31" s="91">
        <f t="shared" si="1"/>
        <v>17.391868753743886</v>
      </c>
      <c r="H31" s="91">
        <f t="shared" si="2"/>
        <v>3.5135473922085607</v>
      </c>
    </row>
    <row r="32" spans="1:8" ht="13">
      <c r="A32" s="14" t="s">
        <v>64</v>
      </c>
      <c r="B32" s="13">
        <v>517896.05999999994</v>
      </c>
      <c r="C32" s="90">
        <v>10715550</v>
      </c>
      <c r="D32" s="10">
        <v>4394506</v>
      </c>
      <c r="E32" s="91">
        <f t="shared" si="0"/>
        <v>4.8331262511023692</v>
      </c>
      <c r="F32" s="91">
        <f t="shared" si="1"/>
        <v>11.785080279785713</v>
      </c>
      <c r="H32" s="91">
        <f t="shared" si="2"/>
        <v>2.4383969438203064</v>
      </c>
    </row>
    <row r="33" spans="1:8" ht="13">
      <c r="A33" s="14" t="s">
        <v>102</v>
      </c>
      <c r="B33" s="13">
        <v>1738303.66</v>
      </c>
      <c r="C33" s="90">
        <v>37950800</v>
      </c>
      <c r="D33" s="10">
        <v>13666831</v>
      </c>
      <c r="E33" s="91">
        <f t="shared" si="0"/>
        <v>4.5804137462187882</v>
      </c>
      <c r="F33" s="91">
        <f t="shared" si="1"/>
        <v>12.719142133242153</v>
      </c>
      <c r="H33" s="91">
        <f t="shared" si="2"/>
        <v>2.7768544148969134</v>
      </c>
    </row>
    <row r="34" spans="1:8" ht="13">
      <c r="A34" s="14" t="s">
        <v>117</v>
      </c>
      <c r="B34" s="13">
        <v>92598.551999999996</v>
      </c>
      <c r="C34" s="90">
        <v>2100130</v>
      </c>
      <c r="D34" s="10">
        <v>851149</v>
      </c>
      <c r="E34" s="91">
        <f t="shared" si="0"/>
        <v>4.4091819077866603</v>
      </c>
      <c r="F34" s="91">
        <f t="shared" si="1"/>
        <v>10.879241119944922</v>
      </c>
      <c r="H34" s="91">
        <f t="shared" si="2"/>
        <v>2.4674058243621269</v>
      </c>
    </row>
    <row r="35" spans="1:8" ht="13">
      <c r="A35" s="14" t="s">
        <v>136</v>
      </c>
      <c r="B35" s="13">
        <v>427185.51088522136</v>
      </c>
      <c r="C35" s="90">
        <v>9890400</v>
      </c>
      <c r="D35" s="95">
        <v>1695200</v>
      </c>
      <c r="E35" s="91">
        <f t="shared" si="0"/>
        <v>4.319193469275473</v>
      </c>
      <c r="F35" s="91">
        <f t="shared" si="1"/>
        <v>25.199711590680824</v>
      </c>
      <c r="H35" s="91">
        <f t="shared" si="2"/>
        <v>5.8343558282208585</v>
      </c>
    </row>
    <row r="36" spans="1:8" ht="13">
      <c r="A36" s="14" t="s">
        <v>52</v>
      </c>
      <c r="B36" s="13">
        <v>456795.45599999995</v>
      </c>
      <c r="C36" s="90">
        <v>10698900</v>
      </c>
      <c r="D36" s="10">
        <v>4465680</v>
      </c>
      <c r="E36" s="91">
        <f t="shared" si="0"/>
        <v>4.2695553374645989</v>
      </c>
      <c r="F36" s="91">
        <f t="shared" si="1"/>
        <v>10.22902348578492</v>
      </c>
      <c r="H36" s="91">
        <f t="shared" si="2"/>
        <v>2.3958053420755632</v>
      </c>
    </row>
    <row r="37" spans="1:8" ht="13">
      <c r="A37" s="19" t="s">
        <v>78</v>
      </c>
      <c r="B37" s="13">
        <v>5192000</v>
      </c>
      <c r="C37" s="90">
        <v>125836020</v>
      </c>
      <c r="D37" s="10">
        <v>54011301</v>
      </c>
      <c r="E37" s="91">
        <f t="shared" si="0"/>
        <v>4.1260046209344505</v>
      </c>
      <c r="F37" s="91">
        <f t="shared" si="1"/>
        <v>9.6128030687503703</v>
      </c>
      <c r="H37" s="91">
        <f t="shared" si="2"/>
        <v>2.329809089397791</v>
      </c>
    </row>
    <row r="38" spans="1:8" ht="13">
      <c r="A38" s="14" t="s">
        <v>50</v>
      </c>
      <c r="B38" s="13">
        <v>49337.759999999995</v>
      </c>
      <c r="C38" s="90">
        <v>1207360</v>
      </c>
      <c r="D38" s="10">
        <v>318823</v>
      </c>
      <c r="E38" s="91">
        <f t="shared" si="0"/>
        <v>4.0864166445799093</v>
      </c>
      <c r="F38" s="91">
        <f t="shared" si="1"/>
        <v>15.474968869874505</v>
      </c>
      <c r="H38" s="91">
        <f t="shared" si="2"/>
        <v>3.7869287974832431</v>
      </c>
    </row>
    <row r="39" spans="1:8" ht="13">
      <c r="A39" s="14" t="s">
        <v>56</v>
      </c>
      <c r="B39" s="13">
        <v>52606.887999999999</v>
      </c>
      <c r="C39" s="90">
        <v>1331060</v>
      </c>
      <c r="D39" s="10">
        <v>578440</v>
      </c>
      <c r="E39" s="91">
        <f t="shared" si="0"/>
        <v>3.9522551951076581</v>
      </c>
      <c r="F39" s="91">
        <f t="shared" si="1"/>
        <v>9.0946144803263955</v>
      </c>
      <c r="H39" s="91">
        <f t="shared" si="2"/>
        <v>2.3011202544775604</v>
      </c>
    </row>
    <row r="40" spans="1:8" ht="13">
      <c r="A40" s="42" t="s">
        <v>133</v>
      </c>
      <c r="B40" s="13">
        <v>3089927.6399999992</v>
      </c>
      <c r="C40" s="90">
        <v>84339070</v>
      </c>
      <c r="D40" s="10">
        <v>20424610</v>
      </c>
      <c r="E40" s="91">
        <f t="shared" si="0"/>
        <v>3.6636965999269369</v>
      </c>
      <c r="F40" s="91">
        <f t="shared" si="1"/>
        <v>15.128453566555244</v>
      </c>
      <c r="H40" s="91">
        <f t="shared" si="2"/>
        <v>4.1292866791581329</v>
      </c>
    </row>
    <row r="41" spans="1:8" ht="13">
      <c r="A41" s="14" t="s">
        <v>115</v>
      </c>
      <c r="B41" s="13">
        <v>189950.37599999999</v>
      </c>
      <c r="C41" s="90">
        <v>5458830</v>
      </c>
      <c r="D41" s="10">
        <v>1948989</v>
      </c>
      <c r="E41" s="91">
        <f t="shared" si="0"/>
        <v>3.479690263298179</v>
      </c>
      <c r="F41" s="91">
        <f t="shared" si="1"/>
        <v>9.7460978999881469</v>
      </c>
      <c r="H41" s="91">
        <f t="shared" si="2"/>
        <v>2.8008521341064521</v>
      </c>
    </row>
    <row r="42" spans="1:8" ht="13">
      <c r="A42" s="14" t="s">
        <v>66</v>
      </c>
      <c r="B42" s="13">
        <v>339046.68</v>
      </c>
      <c r="C42" s="90">
        <v>9749760</v>
      </c>
      <c r="D42" s="10">
        <v>3753000</v>
      </c>
      <c r="E42" s="91">
        <f t="shared" si="0"/>
        <v>3.4774874458448206</v>
      </c>
      <c r="F42" s="91">
        <f t="shared" si="1"/>
        <v>9.0340175859312541</v>
      </c>
      <c r="H42" s="91">
        <f t="shared" si="2"/>
        <v>2.5978577138289367</v>
      </c>
    </row>
    <row r="43" spans="1:8" ht="13">
      <c r="A43" s="14" t="s">
        <v>81</v>
      </c>
      <c r="B43" s="13">
        <v>56858.759999999995</v>
      </c>
      <c r="C43" s="90">
        <v>1901550</v>
      </c>
      <c r="D43" s="10">
        <v>736370</v>
      </c>
      <c r="E43" s="91">
        <f t="shared" si="0"/>
        <v>2.9901270016565431</v>
      </c>
      <c r="F43" s="91">
        <f t="shared" si="1"/>
        <v>7.7214932710458051</v>
      </c>
      <c r="H43" s="91">
        <f t="shared" si="2"/>
        <v>2.5823295354237681</v>
      </c>
    </row>
    <row r="44" spans="1:8" ht="13">
      <c r="A44" s="14" t="s">
        <v>48</v>
      </c>
      <c r="B44" s="13">
        <v>115271.85999999999</v>
      </c>
      <c r="C44" s="90">
        <v>4047200</v>
      </c>
      <c r="D44" s="10">
        <v>1451732</v>
      </c>
      <c r="E44" s="91">
        <f t="shared" si="0"/>
        <v>2.848187882980826</v>
      </c>
      <c r="F44" s="91">
        <f t="shared" si="1"/>
        <v>7.9402988981437339</v>
      </c>
      <c r="H44" s="91">
        <f t="shared" si="2"/>
        <v>2.7878423841315065</v>
      </c>
    </row>
    <row r="45" spans="1:8" ht="13">
      <c r="A45" s="14" t="s">
        <v>32</v>
      </c>
      <c r="B45" s="13">
        <v>172080.47999999998</v>
      </c>
      <c r="C45" s="90">
        <v>6927290</v>
      </c>
      <c r="D45" s="10">
        <v>2973737</v>
      </c>
      <c r="E45" s="91">
        <f t="shared" si="0"/>
        <v>2.4840952233846134</v>
      </c>
      <c r="F45" s="91">
        <f t="shared" si="1"/>
        <v>5.7866744772654739</v>
      </c>
      <c r="H45" s="91">
        <f t="shared" si="2"/>
        <v>2.3294897968448454</v>
      </c>
    </row>
    <row r="46" spans="1:8" ht="13">
      <c r="A46" s="14" t="s">
        <v>106</v>
      </c>
      <c r="B46" s="13">
        <v>465299.19999999995</v>
      </c>
      <c r="C46" s="90">
        <v>19286120</v>
      </c>
      <c r="D46" s="10">
        <v>6709224</v>
      </c>
      <c r="E46" s="91">
        <f t="shared" si="0"/>
        <v>2.4126117643154763</v>
      </c>
      <c r="F46" s="91">
        <f t="shared" si="1"/>
        <v>6.9352163528896922</v>
      </c>
      <c r="H46" s="91">
        <f t="shared" si="2"/>
        <v>2.8745679083005724</v>
      </c>
    </row>
    <row r="47" spans="1:8" ht="13">
      <c r="A47" s="14" t="s">
        <v>119</v>
      </c>
      <c r="B47" s="13">
        <v>349977.19999999995</v>
      </c>
      <c r="C47" s="90">
        <v>59308690</v>
      </c>
      <c r="D47" s="10">
        <v>17733119</v>
      </c>
      <c r="E47" s="91">
        <f t="shared" si="0"/>
        <v>0.59009430152647102</v>
      </c>
      <c r="F47" s="91">
        <f t="shared" si="1"/>
        <v>1.9735794926995072</v>
      </c>
      <c r="H47" s="91">
        <f t="shared" si="2"/>
        <v>3.3445154233725045</v>
      </c>
    </row>
    <row r="48" spans="1:8" ht="13">
      <c r="A48" s="29" t="s">
        <v>68</v>
      </c>
      <c r="B48" s="13">
        <v>5031712.5759999994</v>
      </c>
      <c r="C48" s="90">
        <v>1380004390</v>
      </c>
      <c r="D48" s="10">
        <v>199584361</v>
      </c>
      <c r="E48" s="91">
        <f t="shared" si="0"/>
        <v>0.36461569343268535</v>
      </c>
      <c r="F48" s="91">
        <f t="shared" si="1"/>
        <v>2.5210956163043252</v>
      </c>
      <c r="H48" s="91">
        <f t="shared" si="2"/>
        <v>6.9143914036430942</v>
      </c>
    </row>
    <row r="49" spans="1:8" ht="13">
      <c r="A49" s="14" t="s">
        <v>142</v>
      </c>
      <c r="B49" s="13">
        <v>328155.16799999995</v>
      </c>
      <c r="C49" s="90">
        <v>97338580</v>
      </c>
      <c r="D49" s="10">
        <v>25503951</v>
      </c>
      <c r="E49" s="91">
        <f t="shared" si="0"/>
        <v>0.33712754798765293</v>
      </c>
      <c r="F49" s="91">
        <f t="shared" si="1"/>
        <v>1.2866836514859989</v>
      </c>
      <c r="H49" s="91">
        <f t="shared" si="2"/>
        <v>3.8166078659733937</v>
      </c>
    </row>
    <row r="50" spans="1:8" ht="13">
      <c r="A50" s="14" t="s">
        <v>72</v>
      </c>
      <c r="B50" s="13">
        <v>882640</v>
      </c>
      <c r="C50" s="90">
        <v>273523620</v>
      </c>
      <c r="D50" s="10">
        <v>69855344</v>
      </c>
      <c r="E50" s="91">
        <f t="shared" si="0"/>
        <v>0.32269242414969501</v>
      </c>
      <c r="F50" s="91">
        <f t="shared" si="1"/>
        <v>1.2635253789602696</v>
      </c>
      <c r="H50" s="91">
        <f t="shared" si="2"/>
        <v>3.9155718709222875</v>
      </c>
    </row>
    <row r="51" spans="1:8" ht="13">
      <c r="A51" s="14" t="s">
        <v>108</v>
      </c>
      <c r="B51" s="13">
        <v>185395.65839999996</v>
      </c>
      <c r="C51" s="90">
        <v>144104080</v>
      </c>
      <c r="D51" s="10">
        <v>56771478</v>
      </c>
      <c r="E51" s="91">
        <f t="shared" si="0"/>
        <v>0.12865399675012668</v>
      </c>
      <c r="F51" s="91">
        <f t="shared" si="1"/>
        <v>0.3265647908620592</v>
      </c>
      <c r="H51" s="91">
        <f t="shared" si="2"/>
        <v>2.5383182731300389</v>
      </c>
    </row>
    <row r="52" spans="1:8" ht="13">
      <c r="B52" s="24"/>
      <c r="C52" s="96"/>
      <c r="E52" s="91"/>
      <c r="F52" s="91"/>
      <c r="H52" s="91"/>
    </row>
    <row r="53" spans="1:8" ht="13">
      <c r="B53" s="24"/>
      <c r="C53" s="96"/>
      <c r="E53" s="91"/>
      <c r="F53" s="91"/>
      <c r="H53" s="91"/>
    </row>
    <row r="54" spans="1:8" ht="13">
      <c r="B54" s="24"/>
      <c r="C54" s="96"/>
      <c r="E54" s="91"/>
      <c r="F54" s="91"/>
      <c r="H54" s="91"/>
    </row>
    <row r="55" spans="1:8" ht="13">
      <c r="B55" s="24"/>
      <c r="C55" s="96"/>
      <c r="E55" s="91"/>
      <c r="F55" s="91"/>
      <c r="H55" s="91"/>
    </row>
    <row r="56" spans="1:8" ht="13">
      <c r="B56" s="24"/>
      <c r="C56" s="96"/>
      <c r="E56" s="91"/>
      <c r="F56" s="91"/>
      <c r="H56" s="91"/>
    </row>
    <row r="57" spans="1:8" ht="13">
      <c r="B57" s="24"/>
      <c r="C57" s="96"/>
      <c r="E57" s="91"/>
      <c r="F57" s="91"/>
      <c r="H57" s="91"/>
    </row>
    <row r="58" spans="1:8" ht="13">
      <c r="B58" s="24"/>
      <c r="C58" s="96"/>
      <c r="E58" s="91"/>
      <c r="F58" s="91"/>
      <c r="H58" s="91"/>
    </row>
    <row r="59" spans="1:8" ht="13">
      <c r="B59" s="24"/>
      <c r="C59" s="96"/>
      <c r="E59" s="91"/>
      <c r="F59" s="91"/>
      <c r="H59" s="91"/>
    </row>
    <row r="60" spans="1:8" ht="13">
      <c r="B60" s="24"/>
      <c r="C60" s="96"/>
      <c r="E60" s="91"/>
      <c r="F60" s="91"/>
      <c r="H60" s="91"/>
    </row>
    <row r="61" spans="1:8" ht="13">
      <c r="B61" s="24"/>
      <c r="C61" s="96"/>
      <c r="E61" s="91"/>
      <c r="F61" s="91"/>
      <c r="H61" s="91"/>
    </row>
    <row r="62" spans="1:8" ht="13">
      <c r="B62" s="24"/>
      <c r="C62" s="96"/>
      <c r="E62" s="91"/>
      <c r="F62" s="91"/>
      <c r="H62" s="91"/>
    </row>
    <row r="63" spans="1:8" ht="13">
      <c r="B63" s="24"/>
      <c r="C63" s="96"/>
      <c r="E63" s="91"/>
      <c r="F63" s="91"/>
      <c r="H63" s="91"/>
    </row>
    <row r="64" spans="1:8" ht="13">
      <c r="B64" s="24"/>
      <c r="C64" s="96"/>
      <c r="E64" s="91"/>
      <c r="F64" s="91"/>
      <c r="H64" s="91"/>
    </row>
    <row r="65" spans="2:8" ht="13">
      <c r="B65" s="24"/>
      <c r="C65" s="96"/>
      <c r="E65" s="91"/>
      <c r="F65" s="91"/>
      <c r="H65" s="91"/>
    </row>
    <row r="66" spans="2:8" ht="13">
      <c r="B66" s="24"/>
      <c r="C66" s="96"/>
      <c r="E66" s="91"/>
      <c r="F66" s="91"/>
      <c r="H66" s="91"/>
    </row>
    <row r="67" spans="2:8" ht="13">
      <c r="B67" s="24"/>
      <c r="C67" s="96"/>
      <c r="E67" s="91"/>
      <c r="F67" s="91"/>
      <c r="H67" s="91"/>
    </row>
    <row r="68" spans="2:8" ht="13">
      <c r="B68" s="24"/>
      <c r="C68" s="96"/>
      <c r="E68" s="91"/>
      <c r="F68" s="91"/>
      <c r="H68" s="91"/>
    </row>
    <row r="69" spans="2:8" ht="13">
      <c r="B69" s="24"/>
      <c r="C69" s="96"/>
      <c r="E69" s="91"/>
      <c r="F69" s="91"/>
      <c r="H69" s="91"/>
    </row>
    <row r="70" spans="2:8" ht="13">
      <c r="B70" s="24"/>
      <c r="C70" s="96"/>
      <c r="E70" s="91"/>
      <c r="F70" s="91"/>
      <c r="H70" s="91"/>
    </row>
    <row r="71" spans="2:8" ht="13">
      <c r="B71" s="24"/>
      <c r="C71" s="96"/>
      <c r="E71" s="91"/>
      <c r="F71" s="91"/>
      <c r="H71" s="91"/>
    </row>
    <row r="72" spans="2:8" ht="13">
      <c r="B72" s="24"/>
      <c r="C72" s="96"/>
      <c r="E72" s="91"/>
      <c r="F72" s="91"/>
      <c r="H72" s="91"/>
    </row>
    <row r="73" spans="2:8" ht="13">
      <c r="B73" s="24"/>
      <c r="C73" s="96"/>
      <c r="E73" s="91"/>
      <c r="F73" s="91"/>
      <c r="H73" s="91"/>
    </row>
    <row r="74" spans="2:8" ht="13">
      <c r="B74" s="24"/>
      <c r="C74" s="96"/>
      <c r="E74" s="91"/>
      <c r="F74" s="91"/>
      <c r="H74" s="91"/>
    </row>
    <row r="75" spans="2:8" ht="13">
      <c r="B75" s="24"/>
      <c r="C75" s="96"/>
      <c r="E75" s="91"/>
      <c r="F75" s="91"/>
      <c r="H75" s="91"/>
    </row>
    <row r="76" spans="2:8" ht="13">
      <c r="B76" s="24"/>
      <c r="C76" s="96"/>
      <c r="E76" s="91"/>
      <c r="F76" s="91"/>
      <c r="H76" s="91"/>
    </row>
    <row r="77" spans="2:8" ht="13">
      <c r="B77" s="24"/>
      <c r="C77" s="96"/>
      <c r="E77" s="91"/>
      <c r="F77" s="91"/>
      <c r="H77" s="91"/>
    </row>
    <row r="78" spans="2:8" ht="13">
      <c r="B78" s="24"/>
      <c r="C78" s="96"/>
      <c r="E78" s="91"/>
      <c r="F78" s="91"/>
      <c r="H78" s="91"/>
    </row>
    <row r="79" spans="2:8" ht="13">
      <c r="B79" s="24"/>
      <c r="C79" s="96"/>
      <c r="E79" s="91"/>
      <c r="F79" s="91"/>
      <c r="H79" s="91"/>
    </row>
    <row r="80" spans="2:8" ht="13">
      <c r="B80" s="24"/>
      <c r="C80" s="96"/>
      <c r="E80" s="91"/>
      <c r="F80" s="91"/>
      <c r="H80" s="91"/>
    </row>
    <row r="81" spans="2:8" ht="13">
      <c r="B81" s="24"/>
      <c r="C81" s="96"/>
      <c r="E81" s="91"/>
      <c r="F81" s="91"/>
      <c r="H81" s="91"/>
    </row>
    <row r="82" spans="2:8" ht="13">
      <c r="B82" s="24"/>
      <c r="C82" s="96"/>
      <c r="E82" s="91"/>
      <c r="F82" s="91"/>
      <c r="H82" s="91"/>
    </row>
    <row r="83" spans="2:8" ht="13">
      <c r="B83" s="24"/>
      <c r="C83" s="96"/>
      <c r="E83" s="91"/>
      <c r="F83" s="91"/>
      <c r="H83" s="91"/>
    </row>
    <row r="84" spans="2:8" ht="13">
      <c r="B84" s="24"/>
      <c r="C84" s="96"/>
      <c r="E84" s="91"/>
      <c r="F84" s="91"/>
      <c r="H84" s="91"/>
    </row>
    <row r="85" spans="2:8" ht="13">
      <c r="B85" s="24"/>
      <c r="C85" s="96"/>
      <c r="E85" s="91"/>
      <c r="F85" s="91"/>
      <c r="H85" s="91"/>
    </row>
    <row r="86" spans="2:8" ht="13">
      <c r="B86" s="24"/>
      <c r="C86" s="96"/>
      <c r="E86" s="91"/>
      <c r="F86" s="91"/>
      <c r="H86" s="91"/>
    </row>
    <row r="87" spans="2:8" ht="13">
      <c r="B87" s="24"/>
      <c r="C87" s="96"/>
      <c r="E87" s="91"/>
      <c r="F87" s="91"/>
      <c r="H87" s="91"/>
    </row>
    <row r="88" spans="2:8" ht="13">
      <c r="B88" s="24"/>
      <c r="C88" s="96"/>
      <c r="E88" s="91"/>
      <c r="F88" s="91"/>
      <c r="H88" s="91"/>
    </row>
    <row r="89" spans="2:8" ht="13">
      <c r="B89" s="24"/>
      <c r="C89" s="96"/>
      <c r="E89" s="91"/>
      <c r="F89" s="91"/>
      <c r="H89" s="91"/>
    </row>
    <row r="90" spans="2:8" ht="13">
      <c r="B90" s="24"/>
      <c r="C90" s="96"/>
      <c r="E90" s="91"/>
      <c r="F90" s="91"/>
      <c r="H90" s="91"/>
    </row>
    <row r="91" spans="2:8" ht="13">
      <c r="B91" s="24"/>
      <c r="C91" s="96"/>
      <c r="E91" s="91"/>
      <c r="F91" s="91"/>
      <c r="H91" s="91"/>
    </row>
    <row r="92" spans="2:8" ht="13">
      <c r="B92" s="24"/>
      <c r="C92" s="96"/>
      <c r="E92" s="91"/>
      <c r="F92" s="91"/>
      <c r="H92" s="91"/>
    </row>
    <row r="93" spans="2:8" ht="13">
      <c r="B93" s="24"/>
      <c r="C93" s="96"/>
      <c r="E93" s="91"/>
      <c r="F93" s="91"/>
      <c r="H93" s="91"/>
    </row>
    <row r="94" spans="2:8" ht="13">
      <c r="B94" s="24"/>
      <c r="C94" s="96"/>
      <c r="E94" s="91"/>
      <c r="F94" s="91"/>
      <c r="H94" s="91"/>
    </row>
    <row r="95" spans="2:8" ht="13">
      <c r="B95" s="24"/>
      <c r="C95" s="96"/>
      <c r="E95" s="91"/>
      <c r="F95" s="91"/>
      <c r="H95" s="91"/>
    </row>
    <row r="96" spans="2:8" ht="13">
      <c r="B96" s="24"/>
      <c r="C96" s="96"/>
      <c r="E96" s="91"/>
      <c r="F96" s="91"/>
      <c r="H96" s="91"/>
    </row>
    <row r="97" spans="2:8" ht="13">
      <c r="B97" s="24"/>
      <c r="C97" s="96"/>
      <c r="E97" s="91"/>
      <c r="F97" s="91"/>
      <c r="H97" s="91"/>
    </row>
    <row r="98" spans="2:8" ht="13">
      <c r="B98" s="24"/>
      <c r="C98" s="96"/>
      <c r="E98" s="91"/>
      <c r="F98" s="91"/>
      <c r="H98" s="91"/>
    </row>
    <row r="99" spans="2:8" ht="13">
      <c r="B99" s="24"/>
      <c r="C99" s="96"/>
      <c r="E99" s="91"/>
      <c r="F99" s="91"/>
      <c r="H99" s="91"/>
    </row>
    <row r="100" spans="2:8" ht="13">
      <c r="B100" s="24"/>
      <c r="C100" s="96"/>
      <c r="E100" s="91"/>
      <c r="F100" s="91"/>
      <c r="H100" s="91"/>
    </row>
    <row r="101" spans="2:8" ht="13">
      <c r="B101" s="24"/>
      <c r="C101" s="96"/>
      <c r="E101" s="91"/>
      <c r="F101" s="91"/>
      <c r="H101" s="91"/>
    </row>
    <row r="102" spans="2:8" ht="13">
      <c r="B102" s="24"/>
      <c r="C102" s="96"/>
      <c r="E102" s="91"/>
      <c r="F102" s="91"/>
      <c r="H102" s="91"/>
    </row>
    <row r="103" spans="2:8" ht="13">
      <c r="B103" s="24"/>
      <c r="C103" s="96"/>
      <c r="E103" s="91"/>
      <c r="F103" s="91"/>
      <c r="H103" s="91"/>
    </row>
    <row r="104" spans="2:8" ht="13">
      <c r="B104" s="24"/>
      <c r="C104" s="96"/>
      <c r="E104" s="91"/>
      <c r="F104" s="91"/>
      <c r="H104" s="91"/>
    </row>
    <row r="105" spans="2:8" ht="13">
      <c r="B105" s="24"/>
      <c r="C105" s="96"/>
      <c r="E105" s="91"/>
      <c r="F105" s="91"/>
      <c r="H105" s="91"/>
    </row>
    <row r="106" spans="2:8" ht="13">
      <c r="B106" s="24"/>
      <c r="C106" s="96"/>
      <c r="E106" s="91"/>
      <c r="F106" s="91"/>
      <c r="H106" s="91"/>
    </row>
    <row r="107" spans="2:8" ht="13">
      <c r="B107" s="24"/>
      <c r="C107" s="96"/>
      <c r="E107" s="91"/>
      <c r="F107" s="91"/>
      <c r="H107" s="91"/>
    </row>
    <row r="108" spans="2:8" ht="13">
      <c r="B108" s="24"/>
      <c r="C108" s="96"/>
      <c r="E108" s="91"/>
      <c r="F108" s="91"/>
      <c r="H108" s="91"/>
    </row>
    <row r="109" spans="2:8" ht="13">
      <c r="B109" s="24"/>
      <c r="C109" s="96"/>
      <c r="E109" s="91"/>
      <c r="F109" s="91"/>
      <c r="H109" s="91"/>
    </row>
    <row r="110" spans="2:8" ht="13">
      <c r="B110" s="24"/>
      <c r="C110" s="96"/>
      <c r="E110" s="91"/>
      <c r="F110" s="91"/>
      <c r="H110" s="91"/>
    </row>
    <row r="111" spans="2:8" ht="13">
      <c r="B111" s="24"/>
      <c r="C111" s="96"/>
      <c r="E111" s="91"/>
      <c r="F111" s="91"/>
      <c r="H111" s="91"/>
    </row>
    <row r="112" spans="2:8" ht="13">
      <c r="B112" s="24"/>
      <c r="C112" s="96"/>
      <c r="E112" s="91"/>
      <c r="F112" s="91"/>
      <c r="H112" s="91"/>
    </row>
    <row r="113" spans="2:8" ht="13">
      <c r="B113" s="24"/>
      <c r="C113" s="96"/>
      <c r="E113" s="91"/>
      <c r="F113" s="91"/>
      <c r="H113" s="91"/>
    </row>
    <row r="114" spans="2:8" ht="13">
      <c r="B114" s="24"/>
      <c r="C114" s="96"/>
      <c r="E114" s="91"/>
      <c r="F114" s="91"/>
      <c r="H114" s="91"/>
    </row>
    <row r="115" spans="2:8" ht="13">
      <c r="B115" s="24"/>
      <c r="C115" s="96"/>
      <c r="E115" s="91"/>
      <c r="F115" s="91"/>
      <c r="H115" s="91"/>
    </row>
    <row r="116" spans="2:8" ht="13">
      <c r="B116" s="24"/>
      <c r="C116" s="96"/>
      <c r="E116" s="91"/>
      <c r="F116" s="91"/>
      <c r="H116" s="91"/>
    </row>
    <row r="117" spans="2:8" ht="13">
      <c r="B117" s="24"/>
      <c r="C117" s="96"/>
      <c r="E117" s="91"/>
      <c r="F117" s="91"/>
      <c r="H117" s="91"/>
    </row>
    <row r="118" spans="2:8" ht="13">
      <c r="B118" s="24"/>
      <c r="C118" s="96"/>
      <c r="E118" s="91"/>
      <c r="F118" s="91"/>
      <c r="H118" s="91"/>
    </row>
    <row r="119" spans="2:8" ht="13">
      <c r="B119" s="24"/>
      <c r="C119" s="96"/>
      <c r="E119" s="91"/>
      <c r="F119" s="91"/>
      <c r="H119" s="91"/>
    </row>
    <row r="120" spans="2:8" ht="13">
      <c r="B120" s="24"/>
      <c r="C120" s="96"/>
      <c r="E120" s="91"/>
      <c r="F120" s="91"/>
      <c r="H120" s="91"/>
    </row>
    <row r="121" spans="2:8" ht="13">
      <c r="B121" s="24"/>
      <c r="C121" s="96"/>
      <c r="E121" s="91"/>
      <c r="F121" s="91"/>
      <c r="H121" s="91"/>
    </row>
    <row r="122" spans="2:8" ht="13">
      <c r="B122" s="24"/>
      <c r="C122" s="96"/>
      <c r="E122" s="91"/>
      <c r="F122" s="91"/>
      <c r="H122" s="91"/>
    </row>
    <row r="123" spans="2:8" ht="13">
      <c r="B123" s="24"/>
      <c r="C123" s="96"/>
      <c r="E123" s="91"/>
      <c r="F123" s="91"/>
      <c r="H123" s="91"/>
    </row>
    <row r="124" spans="2:8" ht="13">
      <c r="B124" s="24"/>
      <c r="C124" s="96"/>
      <c r="E124" s="91"/>
      <c r="F124" s="91"/>
      <c r="H124" s="91"/>
    </row>
    <row r="125" spans="2:8" ht="13">
      <c r="B125" s="24"/>
      <c r="C125" s="96"/>
      <c r="E125" s="91"/>
      <c r="F125" s="91"/>
      <c r="H125" s="91"/>
    </row>
    <row r="126" spans="2:8" ht="13">
      <c r="B126" s="24"/>
      <c r="C126" s="96"/>
      <c r="E126" s="91"/>
      <c r="F126" s="91"/>
      <c r="H126" s="91"/>
    </row>
    <row r="127" spans="2:8" ht="13">
      <c r="B127" s="24"/>
      <c r="C127" s="96"/>
      <c r="E127" s="91"/>
      <c r="F127" s="91"/>
      <c r="H127" s="91"/>
    </row>
    <row r="128" spans="2:8" ht="13">
      <c r="B128" s="24"/>
      <c r="C128" s="96"/>
      <c r="E128" s="91"/>
      <c r="F128" s="91"/>
      <c r="H128" s="91"/>
    </row>
    <row r="129" spans="2:8" ht="13">
      <c r="B129" s="24"/>
      <c r="C129" s="96"/>
      <c r="E129" s="91"/>
      <c r="F129" s="91"/>
      <c r="H129" s="91"/>
    </row>
    <row r="130" spans="2:8" ht="13">
      <c r="B130" s="24"/>
      <c r="C130" s="96"/>
      <c r="E130" s="91"/>
      <c r="F130" s="91"/>
      <c r="H130" s="91"/>
    </row>
    <row r="131" spans="2:8" ht="13">
      <c r="B131" s="24"/>
      <c r="C131" s="96"/>
      <c r="E131" s="91"/>
      <c r="F131" s="91"/>
      <c r="H131" s="91"/>
    </row>
    <row r="132" spans="2:8" ht="13">
      <c r="B132" s="24"/>
      <c r="C132" s="96"/>
      <c r="E132" s="91"/>
      <c r="F132" s="91"/>
      <c r="H132" s="91"/>
    </row>
    <row r="133" spans="2:8" ht="13">
      <c r="B133" s="24"/>
      <c r="C133" s="96"/>
      <c r="E133" s="91"/>
      <c r="F133" s="91"/>
      <c r="H133" s="91"/>
    </row>
    <row r="134" spans="2:8" ht="13">
      <c r="B134" s="24"/>
      <c r="C134" s="96"/>
      <c r="E134" s="91"/>
      <c r="F134" s="91"/>
      <c r="H134" s="91"/>
    </row>
    <row r="135" spans="2:8" ht="13">
      <c r="B135" s="24"/>
      <c r="C135" s="96"/>
      <c r="E135" s="91"/>
      <c r="F135" s="91"/>
      <c r="H135" s="91"/>
    </row>
    <row r="136" spans="2:8" ht="13">
      <c r="B136" s="24"/>
      <c r="C136" s="96"/>
      <c r="E136" s="91"/>
      <c r="F136" s="91"/>
      <c r="H136" s="91"/>
    </row>
    <row r="137" spans="2:8" ht="13">
      <c r="B137" s="24"/>
      <c r="C137" s="96"/>
      <c r="E137" s="91"/>
      <c r="F137" s="91"/>
      <c r="H137" s="91"/>
    </row>
    <row r="138" spans="2:8" ht="13">
      <c r="B138" s="24"/>
      <c r="C138" s="96"/>
      <c r="E138" s="91"/>
      <c r="F138" s="91"/>
      <c r="H138" s="91"/>
    </row>
    <row r="139" spans="2:8" ht="13">
      <c r="B139" s="24"/>
      <c r="C139" s="96"/>
      <c r="E139" s="91"/>
      <c r="F139" s="91"/>
      <c r="H139" s="91"/>
    </row>
    <row r="140" spans="2:8" ht="13">
      <c r="B140" s="24"/>
      <c r="C140" s="96"/>
      <c r="E140" s="91"/>
      <c r="F140" s="91"/>
      <c r="H140" s="91"/>
    </row>
    <row r="141" spans="2:8" ht="13">
      <c r="B141" s="24"/>
      <c r="C141" s="96"/>
      <c r="E141" s="91"/>
      <c r="F141" s="91"/>
      <c r="H141" s="91"/>
    </row>
    <row r="142" spans="2:8" ht="13">
      <c r="B142" s="24"/>
      <c r="C142" s="96"/>
      <c r="E142" s="91"/>
      <c r="F142" s="91"/>
      <c r="H142" s="91"/>
    </row>
    <row r="143" spans="2:8" ht="13">
      <c r="B143" s="24"/>
      <c r="C143" s="96"/>
      <c r="E143" s="91"/>
      <c r="F143" s="91"/>
      <c r="H143" s="91"/>
    </row>
    <row r="144" spans="2:8" ht="13">
      <c r="B144" s="24"/>
      <c r="C144" s="96"/>
      <c r="E144" s="91"/>
      <c r="F144" s="91"/>
      <c r="H144" s="91"/>
    </row>
    <row r="145" spans="2:8" ht="13">
      <c r="B145" s="24"/>
      <c r="C145" s="96"/>
      <c r="E145" s="91"/>
      <c r="F145" s="91"/>
      <c r="H145" s="91"/>
    </row>
    <row r="146" spans="2:8" ht="13">
      <c r="B146" s="24"/>
      <c r="C146" s="96"/>
      <c r="E146" s="91"/>
      <c r="F146" s="91"/>
      <c r="H146" s="91"/>
    </row>
    <row r="147" spans="2:8" ht="13">
      <c r="B147" s="24"/>
      <c r="C147" s="96"/>
      <c r="E147" s="91"/>
      <c r="F147" s="91"/>
      <c r="H147" s="91"/>
    </row>
    <row r="148" spans="2:8" ht="13">
      <c r="B148" s="24"/>
      <c r="C148" s="96"/>
      <c r="E148" s="91"/>
      <c r="F148" s="91"/>
      <c r="H148" s="91"/>
    </row>
    <row r="149" spans="2:8" ht="13">
      <c r="B149" s="24"/>
      <c r="C149" s="96"/>
      <c r="E149" s="91"/>
      <c r="F149" s="91"/>
      <c r="H149" s="91"/>
    </row>
    <row r="150" spans="2:8" ht="13">
      <c r="B150" s="24"/>
      <c r="C150" s="96"/>
      <c r="E150" s="91"/>
      <c r="F150" s="91"/>
      <c r="H150" s="91"/>
    </row>
    <row r="151" spans="2:8" ht="13">
      <c r="B151" s="24"/>
      <c r="C151" s="96"/>
      <c r="E151" s="91"/>
      <c r="F151" s="91"/>
      <c r="H151" s="91"/>
    </row>
    <row r="152" spans="2:8" ht="13">
      <c r="B152" s="24"/>
      <c r="C152" s="96"/>
      <c r="E152" s="91"/>
      <c r="F152" s="91"/>
      <c r="H152" s="91"/>
    </row>
    <row r="153" spans="2:8" ht="13">
      <c r="B153" s="24"/>
      <c r="C153" s="96"/>
      <c r="E153" s="91"/>
      <c r="F153" s="91"/>
      <c r="H153" s="91"/>
    </row>
    <row r="154" spans="2:8" ht="13">
      <c r="B154" s="24"/>
      <c r="C154" s="96"/>
      <c r="E154" s="91"/>
      <c r="F154" s="91"/>
      <c r="H154" s="91"/>
    </row>
    <row r="155" spans="2:8" ht="13">
      <c r="B155" s="24"/>
      <c r="C155" s="96"/>
      <c r="E155" s="91"/>
      <c r="F155" s="91"/>
      <c r="H155" s="91"/>
    </row>
    <row r="156" spans="2:8" ht="13">
      <c r="B156" s="24"/>
      <c r="C156" s="96"/>
      <c r="E156" s="91"/>
      <c r="F156" s="91"/>
      <c r="H156" s="91"/>
    </row>
    <row r="157" spans="2:8" ht="13">
      <c r="B157" s="24"/>
      <c r="C157" s="96"/>
      <c r="E157" s="91"/>
      <c r="F157" s="91"/>
      <c r="H157" s="91"/>
    </row>
    <row r="158" spans="2:8" ht="13">
      <c r="B158" s="24"/>
      <c r="C158" s="96"/>
      <c r="E158" s="91"/>
      <c r="F158" s="91"/>
      <c r="H158" s="91"/>
    </row>
    <row r="159" spans="2:8" ht="13">
      <c r="B159" s="24"/>
      <c r="C159" s="96"/>
      <c r="E159" s="91"/>
      <c r="F159" s="91"/>
      <c r="H159" s="91"/>
    </row>
    <row r="160" spans="2:8" ht="13">
      <c r="B160" s="24"/>
      <c r="C160" s="96"/>
      <c r="E160" s="91"/>
      <c r="F160" s="91"/>
      <c r="H160" s="91"/>
    </row>
    <row r="161" spans="2:8" ht="13">
      <c r="B161" s="24"/>
      <c r="C161" s="96"/>
      <c r="E161" s="91"/>
      <c r="F161" s="91"/>
      <c r="H161" s="91"/>
    </row>
    <row r="162" spans="2:8" ht="13">
      <c r="B162" s="24"/>
      <c r="C162" s="96"/>
      <c r="E162" s="91"/>
      <c r="F162" s="91"/>
      <c r="H162" s="91"/>
    </row>
    <row r="163" spans="2:8" ht="13">
      <c r="B163" s="24"/>
      <c r="C163" s="96"/>
      <c r="E163" s="91"/>
      <c r="F163" s="91"/>
      <c r="H163" s="91"/>
    </row>
    <row r="164" spans="2:8" ht="13">
      <c r="B164" s="24"/>
      <c r="C164" s="96"/>
      <c r="E164" s="91"/>
      <c r="F164" s="91"/>
      <c r="H164" s="91"/>
    </row>
    <row r="165" spans="2:8" ht="13">
      <c r="B165" s="24"/>
      <c r="C165" s="96"/>
      <c r="E165" s="91"/>
      <c r="F165" s="91"/>
      <c r="H165" s="91"/>
    </row>
    <row r="166" spans="2:8" ht="13">
      <c r="B166" s="24"/>
      <c r="C166" s="96"/>
      <c r="E166" s="91"/>
      <c r="F166" s="91"/>
      <c r="H166" s="91"/>
    </row>
    <row r="167" spans="2:8" ht="13">
      <c r="B167" s="24"/>
      <c r="C167" s="96"/>
      <c r="E167" s="91"/>
      <c r="F167" s="91"/>
      <c r="H167" s="91"/>
    </row>
    <row r="168" spans="2:8" ht="13">
      <c r="B168" s="24"/>
      <c r="C168" s="96"/>
      <c r="E168" s="91"/>
      <c r="F168" s="91"/>
      <c r="H168" s="91"/>
    </row>
    <row r="169" spans="2:8" ht="13">
      <c r="B169" s="24"/>
      <c r="C169" s="96"/>
      <c r="E169" s="91"/>
      <c r="F169" s="91"/>
      <c r="H169" s="91"/>
    </row>
    <row r="170" spans="2:8" ht="13">
      <c r="B170" s="24"/>
      <c r="C170" s="96"/>
      <c r="E170" s="91"/>
      <c r="F170" s="91"/>
      <c r="H170" s="91"/>
    </row>
    <row r="171" spans="2:8" ht="13">
      <c r="B171" s="24"/>
      <c r="C171" s="96"/>
      <c r="E171" s="91"/>
      <c r="F171" s="91"/>
      <c r="H171" s="91"/>
    </row>
    <row r="172" spans="2:8" ht="13">
      <c r="B172" s="24"/>
      <c r="C172" s="96"/>
      <c r="E172" s="91"/>
      <c r="F172" s="91"/>
      <c r="H172" s="91"/>
    </row>
    <row r="173" spans="2:8" ht="13">
      <c r="B173" s="24"/>
      <c r="C173" s="96"/>
      <c r="E173" s="91"/>
      <c r="F173" s="91"/>
      <c r="H173" s="91"/>
    </row>
    <row r="174" spans="2:8" ht="13">
      <c r="B174" s="24"/>
      <c r="C174" s="96"/>
      <c r="E174" s="91"/>
      <c r="F174" s="91"/>
      <c r="H174" s="91"/>
    </row>
    <row r="175" spans="2:8" ht="13">
      <c r="B175" s="24"/>
      <c r="C175" s="96"/>
      <c r="E175" s="91"/>
      <c r="F175" s="91"/>
      <c r="H175" s="91"/>
    </row>
    <row r="176" spans="2:8" ht="13">
      <c r="B176" s="24"/>
      <c r="C176" s="96"/>
      <c r="E176" s="91"/>
      <c r="F176" s="91"/>
      <c r="H176" s="91"/>
    </row>
    <row r="177" spans="2:8" ht="13">
      <c r="B177" s="24"/>
      <c r="C177" s="96"/>
      <c r="E177" s="91"/>
      <c r="F177" s="91"/>
      <c r="H177" s="91"/>
    </row>
    <row r="178" spans="2:8" ht="13">
      <c r="B178" s="24"/>
      <c r="C178" s="96"/>
      <c r="E178" s="91"/>
      <c r="F178" s="91"/>
      <c r="H178" s="91"/>
    </row>
    <row r="179" spans="2:8" ht="13">
      <c r="B179" s="24"/>
      <c r="C179" s="96"/>
      <c r="E179" s="91"/>
      <c r="F179" s="91"/>
      <c r="H179" s="91"/>
    </row>
    <row r="180" spans="2:8" ht="13">
      <c r="B180" s="24"/>
      <c r="C180" s="96"/>
      <c r="E180" s="91"/>
      <c r="F180" s="91"/>
      <c r="H180" s="91"/>
    </row>
    <row r="181" spans="2:8" ht="13">
      <c r="B181" s="24"/>
      <c r="C181" s="96"/>
      <c r="E181" s="91"/>
      <c r="F181" s="91"/>
      <c r="H181" s="91"/>
    </row>
    <row r="182" spans="2:8" ht="13">
      <c r="B182" s="24"/>
      <c r="C182" s="96"/>
      <c r="E182" s="91"/>
      <c r="F182" s="91"/>
      <c r="H182" s="91"/>
    </row>
    <row r="183" spans="2:8" ht="13">
      <c r="B183" s="24"/>
      <c r="C183" s="96"/>
      <c r="E183" s="91"/>
      <c r="F183" s="91"/>
      <c r="H183" s="91"/>
    </row>
    <row r="184" spans="2:8" ht="13">
      <c r="B184" s="24"/>
      <c r="C184" s="96"/>
      <c r="E184" s="91"/>
      <c r="F184" s="91"/>
      <c r="H184" s="91"/>
    </row>
    <row r="185" spans="2:8" ht="13">
      <c r="B185" s="24"/>
      <c r="C185" s="96"/>
      <c r="E185" s="91"/>
      <c r="F185" s="91"/>
      <c r="H185" s="91"/>
    </row>
    <row r="186" spans="2:8" ht="13">
      <c r="B186" s="24"/>
      <c r="C186" s="96"/>
      <c r="E186" s="91"/>
      <c r="F186" s="91"/>
      <c r="H186" s="91"/>
    </row>
    <row r="187" spans="2:8" ht="13">
      <c r="B187" s="24"/>
      <c r="C187" s="96"/>
      <c r="E187" s="91"/>
      <c r="F187" s="91"/>
      <c r="H187" s="91"/>
    </row>
    <row r="188" spans="2:8" ht="13">
      <c r="B188" s="24"/>
      <c r="C188" s="96"/>
      <c r="E188" s="91"/>
      <c r="F188" s="91"/>
      <c r="H188" s="91"/>
    </row>
    <row r="189" spans="2:8" ht="13">
      <c r="B189" s="24"/>
      <c r="C189" s="96"/>
      <c r="E189" s="91"/>
      <c r="F189" s="91"/>
      <c r="H189" s="91"/>
    </row>
    <row r="190" spans="2:8" ht="13">
      <c r="B190" s="24"/>
      <c r="C190" s="96"/>
      <c r="E190" s="91"/>
      <c r="F190" s="91"/>
      <c r="H190" s="91"/>
    </row>
    <row r="191" spans="2:8" ht="13">
      <c r="B191" s="24"/>
      <c r="C191" s="96"/>
      <c r="E191" s="91"/>
      <c r="F191" s="91"/>
      <c r="H191" s="91"/>
    </row>
    <row r="192" spans="2:8" ht="13">
      <c r="B192" s="24"/>
      <c r="C192" s="96"/>
      <c r="E192" s="91"/>
      <c r="F192" s="91"/>
      <c r="H192" s="91"/>
    </row>
    <row r="193" spans="2:8" ht="13">
      <c r="B193" s="24"/>
      <c r="C193" s="96"/>
      <c r="E193" s="91"/>
      <c r="F193" s="91"/>
      <c r="H193" s="91"/>
    </row>
    <row r="194" spans="2:8" ht="13">
      <c r="B194" s="24"/>
      <c r="C194" s="96"/>
      <c r="E194" s="91"/>
      <c r="F194" s="91"/>
      <c r="H194" s="91"/>
    </row>
    <row r="195" spans="2:8" ht="13">
      <c r="B195" s="24"/>
      <c r="C195" s="96"/>
      <c r="E195" s="91"/>
      <c r="F195" s="91"/>
      <c r="H195" s="91"/>
    </row>
    <row r="196" spans="2:8" ht="13">
      <c r="B196" s="24"/>
      <c r="C196" s="96"/>
      <c r="E196" s="91"/>
      <c r="F196" s="91"/>
      <c r="H196" s="91"/>
    </row>
    <row r="197" spans="2:8" ht="13">
      <c r="B197" s="24"/>
      <c r="C197" s="96"/>
      <c r="E197" s="91"/>
      <c r="F197" s="91"/>
      <c r="H197" s="91"/>
    </row>
    <row r="198" spans="2:8" ht="13">
      <c r="B198" s="24"/>
      <c r="C198" s="96"/>
      <c r="E198" s="91"/>
      <c r="F198" s="91"/>
      <c r="H198" s="91"/>
    </row>
    <row r="199" spans="2:8" ht="13">
      <c r="B199" s="24"/>
      <c r="C199" s="96"/>
      <c r="E199" s="91"/>
      <c r="F199" s="91"/>
      <c r="H199" s="91"/>
    </row>
    <row r="200" spans="2:8" ht="13">
      <c r="B200" s="24"/>
      <c r="C200" s="96"/>
      <c r="E200" s="91"/>
      <c r="F200" s="91"/>
      <c r="H200" s="91"/>
    </row>
    <row r="201" spans="2:8" ht="13">
      <c r="B201" s="24"/>
      <c r="C201" s="96"/>
      <c r="E201" s="91"/>
      <c r="F201" s="91"/>
      <c r="H201" s="91"/>
    </row>
    <row r="202" spans="2:8" ht="13">
      <c r="B202" s="24"/>
      <c r="C202" s="96"/>
      <c r="E202" s="91"/>
      <c r="F202" s="91"/>
      <c r="H202" s="91"/>
    </row>
    <row r="203" spans="2:8" ht="13">
      <c r="B203" s="24"/>
      <c r="C203" s="96"/>
      <c r="E203" s="91"/>
      <c r="F203" s="91"/>
      <c r="H203" s="91"/>
    </row>
    <row r="204" spans="2:8" ht="13">
      <c r="B204" s="24"/>
      <c r="C204" s="96"/>
      <c r="E204" s="91"/>
      <c r="F204" s="91"/>
      <c r="H204" s="91"/>
    </row>
    <row r="205" spans="2:8" ht="13">
      <c r="B205" s="24"/>
      <c r="C205" s="96"/>
      <c r="E205" s="91"/>
      <c r="F205" s="91"/>
      <c r="H205" s="91"/>
    </row>
    <row r="206" spans="2:8" ht="13">
      <c r="B206" s="24"/>
      <c r="C206" s="96"/>
      <c r="E206" s="91"/>
      <c r="F206" s="91"/>
      <c r="H206" s="91"/>
    </row>
    <row r="207" spans="2:8" ht="13">
      <c r="B207" s="24"/>
      <c r="C207" s="96"/>
      <c r="E207" s="91"/>
      <c r="F207" s="91"/>
      <c r="H207" s="91"/>
    </row>
    <row r="208" spans="2:8" ht="13">
      <c r="B208" s="24"/>
      <c r="C208" s="96"/>
      <c r="E208" s="91"/>
      <c r="F208" s="91"/>
      <c r="H208" s="91"/>
    </row>
    <row r="209" spans="2:8" ht="13">
      <c r="B209" s="24"/>
      <c r="C209" s="96"/>
      <c r="E209" s="91"/>
      <c r="F209" s="91"/>
      <c r="H209" s="91"/>
    </row>
    <row r="210" spans="2:8" ht="13">
      <c r="B210" s="24"/>
      <c r="C210" s="96"/>
      <c r="E210" s="91"/>
      <c r="F210" s="91"/>
      <c r="H210" s="91"/>
    </row>
    <row r="211" spans="2:8" ht="13">
      <c r="B211" s="24"/>
      <c r="C211" s="96"/>
      <c r="E211" s="91"/>
      <c r="F211" s="91"/>
      <c r="H211" s="91"/>
    </row>
    <row r="212" spans="2:8" ht="13">
      <c r="B212" s="24"/>
      <c r="C212" s="96"/>
      <c r="E212" s="91"/>
      <c r="F212" s="91"/>
      <c r="H212" s="91"/>
    </row>
    <row r="213" spans="2:8" ht="13">
      <c r="B213" s="24"/>
      <c r="C213" s="96"/>
      <c r="E213" s="91"/>
      <c r="F213" s="91"/>
      <c r="H213" s="91"/>
    </row>
    <row r="214" spans="2:8" ht="13">
      <c r="B214" s="24"/>
      <c r="C214" s="96"/>
      <c r="E214" s="91"/>
      <c r="F214" s="91"/>
      <c r="H214" s="91"/>
    </row>
    <row r="215" spans="2:8" ht="13">
      <c r="B215" s="24"/>
      <c r="C215" s="96"/>
      <c r="E215" s="91"/>
      <c r="F215" s="91"/>
      <c r="H215" s="91"/>
    </row>
    <row r="216" spans="2:8" ht="13">
      <c r="B216" s="24"/>
      <c r="C216" s="96"/>
      <c r="E216" s="91"/>
      <c r="F216" s="91"/>
      <c r="H216" s="91"/>
    </row>
    <row r="217" spans="2:8" ht="13">
      <c r="B217" s="24"/>
      <c r="C217" s="96"/>
      <c r="E217" s="91"/>
      <c r="F217" s="91"/>
      <c r="H217" s="91"/>
    </row>
    <row r="218" spans="2:8" ht="13">
      <c r="B218" s="24"/>
      <c r="C218" s="96"/>
      <c r="E218" s="91"/>
      <c r="F218" s="91"/>
      <c r="H218" s="91"/>
    </row>
    <row r="219" spans="2:8" ht="13">
      <c r="B219" s="24"/>
      <c r="C219" s="96"/>
      <c r="E219" s="91"/>
      <c r="F219" s="91"/>
      <c r="H219" s="91"/>
    </row>
    <row r="220" spans="2:8" ht="13">
      <c r="B220" s="24"/>
      <c r="C220" s="96"/>
      <c r="E220" s="91"/>
      <c r="F220" s="91"/>
      <c r="H220" s="91"/>
    </row>
    <row r="221" spans="2:8" ht="13">
      <c r="B221" s="24"/>
      <c r="C221" s="96"/>
      <c r="E221" s="91"/>
      <c r="F221" s="91"/>
      <c r="H221" s="91"/>
    </row>
    <row r="222" spans="2:8" ht="13">
      <c r="B222" s="24"/>
      <c r="C222" s="96"/>
      <c r="E222" s="91"/>
      <c r="F222" s="91"/>
      <c r="H222" s="91"/>
    </row>
    <row r="223" spans="2:8" ht="13">
      <c r="B223" s="24"/>
      <c r="C223" s="96"/>
      <c r="E223" s="91"/>
      <c r="F223" s="91"/>
      <c r="H223" s="91"/>
    </row>
    <row r="224" spans="2:8" ht="13">
      <c r="B224" s="24"/>
      <c r="C224" s="96"/>
      <c r="E224" s="91"/>
      <c r="F224" s="91"/>
      <c r="H224" s="91"/>
    </row>
    <row r="225" spans="2:8" ht="13">
      <c r="B225" s="24"/>
      <c r="C225" s="96"/>
      <c r="E225" s="91"/>
      <c r="F225" s="91"/>
      <c r="H225" s="91"/>
    </row>
    <row r="226" spans="2:8" ht="13">
      <c r="B226" s="24"/>
      <c r="C226" s="96"/>
      <c r="E226" s="91"/>
      <c r="F226" s="91"/>
      <c r="H226" s="91"/>
    </row>
    <row r="227" spans="2:8" ht="13">
      <c r="B227" s="24"/>
      <c r="C227" s="96"/>
      <c r="E227" s="91"/>
      <c r="F227" s="91"/>
      <c r="H227" s="91"/>
    </row>
    <row r="228" spans="2:8" ht="13">
      <c r="B228" s="24"/>
      <c r="C228" s="96"/>
      <c r="E228" s="91"/>
      <c r="F228" s="91"/>
      <c r="H228" s="91"/>
    </row>
    <row r="229" spans="2:8" ht="13">
      <c r="B229" s="24"/>
      <c r="C229" s="96"/>
      <c r="E229" s="91"/>
      <c r="F229" s="91"/>
      <c r="H229" s="91"/>
    </row>
    <row r="230" spans="2:8" ht="13">
      <c r="B230" s="24"/>
      <c r="C230" s="96"/>
      <c r="E230" s="91"/>
      <c r="F230" s="91"/>
      <c r="H230" s="91"/>
    </row>
    <row r="231" spans="2:8" ht="13">
      <c r="B231" s="24"/>
      <c r="C231" s="96"/>
      <c r="E231" s="91"/>
      <c r="F231" s="91"/>
      <c r="H231" s="91"/>
    </row>
    <row r="232" spans="2:8" ht="13">
      <c r="B232" s="24"/>
      <c r="C232" s="96"/>
      <c r="E232" s="91"/>
      <c r="F232" s="91"/>
      <c r="H232" s="91"/>
    </row>
    <row r="233" spans="2:8" ht="13">
      <c r="B233" s="24"/>
      <c r="C233" s="96"/>
      <c r="E233" s="91"/>
      <c r="F233" s="91"/>
      <c r="H233" s="91"/>
    </row>
    <row r="234" spans="2:8" ht="13">
      <c r="B234" s="24"/>
      <c r="C234" s="96"/>
      <c r="E234" s="91"/>
      <c r="F234" s="91"/>
      <c r="H234" s="91"/>
    </row>
    <row r="235" spans="2:8" ht="13">
      <c r="B235" s="24"/>
      <c r="C235" s="96"/>
      <c r="E235" s="91"/>
      <c r="F235" s="91"/>
      <c r="H235" s="91"/>
    </row>
    <row r="236" spans="2:8" ht="13">
      <c r="B236" s="24"/>
      <c r="C236" s="96"/>
      <c r="E236" s="91"/>
      <c r="F236" s="91"/>
      <c r="H236" s="91"/>
    </row>
    <row r="237" spans="2:8" ht="13">
      <c r="B237" s="24"/>
      <c r="C237" s="96"/>
      <c r="E237" s="91"/>
      <c r="F237" s="91"/>
      <c r="H237" s="91"/>
    </row>
    <row r="238" spans="2:8" ht="13">
      <c r="B238" s="24"/>
      <c r="C238" s="96"/>
      <c r="E238" s="91"/>
      <c r="F238" s="91"/>
      <c r="H238" s="91"/>
    </row>
    <row r="239" spans="2:8" ht="13">
      <c r="B239" s="24"/>
      <c r="C239" s="96"/>
      <c r="E239" s="91"/>
      <c r="F239" s="91"/>
      <c r="H239" s="91"/>
    </row>
    <row r="240" spans="2:8" ht="13">
      <c r="B240" s="24"/>
      <c r="C240" s="96"/>
      <c r="E240" s="91"/>
      <c r="F240" s="91"/>
      <c r="H240" s="91"/>
    </row>
    <row r="241" spans="2:8" ht="13">
      <c r="B241" s="24"/>
      <c r="C241" s="96"/>
      <c r="E241" s="91"/>
      <c r="F241" s="91"/>
      <c r="H241" s="91"/>
    </row>
    <row r="242" spans="2:8" ht="13">
      <c r="B242" s="24"/>
      <c r="C242" s="96"/>
      <c r="E242" s="91"/>
      <c r="F242" s="91"/>
      <c r="H242" s="91"/>
    </row>
    <row r="243" spans="2:8" ht="13">
      <c r="B243" s="24"/>
      <c r="C243" s="96"/>
      <c r="E243" s="91"/>
      <c r="F243" s="91"/>
      <c r="H243" s="91"/>
    </row>
    <row r="244" spans="2:8" ht="13">
      <c r="B244" s="24"/>
      <c r="C244" s="96"/>
      <c r="E244" s="91"/>
      <c r="F244" s="91"/>
      <c r="H244" s="91"/>
    </row>
    <row r="245" spans="2:8" ht="13">
      <c r="B245" s="24"/>
      <c r="C245" s="96"/>
      <c r="E245" s="91"/>
      <c r="F245" s="91"/>
      <c r="H245" s="91"/>
    </row>
    <row r="246" spans="2:8" ht="13">
      <c r="B246" s="24"/>
      <c r="C246" s="96"/>
      <c r="E246" s="91"/>
      <c r="F246" s="91"/>
      <c r="H246" s="91"/>
    </row>
    <row r="247" spans="2:8" ht="13">
      <c r="B247" s="24"/>
      <c r="C247" s="96"/>
      <c r="E247" s="91"/>
      <c r="F247" s="91"/>
      <c r="H247" s="91"/>
    </row>
    <row r="248" spans="2:8" ht="13">
      <c r="B248" s="24"/>
      <c r="C248" s="96"/>
      <c r="E248" s="91"/>
      <c r="F248" s="91"/>
      <c r="H248" s="91"/>
    </row>
    <row r="249" spans="2:8" ht="13">
      <c r="B249" s="24"/>
      <c r="C249" s="96"/>
      <c r="E249" s="91"/>
      <c r="F249" s="91"/>
      <c r="H249" s="91"/>
    </row>
    <row r="250" spans="2:8" ht="13">
      <c r="B250" s="24"/>
      <c r="C250" s="96"/>
      <c r="E250" s="91"/>
      <c r="F250" s="91"/>
      <c r="H250" s="91"/>
    </row>
    <row r="251" spans="2:8" ht="13">
      <c r="B251" s="24"/>
      <c r="C251" s="96"/>
      <c r="E251" s="91"/>
      <c r="F251" s="91"/>
      <c r="H251" s="91"/>
    </row>
    <row r="252" spans="2:8" ht="13">
      <c r="B252" s="24"/>
      <c r="C252" s="96"/>
      <c r="E252" s="91"/>
      <c r="F252" s="91"/>
      <c r="H252" s="91"/>
    </row>
    <row r="253" spans="2:8" ht="13">
      <c r="B253" s="24"/>
      <c r="C253" s="96"/>
      <c r="E253" s="91"/>
      <c r="F253" s="91"/>
      <c r="H253" s="91"/>
    </row>
    <row r="254" spans="2:8" ht="13">
      <c r="B254" s="24"/>
      <c r="C254" s="96"/>
      <c r="E254" s="91"/>
      <c r="F254" s="91"/>
      <c r="H254" s="91"/>
    </row>
    <row r="255" spans="2:8" ht="13">
      <c r="B255" s="24"/>
      <c r="C255" s="96"/>
      <c r="E255" s="91"/>
      <c r="F255" s="91"/>
      <c r="H255" s="91"/>
    </row>
    <row r="256" spans="2:8" ht="13">
      <c r="B256" s="24"/>
      <c r="C256" s="96"/>
      <c r="E256" s="91"/>
      <c r="F256" s="91"/>
      <c r="H256" s="91"/>
    </row>
    <row r="257" spans="2:8" ht="13">
      <c r="B257" s="24"/>
      <c r="C257" s="96"/>
      <c r="E257" s="91"/>
      <c r="F257" s="91"/>
      <c r="H257" s="91"/>
    </row>
    <row r="258" spans="2:8" ht="13">
      <c r="B258" s="24"/>
      <c r="C258" s="96"/>
      <c r="E258" s="91"/>
      <c r="F258" s="91"/>
      <c r="H258" s="91"/>
    </row>
    <row r="259" spans="2:8" ht="13">
      <c r="B259" s="24"/>
      <c r="C259" s="96"/>
      <c r="E259" s="91"/>
      <c r="F259" s="91"/>
      <c r="H259" s="91"/>
    </row>
    <row r="260" spans="2:8" ht="13">
      <c r="B260" s="24"/>
      <c r="C260" s="96"/>
      <c r="E260" s="91"/>
      <c r="F260" s="91"/>
      <c r="H260" s="91"/>
    </row>
    <row r="261" spans="2:8" ht="13">
      <c r="B261" s="24"/>
      <c r="C261" s="96"/>
      <c r="E261" s="91"/>
      <c r="F261" s="91"/>
      <c r="H261" s="91"/>
    </row>
    <row r="262" spans="2:8" ht="13">
      <c r="B262" s="24"/>
      <c r="C262" s="96"/>
      <c r="E262" s="91"/>
      <c r="F262" s="91"/>
      <c r="H262" s="91"/>
    </row>
    <row r="263" spans="2:8" ht="13">
      <c r="B263" s="24"/>
      <c r="C263" s="96"/>
      <c r="E263" s="91"/>
      <c r="F263" s="91"/>
      <c r="H263" s="91"/>
    </row>
    <row r="264" spans="2:8" ht="13">
      <c r="B264" s="24"/>
      <c r="C264" s="96"/>
      <c r="E264" s="91"/>
      <c r="F264" s="91"/>
      <c r="H264" s="91"/>
    </row>
    <row r="265" spans="2:8" ht="13">
      <c r="B265" s="24"/>
      <c r="C265" s="96"/>
      <c r="E265" s="91"/>
      <c r="F265" s="91"/>
      <c r="H265" s="91"/>
    </row>
    <row r="266" spans="2:8" ht="13">
      <c r="B266" s="24"/>
      <c r="C266" s="96"/>
      <c r="E266" s="91"/>
      <c r="F266" s="91"/>
      <c r="H266" s="91"/>
    </row>
    <row r="267" spans="2:8" ht="13">
      <c r="B267" s="24"/>
      <c r="C267" s="96"/>
      <c r="E267" s="91"/>
      <c r="F267" s="91"/>
      <c r="H267" s="91"/>
    </row>
    <row r="268" spans="2:8" ht="13">
      <c r="B268" s="24"/>
      <c r="C268" s="96"/>
      <c r="E268" s="91"/>
      <c r="F268" s="91"/>
      <c r="H268" s="91"/>
    </row>
    <row r="269" spans="2:8" ht="13">
      <c r="B269" s="24"/>
      <c r="C269" s="96"/>
      <c r="E269" s="91"/>
      <c r="F269" s="91"/>
      <c r="H269" s="91"/>
    </row>
    <row r="270" spans="2:8" ht="13">
      <c r="B270" s="24"/>
      <c r="C270" s="96"/>
      <c r="E270" s="91"/>
      <c r="F270" s="91"/>
      <c r="H270" s="91"/>
    </row>
    <row r="271" spans="2:8" ht="13">
      <c r="B271" s="24"/>
      <c r="C271" s="96"/>
      <c r="E271" s="91"/>
      <c r="F271" s="91"/>
      <c r="H271" s="91"/>
    </row>
    <row r="272" spans="2:8" ht="13">
      <c r="B272" s="24"/>
      <c r="C272" s="96"/>
      <c r="E272" s="91"/>
      <c r="F272" s="91"/>
      <c r="H272" s="91"/>
    </row>
    <row r="273" spans="2:8" ht="13">
      <c r="B273" s="24"/>
      <c r="C273" s="96"/>
      <c r="E273" s="91"/>
      <c r="F273" s="91"/>
      <c r="H273" s="91"/>
    </row>
    <row r="274" spans="2:8" ht="13">
      <c r="B274" s="24"/>
      <c r="C274" s="96"/>
      <c r="E274" s="91"/>
      <c r="F274" s="91"/>
      <c r="H274" s="91"/>
    </row>
    <row r="275" spans="2:8" ht="13">
      <c r="B275" s="24"/>
      <c r="C275" s="96"/>
      <c r="E275" s="91"/>
      <c r="F275" s="91"/>
      <c r="H275" s="91"/>
    </row>
    <row r="276" spans="2:8" ht="13">
      <c r="B276" s="24"/>
      <c r="C276" s="96"/>
      <c r="E276" s="91"/>
      <c r="F276" s="91"/>
      <c r="H276" s="91"/>
    </row>
    <row r="277" spans="2:8" ht="13">
      <c r="B277" s="24"/>
      <c r="C277" s="96"/>
      <c r="E277" s="91"/>
      <c r="F277" s="91"/>
      <c r="H277" s="91"/>
    </row>
    <row r="278" spans="2:8" ht="13">
      <c r="B278" s="24"/>
      <c r="C278" s="96"/>
      <c r="E278" s="91"/>
      <c r="F278" s="91"/>
      <c r="H278" s="91"/>
    </row>
    <row r="279" spans="2:8" ht="13">
      <c r="B279" s="24"/>
      <c r="C279" s="96"/>
      <c r="E279" s="91"/>
      <c r="F279" s="91"/>
      <c r="H279" s="91"/>
    </row>
    <row r="280" spans="2:8" ht="13">
      <c r="B280" s="24"/>
      <c r="C280" s="96"/>
      <c r="E280" s="91"/>
      <c r="F280" s="91"/>
      <c r="H280" s="91"/>
    </row>
    <row r="281" spans="2:8" ht="13">
      <c r="B281" s="24"/>
      <c r="C281" s="96"/>
      <c r="E281" s="91"/>
      <c r="F281" s="91"/>
      <c r="H281" s="91"/>
    </row>
    <row r="282" spans="2:8" ht="13">
      <c r="B282" s="24"/>
      <c r="C282" s="96"/>
      <c r="E282" s="91"/>
      <c r="F282" s="91"/>
      <c r="H282" s="91"/>
    </row>
    <row r="283" spans="2:8" ht="13">
      <c r="B283" s="24"/>
      <c r="C283" s="96"/>
      <c r="E283" s="91"/>
      <c r="F283" s="91"/>
      <c r="H283" s="91"/>
    </row>
    <row r="284" spans="2:8" ht="13">
      <c r="B284" s="24"/>
      <c r="C284" s="96"/>
      <c r="E284" s="91"/>
      <c r="F284" s="91"/>
      <c r="H284" s="91"/>
    </row>
    <row r="285" spans="2:8" ht="13">
      <c r="B285" s="24"/>
      <c r="C285" s="96"/>
      <c r="E285" s="91"/>
      <c r="F285" s="91"/>
      <c r="H285" s="91"/>
    </row>
    <row r="286" spans="2:8" ht="13">
      <c r="B286" s="24"/>
      <c r="C286" s="96"/>
      <c r="E286" s="91"/>
      <c r="F286" s="91"/>
      <c r="H286" s="91"/>
    </row>
    <row r="287" spans="2:8" ht="13">
      <c r="B287" s="24"/>
      <c r="C287" s="96"/>
      <c r="E287" s="91"/>
      <c r="F287" s="91"/>
      <c r="H287" s="91"/>
    </row>
    <row r="288" spans="2:8" ht="13">
      <c r="B288" s="24"/>
      <c r="C288" s="96"/>
      <c r="E288" s="91"/>
      <c r="F288" s="91"/>
      <c r="H288" s="91"/>
    </row>
    <row r="289" spans="2:8" ht="13">
      <c r="B289" s="24"/>
      <c r="C289" s="96"/>
      <c r="E289" s="91"/>
      <c r="F289" s="91"/>
      <c r="H289" s="91"/>
    </row>
    <row r="290" spans="2:8" ht="13">
      <c r="B290" s="24"/>
      <c r="C290" s="96"/>
      <c r="E290" s="91"/>
      <c r="F290" s="91"/>
      <c r="H290" s="91"/>
    </row>
    <row r="291" spans="2:8" ht="13">
      <c r="B291" s="24"/>
      <c r="C291" s="96"/>
      <c r="E291" s="91"/>
      <c r="F291" s="91"/>
      <c r="H291" s="91"/>
    </row>
    <row r="292" spans="2:8" ht="13">
      <c r="B292" s="24"/>
      <c r="C292" s="96"/>
      <c r="E292" s="91"/>
      <c r="F292" s="91"/>
      <c r="H292" s="91"/>
    </row>
    <row r="293" spans="2:8" ht="13">
      <c r="B293" s="24"/>
      <c r="C293" s="96"/>
      <c r="E293" s="91"/>
      <c r="F293" s="91"/>
      <c r="H293" s="91"/>
    </row>
    <row r="294" spans="2:8" ht="13">
      <c r="B294" s="24"/>
      <c r="C294" s="96"/>
      <c r="E294" s="91"/>
      <c r="F294" s="91"/>
      <c r="H294" s="91"/>
    </row>
    <row r="295" spans="2:8" ht="13">
      <c r="B295" s="24"/>
      <c r="C295" s="96"/>
      <c r="E295" s="91"/>
      <c r="F295" s="91"/>
      <c r="H295" s="91"/>
    </row>
    <row r="296" spans="2:8" ht="13">
      <c r="B296" s="24"/>
      <c r="C296" s="96"/>
      <c r="E296" s="91"/>
      <c r="F296" s="91"/>
      <c r="H296" s="91"/>
    </row>
    <row r="297" spans="2:8" ht="13">
      <c r="B297" s="24"/>
      <c r="C297" s="96"/>
      <c r="E297" s="91"/>
      <c r="F297" s="91"/>
      <c r="H297" s="91"/>
    </row>
    <row r="298" spans="2:8" ht="13">
      <c r="B298" s="24"/>
      <c r="C298" s="96"/>
      <c r="E298" s="91"/>
      <c r="F298" s="91"/>
      <c r="H298" s="91"/>
    </row>
    <row r="299" spans="2:8" ht="13">
      <c r="B299" s="24"/>
      <c r="C299" s="96"/>
      <c r="E299" s="91"/>
      <c r="F299" s="91"/>
      <c r="H299" s="91"/>
    </row>
    <row r="300" spans="2:8" ht="13">
      <c r="B300" s="24"/>
      <c r="C300" s="96"/>
      <c r="E300" s="91"/>
      <c r="F300" s="91"/>
      <c r="H300" s="91"/>
    </row>
    <row r="301" spans="2:8" ht="13">
      <c r="B301" s="24"/>
      <c r="C301" s="96"/>
      <c r="E301" s="91"/>
      <c r="F301" s="91"/>
      <c r="H301" s="91"/>
    </row>
    <row r="302" spans="2:8" ht="13">
      <c r="B302" s="24"/>
      <c r="C302" s="96"/>
      <c r="E302" s="91"/>
      <c r="F302" s="91"/>
      <c r="H302" s="91"/>
    </row>
    <row r="303" spans="2:8" ht="13">
      <c r="B303" s="24"/>
      <c r="C303" s="96"/>
      <c r="E303" s="91"/>
      <c r="F303" s="91"/>
      <c r="H303" s="91"/>
    </row>
    <row r="304" spans="2:8" ht="13">
      <c r="B304" s="24"/>
      <c r="C304" s="96"/>
      <c r="E304" s="91"/>
      <c r="F304" s="91"/>
      <c r="H304" s="91"/>
    </row>
    <row r="305" spans="2:8" ht="13">
      <c r="B305" s="24"/>
      <c r="C305" s="96"/>
      <c r="E305" s="91"/>
      <c r="F305" s="91"/>
      <c r="H305" s="91"/>
    </row>
    <row r="306" spans="2:8" ht="13">
      <c r="B306" s="24"/>
      <c r="C306" s="96"/>
      <c r="E306" s="91"/>
      <c r="F306" s="91"/>
      <c r="H306" s="91"/>
    </row>
    <row r="307" spans="2:8" ht="13">
      <c r="B307" s="24"/>
      <c r="C307" s="96"/>
      <c r="E307" s="91"/>
      <c r="F307" s="91"/>
      <c r="H307" s="91"/>
    </row>
    <row r="308" spans="2:8" ht="13">
      <c r="B308" s="24"/>
      <c r="C308" s="96"/>
      <c r="E308" s="91"/>
      <c r="F308" s="91"/>
      <c r="H308" s="91"/>
    </row>
    <row r="309" spans="2:8" ht="13">
      <c r="B309" s="24"/>
      <c r="C309" s="96"/>
      <c r="E309" s="91"/>
      <c r="F309" s="91"/>
      <c r="H309" s="91"/>
    </row>
    <row r="310" spans="2:8" ht="13">
      <c r="B310" s="24"/>
      <c r="C310" s="96"/>
      <c r="E310" s="91"/>
      <c r="F310" s="91"/>
      <c r="H310" s="91"/>
    </row>
    <row r="311" spans="2:8" ht="13">
      <c r="B311" s="24"/>
      <c r="C311" s="96"/>
      <c r="E311" s="91"/>
      <c r="F311" s="91"/>
      <c r="H311" s="91"/>
    </row>
    <row r="312" spans="2:8" ht="13">
      <c r="B312" s="24"/>
      <c r="C312" s="96"/>
      <c r="E312" s="91"/>
      <c r="F312" s="91"/>
      <c r="H312" s="91"/>
    </row>
    <row r="313" spans="2:8" ht="13">
      <c r="B313" s="24"/>
      <c r="C313" s="96"/>
      <c r="E313" s="91"/>
      <c r="F313" s="91"/>
      <c r="H313" s="91"/>
    </row>
    <row r="314" spans="2:8" ht="13">
      <c r="B314" s="24"/>
      <c r="C314" s="96"/>
      <c r="E314" s="91"/>
      <c r="F314" s="91"/>
      <c r="H314" s="91"/>
    </row>
    <row r="315" spans="2:8" ht="13">
      <c r="B315" s="24"/>
      <c r="C315" s="96"/>
      <c r="E315" s="91"/>
      <c r="F315" s="91"/>
      <c r="H315" s="91"/>
    </row>
    <row r="316" spans="2:8" ht="13">
      <c r="B316" s="24"/>
      <c r="C316" s="96"/>
      <c r="E316" s="91"/>
      <c r="F316" s="91"/>
      <c r="H316" s="91"/>
    </row>
    <row r="317" spans="2:8" ht="13">
      <c r="B317" s="24"/>
      <c r="C317" s="96"/>
      <c r="E317" s="91"/>
      <c r="F317" s="91"/>
      <c r="H317" s="91"/>
    </row>
    <row r="318" spans="2:8" ht="13">
      <c r="B318" s="24"/>
      <c r="C318" s="96"/>
      <c r="E318" s="91"/>
      <c r="F318" s="91"/>
      <c r="H318" s="91"/>
    </row>
    <row r="319" spans="2:8" ht="13">
      <c r="B319" s="24"/>
      <c r="C319" s="96"/>
      <c r="E319" s="91"/>
      <c r="F319" s="91"/>
      <c r="H319" s="91"/>
    </row>
    <row r="320" spans="2:8" ht="13">
      <c r="B320" s="24"/>
      <c r="C320" s="96"/>
      <c r="E320" s="91"/>
      <c r="F320" s="91"/>
      <c r="H320" s="91"/>
    </row>
    <row r="321" spans="2:8" ht="13">
      <c r="B321" s="24"/>
      <c r="C321" s="96"/>
      <c r="E321" s="91"/>
      <c r="F321" s="91"/>
      <c r="H321" s="91"/>
    </row>
    <row r="322" spans="2:8" ht="13">
      <c r="B322" s="24"/>
      <c r="C322" s="96"/>
      <c r="E322" s="91"/>
      <c r="F322" s="91"/>
      <c r="H322" s="91"/>
    </row>
    <row r="323" spans="2:8" ht="13">
      <c r="B323" s="24"/>
      <c r="C323" s="96"/>
      <c r="E323" s="91"/>
      <c r="F323" s="91"/>
      <c r="H323" s="91"/>
    </row>
    <row r="324" spans="2:8" ht="13">
      <c r="B324" s="24"/>
      <c r="C324" s="96"/>
      <c r="E324" s="91"/>
      <c r="F324" s="91"/>
      <c r="H324" s="91"/>
    </row>
    <row r="325" spans="2:8" ht="13">
      <c r="B325" s="24"/>
      <c r="C325" s="96"/>
      <c r="E325" s="91"/>
      <c r="F325" s="91"/>
      <c r="H325" s="91"/>
    </row>
    <row r="326" spans="2:8" ht="13">
      <c r="B326" s="24"/>
      <c r="C326" s="96"/>
      <c r="E326" s="91"/>
      <c r="F326" s="91"/>
      <c r="H326" s="91"/>
    </row>
    <row r="327" spans="2:8" ht="13">
      <c r="B327" s="24"/>
      <c r="C327" s="96"/>
      <c r="E327" s="91"/>
      <c r="F327" s="91"/>
      <c r="H327" s="91"/>
    </row>
    <row r="328" spans="2:8" ht="13">
      <c r="B328" s="24"/>
      <c r="C328" s="96"/>
      <c r="E328" s="91"/>
      <c r="F328" s="91"/>
      <c r="H328" s="91"/>
    </row>
    <row r="329" spans="2:8" ht="13">
      <c r="B329" s="24"/>
      <c r="C329" s="96"/>
      <c r="E329" s="91"/>
      <c r="F329" s="91"/>
      <c r="H329" s="91"/>
    </row>
    <row r="330" spans="2:8" ht="13">
      <c r="B330" s="24"/>
      <c r="C330" s="96"/>
      <c r="E330" s="91"/>
      <c r="F330" s="91"/>
      <c r="H330" s="91"/>
    </row>
    <row r="331" spans="2:8" ht="13">
      <c r="B331" s="24"/>
      <c r="C331" s="96"/>
      <c r="E331" s="91"/>
      <c r="F331" s="91"/>
      <c r="H331" s="91"/>
    </row>
    <row r="332" spans="2:8" ht="13">
      <c r="B332" s="24"/>
      <c r="C332" s="96"/>
      <c r="E332" s="91"/>
      <c r="F332" s="91"/>
      <c r="H332" s="91"/>
    </row>
    <row r="333" spans="2:8" ht="13">
      <c r="B333" s="24"/>
      <c r="C333" s="96"/>
      <c r="E333" s="91"/>
      <c r="F333" s="91"/>
      <c r="H333" s="91"/>
    </row>
    <row r="334" spans="2:8" ht="13">
      <c r="B334" s="24"/>
      <c r="C334" s="96"/>
      <c r="E334" s="91"/>
      <c r="F334" s="91"/>
      <c r="H334" s="91"/>
    </row>
    <row r="335" spans="2:8" ht="13">
      <c r="B335" s="24"/>
      <c r="C335" s="96"/>
      <c r="E335" s="91"/>
      <c r="F335" s="91"/>
      <c r="H335" s="91"/>
    </row>
    <row r="336" spans="2:8" ht="13">
      <c r="B336" s="24"/>
      <c r="C336" s="96"/>
      <c r="E336" s="91"/>
      <c r="F336" s="91"/>
      <c r="H336" s="91"/>
    </row>
    <row r="337" spans="2:8" ht="13">
      <c r="B337" s="24"/>
      <c r="C337" s="96"/>
      <c r="E337" s="91"/>
      <c r="F337" s="91"/>
      <c r="H337" s="91"/>
    </row>
    <row r="338" spans="2:8" ht="13">
      <c r="B338" s="24"/>
      <c r="C338" s="96"/>
      <c r="E338" s="91"/>
      <c r="F338" s="91"/>
      <c r="H338" s="91"/>
    </row>
    <row r="339" spans="2:8" ht="13">
      <c r="B339" s="24"/>
      <c r="C339" s="96"/>
      <c r="E339" s="91"/>
      <c r="F339" s="91"/>
      <c r="H339" s="91"/>
    </row>
    <row r="340" spans="2:8" ht="13">
      <c r="B340" s="24"/>
      <c r="C340" s="96"/>
      <c r="E340" s="91"/>
      <c r="F340" s="91"/>
      <c r="H340" s="91"/>
    </row>
    <row r="341" spans="2:8" ht="13">
      <c r="B341" s="24"/>
      <c r="C341" s="96"/>
      <c r="E341" s="91"/>
      <c r="F341" s="91"/>
      <c r="H341" s="91"/>
    </row>
    <row r="342" spans="2:8" ht="13">
      <c r="B342" s="24"/>
      <c r="C342" s="96"/>
      <c r="E342" s="91"/>
      <c r="F342" s="91"/>
      <c r="H342" s="91"/>
    </row>
    <row r="343" spans="2:8" ht="13">
      <c r="B343" s="24"/>
      <c r="C343" s="96"/>
      <c r="E343" s="91"/>
      <c r="F343" s="91"/>
      <c r="H343" s="91"/>
    </row>
    <row r="344" spans="2:8" ht="13">
      <c r="B344" s="24"/>
      <c r="C344" s="96"/>
      <c r="E344" s="91"/>
      <c r="F344" s="91"/>
      <c r="H344" s="91"/>
    </row>
    <row r="345" spans="2:8" ht="13">
      <c r="B345" s="24"/>
      <c r="C345" s="96"/>
      <c r="E345" s="91"/>
      <c r="F345" s="91"/>
      <c r="H345" s="91"/>
    </row>
    <row r="346" spans="2:8" ht="13">
      <c r="B346" s="24"/>
      <c r="C346" s="96"/>
      <c r="E346" s="91"/>
      <c r="F346" s="91"/>
      <c r="H346" s="91"/>
    </row>
    <row r="347" spans="2:8" ht="13">
      <c r="B347" s="24"/>
      <c r="C347" s="96"/>
      <c r="E347" s="91"/>
      <c r="F347" s="91"/>
      <c r="H347" s="91"/>
    </row>
    <row r="348" spans="2:8" ht="13">
      <c r="B348" s="24"/>
      <c r="C348" s="96"/>
      <c r="E348" s="91"/>
      <c r="F348" s="91"/>
      <c r="H348" s="91"/>
    </row>
    <row r="349" spans="2:8" ht="13">
      <c r="B349" s="24"/>
      <c r="C349" s="96"/>
      <c r="E349" s="91"/>
      <c r="F349" s="91"/>
      <c r="H349" s="91"/>
    </row>
    <row r="350" spans="2:8" ht="13">
      <c r="B350" s="24"/>
      <c r="C350" s="96"/>
      <c r="E350" s="91"/>
      <c r="F350" s="91"/>
      <c r="H350" s="91"/>
    </row>
    <row r="351" spans="2:8" ht="13">
      <c r="B351" s="24"/>
      <c r="C351" s="96"/>
      <c r="E351" s="91"/>
      <c r="F351" s="91"/>
      <c r="H351" s="91"/>
    </row>
    <row r="352" spans="2:8" ht="13">
      <c r="B352" s="24"/>
      <c r="C352" s="96"/>
      <c r="E352" s="91"/>
      <c r="F352" s="91"/>
      <c r="H352" s="91"/>
    </row>
    <row r="353" spans="2:8" ht="13">
      <c r="B353" s="24"/>
      <c r="C353" s="96"/>
      <c r="E353" s="91"/>
      <c r="F353" s="91"/>
      <c r="H353" s="91"/>
    </row>
    <row r="354" spans="2:8" ht="13">
      <c r="B354" s="24"/>
      <c r="C354" s="96"/>
      <c r="E354" s="91"/>
      <c r="F354" s="91"/>
      <c r="H354" s="91"/>
    </row>
    <row r="355" spans="2:8" ht="13">
      <c r="B355" s="24"/>
      <c r="C355" s="96"/>
      <c r="E355" s="91"/>
      <c r="F355" s="91"/>
      <c r="H355" s="91"/>
    </row>
    <row r="356" spans="2:8" ht="13">
      <c r="B356" s="24"/>
      <c r="C356" s="96"/>
      <c r="E356" s="91"/>
      <c r="F356" s="91"/>
      <c r="H356" s="91"/>
    </row>
    <row r="357" spans="2:8" ht="13">
      <c r="B357" s="24"/>
      <c r="C357" s="96"/>
      <c r="E357" s="91"/>
      <c r="F357" s="91"/>
      <c r="H357" s="91"/>
    </row>
    <row r="358" spans="2:8" ht="13">
      <c r="B358" s="24"/>
      <c r="C358" s="96"/>
      <c r="E358" s="91"/>
      <c r="F358" s="91"/>
      <c r="H358" s="91"/>
    </row>
    <row r="359" spans="2:8" ht="13">
      <c r="B359" s="24"/>
      <c r="C359" s="96"/>
      <c r="E359" s="91"/>
      <c r="F359" s="91"/>
      <c r="H359" s="91"/>
    </row>
    <row r="360" spans="2:8" ht="13">
      <c r="B360" s="24"/>
      <c r="C360" s="96"/>
      <c r="E360" s="91"/>
      <c r="F360" s="91"/>
      <c r="H360" s="91"/>
    </row>
    <row r="361" spans="2:8" ht="13">
      <c r="B361" s="24"/>
      <c r="C361" s="96"/>
      <c r="E361" s="91"/>
      <c r="F361" s="91"/>
      <c r="H361" s="91"/>
    </row>
    <row r="362" spans="2:8" ht="13">
      <c r="B362" s="24"/>
      <c r="C362" s="96"/>
      <c r="E362" s="91"/>
      <c r="F362" s="91"/>
      <c r="H362" s="91"/>
    </row>
    <row r="363" spans="2:8" ht="13">
      <c r="B363" s="24"/>
      <c r="C363" s="96"/>
      <c r="E363" s="91"/>
      <c r="F363" s="91"/>
      <c r="H363" s="91"/>
    </row>
    <row r="364" spans="2:8" ht="13">
      <c r="B364" s="24"/>
      <c r="C364" s="96"/>
      <c r="E364" s="91"/>
      <c r="F364" s="91"/>
      <c r="H364" s="91"/>
    </row>
    <row r="365" spans="2:8" ht="13">
      <c r="B365" s="24"/>
      <c r="C365" s="96"/>
      <c r="E365" s="91"/>
      <c r="F365" s="91"/>
      <c r="H365" s="91"/>
    </row>
    <row r="366" spans="2:8" ht="13">
      <c r="B366" s="24"/>
      <c r="C366" s="96"/>
      <c r="E366" s="91"/>
      <c r="F366" s="91"/>
      <c r="H366" s="91"/>
    </row>
    <row r="367" spans="2:8" ht="13">
      <c r="B367" s="24"/>
      <c r="C367" s="96"/>
      <c r="E367" s="91"/>
      <c r="F367" s="91"/>
      <c r="H367" s="91"/>
    </row>
    <row r="368" spans="2:8" ht="13">
      <c r="B368" s="24"/>
      <c r="C368" s="96"/>
      <c r="E368" s="91"/>
      <c r="F368" s="91"/>
      <c r="H368" s="91"/>
    </row>
    <row r="369" spans="2:8" ht="13">
      <c r="B369" s="24"/>
      <c r="C369" s="96"/>
      <c r="E369" s="91"/>
      <c r="F369" s="91"/>
      <c r="H369" s="91"/>
    </row>
    <row r="370" spans="2:8" ht="13">
      <c r="B370" s="24"/>
      <c r="C370" s="96"/>
      <c r="E370" s="91"/>
      <c r="F370" s="91"/>
      <c r="H370" s="91"/>
    </row>
    <row r="371" spans="2:8" ht="13">
      <c r="B371" s="24"/>
      <c r="C371" s="96"/>
      <c r="E371" s="91"/>
      <c r="F371" s="91"/>
      <c r="H371" s="91"/>
    </row>
    <row r="372" spans="2:8" ht="13">
      <c r="B372" s="24"/>
      <c r="C372" s="96"/>
      <c r="E372" s="91"/>
      <c r="F372" s="91"/>
      <c r="H372" s="91"/>
    </row>
    <row r="373" spans="2:8" ht="13">
      <c r="B373" s="24"/>
      <c r="C373" s="96"/>
      <c r="E373" s="91"/>
      <c r="F373" s="91"/>
      <c r="H373" s="91"/>
    </row>
    <row r="374" spans="2:8" ht="13">
      <c r="B374" s="24"/>
      <c r="C374" s="96"/>
      <c r="E374" s="91"/>
      <c r="F374" s="91"/>
      <c r="H374" s="91"/>
    </row>
    <row r="375" spans="2:8" ht="13">
      <c r="B375" s="24"/>
      <c r="C375" s="96"/>
      <c r="E375" s="91"/>
      <c r="F375" s="91"/>
      <c r="H375" s="91"/>
    </row>
    <row r="376" spans="2:8" ht="13">
      <c r="B376" s="24"/>
      <c r="C376" s="96"/>
      <c r="E376" s="91"/>
      <c r="F376" s="91"/>
      <c r="H376" s="91"/>
    </row>
    <row r="377" spans="2:8" ht="13">
      <c r="B377" s="24"/>
      <c r="C377" s="96"/>
      <c r="E377" s="91"/>
      <c r="F377" s="91"/>
      <c r="H377" s="91"/>
    </row>
    <row r="378" spans="2:8" ht="13">
      <c r="B378" s="24"/>
      <c r="C378" s="96"/>
      <c r="E378" s="91"/>
      <c r="F378" s="91"/>
      <c r="H378" s="91"/>
    </row>
    <row r="379" spans="2:8" ht="13">
      <c r="B379" s="24"/>
      <c r="C379" s="96"/>
      <c r="E379" s="91"/>
      <c r="F379" s="91"/>
      <c r="H379" s="91"/>
    </row>
    <row r="380" spans="2:8" ht="13">
      <c r="B380" s="24"/>
      <c r="C380" s="96"/>
      <c r="E380" s="91"/>
      <c r="F380" s="91"/>
      <c r="H380" s="91"/>
    </row>
    <row r="381" spans="2:8" ht="13">
      <c r="B381" s="24"/>
      <c r="C381" s="96"/>
      <c r="E381" s="91"/>
      <c r="F381" s="91"/>
      <c r="H381" s="91"/>
    </row>
    <row r="382" spans="2:8" ht="13">
      <c r="B382" s="24"/>
      <c r="C382" s="96"/>
      <c r="E382" s="91"/>
      <c r="F382" s="91"/>
      <c r="H382" s="91"/>
    </row>
    <row r="383" spans="2:8" ht="13">
      <c r="B383" s="24"/>
      <c r="C383" s="96"/>
      <c r="E383" s="91"/>
      <c r="F383" s="91"/>
      <c r="H383" s="91"/>
    </row>
    <row r="384" spans="2:8" ht="13">
      <c r="B384" s="24"/>
      <c r="C384" s="96"/>
      <c r="E384" s="91"/>
      <c r="F384" s="91"/>
      <c r="H384" s="91"/>
    </row>
    <row r="385" spans="2:8" ht="13">
      <c r="B385" s="24"/>
      <c r="C385" s="96"/>
      <c r="E385" s="91"/>
      <c r="F385" s="91"/>
      <c r="H385" s="91"/>
    </row>
    <row r="386" spans="2:8" ht="13">
      <c r="B386" s="24"/>
      <c r="C386" s="96"/>
      <c r="E386" s="91"/>
      <c r="F386" s="91"/>
      <c r="H386" s="91"/>
    </row>
    <row r="387" spans="2:8" ht="13">
      <c r="B387" s="24"/>
      <c r="C387" s="96"/>
      <c r="E387" s="91"/>
      <c r="F387" s="91"/>
      <c r="H387" s="91"/>
    </row>
    <row r="388" spans="2:8" ht="13">
      <c r="B388" s="24"/>
      <c r="C388" s="96"/>
      <c r="E388" s="91"/>
      <c r="F388" s="91"/>
      <c r="H388" s="91"/>
    </row>
    <row r="389" spans="2:8" ht="13">
      <c r="B389" s="24"/>
      <c r="C389" s="96"/>
      <c r="E389" s="91"/>
      <c r="F389" s="91"/>
      <c r="H389" s="91"/>
    </row>
    <row r="390" spans="2:8" ht="13">
      <c r="B390" s="24"/>
      <c r="C390" s="96"/>
      <c r="E390" s="91"/>
      <c r="F390" s="91"/>
      <c r="H390" s="91"/>
    </row>
    <row r="391" spans="2:8" ht="13">
      <c r="B391" s="24"/>
      <c r="C391" s="96"/>
      <c r="E391" s="91"/>
      <c r="F391" s="91"/>
      <c r="H391" s="91"/>
    </row>
    <row r="392" spans="2:8" ht="13">
      <c r="B392" s="24"/>
      <c r="C392" s="96"/>
      <c r="E392" s="91"/>
      <c r="F392" s="91"/>
      <c r="H392" s="91"/>
    </row>
    <row r="393" spans="2:8" ht="13">
      <c r="B393" s="24"/>
      <c r="C393" s="96"/>
      <c r="E393" s="91"/>
      <c r="F393" s="91"/>
      <c r="H393" s="91"/>
    </row>
    <row r="394" spans="2:8" ht="13">
      <c r="B394" s="24"/>
      <c r="C394" s="96"/>
      <c r="E394" s="91"/>
      <c r="F394" s="91"/>
      <c r="H394" s="91"/>
    </row>
    <row r="395" spans="2:8" ht="13">
      <c r="B395" s="24"/>
      <c r="C395" s="96"/>
      <c r="E395" s="91"/>
      <c r="F395" s="91"/>
      <c r="H395" s="91"/>
    </row>
    <row r="396" spans="2:8" ht="13">
      <c r="B396" s="24"/>
      <c r="C396" s="96"/>
      <c r="E396" s="91"/>
      <c r="F396" s="91"/>
      <c r="H396" s="91"/>
    </row>
    <row r="397" spans="2:8" ht="13">
      <c r="B397" s="24"/>
      <c r="C397" s="96"/>
      <c r="E397" s="91"/>
      <c r="F397" s="91"/>
      <c r="H397" s="91"/>
    </row>
    <row r="398" spans="2:8" ht="13">
      <c r="B398" s="24"/>
      <c r="C398" s="96"/>
      <c r="E398" s="91"/>
      <c r="F398" s="91"/>
      <c r="H398" s="91"/>
    </row>
    <row r="399" spans="2:8" ht="13">
      <c r="B399" s="24"/>
      <c r="C399" s="96"/>
      <c r="E399" s="91"/>
      <c r="F399" s="91"/>
      <c r="H399" s="91"/>
    </row>
    <row r="400" spans="2:8" ht="13">
      <c r="B400" s="24"/>
      <c r="C400" s="96"/>
      <c r="E400" s="91"/>
      <c r="F400" s="91"/>
      <c r="H400" s="91"/>
    </row>
    <row r="401" spans="2:8" ht="13">
      <c r="B401" s="24"/>
      <c r="C401" s="96"/>
      <c r="E401" s="91"/>
      <c r="F401" s="91"/>
      <c r="H401" s="91"/>
    </row>
    <row r="402" spans="2:8" ht="13">
      <c r="B402" s="24"/>
      <c r="C402" s="96"/>
      <c r="E402" s="91"/>
      <c r="F402" s="91"/>
      <c r="H402" s="91"/>
    </row>
    <row r="403" spans="2:8" ht="13">
      <c r="B403" s="24"/>
      <c r="C403" s="96"/>
      <c r="E403" s="91"/>
      <c r="F403" s="91"/>
      <c r="H403" s="91"/>
    </row>
    <row r="404" spans="2:8" ht="13">
      <c r="B404" s="24"/>
      <c r="C404" s="96"/>
      <c r="E404" s="91"/>
      <c r="F404" s="91"/>
      <c r="H404" s="91"/>
    </row>
    <row r="405" spans="2:8" ht="13">
      <c r="B405" s="24"/>
      <c r="C405" s="96"/>
      <c r="E405" s="91"/>
      <c r="F405" s="91"/>
      <c r="H405" s="91"/>
    </row>
    <row r="406" spans="2:8" ht="13">
      <c r="B406" s="24"/>
      <c r="C406" s="96"/>
      <c r="E406" s="91"/>
      <c r="F406" s="91"/>
      <c r="H406" s="91"/>
    </row>
    <row r="407" spans="2:8" ht="13">
      <c r="B407" s="24"/>
      <c r="C407" s="96"/>
      <c r="E407" s="91"/>
      <c r="F407" s="91"/>
      <c r="H407" s="91"/>
    </row>
    <row r="408" spans="2:8" ht="13">
      <c r="B408" s="24"/>
      <c r="C408" s="96"/>
      <c r="E408" s="91"/>
      <c r="F408" s="91"/>
      <c r="H408" s="91"/>
    </row>
    <row r="409" spans="2:8" ht="13">
      <c r="B409" s="24"/>
      <c r="C409" s="96"/>
      <c r="E409" s="91"/>
      <c r="F409" s="91"/>
      <c r="H409" s="91"/>
    </row>
    <row r="410" spans="2:8" ht="13">
      <c r="B410" s="24"/>
      <c r="C410" s="96"/>
      <c r="E410" s="91"/>
      <c r="F410" s="91"/>
      <c r="H410" s="91"/>
    </row>
    <row r="411" spans="2:8" ht="13">
      <c r="B411" s="24"/>
      <c r="C411" s="96"/>
      <c r="E411" s="91"/>
      <c r="F411" s="91"/>
      <c r="H411" s="91"/>
    </row>
    <row r="412" spans="2:8" ht="13">
      <c r="B412" s="24"/>
      <c r="C412" s="96"/>
      <c r="E412" s="91"/>
      <c r="F412" s="91"/>
      <c r="H412" s="91"/>
    </row>
    <row r="413" spans="2:8" ht="13">
      <c r="B413" s="24"/>
      <c r="C413" s="96"/>
      <c r="E413" s="91"/>
      <c r="F413" s="91"/>
      <c r="H413" s="91"/>
    </row>
    <row r="414" spans="2:8" ht="13">
      <c r="B414" s="24"/>
      <c r="C414" s="96"/>
      <c r="E414" s="91"/>
      <c r="F414" s="91"/>
      <c r="H414" s="91"/>
    </row>
    <row r="415" spans="2:8" ht="13">
      <c r="B415" s="24"/>
      <c r="C415" s="96"/>
      <c r="E415" s="91"/>
      <c r="F415" s="91"/>
      <c r="H415" s="91"/>
    </row>
    <row r="416" spans="2:8" ht="13">
      <c r="B416" s="24"/>
      <c r="C416" s="96"/>
      <c r="E416" s="91"/>
      <c r="F416" s="91"/>
      <c r="H416" s="91"/>
    </row>
    <row r="417" spans="2:8" ht="13">
      <c r="B417" s="24"/>
      <c r="C417" s="96"/>
      <c r="E417" s="91"/>
      <c r="F417" s="91"/>
      <c r="H417" s="91"/>
    </row>
    <row r="418" spans="2:8" ht="13">
      <c r="B418" s="24"/>
      <c r="C418" s="96"/>
      <c r="E418" s="91"/>
      <c r="F418" s="91"/>
      <c r="H418" s="91"/>
    </row>
    <row r="419" spans="2:8" ht="13">
      <c r="B419" s="24"/>
      <c r="C419" s="96"/>
      <c r="E419" s="91"/>
      <c r="F419" s="91"/>
      <c r="H419" s="91"/>
    </row>
    <row r="420" spans="2:8" ht="13">
      <c r="B420" s="24"/>
      <c r="C420" s="96"/>
      <c r="E420" s="91"/>
      <c r="F420" s="91"/>
      <c r="H420" s="91"/>
    </row>
    <row r="421" spans="2:8" ht="13">
      <c r="B421" s="24"/>
      <c r="C421" s="96"/>
      <c r="E421" s="91"/>
      <c r="F421" s="91"/>
      <c r="H421" s="91"/>
    </row>
    <row r="422" spans="2:8" ht="13">
      <c r="B422" s="24"/>
      <c r="C422" s="96"/>
      <c r="E422" s="91"/>
      <c r="F422" s="91"/>
      <c r="H422" s="91"/>
    </row>
    <row r="423" spans="2:8" ht="13">
      <c r="B423" s="24"/>
      <c r="C423" s="96"/>
      <c r="E423" s="91"/>
      <c r="F423" s="91"/>
      <c r="H423" s="91"/>
    </row>
    <row r="424" spans="2:8" ht="13">
      <c r="B424" s="24"/>
      <c r="C424" s="96"/>
      <c r="E424" s="91"/>
      <c r="F424" s="91"/>
      <c r="H424" s="91"/>
    </row>
    <row r="425" spans="2:8" ht="13">
      <c r="B425" s="24"/>
      <c r="C425" s="96"/>
      <c r="E425" s="91"/>
      <c r="F425" s="91"/>
      <c r="H425" s="91"/>
    </row>
    <row r="426" spans="2:8" ht="13">
      <c r="B426" s="24"/>
      <c r="C426" s="96"/>
      <c r="E426" s="91"/>
      <c r="F426" s="91"/>
      <c r="H426" s="91"/>
    </row>
    <row r="427" spans="2:8" ht="13">
      <c r="B427" s="24"/>
      <c r="C427" s="96"/>
      <c r="E427" s="91"/>
      <c r="F427" s="91"/>
      <c r="H427" s="91"/>
    </row>
    <row r="428" spans="2:8" ht="13">
      <c r="B428" s="24"/>
      <c r="C428" s="96"/>
      <c r="E428" s="91"/>
      <c r="F428" s="91"/>
      <c r="H428" s="91"/>
    </row>
    <row r="429" spans="2:8" ht="13">
      <c r="B429" s="24"/>
      <c r="C429" s="96"/>
      <c r="E429" s="91"/>
      <c r="F429" s="91"/>
      <c r="H429" s="91"/>
    </row>
    <row r="430" spans="2:8" ht="13">
      <c r="B430" s="24"/>
      <c r="C430" s="96"/>
      <c r="E430" s="91"/>
      <c r="F430" s="91"/>
      <c r="H430" s="91"/>
    </row>
    <row r="431" spans="2:8" ht="13">
      <c r="B431" s="24"/>
      <c r="C431" s="96"/>
      <c r="E431" s="91"/>
      <c r="F431" s="91"/>
      <c r="H431" s="91"/>
    </row>
    <row r="432" spans="2:8" ht="13">
      <c r="B432" s="24"/>
      <c r="C432" s="96"/>
      <c r="E432" s="91"/>
      <c r="F432" s="91"/>
      <c r="H432" s="91"/>
    </row>
    <row r="433" spans="2:8" ht="13">
      <c r="B433" s="24"/>
      <c r="C433" s="96"/>
      <c r="E433" s="91"/>
      <c r="F433" s="91"/>
      <c r="H433" s="91"/>
    </row>
    <row r="434" spans="2:8" ht="13">
      <c r="B434" s="24"/>
      <c r="C434" s="96"/>
      <c r="E434" s="91"/>
      <c r="F434" s="91"/>
      <c r="H434" s="91"/>
    </row>
    <row r="435" spans="2:8" ht="13">
      <c r="B435" s="24"/>
      <c r="C435" s="96"/>
      <c r="E435" s="91"/>
      <c r="F435" s="91"/>
      <c r="H435" s="91"/>
    </row>
    <row r="436" spans="2:8" ht="13">
      <c r="B436" s="24"/>
      <c r="C436" s="96"/>
      <c r="E436" s="91"/>
      <c r="F436" s="91"/>
      <c r="H436" s="91"/>
    </row>
    <row r="437" spans="2:8" ht="13">
      <c r="B437" s="24"/>
      <c r="C437" s="96"/>
      <c r="E437" s="91"/>
      <c r="F437" s="91"/>
      <c r="H437" s="91"/>
    </row>
    <row r="438" spans="2:8" ht="13">
      <c r="B438" s="24"/>
      <c r="C438" s="96"/>
      <c r="E438" s="91"/>
      <c r="F438" s="91"/>
      <c r="H438" s="91"/>
    </row>
    <row r="439" spans="2:8" ht="13">
      <c r="B439" s="24"/>
      <c r="C439" s="96"/>
      <c r="E439" s="91"/>
      <c r="F439" s="91"/>
      <c r="H439" s="91"/>
    </row>
    <row r="440" spans="2:8" ht="13">
      <c r="B440" s="24"/>
      <c r="C440" s="96"/>
      <c r="E440" s="91"/>
      <c r="F440" s="91"/>
      <c r="H440" s="91"/>
    </row>
    <row r="441" spans="2:8" ht="13">
      <c r="B441" s="24"/>
      <c r="C441" s="96"/>
      <c r="E441" s="91"/>
      <c r="F441" s="91"/>
      <c r="H441" s="91"/>
    </row>
    <row r="442" spans="2:8" ht="13">
      <c r="B442" s="24"/>
      <c r="C442" s="96"/>
      <c r="E442" s="91"/>
      <c r="F442" s="91"/>
      <c r="H442" s="91"/>
    </row>
    <row r="443" spans="2:8" ht="13">
      <c r="B443" s="24"/>
      <c r="C443" s="96"/>
      <c r="E443" s="91"/>
      <c r="F443" s="91"/>
      <c r="H443" s="91"/>
    </row>
    <row r="444" spans="2:8" ht="13">
      <c r="B444" s="24"/>
      <c r="C444" s="96"/>
      <c r="E444" s="91"/>
      <c r="F444" s="91"/>
      <c r="H444" s="91"/>
    </row>
    <row r="445" spans="2:8" ht="13">
      <c r="B445" s="24"/>
      <c r="C445" s="96"/>
      <c r="E445" s="91"/>
      <c r="F445" s="91"/>
      <c r="H445" s="91"/>
    </row>
    <row r="446" spans="2:8" ht="13">
      <c r="B446" s="24"/>
      <c r="C446" s="96"/>
      <c r="E446" s="91"/>
      <c r="F446" s="91"/>
      <c r="H446" s="91"/>
    </row>
    <row r="447" spans="2:8" ht="13">
      <c r="B447" s="24"/>
      <c r="C447" s="96"/>
      <c r="E447" s="91"/>
      <c r="F447" s="91"/>
      <c r="H447" s="91"/>
    </row>
    <row r="448" spans="2:8" ht="13">
      <c r="B448" s="24"/>
      <c r="C448" s="96"/>
      <c r="E448" s="91"/>
      <c r="F448" s="91"/>
      <c r="H448" s="91"/>
    </row>
    <row r="449" spans="2:8" ht="13">
      <c r="B449" s="24"/>
      <c r="C449" s="96"/>
      <c r="E449" s="91"/>
      <c r="F449" s="91"/>
      <c r="H449" s="91"/>
    </row>
    <row r="450" spans="2:8" ht="13">
      <c r="B450" s="24"/>
      <c r="C450" s="96"/>
      <c r="E450" s="91"/>
      <c r="F450" s="91"/>
      <c r="H450" s="91"/>
    </row>
    <row r="451" spans="2:8" ht="13">
      <c r="B451" s="24"/>
      <c r="C451" s="96"/>
      <c r="E451" s="91"/>
      <c r="F451" s="91"/>
      <c r="H451" s="91"/>
    </row>
    <row r="452" spans="2:8" ht="13">
      <c r="B452" s="24"/>
      <c r="C452" s="96"/>
      <c r="E452" s="91"/>
      <c r="F452" s="91"/>
      <c r="H452" s="91"/>
    </row>
    <row r="453" spans="2:8" ht="13">
      <c r="B453" s="24"/>
      <c r="C453" s="96"/>
      <c r="E453" s="91"/>
      <c r="F453" s="91"/>
      <c r="H453" s="91"/>
    </row>
    <row r="454" spans="2:8" ht="13">
      <c r="B454" s="24"/>
      <c r="C454" s="96"/>
      <c r="E454" s="91"/>
      <c r="F454" s="91"/>
      <c r="H454" s="91"/>
    </row>
    <row r="455" spans="2:8" ht="13">
      <c r="B455" s="24"/>
      <c r="C455" s="96"/>
      <c r="E455" s="91"/>
      <c r="F455" s="91"/>
      <c r="H455" s="91"/>
    </row>
    <row r="456" spans="2:8" ht="13">
      <c r="B456" s="24"/>
      <c r="C456" s="96"/>
      <c r="E456" s="91"/>
      <c r="F456" s="91"/>
      <c r="H456" s="91"/>
    </row>
    <row r="457" spans="2:8" ht="13">
      <c r="B457" s="24"/>
      <c r="C457" s="96"/>
      <c r="E457" s="91"/>
      <c r="F457" s="91"/>
      <c r="H457" s="91"/>
    </row>
    <row r="458" spans="2:8" ht="13">
      <c r="B458" s="24"/>
      <c r="C458" s="96"/>
      <c r="E458" s="91"/>
      <c r="F458" s="91"/>
      <c r="H458" s="91"/>
    </row>
    <row r="459" spans="2:8" ht="13">
      <c r="B459" s="24"/>
      <c r="C459" s="96"/>
      <c r="E459" s="91"/>
      <c r="F459" s="91"/>
      <c r="H459" s="91"/>
    </row>
    <row r="460" spans="2:8" ht="13">
      <c r="B460" s="24"/>
      <c r="C460" s="96"/>
      <c r="E460" s="91"/>
      <c r="F460" s="91"/>
      <c r="H460" s="91"/>
    </row>
    <row r="461" spans="2:8" ht="13">
      <c r="B461" s="24"/>
      <c r="C461" s="96"/>
      <c r="E461" s="91"/>
      <c r="F461" s="91"/>
      <c r="H461" s="91"/>
    </row>
    <row r="462" spans="2:8" ht="13">
      <c r="B462" s="24"/>
      <c r="C462" s="96"/>
      <c r="E462" s="91"/>
      <c r="F462" s="91"/>
      <c r="H462" s="91"/>
    </row>
    <row r="463" spans="2:8" ht="13">
      <c r="B463" s="24"/>
      <c r="C463" s="96"/>
      <c r="E463" s="91"/>
      <c r="F463" s="91"/>
      <c r="H463" s="91"/>
    </row>
    <row r="464" spans="2:8" ht="13">
      <c r="B464" s="24"/>
      <c r="C464" s="96"/>
      <c r="E464" s="91"/>
      <c r="F464" s="91"/>
      <c r="H464" s="91"/>
    </row>
    <row r="465" spans="2:8" ht="13">
      <c r="B465" s="24"/>
      <c r="C465" s="96"/>
      <c r="E465" s="91"/>
      <c r="F465" s="91"/>
      <c r="H465" s="91"/>
    </row>
    <row r="466" spans="2:8" ht="13">
      <c r="B466" s="24"/>
      <c r="C466" s="96"/>
      <c r="E466" s="91"/>
      <c r="F466" s="91"/>
      <c r="H466" s="91"/>
    </row>
    <row r="467" spans="2:8" ht="13">
      <c r="B467" s="24"/>
      <c r="C467" s="96"/>
      <c r="E467" s="91"/>
      <c r="F467" s="91"/>
      <c r="H467" s="91"/>
    </row>
    <row r="468" spans="2:8" ht="13">
      <c r="B468" s="24"/>
      <c r="C468" s="96"/>
      <c r="E468" s="91"/>
      <c r="F468" s="91"/>
      <c r="H468" s="91"/>
    </row>
    <row r="469" spans="2:8" ht="13">
      <c r="B469" s="24"/>
      <c r="C469" s="96"/>
      <c r="E469" s="91"/>
      <c r="F469" s="91"/>
      <c r="H469" s="91"/>
    </row>
    <row r="470" spans="2:8" ht="13">
      <c r="B470" s="24"/>
      <c r="C470" s="96"/>
      <c r="E470" s="91"/>
      <c r="F470" s="91"/>
      <c r="H470" s="91"/>
    </row>
    <row r="471" spans="2:8" ht="13">
      <c r="B471" s="24"/>
      <c r="C471" s="96"/>
      <c r="E471" s="91"/>
      <c r="F471" s="91"/>
      <c r="H471" s="91"/>
    </row>
    <row r="472" spans="2:8" ht="13">
      <c r="B472" s="24"/>
      <c r="C472" s="96"/>
      <c r="E472" s="91"/>
      <c r="F472" s="91"/>
      <c r="H472" s="91"/>
    </row>
    <row r="473" spans="2:8" ht="13">
      <c r="B473" s="24"/>
      <c r="C473" s="96"/>
      <c r="E473" s="91"/>
      <c r="F473" s="91"/>
      <c r="H473" s="91"/>
    </row>
    <row r="474" spans="2:8" ht="13">
      <c r="B474" s="24"/>
      <c r="C474" s="96"/>
      <c r="E474" s="91"/>
      <c r="F474" s="91"/>
      <c r="H474" s="91"/>
    </row>
    <row r="475" spans="2:8" ht="13">
      <c r="B475" s="24"/>
      <c r="C475" s="96"/>
      <c r="E475" s="91"/>
      <c r="F475" s="91"/>
      <c r="H475" s="91"/>
    </row>
    <row r="476" spans="2:8" ht="13">
      <c r="B476" s="24"/>
      <c r="C476" s="96"/>
      <c r="E476" s="91"/>
      <c r="F476" s="91"/>
      <c r="H476" s="91"/>
    </row>
    <row r="477" spans="2:8" ht="13">
      <c r="B477" s="24"/>
      <c r="C477" s="96"/>
      <c r="E477" s="91"/>
      <c r="F477" s="91"/>
      <c r="H477" s="91"/>
    </row>
    <row r="478" spans="2:8" ht="13">
      <c r="B478" s="24"/>
      <c r="C478" s="96"/>
      <c r="E478" s="91"/>
      <c r="F478" s="91"/>
      <c r="H478" s="91"/>
    </row>
    <row r="479" spans="2:8" ht="13">
      <c r="B479" s="24"/>
      <c r="C479" s="96"/>
      <c r="E479" s="91"/>
      <c r="F479" s="91"/>
      <c r="H479" s="91"/>
    </row>
    <row r="480" spans="2:8" ht="13">
      <c r="B480" s="24"/>
      <c r="C480" s="96"/>
      <c r="E480" s="91"/>
      <c r="F480" s="91"/>
      <c r="H480" s="91"/>
    </row>
    <row r="481" spans="2:8" ht="13">
      <c r="B481" s="24"/>
      <c r="C481" s="96"/>
      <c r="E481" s="91"/>
      <c r="F481" s="91"/>
      <c r="H481" s="91"/>
    </row>
    <row r="482" spans="2:8" ht="13">
      <c r="B482" s="24"/>
      <c r="C482" s="96"/>
      <c r="E482" s="91"/>
      <c r="F482" s="91"/>
      <c r="H482" s="91"/>
    </row>
    <row r="483" spans="2:8" ht="13">
      <c r="B483" s="24"/>
      <c r="C483" s="96"/>
      <c r="E483" s="91"/>
      <c r="F483" s="91"/>
      <c r="H483" s="91"/>
    </row>
    <row r="484" spans="2:8" ht="13">
      <c r="B484" s="24"/>
      <c r="C484" s="96"/>
      <c r="E484" s="91"/>
      <c r="F484" s="91"/>
      <c r="H484" s="91"/>
    </row>
    <row r="485" spans="2:8" ht="13">
      <c r="B485" s="24"/>
      <c r="C485" s="96"/>
      <c r="E485" s="91"/>
      <c r="F485" s="91"/>
      <c r="H485" s="91"/>
    </row>
    <row r="486" spans="2:8" ht="13">
      <c r="B486" s="24"/>
      <c r="C486" s="96"/>
      <c r="E486" s="91"/>
      <c r="F486" s="91"/>
      <c r="H486" s="91"/>
    </row>
    <row r="487" spans="2:8" ht="13">
      <c r="B487" s="24"/>
      <c r="C487" s="96"/>
      <c r="E487" s="91"/>
      <c r="F487" s="91"/>
      <c r="H487" s="91"/>
    </row>
    <row r="488" spans="2:8" ht="13">
      <c r="B488" s="24"/>
      <c r="C488" s="96"/>
      <c r="E488" s="91"/>
      <c r="F488" s="91"/>
      <c r="H488" s="91"/>
    </row>
    <row r="489" spans="2:8" ht="13">
      <c r="B489" s="24"/>
      <c r="C489" s="96"/>
      <c r="E489" s="91"/>
      <c r="F489" s="91"/>
      <c r="H489" s="91"/>
    </row>
    <row r="490" spans="2:8" ht="13">
      <c r="B490" s="24"/>
      <c r="C490" s="96"/>
      <c r="E490" s="91"/>
      <c r="F490" s="91"/>
      <c r="H490" s="91"/>
    </row>
    <row r="491" spans="2:8" ht="13">
      <c r="B491" s="24"/>
      <c r="C491" s="96"/>
      <c r="E491" s="91"/>
      <c r="F491" s="91"/>
      <c r="H491" s="91"/>
    </row>
    <row r="492" spans="2:8" ht="13">
      <c r="B492" s="24"/>
      <c r="C492" s="96"/>
      <c r="E492" s="91"/>
      <c r="F492" s="91"/>
      <c r="H492" s="91"/>
    </row>
    <row r="493" spans="2:8" ht="13">
      <c r="B493" s="24"/>
      <c r="C493" s="96"/>
      <c r="E493" s="91"/>
      <c r="F493" s="91"/>
      <c r="H493" s="91"/>
    </row>
    <row r="494" spans="2:8" ht="13">
      <c r="B494" s="24"/>
      <c r="C494" s="96"/>
      <c r="E494" s="91"/>
      <c r="F494" s="91"/>
      <c r="H494" s="91"/>
    </row>
    <row r="495" spans="2:8" ht="13">
      <c r="B495" s="24"/>
      <c r="C495" s="96"/>
      <c r="E495" s="91"/>
      <c r="F495" s="91"/>
      <c r="H495" s="91"/>
    </row>
    <row r="496" spans="2:8" ht="13">
      <c r="B496" s="24"/>
      <c r="C496" s="96"/>
      <c r="E496" s="91"/>
      <c r="F496" s="91"/>
      <c r="H496" s="91"/>
    </row>
    <row r="497" spans="2:8" ht="13">
      <c r="B497" s="24"/>
      <c r="C497" s="96"/>
      <c r="E497" s="91"/>
      <c r="F497" s="91"/>
      <c r="H497" s="91"/>
    </row>
    <row r="498" spans="2:8" ht="13">
      <c r="B498" s="24"/>
      <c r="C498" s="96"/>
      <c r="E498" s="91"/>
      <c r="F498" s="91"/>
      <c r="H498" s="91"/>
    </row>
    <row r="499" spans="2:8" ht="13">
      <c r="B499" s="24"/>
      <c r="C499" s="96"/>
      <c r="E499" s="91"/>
      <c r="F499" s="91"/>
      <c r="H499" s="91"/>
    </row>
    <row r="500" spans="2:8" ht="13">
      <c r="B500" s="24"/>
      <c r="C500" s="96"/>
      <c r="E500" s="91"/>
      <c r="F500" s="91"/>
      <c r="H500" s="91"/>
    </row>
    <row r="501" spans="2:8" ht="13">
      <c r="B501" s="24"/>
      <c r="C501" s="96"/>
      <c r="E501" s="91"/>
      <c r="F501" s="91"/>
      <c r="H501" s="91"/>
    </row>
    <row r="502" spans="2:8" ht="13">
      <c r="B502" s="24"/>
      <c r="C502" s="96"/>
      <c r="E502" s="91"/>
      <c r="F502" s="91"/>
      <c r="H502" s="91"/>
    </row>
    <row r="503" spans="2:8" ht="13">
      <c r="B503" s="24"/>
      <c r="C503" s="96"/>
      <c r="E503" s="91"/>
      <c r="F503" s="91"/>
      <c r="H503" s="91"/>
    </row>
    <row r="504" spans="2:8" ht="13">
      <c r="B504" s="24"/>
      <c r="C504" s="96"/>
      <c r="E504" s="91"/>
      <c r="F504" s="91"/>
      <c r="H504" s="91"/>
    </row>
    <row r="505" spans="2:8" ht="13">
      <c r="B505" s="24"/>
      <c r="C505" s="96"/>
      <c r="E505" s="91"/>
      <c r="F505" s="91"/>
      <c r="H505" s="91"/>
    </row>
    <row r="506" spans="2:8" ht="13">
      <c r="B506" s="24"/>
      <c r="C506" s="96"/>
      <c r="E506" s="91"/>
      <c r="F506" s="91"/>
      <c r="H506" s="91"/>
    </row>
    <row r="507" spans="2:8" ht="13">
      <c r="B507" s="24"/>
      <c r="C507" s="96"/>
      <c r="E507" s="91"/>
      <c r="F507" s="91"/>
      <c r="H507" s="91"/>
    </row>
    <row r="508" spans="2:8" ht="13">
      <c r="B508" s="24"/>
      <c r="C508" s="96"/>
      <c r="E508" s="91"/>
      <c r="F508" s="91"/>
      <c r="H508" s="91"/>
    </row>
    <row r="509" spans="2:8" ht="13">
      <c r="B509" s="24"/>
      <c r="C509" s="96"/>
      <c r="E509" s="91"/>
      <c r="F509" s="91"/>
      <c r="H509" s="91"/>
    </row>
    <row r="510" spans="2:8" ht="13">
      <c r="B510" s="24"/>
      <c r="C510" s="96"/>
      <c r="E510" s="91"/>
      <c r="F510" s="91"/>
      <c r="H510" s="91"/>
    </row>
    <row r="511" spans="2:8" ht="13">
      <c r="B511" s="24"/>
      <c r="C511" s="96"/>
      <c r="E511" s="91"/>
      <c r="F511" s="91"/>
      <c r="H511" s="91"/>
    </row>
    <row r="512" spans="2:8" ht="13">
      <c r="B512" s="24"/>
      <c r="C512" s="96"/>
      <c r="E512" s="91"/>
      <c r="F512" s="91"/>
      <c r="H512" s="91"/>
    </row>
    <row r="513" spans="2:8" ht="13">
      <c r="B513" s="24"/>
      <c r="C513" s="96"/>
      <c r="E513" s="91"/>
      <c r="F513" s="91"/>
      <c r="H513" s="91"/>
    </row>
    <row r="514" spans="2:8" ht="13">
      <c r="B514" s="24"/>
      <c r="C514" s="96"/>
      <c r="E514" s="91"/>
      <c r="F514" s="91"/>
      <c r="H514" s="91"/>
    </row>
    <row r="515" spans="2:8" ht="13">
      <c r="B515" s="24"/>
      <c r="C515" s="96"/>
      <c r="E515" s="91"/>
      <c r="F515" s="91"/>
      <c r="H515" s="91"/>
    </row>
    <row r="516" spans="2:8" ht="13">
      <c r="B516" s="24"/>
      <c r="C516" s="96"/>
      <c r="E516" s="91"/>
      <c r="F516" s="91"/>
      <c r="H516" s="91"/>
    </row>
    <row r="517" spans="2:8" ht="13">
      <c r="B517" s="24"/>
      <c r="C517" s="96"/>
      <c r="E517" s="91"/>
      <c r="F517" s="91"/>
      <c r="H517" s="91"/>
    </row>
    <row r="518" spans="2:8" ht="13">
      <c r="B518" s="24"/>
      <c r="C518" s="96"/>
      <c r="E518" s="91"/>
      <c r="F518" s="91"/>
      <c r="H518" s="91"/>
    </row>
    <row r="519" spans="2:8" ht="13">
      <c r="B519" s="24"/>
      <c r="C519" s="96"/>
      <c r="E519" s="91"/>
      <c r="F519" s="91"/>
      <c r="H519" s="91"/>
    </row>
    <row r="520" spans="2:8" ht="13">
      <c r="B520" s="24"/>
      <c r="C520" s="96"/>
      <c r="E520" s="91"/>
      <c r="F520" s="91"/>
      <c r="H520" s="91"/>
    </row>
    <row r="521" spans="2:8" ht="13">
      <c r="B521" s="24"/>
      <c r="C521" s="96"/>
      <c r="E521" s="91"/>
      <c r="F521" s="91"/>
      <c r="H521" s="91"/>
    </row>
    <row r="522" spans="2:8" ht="13">
      <c r="B522" s="24"/>
      <c r="C522" s="96"/>
      <c r="E522" s="91"/>
      <c r="F522" s="91"/>
      <c r="H522" s="91"/>
    </row>
    <row r="523" spans="2:8" ht="13">
      <c r="B523" s="24"/>
      <c r="C523" s="96"/>
      <c r="E523" s="91"/>
      <c r="F523" s="91"/>
      <c r="H523" s="91"/>
    </row>
    <row r="524" spans="2:8" ht="13">
      <c r="B524" s="24"/>
      <c r="C524" s="96"/>
      <c r="E524" s="91"/>
      <c r="F524" s="91"/>
      <c r="H524" s="91"/>
    </row>
    <row r="525" spans="2:8" ht="13">
      <c r="B525" s="24"/>
      <c r="C525" s="96"/>
      <c r="E525" s="91"/>
      <c r="F525" s="91"/>
      <c r="H525" s="91"/>
    </row>
    <row r="526" spans="2:8" ht="13">
      <c r="B526" s="24"/>
      <c r="C526" s="96"/>
      <c r="E526" s="91"/>
      <c r="F526" s="91"/>
      <c r="H526" s="91"/>
    </row>
    <row r="527" spans="2:8" ht="13">
      <c r="B527" s="24"/>
      <c r="C527" s="96"/>
      <c r="E527" s="91"/>
      <c r="F527" s="91"/>
      <c r="H527" s="91"/>
    </row>
    <row r="528" spans="2:8" ht="13">
      <c r="B528" s="24"/>
      <c r="C528" s="96"/>
      <c r="E528" s="91"/>
      <c r="F528" s="91"/>
      <c r="H528" s="91"/>
    </row>
    <row r="529" spans="2:8" ht="13">
      <c r="B529" s="24"/>
      <c r="C529" s="96"/>
      <c r="E529" s="91"/>
      <c r="F529" s="91"/>
      <c r="H529" s="91"/>
    </row>
    <row r="530" spans="2:8" ht="13">
      <c r="B530" s="24"/>
      <c r="C530" s="96"/>
      <c r="E530" s="91"/>
      <c r="F530" s="91"/>
      <c r="H530" s="91"/>
    </row>
    <row r="531" spans="2:8" ht="13">
      <c r="B531" s="24"/>
      <c r="C531" s="96"/>
      <c r="E531" s="91"/>
      <c r="F531" s="91"/>
      <c r="H531" s="91"/>
    </row>
    <row r="532" spans="2:8" ht="13">
      <c r="B532" s="24"/>
      <c r="C532" s="96"/>
      <c r="E532" s="91"/>
      <c r="F532" s="91"/>
      <c r="H532" s="91"/>
    </row>
    <row r="533" spans="2:8" ht="13">
      <c r="B533" s="24"/>
      <c r="C533" s="96"/>
      <c r="E533" s="91"/>
      <c r="F533" s="91"/>
      <c r="H533" s="91"/>
    </row>
    <row r="534" spans="2:8" ht="13">
      <c r="B534" s="24"/>
      <c r="C534" s="96"/>
      <c r="E534" s="91"/>
      <c r="F534" s="91"/>
      <c r="H534" s="91"/>
    </row>
    <row r="535" spans="2:8" ht="13">
      <c r="B535" s="24"/>
      <c r="C535" s="96"/>
      <c r="E535" s="91"/>
      <c r="F535" s="91"/>
      <c r="H535" s="91"/>
    </row>
    <row r="536" spans="2:8" ht="13">
      <c r="B536" s="24"/>
      <c r="C536" s="96"/>
      <c r="E536" s="91"/>
      <c r="F536" s="91"/>
      <c r="H536" s="91"/>
    </row>
    <row r="537" spans="2:8" ht="13">
      <c r="B537" s="24"/>
      <c r="C537" s="96"/>
      <c r="E537" s="91"/>
      <c r="F537" s="91"/>
      <c r="H537" s="91"/>
    </row>
    <row r="538" spans="2:8" ht="13">
      <c r="B538" s="24"/>
      <c r="C538" s="96"/>
      <c r="E538" s="91"/>
      <c r="F538" s="91"/>
      <c r="H538" s="91"/>
    </row>
    <row r="539" spans="2:8" ht="13">
      <c r="B539" s="24"/>
      <c r="C539" s="96"/>
      <c r="E539" s="91"/>
      <c r="F539" s="91"/>
      <c r="H539" s="91"/>
    </row>
    <row r="540" spans="2:8" ht="13">
      <c r="B540" s="24"/>
      <c r="C540" s="96"/>
      <c r="E540" s="91"/>
      <c r="F540" s="91"/>
      <c r="H540" s="91"/>
    </row>
    <row r="541" spans="2:8" ht="13">
      <c r="B541" s="24"/>
      <c r="C541" s="96"/>
      <c r="E541" s="91"/>
      <c r="F541" s="91"/>
      <c r="H541" s="91"/>
    </row>
    <row r="542" spans="2:8" ht="13">
      <c r="B542" s="24"/>
      <c r="C542" s="96"/>
      <c r="E542" s="91"/>
      <c r="F542" s="91"/>
      <c r="H542" s="91"/>
    </row>
    <row r="543" spans="2:8" ht="13">
      <c r="B543" s="24"/>
      <c r="C543" s="96"/>
      <c r="E543" s="91"/>
      <c r="F543" s="91"/>
      <c r="H543" s="91"/>
    </row>
    <row r="544" spans="2:8" ht="13">
      <c r="B544" s="24"/>
      <c r="C544" s="96"/>
      <c r="E544" s="91"/>
      <c r="F544" s="91"/>
      <c r="H544" s="91"/>
    </row>
    <row r="545" spans="2:8" ht="13">
      <c r="B545" s="24"/>
      <c r="C545" s="96"/>
      <c r="E545" s="91"/>
      <c r="F545" s="91"/>
      <c r="H545" s="91"/>
    </row>
    <row r="546" spans="2:8" ht="13">
      <c r="B546" s="24"/>
      <c r="C546" s="96"/>
      <c r="E546" s="91"/>
      <c r="F546" s="91"/>
      <c r="H546" s="91"/>
    </row>
    <row r="547" spans="2:8" ht="13">
      <c r="B547" s="24"/>
      <c r="C547" s="96"/>
      <c r="E547" s="91"/>
      <c r="F547" s="91"/>
      <c r="H547" s="91"/>
    </row>
    <row r="548" spans="2:8" ht="13">
      <c r="B548" s="24"/>
      <c r="C548" s="96"/>
      <c r="E548" s="91"/>
      <c r="F548" s="91"/>
      <c r="H548" s="91"/>
    </row>
    <row r="549" spans="2:8" ht="13">
      <c r="B549" s="24"/>
      <c r="C549" s="96"/>
      <c r="E549" s="91"/>
      <c r="F549" s="91"/>
      <c r="H549" s="91"/>
    </row>
    <row r="550" spans="2:8" ht="13">
      <c r="B550" s="24"/>
      <c r="C550" s="96"/>
      <c r="E550" s="91"/>
      <c r="F550" s="91"/>
      <c r="H550" s="91"/>
    </row>
    <row r="551" spans="2:8" ht="13">
      <c r="B551" s="24"/>
      <c r="C551" s="96"/>
      <c r="E551" s="91"/>
      <c r="F551" s="91"/>
      <c r="H551" s="91"/>
    </row>
    <row r="552" spans="2:8" ht="13">
      <c r="B552" s="24"/>
      <c r="C552" s="96"/>
      <c r="E552" s="91"/>
      <c r="F552" s="91"/>
      <c r="H552" s="91"/>
    </row>
    <row r="553" spans="2:8" ht="13">
      <c r="B553" s="24"/>
      <c r="C553" s="96"/>
      <c r="E553" s="91"/>
      <c r="F553" s="91"/>
      <c r="H553" s="91"/>
    </row>
    <row r="554" spans="2:8" ht="13">
      <c r="B554" s="24"/>
      <c r="C554" s="96"/>
      <c r="E554" s="91"/>
      <c r="F554" s="91"/>
      <c r="H554" s="91"/>
    </row>
    <row r="555" spans="2:8" ht="13">
      <c r="B555" s="24"/>
      <c r="C555" s="96"/>
      <c r="E555" s="91"/>
      <c r="F555" s="91"/>
      <c r="H555" s="91"/>
    </row>
    <row r="556" spans="2:8" ht="13">
      <c r="B556" s="24"/>
      <c r="C556" s="96"/>
      <c r="E556" s="91"/>
      <c r="F556" s="91"/>
      <c r="H556" s="91"/>
    </row>
    <row r="557" spans="2:8" ht="13">
      <c r="B557" s="24"/>
      <c r="C557" s="96"/>
      <c r="E557" s="91"/>
      <c r="F557" s="91"/>
      <c r="H557" s="91"/>
    </row>
    <row r="558" spans="2:8" ht="13">
      <c r="B558" s="24"/>
      <c r="C558" s="96"/>
      <c r="E558" s="91"/>
      <c r="F558" s="91"/>
      <c r="H558" s="91"/>
    </row>
    <row r="559" spans="2:8" ht="13">
      <c r="B559" s="24"/>
      <c r="C559" s="96"/>
      <c r="E559" s="91"/>
      <c r="F559" s="91"/>
      <c r="H559" s="91"/>
    </row>
    <row r="560" spans="2:8" ht="13">
      <c r="B560" s="24"/>
      <c r="C560" s="96"/>
      <c r="E560" s="91"/>
      <c r="F560" s="91"/>
      <c r="H560" s="91"/>
    </row>
    <row r="561" spans="2:8" ht="13">
      <c r="B561" s="24"/>
      <c r="C561" s="96"/>
      <c r="E561" s="91"/>
      <c r="F561" s="91"/>
      <c r="H561" s="91"/>
    </row>
    <row r="562" spans="2:8" ht="13">
      <c r="B562" s="24"/>
      <c r="C562" s="96"/>
      <c r="E562" s="91"/>
      <c r="F562" s="91"/>
      <c r="H562" s="91"/>
    </row>
    <row r="563" spans="2:8" ht="13">
      <c r="B563" s="24"/>
      <c r="C563" s="96"/>
      <c r="E563" s="91"/>
      <c r="F563" s="91"/>
      <c r="H563" s="91"/>
    </row>
    <row r="564" spans="2:8" ht="13">
      <c r="B564" s="24"/>
      <c r="C564" s="96"/>
      <c r="E564" s="91"/>
      <c r="F564" s="91"/>
      <c r="H564" s="91"/>
    </row>
    <row r="565" spans="2:8" ht="13">
      <c r="B565" s="24"/>
      <c r="C565" s="96"/>
      <c r="E565" s="91"/>
      <c r="F565" s="91"/>
      <c r="H565" s="91"/>
    </row>
    <row r="566" spans="2:8" ht="13">
      <c r="B566" s="24"/>
      <c r="C566" s="96"/>
      <c r="E566" s="91"/>
      <c r="F566" s="91"/>
      <c r="H566" s="91"/>
    </row>
    <row r="567" spans="2:8" ht="13">
      <c r="B567" s="24"/>
      <c r="C567" s="96"/>
      <c r="E567" s="91"/>
      <c r="F567" s="91"/>
      <c r="H567" s="91"/>
    </row>
    <row r="568" spans="2:8" ht="13">
      <c r="B568" s="24"/>
      <c r="C568" s="96"/>
      <c r="E568" s="91"/>
      <c r="F568" s="91"/>
      <c r="H568" s="91"/>
    </row>
    <row r="569" spans="2:8" ht="13">
      <c r="B569" s="24"/>
      <c r="C569" s="96"/>
      <c r="E569" s="91"/>
      <c r="F569" s="91"/>
      <c r="H569" s="91"/>
    </row>
    <row r="570" spans="2:8" ht="13">
      <c r="B570" s="24"/>
      <c r="C570" s="96"/>
      <c r="E570" s="91"/>
      <c r="F570" s="91"/>
      <c r="H570" s="91"/>
    </row>
    <row r="571" spans="2:8" ht="13">
      <c r="B571" s="24"/>
      <c r="C571" s="96"/>
      <c r="E571" s="91"/>
      <c r="F571" s="91"/>
      <c r="H571" s="91"/>
    </row>
    <row r="572" spans="2:8" ht="13">
      <c r="B572" s="24"/>
      <c r="C572" s="96"/>
      <c r="E572" s="91"/>
      <c r="F572" s="91"/>
      <c r="H572" s="91"/>
    </row>
    <row r="573" spans="2:8" ht="13">
      <c r="B573" s="24"/>
      <c r="C573" s="96"/>
      <c r="E573" s="91"/>
      <c r="F573" s="91"/>
      <c r="H573" s="91"/>
    </row>
    <row r="574" spans="2:8" ht="13">
      <c r="B574" s="24"/>
      <c r="C574" s="96"/>
      <c r="E574" s="91"/>
      <c r="F574" s="91"/>
      <c r="H574" s="91"/>
    </row>
    <row r="575" spans="2:8" ht="13">
      <c r="B575" s="24"/>
      <c r="C575" s="96"/>
      <c r="E575" s="91"/>
      <c r="F575" s="91"/>
      <c r="H575" s="91"/>
    </row>
    <row r="576" spans="2:8" ht="13">
      <c r="B576" s="24"/>
      <c r="C576" s="96"/>
      <c r="E576" s="91"/>
      <c r="F576" s="91"/>
      <c r="H576" s="91"/>
    </row>
    <row r="577" spans="2:8" ht="13">
      <c r="B577" s="24"/>
      <c r="C577" s="96"/>
      <c r="E577" s="91"/>
      <c r="F577" s="91"/>
      <c r="H577" s="91"/>
    </row>
    <row r="578" spans="2:8" ht="13">
      <c r="B578" s="24"/>
      <c r="C578" s="96"/>
      <c r="E578" s="91"/>
      <c r="F578" s="91"/>
      <c r="H578" s="91"/>
    </row>
    <row r="579" spans="2:8" ht="13">
      <c r="B579" s="24"/>
      <c r="C579" s="96"/>
      <c r="E579" s="91"/>
      <c r="F579" s="91"/>
      <c r="H579" s="91"/>
    </row>
    <row r="580" spans="2:8" ht="13">
      <c r="B580" s="24"/>
      <c r="C580" s="96"/>
      <c r="E580" s="91"/>
      <c r="F580" s="91"/>
      <c r="H580" s="91"/>
    </row>
    <row r="581" spans="2:8" ht="13">
      <c r="B581" s="24"/>
      <c r="C581" s="96"/>
      <c r="E581" s="91"/>
      <c r="F581" s="91"/>
      <c r="H581" s="91"/>
    </row>
    <row r="582" spans="2:8" ht="13">
      <c r="B582" s="24"/>
      <c r="C582" s="96"/>
      <c r="E582" s="91"/>
      <c r="F582" s="91"/>
      <c r="H582" s="91"/>
    </row>
    <row r="583" spans="2:8" ht="13">
      <c r="B583" s="24"/>
      <c r="C583" s="96"/>
      <c r="E583" s="91"/>
      <c r="F583" s="91"/>
      <c r="H583" s="91"/>
    </row>
    <row r="584" spans="2:8" ht="13">
      <c r="B584" s="24"/>
      <c r="C584" s="96"/>
      <c r="E584" s="91"/>
      <c r="F584" s="91"/>
      <c r="H584" s="91"/>
    </row>
    <row r="585" spans="2:8" ht="13">
      <c r="B585" s="24"/>
      <c r="C585" s="96"/>
      <c r="E585" s="91"/>
      <c r="F585" s="91"/>
      <c r="H585" s="91"/>
    </row>
    <row r="586" spans="2:8" ht="13">
      <c r="B586" s="24"/>
      <c r="C586" s="96"/>
      <c r="E586" s="91"/>
      <c r="F586" s="91"/>
      <c r="H586" s="91"/>
    </row>
    <row r="587" spans="2:8" ht="13">
      <c r="B587" s="24"/>
      <c r="C587" s="96"/>
      <c r="E587" s="91"/>
      <c r="F587" s="91"/>
      <c r="H587" s="91"/>
    </row>
    <row r="588" spans="2:8" ht="13">
      <c r="B588" s="24"/>
      <c r="C588" s="96"/>
      <c r="E588" s="91"/>
      <c r="F588" s="91"/>
      <c r="H588" s="91"/>
    </row>
    <row r="589" spans="2:8" ht="13">
      <c r="B589" s="24"/>
      <c r="C589" s="96"/>
      <c r="E589" s="91"/>
      <c r="F589" s="91"/>
      <c r="H589" s="91"/>
    </row>
    <row r="590" spans="2:8" ht="13">
      <c r="B590" s="24"/>
      <c r="C590" s="96"/>
      <c r="E590" s="91"/>
      <c r="F590" s="91"/>
      <c r="H590" s="91"/>
    </row>
    <row r="591" spans="2:8" ht="13">
      <c r="B591" s="24"/>
      <c r="C591" s="96"/>
      <c r="E591" s="91"/>
      <c r="F591" s="91"/>
      <c r="H591" s="91"/>
    </row>
    <row r="592" spans="2:8" ht="13">
      <c r="B592" s="24"/>
      <c r="C592" s="96"/>
      <c r="E592" s="91"/>
      <c r="F592" s="91"/>
      <c r="H592" s="91"/>
    </row>
    <row r="593" spans="2:8" ht="13">
      <c r="B593" s="24"/>
      <c r="C593" s="96"/>
      <c r="E593" s="91"/>
      <c r="F593" s="91"/>
      <c r="H593" s="91"/>
    </row>
    <row r="594" spans="2:8" ht="13">
      <c r="B594" s="24"/>
      <c r="C594" s="96"/>
      <c r="E594" s="91"/>
      <c r="F594" s="91"/>
      <c r="H594" s="91"/>
    </row>
    <row r="595" spans="2:8" ht="13">
      <c r="B595" s="24"/>
      <c r="C595" s="96"/>
      <c r="E595" s="91"/>
      <c r="F595" s="91"/>
      <c r="H595" s="91"/>
    </row>
    <row r="596" spans="2:8" ht="13">
      <c r="B596" s="24"/>
      <c r="C596" s="96"/>
      <c r="E596" s="91"/>
      <c r="F596" s="91"/>
      <c r="H596" s="91"/>
    </row>
    <row r="597" spans="2:8" ht="13">
      <c r="B597" s="24"/>
      <c r="C597" s="96"/>
      <c r="E597" s="91"/>
      <c r="F597" s="91"/>
      <c r="H597" s="91"/>
    </row>
    <row r="598" spans="2:8" ht="13">
      <c r="B598" s="24"/>
      <c r="C598" s="96"/>
      <c r="E598" s="91"/>
      <c r="F598" s="91"/>
      <c r="H598" s="91"/>
    </row>
    <row r="599" spans="2:8" ht="13">
      <c r="B599" s="24"/>
      <c r="C599" s="96"/>
      <c r="E599" s="91"/>
      <c r="F599" s="91"/>
      <c r="H599" s="91"/>
    </row>
    <row r="600" spans="2:8" ht="13">
      <c r="B600" s="24"/>
      <c r="C600" s="96"/>
      <c r="E600" s="91"/>
      <c r="F600" s="91"/>
      <c r="H600" s="91"/>
    </row>
    <row r="601" spans="2:8" ht="13">
      <c r="B601" s="24"/>
      <c r="C601" s="96"/>
      <c r="E601" s="91"/>
      <c r="F601" s="91"/>
      <c r="H601" s="91"/>
    </row>
    <row r="602" spans="2:8" ht="13">
      <c r="B602" s="24"/>
      <c r="C602" s="96"/>
      <c r="E602" s="91"/>
      <c r="F602" s="91"/>
      <c r="H602" s="91"/>
    </row>
    <row r="603" spans="2:8" ht="13">
      <c r="B603" s="24"/>
      <c r="C603" s="96"/>
      <c r="E603" s="91"/>
      <c r="F603" s="91"/>
      <c r="H603" s="91"/>
    </row>
    <row r="604" spans="2:8" ht="13">
      <c r="B604" s="24"/>
      <c r="C604" s="96"/>
      <c r="E604" s="91"/>
      <c r="F604" s="91"/>
      <c r="H604" s="91"/>
    </row>
    <row r="605" spans="2:8" ht="13">
      <c r="B605" s="24"/>
      <c r="C605" s="96"/>
      <c r="E605" s="91"/>
      <c r="F605" s="91"/>
      <c r="H605" s="91"/>
    </row>
    <row r="606" spans="2:8" ht="13">
      <c r="B606" s="24"/>
      <c r="C606" s="96"/>
      <c r="E606" s="91"/>
      <c r="F606" s="91"/>
      <c r="H606" s="91"/>
    </row>
    <row r="607" spans="2:8" ht="13">
      <c r="B607" s="24"/>
      <c r="C607" s="96"/>
      <c r="E607" s="91"/>
      <c r="F607" s="91"/>
      <c r="H607" s="91"/>
    </row>
    <row r="608" spans="2:8" ht="13">
      <c r="B608" s="24"/>
      <c r="C608" s="96"/>
      <c r="E608" s="91"/>
      <c r="F608" s="91"/>
      <c r="H608" s="91"/>
    </row>
    <row r="609" spans="2:8" ht="13">
      <c r="B609" s="24"/>
      <c r="C609" s="96"/>
      <c r="E609" s="91"/>
      <c r="F609" s="91"/>
      <c r="H609" s="91"/>
    </row>
    <row r="610" spans="2:8" ht="13">
      <c r="B610" s="24"/>
      <c r="C610" s="96"/>
      <c r="E610" s="91"/>
      <c r="F610" s="91"/>
      <c r="H610" s="91"/>
    </row>
    <row r="611" spans="2:8" ht="13">
      <c r="B611" s="24"/>
      <c r="C611" s="96"/>
      <c r="E611" s="91"/>
      <c r="F611" s="91"/>
      <c r="H611" s="91"/>
    </row>
    <row r="612" spans="2:8" ht="13">
      <c r="B612" s="24"/>
      <c r="C612" s="96"/>
      <c r="E612" s="91"/>
      <c r="F612" s="91"/>
      <c r="H612" s="91"/>
    </row>
    <row r="613" spans="2:8" ht="13">
      <c r="B613" s="24"/>
      <c r="C613" s="96"/>
      <c r="E613" s="91"/>
      <c r="F613" s="91"/>
      <c r="H613" s="91"/>
    </row>
    <row r="614" spans="2:8" ht="13">
      <c r="B614" s="24"/>
      <c r="C614" s="96"/>
      <c r="E614" s="91"/>
      <c r="F614" s="91"/>
      <c r="H614" s="91"/>
    </row>
    <row r="615" spans="2:8" ht="13">
      <c r="B615" s="24"/>
      <c r="C615" s="96"/>
      <c r="E615" s="91"/>
      <c r="F615" s="91"/>
      <c r="H615" s="91"/>
    </row>
    <row r="616" spans="2:8" ht="13">
      <c r="B616" s="24"/>
      <c r="C616" s="96"/>
      <c r="E616" s="91"/>
      <c r="F616" s="91"/>
      <c r="H616" s="91"/>
    </row>
    <row r="617" spans="2:8" ht="13">
      <c r="B617" s="24"/>
      <c r="C617" s="96"/>
      <c r="E617" s="91"/>
      <c r="F617" s="91"/>
      <c r="H617" s="91"/>
    </row>
    <row r="618" spans="2:8" ht="13">
      <c r="B618" s="24"/>
      <c r="C618" s="96"/>
      <c r="E618" s="91"/>
      <c r="F618" s="91"/>
      <c r="H618" s="91"/>
    </row>
    <row r="619" spans="2:8" ht="13">
      <c r="B619" s="24"/>
      <c r="C619" s="96"/>
      <c r="E619" s="91"/>
      <c r="F619" s="91"/>
      <c r="H619" s="91"/>
    </row>
    <row r="620" spans="2:8" ht="13">
      <c r="B620" s="24"/>
      <c r="C620" s="96"/>
      <c r="E620" s="91"/>
      <c r="F620" s="91"/>
      <c r="H620" s="91"/>
    </row>
    <row r="621" spans="2:8" ht="13">
      <c r="B621" s="24"/>
      <c r="C621" s="96"/>
      <c r="E621" s="91"/>
      <c r="F621" s="91"/>
      <c r="H621" s="91"/>
    </row>
    <row r="622" spans="2:8" ht="13">
      <c r="B622" s="24"/>
      <c r="C622" s="96"/>
      <c r="E622" s="91"/>
      <c r="F622" s="91"/>
      <c r="H622" s="91"/>
    </row>
    <row r="623" spans="2:8" ht="13">
      <c r="B623" s="24"/>
      <c r="C623" s="96"/>
      <c r="E623" s="91"/>
      <c r="F623" s="91"/>
      <c r="H623" s="91"/>
    </row>
    <row r="624" spans="2:8" ht="13">
      <c r="B624" s="24"/>
      <c r="C624" s="96"/>
      <c r="E624" s="91"/>
      <c r="F624" s="91"/>
      <c r="H624" s="91"/>
    </row>
    <row r="625" spans="2:8" ht="13">
      <c r="B625" s="24"/>
      <c r="C625" s="96"/>
      <c r="E625" s="91"/>
      <c r="F625" s="91"/>
      <c r="H625" s="91"/>
    </row>
    <row r="626" spans="2:8" ht="13">
      <c r="B626" s="24"/>
      <c r="C626" s="96"/>
      <c r="E626" s="91"/>
      <c r="F626" s="91"/>
      <c r="H626" s="91"/>
    </row>
    <row r="627" spans="2:8" ht="13">
      <c r="B627" s="24"/>
      <c r="C627" s="96"/>
      <c r="E627" s="91"/>
      <c r="F627" s="91"/>
      <c r="H627" s="91"/>
    </row>
    <row r="628" spans="2:8" ht="13">
      <c r="B628" s="24"/>
      <c r="C628" s="96"/>
      <c r="E628" s="91"/>
      <c r="F628" s="91"/>
      <c r="H628" s="91"/>
    </row>
    <row r="629" spans="2:8" ht="13">
      <c r="B629" s="24"/>
      <c r="C629" s="96"/>
      <c r="E629" s="91"/>
      <c r="F629" s="91"/>
      <c r="H629" s="91"/>
    </row>
    <row r="630" spans="2:8" ht="13">
      <c r="B630" s="24"/>
      <c r="C630" s="96"/>
      <c r="E630" s="91"/>
      <c r="F630" s="91"/>
      <c r="H630" s="91"/>
    </row>
    <row r="631" spans="2:8" ht="13">
      <c r="B631" s="24"/>
      <c r="C631" s="96"/>
      <c r="E631" s="91"/>
      <c r="F631" s="91"/>
      <c r="H631" s="91"/>
    </row>
    <row r="632" spans="2:8" ht="13">
      <c r="B632" s="24"/>
      <c r="C632" s="96"/>
      <c r="E632" s="91"/>
      <c r="F632" s="91"/>
      <c r="H632" s="91"/>
    </row>
    <row r="633" spans="2:8" ht="13">
      <c r="B633" s="24"/>
      <c r="C633" s="96"/>
      <c r="E633" s="91"/>
      <c r="F633" s="91"/>
      <c r="H633" s="91"/>
    </row>
    <row r="634" spans="2:8" ht="13">
      <c r="B634" s="24"/>
      <c r="C634" s="96"/>
      <c r="E634" s="91"/>
      <c r="F634" s="91"/>
      <c r="H634" s="91"/>
    </row>
    <row r="635" spans="2:8" ht="13">
      <c r="B635" s="24"/>
      <c r="C635" s="96"/>
      <c r="E635" s="91"/>
      <c r="F635" s="91"/>
      <c r="H635" s="91"/>
    </row>
    <row r="636" spans="2:8" ht="13">
      <c r="B636" s="24"/>
      <c r="C636" s="96"/>
      <c r="E636" s="91"/>
      <c r="F636" s="91"/>
      <c r="H636" s="91"/>
    </row>
    <row r="637" spans="2:8" ht="13">
      <c r="B637" s="24"/>
      <c r="C637" s="96"/>
      <c r="E637" s="91"/>
      <c r="F637" s="91"/>
      <c r="H637" s="91"/>
    </row>
    <row r="638" spans="2:8" ht="13">
      <c r="B638" s="24"/>
      <c r="C638" s="96"/>
      <c r="E638" s="91"/>
      <c r="F638" s="91"/>
      <c r="H638" s="91"/>
    </row>
    <row r="639" spans="2:8" ht="13">
      <c r="B639" s="24"/>
      <c r="C639" s="96"/>
      <c r="E639" s="91"/>
      <c r="F639" s="91"/>
      <c r="H639" s="91"/>
    </row>
    <row r="640" spans="2:8" ht="13">
      <c r="B640" s="24"/>
      <c r="C640" s="96"/>
      <c r="E640" s="91"/>
      <c r="F640" s="91"/>
      <c r="H640" s="91"/>
    </row>
    <row r="641" spans="2:8" ht="13">
      <c r="B641" s="24"/>
      <c r="C641" s="96"/>
      <c r="E641" s="91"/>
      <c r="F641" s="91"/>
      <c r="H641" s="91"/>
    </row>
    <row r="642" spans="2:8" ht="13">
      <c r="B642" s="24"/>
      <c r="C642" s="96"/>
      <c r="E642" s="91"/>
      <c r="F642" s="91"/>
      <c r="H642" s="91"/>
    </row>
    <row r="643" spans="2:8" ht="13">
      <c r="B643" s="24"/>
      <c r="C643" s="96"/>
      <c r="E643" s="91"/>
      <c r="F643" s="91"/>
      <c r="H643" s="91"/>
    </row>
    <row r="644" spans="2:8" ht="13">
      <c r="B644" s="24"/>
      <c r="C644" s="96"/>
      <c r="E644" s="91"/>
      <c r="F644" s="91"/>
      <c r="H644" s="91"/>
    </row>
    <row r="645" spans="2:8" ht="13">
      <c r="B645" s="24"/>
      <c r="C645" s="96"/>
      <c r="E645" s="91"/>
      <c r="F645" s="91"/>
      <c r="H645" s="91"/>
    </row>
    <row r="646" spans="2:8" ht="13">
      <c r="B646" s="24"/>
      <c r="C646" s="96"/>
      <c r="E646" s="91"/>
      <c r="F646" s="91"/>
      <c r="H646" s="91"/>
    </row>
    <row r="647" spans="2:8" ht="13">
      <c r="B647" s="24"/>
      <c r="C647" s="96"/>
      <c r="E647" s="91"/>
      <c r="F647" s="91"/>
      <c r="H647" s="91"/>
    </row>
    <row r="648" spans="2:8" ht="13">
      <c r="B648" s="24"/>
      <c r="C648" s="96"/>
      <c r="E648" s="91"/>
      <c r="F648" s="91"/>
      <c r="H648" s="91"/>
    </row>
    <row r="649" spans="2:8" ht="13">
      <c r="B649" s="24"/>
      <c r="C649" s="96"/>
      <c r="E649" s="91"/>
      <c r="F649" s="91"/>
      <c r="H649" s="91"/>
    </row>
    <row r="650" spans="2:8" ht="13">
      <c r="B650" s="24"/>
      <c r="C650" s="96"/>
      <c r="E650" s="91"/>
      <c r="F650" s="91"/>
      <c r="H650" s="91"/>
    </row>
    <row r="651" spans="2:8" ht="13">
      <c r="B651" s="24"/>
      <c r="C651" s="96"/>
      <c r="E651" s="91"/>
      <c r="F651" s="91"/>
      <c r="H651" s="91"/>
    </row>
    <row r="652" spans="2:8" ht="13">
      <c r="B652" s="24"/>
      <c r="C652" s="96"/>
      <c r="E652" s="91"/>
      <c r="F652" s="91"/>
      <c r="H652" s="91"/>
    </row>
    <row r="653" spans="2:8" ht="13">
      <c r="B653" s="24"/>
      <c r="C653" s="96"/>
      <c r="E653" s="91"/>
      <c r="F653" s="91"/>
      <c r="H653" s="91"/>
    </row>
    <row r="654" spans="2:8" ht="13">
      <c r="B654" s="24"/>
      <c r="C654" s="96"/>
      <c r="E654" s="91"/>
      <c r="F654" s="91"/>
      <c r="H654" s="91"/>
    </row>
    <row r="655" spans="2:8" ht="13">
      <c r="B655" s="24"/>
      <c r="C655" s="96"/>
      <c r="E655" s="91"/>
      <c r="F655" s="91"/>
      <c r="H655" s="91"/>
    </row>
    <row r="656" spans="2:8" ht="13">
      <c r="B656" s="24"/>
      <c r="C656" s="96"/>
      <c r="E656" s="91"/>
      <c r="F656" s="91"/>
      <c r="H656" s="91"/>
    </row>
    <row r="657" spans="2:8" ht="13">
      <c r="B657" s="24"/>
      <c r="C657" s="96"/>
      <c r="E657" s="91"/>
      <c r="F657" s="91"/>
      <c r="H657" s="91"/>
    </row>
    <row r="658" spans="2:8" ht="13">
      <c r="B658" s="24"/>
      <c r="C658" s="96"/>
      <c r="E658" s="91"/>
      <c r="F658" s="91"/>
      <c r="H658" s="91"/>
    </row>
    <row r="659" spans="2:8" ht="13">
      <c r="B659" s="24"/>
      <c r="C659" s="96"/>
      <c r="E659" s="91"/>
      <c r="F659" s="91"/>
      <c r="H659" s="91"/>
    </row>
    <row r="660" spans="2:8" ht="13">
      <c r="B660" s="24"/>
      <c r="C660" s="96"/>
      <c r="E660" s="91"/>
      <c r="F660" s="91"/>
      <c r="H660" s="91"/>
    </row>
    <row r="661" spans="2:8" ht="13">
      <c r="B661" s="24"/>
      <c r="C661" s="96"/>
      <c r="E661" s="91"/>
      <c r="F661" s="91"/>
      <c r="H661" s="91"/>
    </row>
    <row r="662" spans="2:8" ht="13">
      <c r="B662" s="24"/>
      <c r="C662" s="96"/>
      <c r="E662" s="91"/>
      <c r="F662" s="91"/>
      <c r="H662" s="91"/>
    </row>
    <row r="663" spans="2:8" ht="13">
      <c r="B663" s="24"/>
      <c r="C663" s="96"/>
      <c r="E663" s="91"/>
      <c r="F663" s="91"/>
      <c r="H663" s="91"/>
    </row>
    <row r="664" spans="2:8" ht="13">
      <c r="B664" s="24"/>
      <c r="C664" s="96"/>
      <c r="E664" s="91"/>
      <c r="F664" s="91"/>
      <c r="H664" s="91"/>
    </row>
    <row r="665" spans="2:8" ht="13">
      <c r="B665" s="24"/>
      <c r="C665" s="96"/>
      <c r="E665" s="91"/>
      <c r="F665" s="91"/>
      <c r="H665" s="91"/>
    </row>
    <row r="666" spans="2:8" ht="13">
      <c r="B666" s="24"/>
      <c r="C666" s="96"/>
      <c r="E666" s="91"/>
      <c r="F666" s="91"/>
      <c r="H666" s="91"/>
    </row>
    <row r="667" spans="2:8" ht="13">
      <c r="B667" s="24"/>
      <c r="C667" s="96"/>
      <c r="E667" s="91"/>
      <c r="F667" s="91"/>
      <c r="H667" s="91"/>
    </row>
    <row r="668" spans="2:8" ht="13">
      <c r="B668" s="24"/>
      <c r="C668" s="96"/>
      <c r="E668" s="91"/>
      <c r="F668" s="91"/>
      <c r="H668" s="91"/>
    </row>
    <row r="669" spans="2:8" ht="13">
      <c r="B669" s="24"/>
      <c r="C669" s="96"/>
      <c r="E669" s="91"/>
      <c r="F669" s="91"/>
      <c r="H669" s="91"/>
    </row>
    <row r="670" spans="2:8" ht="13">
      <c r="B670" s="24"/>
      <c r="C670" s="96"/>
      <c r="E670" s="91"/>
      <c r="F670" s="91"/>
      <c r="H670" s="91"/>
    </row>
    <row r="671" spans="2:8" ht="13">
      <c r="B671" s="24"/>
      <c r="C671" s="96"/>
      <c r="E671" s="91"/>
      <c r="F671" s="91"/>
      <c r="H671" s="91"/>
    </row>
    <row r="672" spans="2:8" ht="13">
      <c r="B672" s="24"/>
      <c r="C672" s="96"/>
      <c r="E672" s="91"/>
      <c r="F672" s="91"/>
      <c r="H672" s="91"/>
    </row>
    <row r="673" spans="2:8" ht="13">
      <c r="B673" s="24"/>
      <c r="C673" s="96"/>
      <c r="E673" s="91"/>
      <c r="F673" s="91"/>
      <c r="H673" s="91"/>
    </row>
    <row r="674" spans="2:8" ht="13">
      <c r="B674" s="24"/>
      <c r="C674" s="96"/>
      <c r="E674" s="91"/>
      <c r="F674" s="91"/>
      <c r="H674" s="91"/>
    </row>
    <row r="675" spans="2:8" ht="13">
      <c r="B675" s="24"/>
      <c r="C675" s="96"/>
      <c r="E675" s="91"/>
      <c r="F675" s="91"/>
      <c r="H675" s="91"/>
    </row>
    <row r="676" spans="2:8" ht="13">
      <c r="B676" s="24"/>
      <c r="C676" s="96"/>
      <c r="E676" s="91"/>
      <c r="F676" s="91"/>
      <c r="H676" s="91"/>
    </row>
    <row r="677" spans="2:8" ht="13">
      <c r="B677" s="24"/>
      <c r="C677" s="96"/>
      <c r="E677" s="91"/>
      <c r="F677" s="91"/>
      <c r="H677" s="91"/>
    </row>
    <row r="678" spans="2:8" ht="13">
      <c r="B678" s="24"/>
      <c r="C678" s="96"/>
      <c r="E678" s="91"/>
      <c r="F678" s="91"/>
      <c r="H678" s="91"/>
    </row>
    <row r="679" spans="2:8" ht="13">
      <c r="B679" s="24"/>
      <c r="C679" s="96"/>
      <c r="E679" s="91"/>
      <c r="F679" s="91"/>
      <c r="H679" s="91"/>
    </row>
    <row r="680" spans="2:8" ht="13">
      <c r="B680" s="24"/>
      <c r="C680" s="96"/>
      <c r="E680" s="91"/>
      <c r="F680" s="91"/>
      <c r="H680" s="91"/>
    </row>
    <row r="681" spans="2:8" ht="13">
      <c r="B681" s="24"/>
      <c r="C681" s="96"/>
      <c r="E681" s="91"/>
      <c r="F681" s="91"/>
      <c r="H681" s="91"/>
    </row>
    <row r="682" spans="2:8" ht="13">
      <c r="B682" s="24"/>
      <c r="C682" s="96"/>
      <c r="E682" s="91"/>
      <c r="F682" s="91"/>
      <c r="H682" s="91"/>
    </row>
    <row r="683" spans="2:8" ht="13">
      <c r="B683" s="24"/>
      <c r="C683" s="96"/>
      <c r="E683" s="91"/>
      <c r="F683" s="91"/>
      <c r="H683" s="91"/>
    </row>
    <row r="684" spans="2:8" ht="13">
      <c r="B684" s="24"/>
      <c r="C684" s="96"/>
      <c r="E684" s="91"/>
      <c r="F684" s="91"/>
      <c r="H684" s="91"/>
    </row>
    <row r="685" spans="2:8" ht="13">
      <c r="B685" s="24"/>
      <c r="C685" s="96"/>
      <c r="E685" s="91"/>
      <c r="F685" s="91"/>
      <c r="H685" s="91"/>
    </row>
    <row r="686" spans="2:8" ht="13">
      <c r="B686" s="24"/>
      <c r="C686" s="96"/>
      <c r="E686" s="91"/>
      <c r="F686" s="91"/>
      <c r="H686" s="91"/>
    </row>
    <row r="687" spans="2:8" ht="13">
      <c r="B687" s="24"/>
      <c r="C687" s="96"/>
      <c r="E687" s="91"/>
      <c r="F687" s="91"/>
      <c r="H687" s="91"/>
    </row>
    <row r="688" spans="2:8" ht="13">
      <c r="B688" s="24"/>
      <c r="C688" s="96"/>
      <c r="E688" s="91"/>
      <c r="F688" s="91"/>
      <c r="H688" s="91"/>
    </row>
    <row r="689" spans="2:8" ht="13">
      <c r="B689" s="24"/>
      <c r="C689" s="96"/>
      <c r="E689" s="91"/>
      <c r="F689" s="91"/>
      <c r="H689" s="91"/>
    </row>
    <row r="690" spans="2:8" ht="13">
      <c r="B690" s="24"/>
      <c r="C690" s="96"/>
      <c r="E690" s="91"/>
      <c r="F690" s="91"/>
      <c r="H690" s="91"/>
    </row>
    <row r="691" spans="2:8" ht="13">
      <c r="B691" s="24"/>
      <c r="C691" s="96"/>
      <c r="E691" s="91"/>
      <c r="F691" s="91"/>
      <c r="H691" s="91"/>
    </row>
    <row r="692" spans="2:8" ht="13">
      <c r="B692" s="24"/>
      <c r="C692" s="96"/>
      <c r="E692" s="91"/>
      <c r="F692" s="91"/>
      <c r="H692" s="91"/>
    </row>
    <row r="693" spans="2:8" ht="13">
      <c r="B693" s="24"/>
      <c r="C693" s="96"/>
      <c r="E693" s="91"/>
      <c r="F693" s="91"/>
      <c r="H693" s="91"/>
    </row>
    <row r="694" spans="2:8" ht="13">
      <c r="B694" s="24"/>
      <c r="C694" s="96"/>
      <c r="E694" s="91"/>
      <c r="F694" s="91"/>
      <c r="H694" s="91"/>
    </row>
    <row r="695" spans="2:8" ht="13">
      <c r="B695" s="24"/>
      <c r="C695" s="96"/>
      <c r="E695" s="91"/>
      <c r="F695" s="91"/>
      <c r="H695" s="91"/>
    </row>
    <row r="696" spans="2:8" ht="13">
      <c r="B696" s="24"/>
      <c r="C696" s="96"/>
      <c r="E696" s="91"/>
      <c r="F696" s="91"/>
      <c r="H696" s="91"/>
    </row>
    <row r="697" spans="2:8" ht="13">
      <c r="B697" s="24"/>
      <c r="C697" s="96"/>
      <c r="E697" s="91"/>
      <c r="F697" s="91"/>
      <c r="H697" s="91"/>
    </row>
    <row r="698" spans="2:8" ht="13">
      <c r="B698" s="24"/>
      <c r="C698" s="96"/>
      <c r="E698" s="91"/>
      <c r="F698" s="91"/>
      <c r="H698" s="91"/>
    </row>
    <row r="699" spans="2:8" ht="13">
      <c r="B699" s="24"/>
      <c r="C699" s="96"/>
      <c r="E699" s="91"/>
      <c r="F699" s="91"/>
      <c r="H699" s="91"/>
    </row>
    <row r="700" spans="2:8" ht="13">
      <c r="B700" s="24"/>
      <c r="C700" s="96"/>
      <c r="E700" s="91"/>
      <c r="F700" s="91"/>
      <c r="H700" s="91"/>
    </row>
    <row r="701" spans="2:8" ht="13">
      <c r="B701" s="24"/>
      <c r="C701" s="96"/>
      <c r="E701" s="91"/>
      <c r="F701" s="91"/>
      <c r="H701" s="91"/>
    </row>
    <row r="702" spans="2:8" ht="13">
      <c r="B702" s="24"/>
      <c r="C702" s="96"/>
      <c r="E702" s="91"/>
      <c r="F702" s="91"/>
      <c r="H702" s="91"/>
    </row>
    <row r="703" spans="2:8" ht="13">
      <c r="B703" s="24"/>
      <c r="C703" s="96"/>
      <c r="E703" s="91"/>
      <c r="F703" s="91"/>
      <c r="H703" s="91"/>
    </row>
    <row r="704" spans="2:8" ht="13">
      <c r="B704" s="24"/>
      <c r="C704" s="96"/>
      <c r="E704" s="91"/>
      <c r="F704" s="91"/>
      <c r="H704" s="91"/>
    </row>
    <row r="705" spans="2:8" ht="13">
      <c r="B705" s="24"/>
      <c r="C705" s="96"/>
      <c r="E705" s="91"/>
      <c r="F705" s="91"/>
      <c r="H705" s="91"/>
    </row>
    <row r="706" spans="2:8" ht="13">
      <c r="B706" s="24"/>
      <c r="C706" s="96"/>
      <c r="E706" s="91"/>
      <c r="F706" s="91"/>
      <c r="H706" s="91"/>
    </row>
    <row r="707" spans="2:8" ht="13">
      <c r="B707" s="24"/>
      <c r="C707" s="96"/>
      <c r="E707" s="91"/>
      <c r="F707" s="91"/>
      <c r="H707" s="91"/>
    </row>
    <row r="708" spans="2:8" ht="13">
      <c r="B708" s="24"/>
      <c r="C708" s="96"/>
      <c r="E708" s="91"/>
      <c r="F708" s="91"/>
      <c r="H708" s="91"/>
    </row>
    <row r="709" spans="2:8" ht="13">
      <c r="B709" s="24"/>
      <c r="C709" s="96"/>
      <c r="E709" s="91"/>
      <c r="F709" s="91"/>
      <c r="H709" s="91"/>
    </row>
    <row r="710" spans="2:8" ht="13">
      <c r="B710" s="24"/>
      <c r="C710" s="96"/>
      <c r="E710" s="91"/>
      <c r="F710" s="91"/>
      <c r="H710" s="91"/>
    </row>
    <row r="711" spans="2:8" ht="13">
      <c r="B711" s="24"/>
      <c r="C711" s="96"/>
      <c r="E711" s="91"/>
      <c r="F711" s="91"/>
      <c r="H711" s="91"/>
    </row>
    <row r="712" spans="2:8" ht="13">
      <c r="B712" s="24"/>
      <c r="C712" s="96"/>
      <c r="E712" s="91"/>
      <c r="F712" s="91"/>
      <c r="H712" s="91"/>
    </row>
    <row r="713" spans="2:8" ht="13">
      <c r="B713" s="24"/>
      <c r="C713" s="96"/>
      <c r="E713" s="91"/>
      <c r="F713" s="91"/>
      <c r="H713" s="91"/>
    </row>
    <row r="714" spans="2:8" ht="13">
      <c r="B714" s="24"/>
      <c r="C714" s="96"/>
      <c r="E714" s="91"/>
      <c r="F714" s="91"/>
      <c r="H714" s="91"/>
    </row>
    <row r="715" spans="2:8" ht="13">
      <c r="B715" s="24"/>
      <c r="C715" s="96"/>
      <c r="E715" s="91"/>
      <c r="F715" s="91"/>
      <c r="H715" s="91"/>
    </row>
    <row r="716" spans="2:8" ht="13">
      <c r="B716" s="24"/>
      <c r="C716" s="96"/>
      <c r="E716" s="91"/>
      <c r="F716" s="91"/>
      <c r="H716" s="91"/>
    </row>
    <row r="717" spans="2:8" ht="13">
      <c r="B717" s="24"/>
      <c r="C717" s="96"/>
      <c r="E717" s="91"/>
      <c r="F717" s="91"/>
      <c r="H717" s="91"/>
    </row>
    <row r="718" spans="2:8" ht="13">
      <c r="B718" s="24"/>
      <c r="C718" s="96"/>
      <c r="E718" s="91"/>
      <c r="F718" s="91"/>
      <c r="H718" s="91"/>
    </row>
    <row r="719" spans="2:8" ht="13">
      <c r="B719" s="24"/>
      <c r="C719" s="96"/>
      <c r="E719" s="91"/>
      <c r="F719" s="91"/>
      <c r="H719" s="91"/>
    </row>
    <row r="720" spans="2:8" ht="13">
      <c r="B720" s="24"/>
      <c r="C720" s="96"/>
      <c r="E720" s="91"/>
      <c r="F720" s="91"/>
      <c r="H720" s="91"/>
    </row>
    <row r="721" spans="2:8" ht="13">
      <c r="B721" s="24"/>
      <c r="C721" s="96"/>
      <c r="E721" s="91"/>
      <c r="F721" s="91"/>
      <c r="H721" s="91"/>
    </row>
    <row r="722" spans="2:8" ht="13">
      <c r="B722" s="24"/>
      <c r="C722" s="96"/>
      <c r="E722" s="91"/>
      <c r="F722" s="91"/>
      <c r="H722" s="91"/>
    </row>
    <row r="723" spans="2:8" ht="13">
      <c r="B723" s="24"/>
      <c r="C723" s="96"/>
      <c r="E723" s="91"/>
      <c r="F723" s="91"/>
      <c r="H723" s="91"/>
    </row>
    <row r="724" spans="2:8" ht="13">
      <c r="B724" s="24"/>
      <c r="C724" s="96"/>
      <c r="E724" s="91"/>
      <c r="F724" s="91"/>
      <c r="H724" s="91"/>
    </row>
    <row r="725" spans="2:8" ht="13">
      <c r="B725" s="24"/>
      <c r="C725" s="96"/>
      <c r="E725" s="91"/>
      <c r="F725" s="91"/>
      <c r="H725" s="91"/>
    </row>
    <row r="726" spans="2:8" ht="13">
      <c r="B726" s="24"/>
      <c r="C726" s="96"/>
      <c r="E726" s="91"/>
      <c r="F726" s="91"/>
      <c r="H726" s="91"/>
    </row>
    <row r="727" spans="2:8" ht="13">
      <c r="B727" s="24"/>
      <c r="C727" s="96"/>
      <c r="E727" s="91"/>
      <c r="F727" s="91"/>
      <c r="H727" s="91"/>
    </row>
    <row r="728" spans="2:8" ht="13">
      <c r="B728" s="24"/>
      <c r="C728" s="96"/>
      <c r="E728" s="91"/>
      <c r="F728" s="91"/>
      <c r="H728" s="91"/>
    </row>
    <row r="729" spans="2:8" ht="13">
      <c r="B729" s="24"/>
      <c r="C729" s="96"/>
      <c r="E729" s="91"/>
      <c r="F729" s="91"/>
      <c r="H729" s="91"/>
    </row>
    <row r="730" spans="2:8" ht="13">
      <c r="B730" s="24"/>
      <c r="C730" s="96"/>
      <c r="E730" s="91"/>
      <c r="F730" s="91"/>
      <c r="H730" s="91"/>
    </row>
    <row r="731" spans="2:8" ht="13">
      <c r="B731" s="24"/>
      <c r="C731" s="96"/>
      <c r="E731" s="91"/>
      <c r="F731" s="91"/>
      <c r="H731" s="91"/>
    </row>
    <row r="732" spans="2:8" ht="13">
      <c r="B732" s="24"/>
      <c r="C732" s="96"/>
      <c r="E732" s="91"/>
      <c r="F732" s="91"/>
      <c r="H732" s="91"/>
    </row>
    <row r="733" spans="2:8" ht="13">
      <c r="B733" s="24"/>
      <c r="C733" s="96"/>
      <c r="E733" s="91"/>
      <c r="F733" s="91"/>
      <c r="H733" s="91"/>
    </row>
    <row r="734" spans="2:8" ht="13">
      <c r="B734" s="24"/>
      <c r="C734" s="96"/>
      <c r="E734" s="91"/>
      <c r="F734" s="91"/>
      <c r="H734" s="91"/>
    </row>
    <row r="735" spans="2:8" ht="13">
      <c r="B735" s="24"/>
      <c r="C735" s="96"/>
      <c r="E735" s="91"/>
      <c r="F735" s="91"/>
      <c r="H735" s="91"/>
    </row>
    <row r="736" spans="2:8" ht="13">
      <c r="B736" s="24"/>
      <c r="C736" s="96"/>
      <c r="E736" s="91"/>
      <c r="F736" s="91"/>
      <c r="H736" s="91"/>
    </row>
    <row r="737" spans="2:8" ht="13">
      <c r="B737" s="24"/>
      <c r="C737" s="96"/>
      <c r="E737" s="91"/>
      <c r="F737" s="91"/>
      <c r="H737" s="91"/>
    </row>
    <row r="738" spans="2:8" ht="13">
      <c r="B738" s="24"/>
      <c r="C738" s="96"/>
      <c r="E738" s="91"/>
      <c r="F738" s="91"/>
      <c r="H738" s="91"/>
    </row>
    <row r="739" spans="2:8" ht="13">
      <c r="B739" s="24"/>
      <c r="C739" s="96"/>
      <c r="E739" s="91"/>
      <c r="F739" s="91"/>
      <c r="H739" s="91"/>
    </row>
    <row r="740" spans="2:8" ht="13">
      <c r="B740" s="24"/>
      <c r="C740" s="96"/>
      <c r="E740" s="91"/>
      <c r="F740" s="91"/>
      <c r="H740" s="91"/>
    </row>
    <row r="741" spans="2:8" ht="13">
      <c r="B741" s="24"/>
      <c r="C741" s="96"/>
      <c r="E741" s="91"/>
      <c r="F741" s="91"/>
      <c r="H741" s="91"/>
    </row>
    <row r="742" spans="2:8" ht="13">
      <c r="B742" s="24"/>
      <c r="C742" s="96"/>
      <c r="E742" s="91"/>
      <c r="F742" s="91"/>
      <c r="H742" s="91"/>
    </row>
    <row r="743" spans="2:8" ht="13">
      <c r="B743" s="24"/>
      <c r="C743" s="96"/>
      <c r="E743" s="91"/>
      <c r="F743" s="91"/>
      <c r="H743" s="91"/>
    </row>
    <row r="744" spans="2:8" ht="13">
      <c r="B744" s="24"/>
      <c r="C744" s="96"/>
      <c r="E744" s="91"/>
      <c r="F744" s="91"/>
      <c r="H744" s="91"/>
    </row>
    <row r="745" spans="2:8" ht="13">
      <c r="B745" s="24"/>
      <c r="C745" s="96"/>
      <c r="E745" s="91"/>
      <c r="F745" s="91"/>
      <c r="H745" s="91"/>
    </row>
    <row r="746" spans="2:8" ht="13">
      <c r="B746" s="24"/>
      <c r="C746" s="96"/>
      <c r="E746" s="91"/>
      <c r="F746" s="91"/>
      <c r="H746" s="91"/>
    </row>
    <row r="747" spans="2:8" ht="13">
      <c r="B747" s="24"/>
      <c r="C747" s="96"/>
      <c r="E747" s="91"/>
      <c r="F747" s="91"/>
      <c r="H747" s="91"/>
    </row>
    <row r="748" spans="2:8" ht="13">
      <c r="B748" s="24"/>
      <c r="C748" s="96"/>
      <c r="E748" s="91"/>
      <c r="F748" s="91"/>
      <c r="H748" s="91"/>
    </row>
    <row r="749" spans="2:8" ht="13">
      <c r="B749" s="24"/>
      <c r="C749" s="96"/>
      <c r="E749" s="91"/>
      <c r="F749" s="91"/>
      <c r="H749" s="91"/>
    </row>
    <row r="750" spans="2:8" ht="13">
      <c r="B750" s="24"/>
      <c r="C750" s="96"/>
      <c r="E750" s="91"/>
      <c r="F750" s="91"/>
      <c r="H750" s="91"/>
    </row>
    <row r="751" spans="2:8" ht="13">
      <c r="B751" s="24"/>
      <c r="C751" s="96"/>
      <c r="E751" s="91"/>
      <c r="F751" s="91"/>
      <c r="H751" s="91"/>
    </row>
    <row r="752" spans="2:8" ht="13">
      <c r="B752" s="24"/>
      <c r="C752" s="96"/>
      <c r="E752" s="91"/>
      <c r="F752" s="91"/>
      <c r="H752" s="91"/>
    </row>
    <row r="753" spans="2:8" ht="13">
      <c r="B753" s="24"/>
      <c r="C753" s="96"/>
      <c r="E753" s="91"/>
      <c r="F753" s="91"/>
      <c r="H753" s="91"/>
    </row>
    <row r="754" spans="2:8" ht="13">
      <c r="B754" s="24"/>
      <c r="C754" s="96"/>
      <c r="E754" s="91"/>
      <c r="F754" s="91"/>
      <c r="H754" s="91"/>
    </row>
    <row r="755" spans="2:8" ht="13">
      <c r="B755" s="24"/>
      <c r="C755" s="96"/>
      <c r="E755" s="91"/>
      <c r="F755" s="91"/>
      <c r="H755" s="91"/>
    </row>
    <row r="756" spans="2:8" ht="13">
      <c r="B756" s="24"/>
      <c r="C756" s="96"/>
      <c r="E756" s="91"/>
      <c r="F756" s="91"/>
      <c r="H756" s="91"/>
    </row>
    <row r="757" spans="2:8" ht="13">
      <c r="B757" s="24"/>
      <c r="C757" s="96"/>
      <c r="E757" s="91"/>
      <c r="F757" s="91"/>
      <c r="H757" s="91"/>
    </row>
    <row r="758" spans="2:8" ht="13">
      <c r="B758" s="24"/>
      <c r="C758" s="96"/>
      <c r="E758" s="91"/>
      <c r="F758" s="91"/>
      <c r="H758" s="91"/>
    </row>
    <row r="759" spans="2:8" ht="13">
      <c r="B759" s="24"/>
      <c r="C759" s="96"/>
      <c r="E759" s="91"/>
      <c r="F759" s="91"/>
      <c r="H759" s="91"/>
    </row>
    <row r="760" spans="2:8" ht="13">
      <c r="B760" s="24"/>
      <c r="C760" s="96"/>
      <c r="E760" s="91"/>
      <c r="F760" s="91"/>
      <c r="H760" s="91"/>
    </row>
    <row r="761" spans="2:8" ht="13">
      <c r="B761" s="24"/>
      <c r="C761" s="96"/>
      <c r="E761" s="91"/>
      <c r="F761" s="91"/>
      <c r="H761" s="91"/>
    </row>
    <row r="762" spans="2:8" ht="13">
      <c r="B762" s="24"/>
      <c r="C762" s="96"/>
      <c r="E762" s="91"/>
      <c r="F762" s="91"/>
      <c r="H762" s="91"/>
    </row>
    <row r="763" spans="2:8" ht="13">
      <c r="B763" s="24"/>
      <c r="C763" s="96"/>
      <c r="E763" s="91"/>
      <c r="F763" s="91"/>
      <c r="H763" s="91"/>
    </row>
    <row r="764" spans="2:8" ht="13">
      <c r="B764" s="24"/>
      <c r="C764" s="96"/>
      <c r="E764" s="91"/>
      <c r="F764" s="91"/>
      <c r="H764" s="91"/>
    </row>
    <row r="765" spans="2:8" ht="13">
      <c r="B765" s="24"/>
      <c r="C765" s="96"/>
      <c r="E765" s="91"/>
      <c r="F765" s="91"/>
      <c r="H765" s="91"/>
    </row>
    <row r="766" spans="2:8" ht="13">
      <c r="B766" s="24"/>
      <c r="C766" s="96"/>
      <c r="E766" s="91"/>
      <c r="F766" s="91"/>
      <c r="H766" s="91"/>
    </row>
    <row r="767" spans="2:8" ht="13">
      <c r="B767" s="24"/>
      <c r="C767" s="96"/>
      <c r="E767" s="91"/>
      <c r="F767" s="91"/>
      <c r="H767" s="91"/>
    </row>
    <row r="768" spans="2:8" ht="13">
      <c r="B768" s="24"/>
      <c r="C768" s="96"/>
      <c r="E768" s="91"/>
      <c r="F768" s="91"/>
      <c r="H768" s="91"/>
    </row>
    <row r="769" spans="2:8" ht="13">
      <c r="B769" s="24"/>
      <c r="C769" s="96"/>
      <c r="E769" s="91"/>
      <c r="F769" s="91"/>
      <c r="H769" s="91"/>
    </row>
    <row r="770" spans="2:8" ht="13">
      <c r="B770" s="24"/>
      <c r="C770" s="96"/>
      <c r="E770" s="91"/>
      <c r="F770" s="91"/>
      <c r="H770" s="91"/>
    </row>
    <row r="771" spans="2:8" ht="13">
      <c r="B771" s="24"/>
      <c r="C771" s="96"/>
      <c r="E771" s="91"/>
      <c r="F771" s="91"/>
      <c r="H771" s="91"/>
    </row>
    <row r="772" spans="2:8" ht="13">
      <c r="B772" s="24"/>
      <c r="C772" s="96"/>
      <c r="E772" s="91"/>
      <c r="F772" s="91"/>
      <c r="H772" s="91"/>
    </row>
    <row r="773" spans="2:8" ht="13">
      <c r="B773" s="24"/>
      <c r="C773" s="96"/>
      <c r="E773" s="91"/>
      <c r="F773" s="91"/>
      <c r="H773" s="91"/>
    </row>
    <row r="774" spans="2:8" ht="13">
      <c r="B774" s="24"/>
      <c r="C774" s="96"/>
      <c r="E774" s="91"/>
      <c r="F774" s="91"/>
      <c r="H774" s="91"/>
    </row>
    <row r="775" spans="2:8" ht="13">
      <c r="B775" s="24"/>
      <c r="C775" s="96"/>
      <c r="E775" s="91"/>
      <c r="F775" s="91"/>
      <c r="H775" s="91"/>
    </row>
    <row r="776" spans="2:8" ht="13">
      <c r="B776" s="24"/>
      <c r="C776" s="96"/>
      <c r="E776" s="91"/>
      <c r="F776" s="91"/>
      <c r="H776" s="91"/>
    </row>
    <row r="777" spans="2:8" ht="13">
      <c r="B777" s="24"/>
      <c r="C777" s="96"/>
      <c r="E777" s="91"/>
      <c r="F777" s="91"/>
      <c r="H777" s="91"/>
    </row>
    <row r="778" spans="2:8" ht="13">
      <c r="B778" s="24"/>
      <c r="C778" s="96"/>
      <c r="E778" s="91"/>
      <c r="F778" s="91"/>
      <c r="H778" s="91"/>
    </row>
    <row r="779" spans="2:8" ht="13">
      <c r="B779" s="24"/>
      <c r="C779" s="96"/>
      <c r="E779" s="91"/>
      <c r="F779" s="91"/>
      <c r="H779" s="91"/>
    </row>
    <row r="780" spans="2:8" ht="13">
      <c r="B780" s="24"/>
      <c r="C780" s="96"/>
      <c r="E780" s="91"/>
      <c r="F780" s="91"/>
      <c r="H780" s="91"/>
    </row>
    <row r="781" spans="2:8" ht="13">
      <c r="B781" s="24"/>
      <c r="C781" s="96"/>
      <c r="E781" s="91"/>
      <c r="F781" s="91"/>
      <c r="H781" s="91"/>
    </row>
    <row r="782" spans="2:8" ht="13">
      <c r="B782" s="24"/>
      <c r="C782" s="96"/>
      <c r="E782" s="91"/>
      <c r="F782" s="91"/>
      <c r="H782" s="91"/>
    </row>
    <row r="783" spans="2:8" ht="13">
      <c r="B783" s="24"/>
      <c r="C783" s="96"/>
      <c r="E783" s="91"/>
      <c r="F783" s="91"/>
      <c r="H783" s="91"/>
    </row>
    <row r="784" spans="2:8" ht="13">
      <c r="B784" s="24"/>
      <c r="C784" s="96"/>
      <c r="E784" s="91"/>
      <c r="F784" s="91"/>
      <c r="H784" s="91"/>
    </row>
    <row r="785" spans="2:8" ht="13">
      <c r="B785" s="24"/>
      <c r="C785" s="96"/>
      <c r="E785" s="91"/>
      <c r="F785" s="91"/>
      <c r="H785" s="91"/>
    </row>
    <row r="786" spans="2:8" ht="13">
      <c r="B786" s="24"/>
      <c r="C786" s="96"/>
      <c r="E786" s="91"/>
      <c r="F786" s="91"/>
      <c r="H786" s="91"/>
    </row>
    <row r="787" spans="2:8" ht="13">
      <c r="B787" s="24"/>
      <c r="C787" s="96"/>
      <c r="E787" s="91"/>
      <c r="F787" s="91"/>
      <c r="H787" s="91"/>
    </row>
    <row r="788" spans="2:8" ht="13">
      <c r="B788" s="24"/>
      <c r="C788" s="96"/>
      <c r="E788" s="91"/>
      <c r="F788" s="91"/>
      <c r="H788" s="91"/>
    </row>
    <row r="789" spans="2:8" ht="13">
      <c r="B789" s="24"/>
      <c r="C789" s="96"/>
      <c r="E789" s="91"/>
      <c r="F789" s="91"/>
      <c r="H789" s="91"/>
    </row>
    <row r="790" spans="2:8" ht="13">
      <c r="B790" s="24"/>
      <c r="C790" s="96"/>
      <c r="E790" s="91"/>
      <c r="F790" s="91"/>
      <c r="H790" s="91"/>
    </row>
    <row r="791" spans="2:8" ht="13">
      <c r="B791" s="24"/>
      <c r="C791" s="96"/>
      <c r="E791" s="91"/>
      <c r="F791" s="91"/>
      <c r="H791" s="91"/>
    </row>
    <row r="792" spans="2:8" ht="13">
      <c r="B792" s="24"/>
      <c r="C792" s="96"/>
      <c r="E792" s="91"/>
      <c r="F792" s="91"/>
      <c r="H792" s="91"/>
    </row>
    <row r="793" spans="2:8" ht="13">
      <c r="B793" s="24"/>
      <c r="C793" s="96"/>
      <c r="E793" s="91"/>
      <c r="F793" s="91"/>
      <c r="H793" s="91"/>
    </row>
    <row r="794" spans="2:8" ht="13">
      <c r="B794" s="24"/>
      <c r="C794" s="96"/>
      <c r="E794" s="91"/>
      <c r="F794" s="91"/>
      <c r="H794" s="91"/>
    </row>
    <row r="795" spans="2:8" ht="13">
      <c r="B795" s="24"/>
      <c r="C795" s="96"/>
      <c r="E795" s="91"/>
      <c r="F795" s="91"/>
      <c r="H795" s="91"/>
    </row>
    <row r="796" spans="2:8" ht="13">
      <c r="B796" s="24"/>
      <c r="C796" s="96"/>
      <c r="E796" s="91"/>
      <c r="F796" s="91"/>
      <c r="H796" s="91"/>
    </row>
    <row r="797" spans="2:8" ht="13">
      <c r="B797" s="24"/>
      <c r="C797" s="96"/>
      <c r="E797" s="91"/>
      <c r="F797" s="91"/>
      <c r="H797" s="91"/>
    </row>
    <row r="798" spans="2:8" ht="13">
      <c r="B798" s="24"/>
      <c r="C798" s="96"/>
      <c r="E798" s="91"/>
      <c r="F798" s="91"/>
      <c r="H798" s="91"/>
    </row>
    <row r="799" spans="2:8" ht="13">
      <c r="B799" s="24"/>
      <c r="C799" s="96"/>
      <c r="E799" s="91"/>
      <c r="F799" s="91"/>
      <c r="H799" s="91"/>
    </row>
    <row r="800" spans="2:8" ht="13">
      <c r="B800" s="24"/>
      <c r="C800" s="96"/>
      <c r="E800" s="91"/>
      <c r="F800" s="91"/>
      <c r="H800" s="91"/>
    </row>
    <row r="801" spans="2:8" ht="13">
      <c r="B801" s="24"/>
      <c r="C801" s="96"/>
      <c r="E801" s="91"/>
      <c r="F801" s="91"/>
      <c r="H801" s="91"/>
    </row>
    <row r="802" spans="2:8" ht="13">
      <c r="B802" s="24"/>
      <c r="C802" s="96"/>
      <c r="E802" s="91"/>
      <c r="F802" s="91"/>
      <c r="H802" s="91"/>
    </row>
    <row r="803" spans="2:8" ht="13">
      <c r="B803" s="24"/>
      <c r="C803" s="96"/>
      <c r="E803" s="91"/>
      <c r="F803" s="91"/>
      <c r="H803" s="91"/>
    </row>
    <row r="804" spans="2:8" ht="13">
      <c r="B804" s="24"/>
      <c r="C804" s="96"/>
      <c r="E804" s="91"/>
      <c r="F804" s="91"/>
      <c r="H804" s="91"/>
    </row>
    <row r="805" spans="2:8" ht="13">
      <c r="B805" s="24"/>
      <c r="C805" s="96"/>
      <c r="E805" s="91"/>
      <c r="F805" s="91"/>
      <c r="H805" s="91"/>
    </row>
    <row r="806" spans="2:8" ht="13">
      <c r="B806" s="24"/>
      <c r="C806" s="96"/>
      <c r="E806" s="91"/>
      <c r="F806" s="91"/>
      <c r="H806" s="91"/>
    </row>
    <row r="807" spans="2:8" ht="13">
      <c r="B807" s="24"/>
      <c r="C807" s="96"/>
      <c r="E807" s="91"/>
      <c r="F807" s="91"/>
      <c r="H807" s="91"/>
    </row>
    <row r="808" spans="2:8" ht="13">
      <c r="B808" s="24"/>
      <c r="C808" s="96"/>
      <c r="E808" s="91"/>
      <c r="F808" s="91"/>
      <c r="H808" s="91"/>
    </row>
    <row r="809" spans="2:8" ht="13">
      <c r="B809" s="24"/>
      <c r="C809" s="96"/>
      <c r="E809" s="91"/>
      <c r="F809" s="91"/>
      <c r="H809" s="91"/>
    </row>
    <row r="810" spans="2:8" ht="13">
      <c r="B810" s="24"/>
      <c r="C810" s="96"/>
      <c r="E810" s="91"/>
      <c r="F810" s="91"/>
      <c r="H810" s="91"/>
    </row>
    <row r="811" spans="2:8" ht="13">
      <c r="B811" s="24"/>
      <c r="C811" s="96"/>
      <c r="E811" s="91"/>
      <c r="F811" s="91"/>
      <c r="H811" s="91"/>
    </row>
    <row r="812" spans="2:8" ht="13">
      <c r="B812" s="24"/>
      <c r="C812" s="96"/>
      <c r="E812" s="91"/>
      <c r="F812" s="91"/>
      <c r="H812" s="91"/>
    </row>
    <row r="813" spans="2:8" ht="13">
      <c r="B813" s="24"/>
      <c r="C813" s="96"/>
      <c r="E813" s="91"/>
      <c r="F813" s="91"/>
      <c r="H813" s="91"/>
    </row>
    <row r="814" spans="2:8" ht="13">
      <c r="B814" s="24"/>
      <c r="C814" s="96"/>
      <c r="E814" s="91"/>
      <c r="F814" s="91"/>
      <c r="H814" s="91"/>
    </row>
    <row r="815" spans="2:8" ht="13">
      <c r="B815" s="24"/>
      <c r="C815" s="96"/>
      <c r="E815" s="91"/>
      <c r="F815" s="91"/>
      <c r="H815" s="91"/>
    </row>
    <row r="816" spans="2:8" ht="13">
      <c r="B816" s="24"/>
      <c r="C816" s="96"/>
      <c r="E816" s="91"/>
      <c r="F816" s="91"/>
      <c r="H816" s="91"/>
    </row>
    <row r="817" spans="2:8" ht="13">
      <c r="B817" s="24"/>
      <c r="C817" s="96"/>
      <c r="E817" s="91"/>
      <c r="F817" s="91"/>
      <c r="H817" s="91"/>
    </row>
    <row r="818" spans="2:8" ht="13">
      <c r="B818" s="24"/>
      <c r="C818" s="96"/>
      <c r="E818" s="91"/>
      <c r="F818" s="91"/>
      <c r="H818" s="91"/>
    </row>
    <row r="819" spans="2:8" ht="13">
      <c r="B819" s="24"/>
      <c r="C819" s="96"/>
      <c r="E819" s="91"/>
      <c r="F819" s="91"/>
      <c r="H819" s="91"/>
    </row>
    <row r="820" spans="2:8" ht="13">
      <c r="B820" s="24"/>
      <c r="C820" s="96"/>
      <c r="E820" s="91"/>
      <c r="F820" s="91"/>
      <c r="H820" s="91"/>
    </row>
    <row r="821" spans="2:8" ht="13">
      <c r="B821" s="24"/>
      <c r="C821" s="96"/>
      <c r="E821" s="91"/>
      <c r="F821" s="91"/>
      <c r="H821" s="91"/>
    </row>
    <row r="822" spans="2:8" ht="13">
      <c r="B822" s="24"/>
      <c r="C822" s="96"/>
      <c r="E822" s="91"/>
      <c r="F822" s="91"/>
      <c r="H822" s="91"/>
    </row>
    <row r="823" spans="2:8" ht="13">
      <c r="B823" s="24"/>
      <c r="C823" s="96"/>
      <c r="E823" s="91"/>
      <c r="F823" s="91"/>
      <c r="H823" s="91"/>
    </row>
    <row r="824" spans="2:8" ht="13">
      <c r="B824" s="24"/>
      <c r="C824" s="96"/>
      <c r="E824" s="91"/>
      <c r="F824" s="91"/>
      <c r="H824" s="91"/>
    </row>
    <row r="825" spans="2:8" ht="13">
      <c r="B825" s="24"/>
      <c r="C825" s="96"/>
      <c r="E825" s="91"/>
      <c r="F825" s="91"/>
      <c r="H825" s="91"/>
    </row>
    <row r="826" spans="2:8" ht="13">
      <c r="B826" s="24"/>
      <c r="C826" s="96"/>
      <c r="E826" s="91"/>
      <c r="F826" s="91"/>
      <c r="H826" s="91"/>
    </row>
    <row r="827" spans="2:8" ht="13">
      <c r="B827" s="24"/>
      <c r="C827" s="96"/>
      <c r="E827" s="91"/>
      <c r="F827" s="91"/>
      <c r="H827" s="91"/>
    </row>
    <row r="828" spans="2:8" ht="13">
      <c r="B828" s="24"/>
      <c r="C828" s="96"/>
      <c r="E828" s="91"/>
      <c r="F828" s="91"/>
      <c r="H828" s="91"/>
    </row>
    <row r="829" spans="2:8" ht="13">
      <c r="B829" s="24"/>
      <c r="C829" s="96"/>
      <c r="E829" s="91"/>
      <c r="F829" s="91"/>
      <c r="H829" s="91"/>
    </row>
    <row r="830" spans="2:8" ht="13">
      <c r="B830" s="24"/>
      <c r="C830" s="96"/>
      <c r="E830" s="91"/>
      <c r="F830" s="91"/>
      <c r="H830" s="91"/>
    </row>
    <row r="831" spans="2:8" ht="13">
      <c r="B831" s="24"/>
      <c r="C831" s="96"/>
      <c r="E831" s="91"/>
      <c r="F831" s="91"/>
      <c r="H831" s="91"/>
    </row>
    <row r="832" spans="2:8" ht="13">
      <c r="B832" s="24"/>
      <c r="C832" s="96"/>
      <c r="E832" s="91"/>
      <c r="F832" s="91"/>
      <c r="H832" s="91"/>
    </row>
    <row r="833" spans="2:8" ht="13">
      <c r="B833" s="24"/>
      <c r="C833" s="96"/>
      <c r="E833" s="91"/>
      <c r="F833" s="91"/>
      <c r="H833" s="91"/>
    </row>
    <row r="834" spans="2:8" ht="13">
      <c r="B834" s="24"/>
      <c r="C834" s="96"/>
      <c r="E834" s="91"/>
      <c r="F834" s="91"/>
      <c r="H834" s="91"/>
    </row>
    <row r="835" spans="2:8" ht="13">
      <c r="B835" s="24"/>
      <c r="C835" s="96"/>
      <c r="E835" s="91"/>
      <c r="F835" s="91"/>
      <c r="H835" s="91"/>
    </row>
    <row r="836" spans="2:8" ht="13">
      <c r="B836" s="24"/>
      <c r="C836" s="96"/>
      <c r="E836" s="91"/>
      <c r="F836" s="91"/>
      <c r="H836" s="91"/>
    </row>
    <row r="837" spans="2:8" ht="13">
      <c r="B837" s="24"/>
      <c r="C837" s="96"/>
      <c r="E837" s="91"/>
      <c r="F837" s="91"/>
      <c r="H837" s="91"/>
    </row>
    <row r="838" spans="2:8" ht="13">
      <c r="B838" s="24"/>
      <c r="C838" s="96"/>
      <c r="E838" s="91"/>
      <c r="F838" s="91"/>
      <c r="H838" s="91"/>
    </row>
    <row r="839" spans="2:8" ht="13">
      <c r="B839" s="24"/>
      <c r="C839" s="96"/>
      <c r="E839" s="91"/>
      <c r="F839" s="91"/>
      <c r="H839" s="91"/>
    </row>
    <row r="840" spans="2:8" ht="13">
      <c r="B840" s="24"/>
      <c r="C840" s="96"/>
      <c r="E840" s="91"/>
      <c r="F840" s="91"/>
      <c r="H840" s="91"/>
    </row>
    <row r="841" spans="2:8" ht="13">
      <c r="B841" s="24"/>
      <c r="C841" s="96"/>
      <c r="E841" s="91"/>
      <c r="F841" s="91"/>
      <c r="H841" s="91"/>
    </row>
    <row r="842" spans="2:8" ht="13">
      <c r="B842" s="24"/>
      <c r="C842" s="96"/>
      <c r="E842" s="91"/>
      <c r="F842" s="91"/>
      <c r="H842" s="91"/>
    </row>
    <row r="843" spans="2:8" ht="13">
      <c r="B843" s="24"/>
      <c r="C843" s="96"/>
      <c r="E843" s="91"/>
      <c r="F843" s="91"/>
      <c r="H843" s="91"/>
    </row>
    <row r="844" spans="2:8" ht="13">
      <c r="B844" s="24"/>
      <c r="C844" s="96"/>
      <c r="E844" s="91"/>
      <c r="F844" s="91"/>
      <c r="H844" s="91"/>
    </row>
    <row r="845" spans="2:8" ht="13">
      <c r="B845" s="24"/>
      <c r="C845" s="96"/>
      <c r="E845" s="91"/>
      <c r="F845" s="91"/>
      <c r="H845" s="91"/>
    </row>
    <row r="846" spans="2:8" ht="13">
      <c r="B846" s="24"/>
      <c r="C846" s="96"/>
      <c r="E846" s="91"/>
      <c r="F846" s="91"/>
      <c r="H846" s="91"/>
    </row>
    <row r="847" spans="2:8" ht="13">
      <c r="B847" s="24"/>
      <c r="C847" s="96"/>
      <c r="E847" s="91"/>
      <c r="F847" s="91"/>
      <c r="H847" s="91"/>
    </row>
    <row r="848" spans="2:8" ht="13">
      <c r="B848" s="24"/>
      <c r="C848" s="96"/>
      <c r="E848" s="91"/>
      <c r="F848" s="91"/>
      <c r="H848" s="91"/>
    </row>
    <row r="849" spans="2:8" ht="13">
      <c r="B849" s="24"/>
      <c r="C849" s="96"/>
      <c r="E849" s="91"/>
      <c r="F849" s="91"/>
      <c r="H849" s="91"/>
    </row>
    <row r="850" spans="2:8" ht="13">
      <c r="B850" s="24"/>
      <c r="C850" s="96"/>
      <c r="E850" s="91"/>
      <c r="F850" s="91"/>
      <c r="H850" s="91"/>
    </row>
    <row r="851" spans="2:8" ht="13">
      <c r="B851" s="24"/>
      <c r="C851" s="96"/>
      <c r="E851" s="91"/>
      <c r="F851" s="91"/>
      <c r="H851" s="91"/>
    </row>
    <row r="852" spans="2:8" ht="13">
      <c r="B852" s="24"/>
      <c r="C852" s="96"/>
      <c r="E852" s="91"/>
      <c r="F852" s="91"/>
      <c r="H852" s="91"/>
    </row>
    <row r="853" spans="2:8" ht="13">
      <c r="B853" s="24"/>
      <c r="C853" s="96"/>
      <c r="E853" s="91"/>
      <c r="F853" s="91"/>
      <c r="H853" s="91"/>
    </row>
    <row r="854" spans="2:8" ht="13">
      <c r="B854" s="24"/>
      <c r="C854" s="96"/>
      <c r="E854" s="91"/>
      <c r="F854" s="91"/>
      <c r="H854" s="91"/>
    </row>
    <row r="855" spans="2:8" ht="13">
      <c r="B855" s="24"/>
      <c r="C855" s="96"/>
      <c r="E855" s="91"/>
      <c r="F855" s="91"/>
      <c r="H855" s="91"/>
    </row>
    <row r="856" spans="2:8" ht="13">
      <c r="B856" s="24"/>
      <c r="C856" s="96"/>
      <c r="E856" s="91"/>
      <c r="F856" s="91"/>
      <c r="H856" s="91"/>
    </row>
    <row r="857" spans="2:8" ht="13">
      <c r="B857" s="24"/>
      <c r="C857" s="96"/>
      <c r="E857" s="91"/>
      <c r="F857" s="91"/>
      <c r="H857" s="91"/>
    </row>
    <row r="858" spans="2:8" ht="13">
      <c r="B858" s="24"/>
      <c r="C858" s="96"/>
      <c r="E858" s="91"/>
      <c r="F858" s="91"/>
      <c r="H858" s="91"/>
    </row>
    <row r="859" spans="2:8" ht="13">
      <c r="B859" s="24"/>
      <c r="C859" s="96"/>
      <c r="E859" s="91"/>
      <c r="F859" s="91"/>
      <c r="H859" s="91"/>
    </row>
    <row r="860" spans="2:8" ht="13">
      <c r="B860" s="24"/>
      <c r="C860" s="96"/>
      <c r="E860" s="91"/>
      <c r="F860" s="91"/>
      <c r="H860" s="91"/>
    </row>
    <row r="861" spans="2:8" ht="13">
      <c r="B861" s="24"/>
      <c r="C861" s="96"/>
      <c r="E861" s="91"/>
      <c r="F861" s="91"/>
      <c r="H861" s="91"/>
    </row>
    <row r="862" spans="2:8" ht="13">
      <c r="B862" s="24"/>
      <c r="C862" s="96"/>
      <c r="E862" s="91"/>
      <c r="F862" s="91"/>
      <c r="H862" s="91"/>
    </row>
    <row r="863" spans="2:8" ht="13">
      <c r="B863" s="24"/>
      <c r="C863" s="96"/>
      <c r="E863" s="91"/>
      <c r="F863" s="91"/>
      <c r="H863" s="91"/>
    </row>
    <row r="864" spans="2:8" ht="13">
      <c r="B864" s="24"/>
      <c r="C864" s="96"/>
      <c r="E864" s="91"/>
      <c r="F864" s="91"/>
      <c r="H864" s="91"/>
    </row>
    <row r="865" spans="2:8" ht="13">
      <c r="B865" s="24"/>
      <c r="C865" s="96"/>
      <c r="E865" s="91"/>
      <c r="F865" s="91"/>
      <c r="H865" s="91"/>
    </row>
    <row r="866" spans="2:8" ht="13">
      <c r="B866" s="24"/>
      <c r="C866" s="96"/>
      <c r="E866" s="91"/>
      <c r="F866" s="91"/>
      <c r="H866" s="91"/>
    </row>
    <row r="867" spans="2:8" ht="13">
      <c r="B867" s="24"/>
      <c r="C867" s="96"/>
      <c r="E867" s="91"/>
      <c r="F867" s="91"/>
      <c r="H867" s="91"/>
    </row>
    <row r="868" spans="2:8" ht="13">
      <c r="B868" s="24"/>
      <c r="C868" s="96"/>
      <c r="E868" s="91"/>
      <c r="F868" s="91"/>
      <c r="H868" s="91"/>
    </row>
    <row r="869" spans="2:8" ht="13">
      <c r="B869" s="24"/>
      <c r="C869" s="96"/>
      <c r="E869" s="91"/>
      <c r="F869" s="91"/>
      <c r="H869" s="91"/>
    </row>
    <row r="870" spans="2:8" ht="13">
      <c r="B870" s="24"/>
      <c r="C870" s="96"/>
      <c r="E870" s="91"/>
      <c r="F870" s="91"/>
      <c r="H870" s="91"/>
    </row>
    <row r="871" spans="2:8" ht="13">
      <c r="B871" s="24"/>
      <c r="C871" s="96"/>
      <c r="E871" s="91"/>
      <c r="F871" s="91"/>
      <c r="H871" s="91"/>
    </row>
    <row r="872" spans="2:8" ht="13">
      <c r="B872" s="24"/>
      <c r="C872" s="96"/>
      <c r="E872" s="91"/>
      <c r="F872" s="91"/>
      <c r="H872" s="91"/>
    </row>
    <row r="873" spans="2:8" ht="13">
      <c r="B873" s="24"/>
      <c r="C873" s="96"/>
      <c r="E873" s="91"/>
      <c r="F873" s="91"/>
      <c r="H873" s="91"/>
    </row>
    <row r="874" spans="2:8" ht="13">
      <c r="B874" s="24"/>
      <c r="C874" s="96"/>
      <c r="E874" s="91"/>
      <c r="F874" s="91"/>
      <c r="H874" s="91"/>
    </row>
    <row r="875" spans="2:8" ht="13">
      <c r="B875" s="24"/>
      <c r="C875" s="96"/>
      <c r="E875" s="91"/>
      <c r="F875" s="91"/>
      <c r="H875" s="91"/>
    </row>
    <row r="876" spans="2:8" ht="13">
      <c r="B876" s="24"/>
      <c r="C876" s="96"/>
      <c r="E876" s="91"/>
      <c r="F876" s="91"/>
      <c r="H876" s="91"/>
    </row>
    <row r="877" spans="2:8" ht="13">
      <c r="B877" s="24"/>
      <c r="C877" s="96"/>
      <c r="E877" s="91"/>
      <c r="F877" s="91"/>
      <c r="H877" s="91"/>
    </row>
    <row r="878" spans="2:8" ht="13">
      <c r="B878" s="24"/>
      <c r="C878" s="96"/>
      <c r="E878" s="91"/>
      <c r="F878" s="91"/>
      <c r="H878" s="91"/>
    </row>
    <row r="879" spans="2:8" ht="13">
      <c r="B879" s="24"/>
      <c r="C879" s="96"/>
      <c r="E879" s="91"/>
      <c r="F879" s="91"/>
      <c r="H879" s="91"/>
    </row>
    <row r="880" spans="2:8" ht="13">
      <c r="B880" s="24"/>
      <c r="C880" s="96"/>
      <c r="E880" s="91"/>
      <c r="F880" s="91"/>
      <c r="H880" s="91"/>
    </row>
    <row r="881" spans="2:8" ht="13">
      <c r="B881" s="24"/>
      <c r="C881" s="96"/>
      <c r="E881" s="91"/>
      <c r="F881" s="91"/>
      <c r="H881" s="91"/>
    </row>
    <row r="882" spans="2:8" ht="13">
      <c r="B882" s="24"/>
      <c r="C882" s="96"/>
      <c r="E882" s="91"/>
      <c r="F882" s="91"/>
      <c r="H882" s="91"/>
    </row>
    <row r="883" spans="2:8" ht="13">
      <c r="B883" s="24"/>
      <c r="C883" s="96"/>
      <c r="E883" s="91"/>
      <c r="F883" s="91"/>
      <c r="H883" s="91"/>
    </row>
    <row r="884" spans="2:8" ht="13">
      <c r="B884" s="24"/>
      <c r="C884" s="96"/>
      <c r="E884" s="91"/>
      <c r="F884" s="91"/>
      <c r="H884" s="91"/>
    </row>
    <row r="885" spans="2:8" ht="13">
      <c r="B885" s="24"/>
      <c r="C885" s="96"/>
      <c r="E885" s="91"/>
      <c r="F885" s="91"/>
      <c r="H885" s="91"/>
    </row>
    <row r="886" spans="2:8" ht="13">
      <c r="B886" s="24"/>
      <c r="C886" s="96"/>
      <c r="E886" s="91"/>
      <c r="F886" s="91"/>
      <c r="H886" s="91"/>
    </row>
    <row r="887" spans="2:8" ht="13">
      <c r="B887" s="24"/>
      <c r="C887" s="96"/>
      <c r="E887" s="91"/>
      <c r="F887" s="91"/>
      <c r="H887" s="91"/>
    </row>
    <row r="888" spans="2:8" ht="13">
      <c r="B888" s="24"/>
      <c r="C888" s="96"/>
      <c r="E888" s="91"/>
      <c r="F888" s="91"/>
      <c r="H888" s="91"/>
    </row>
    <row r="889" spans="2:8" ht="13">
      <c r="B889" s="24"/>
      <c r="C889" s="96"/>
      <c r="E889" s="91"/>
      <c r="F889" s="91"/>
      <c r="H889" s="91"/>
    </row>
    <row r="890" spans="2:8" ht="13">
      <c r="B890" s="24"/>
      <c r="C890" s="96"/>
      <c r="E890" s="91"/>
      <c r="F890" s="91"/>
      <c r="H890" s="91"/>
    </row>
    <row r="891" spans="2:8" ht="13">
      <c r="B891" s="24"/>
      <c r="C891" s="96"/>
      <c r="E891" s="91"/>
      <c r="F891" s="91"/>
      <c r="H891" s="91"/>
    </row>
    <row r="892" spans="2:8" ht="13">
      <c r="B892" s="24"/>
      <c r="C892" s="96"/>
      <c r="E892" s="91"/>
      <c r="F892" s="91"/>
      <c r="H892" s="91"/>
    </row>
    <row r="893" spans="2:8" ht="13">
      <c r="B893" s="24"/>
      <c r="C893" s="96"/>
      <c r="E893" s="91"/>
      <c r="F893" s="91"/>
      <c r="H893" s="91"/>
    </row>
    <row r="894" spans="2:8" ht="13">
      <c r="B894" s="24"/>
      <c r="C894" s="96"/>
      <c r="E894" s="91"/>
      <c r="F894" s="91"/>
      <c r="H894" s="91"/>
    </row>
    <row r="895" spans="2:8" ht="13">
      <c r="B895" s="24"/>
      <c r="C895" s="96"/>
      <c r="E895" s="91"/>
      <c r="F895" s="91"/>
      <c r="H895" s="91"/>
    </row>
    <row r="896" spans="2:8" ht="13">
      <c r="B896" s="24"/>
      <c r="C896" s="96"/>
      <c r="E896" s="91"/>
      <c r="F896" s="91"/>
      <c r="H896" s="91"/>
    </row>
    <row r="897" spans="2:8" ht="13">
      <c r="B897" s="24"/>
      <c r="C897" s="96"/>
      <c r="E897" s="91"/>
      <c r="F897" s="91"/>
      <c r="H897" s="91"/>
    </row>
    <row r="898" spans="2:8" ht="13">
      <c r="B898" s="24"/>
      <c r="C898" s="96"/>
      <c r="E898" s="91"/>
      <c r="F898" s="91"/>
      <c r="H898" s="91"/>
    </row>
    <row r="899" spans="2:8" ht="13">
      <c r="B899" s="24"/>
      <c r="C899" s="96"/>
      <c r="E899" s="91"/>
      <c r="F899" s="91"/>
      <c r="H899" s="91"/>
    </row>
    <row r="900" spans="2:8" ht="13">
      <c r="B900" s="24"/>
      <c r="C900" s="96"/>
      <c r="E900" s="91"/>
      <c r="F900" s="91"/>
      <c r="H900" s="91"/>
    </row>
    <row r="901" spans="2:8" ht="13">
      <c r="B901" s="24"/>
      <c r="C901" s="96"/>
      <c r="E901" s="91"/>
      <c r="F901" s="91"/>
      <c r="H901" s="91"/>
    </row>
    <row r="902" spans="2:8" ht="13">
      <c r="B902" s="24"/>
      <c r="C902" s="96"/>
      <c r="E902" s="91"/>
      <c r="F902" s="91"/>
      <c r="H902" s="91"/>
    </row>
    <row r="903" spans="2:8" ht="13">
      <c r="B903" s="24"/>
      <c r="C903" s="96"/>
      <c r="E903" s="91"/>
      <c r="F903" s="91"/>
      <c r="H903" s="91"/>
    </row>
    <row r="904" spans="2:8" ht="13">
      <c r="B904" s="24"/>
      <c r="C904" s="96"/>
      <c r="E904" s="91"/>
      <c r="F904" s="91"/>
      <c r="H904" s="91"/>
    </row>
    <row r="905" spans="2:8" ht="13">
      <c r="B905" s="24"/>
      <c r="C905" s="96"/>
      <c r="E905" s="91"/>
      <c r="F905" s="91"/>
      <c r="H905" s="91"/>
    </row>
    <row r="906" spans="2:8" ht="13">
      <c r="B906" s="24"/>
      <c r="C906" s="96"/>
      <c r="E906" s="91"/>
      <c r="F906" s="91"/>
      <c r="H906" s="91"/>
    </row>
    <row r="907" spans="2:8" ht="13">
      <c r="B907" s="24"/>
      <c r="C907" s="96"/>
      <c r="E907" s="91"/>
      <c r="F907" s="91"/>
      <c r="H907" s="91"/>
    </row>
    <row r="908" spans="2:8" ht="13">
      <c r="B908" s="24"/>
      <c r="C908" s="96"/>
      <c r="E908" s="91"/>
      <c r="F908" s="91"/>
      <c r="H908" s="91"/>
    </row>
    <row r="909" spans="2:8" ht="13">
      <c r="B909" s="24"/>
      <c r="C909" s="96"/>
      <c r="E909" s="91"/>
      <c r="F909" s="91"/>
      <c r="H909" s="91"/>
    </row>
    <row r="910" spans="2:8" ht="13">
      <c r="B910" s="24"/>
      <c r="C910" s="96"/>
      <c r="E910" s="91"/>
      <c r="F910" s="91"/>
      <c r="H910" s="91"/>
    </row>
    <row r="911" spans="2:8" ht="13">
      <c r="B911" s="24"/>
      <c r="C911" s="96"/>
      <c r="E911" s="91"/>
      <c r="F911" s="91"/>
      <c r="H911" s="91"/>
    </row>
    <row r="912" spans="2:8" ht="13">
      <c r="B912" s="24"/>
      <c r="C912" s="96"/>
      <c r="E912" s="91"/>
      <c r="F912" s="91"/>
      <c r="H912" s="91"/>
    </row>
    <row r="913" spans="2:8" ht="13">
      <c r="B913" s="24"/>
      <c r="C913" s="96"/>
      <c r="E913" s="91"/>
      <c r="F913" s="91"/>
      <c r="H913" s="91"/>
    </row>
    <row r="914" spans="2:8" ht="13">
      <c r="B914" s="24"/>
      <c r="C914" s="96"/>
      <c r="E914" s="91"/>
      <c r="F914" s="91"/>
      <c r="H914" s="91"/>
    </row>
    <row r="915" spans="2:8" ht="13">
      <c r="B915" s="24"/>
      <c r="C915" s="96"/>
      <c r="E915" s="91"/>
      <c r="F915" s="91"/>
      <c r="H915" s="91"/>
    </row>
    <row r="916" spans="2:8" ht="13">
      <c r="B916" s="24"/>
      <c r="C916" s="96"/>
      <c r="E916" s="91"/>
      <c r="F916" s="91"/>
      <c r="H916" s="91"/>
    </row>
    <row r="917" spans="2:8" ht="13">
      <c r="B917" s="24"/>
      <c r="C917" s="96"/>
      <c r="E917" s="91"/>
      <c r="F917" s="91"/>
      <c r="H917" s="91"/>
    </row>
    <row r="918" spans="2:8" ht="13">
      <c r="B918" s="24"/>
      <c r="C918" s="96"/>
      <c r="E918" s="91"/>
      <c r="F918" s="91"/>
      <c r="H918" s="91"/>
    </row>
    <row r="919" spans="2:8" ht="13">
      <c r="B919" s="24"/>
      <c r="C919" s="96"/>
      <c r="E919" s="91"/>
      <c r="F919" s="91"/>
      <c r="H919" s="91"/>
    </row>
    <row r="920" spans="2:8" ht="13">
      <c r="B920" s="24"/>
      <c r="C920" s="96"/>
      <c r="E920" s="91"/>
      <c r="F920" s="91"/>
      <c r="H920" s="91"/>
    </row>
    <row r="921" spans="2:8" ht="13">
      <c r="B921" s="24"/>
      <c r="C921" s="96"/>
      <c r="E921" s="91"/>
      <c r="F921" s="91"/>
      <c r="H921" s="91"/>
    </row>
    <row r="922" spans="2:8" ht="13">
      <c r="B922" s="24"/>
      <c r="C922" s="96"/>
      <c r="E922" s="91"/>
      <c r="F922" s="91"/>
      <c r="H922" s="91"/>
    </row>
    <row r="923" spans="2:8" ht="13">
      <c r="B923" s="24"/>
      <c r="C923" s="96"/>
      <c r="E923" s="91"/>
      <c r="F923" s="91"/>
      <c r="H923" s="91"/>
    </row>
    <row r="924" spans="2:8" ht="13">
      <c r="B924" s="24"/>
      <c r="C924" s="96"/>
      <c r="E924" s="91"/>
      <c r="F924" s="91"/>
      <c r="H924" s="91"/>
    </row>
    <row r="925" spans="2:8" ht="13">
      <c r="B925" s="24"/>
      <c r="C925" s="96"/>
      <c r="E925" s="91"/>
      <c r="F925" s="91"/>
      <c r="H925" s="91"/>
    </row>
    <row r="926" spans="2:8" ht="13">
      <c r="B926" s="24"/>
      <c r="C926" s="96"/>
      <c r="E926" s="91"/>
      <c r="F926" s="91"/>
      <c r="H926" s="91"/>
    </row>
    <row r="927" spans="2:8" ht="13">
      <c r="B927" s="24"/>
      <c r="C927" s="96"/>
      <c r="E927" s="91"/>
      <c r="F927" s="91"/>
      <c r="H927" s="91"/>
    </row>
    <row r="928" spans="2:8" ht="13">
      <c r="B928" s="24"/>
      <c r="C928" s="96"/>
      <c r="E928" s="91"/>
      <c r="F928" s="91"/>
      <c r="H928" s="91"/>
    </row>
    <row r="929" spans="2:8" ht="13">
      <c r="B929" s="24"/>
      <c r="C929" s="96"/>
      <c r="E929" s="91"/>
      <c r="F929" s="91"/>
      <c r="H929" s="91"/>
    </row>
    <row r="930" spans="2:8" ht="13">
      <c r="B930" s="24"/>
      <c r="C930" s="96"/>
      <c r="E930" s="91"/>
      <c r="F930" s="91"/>
      <c r="H930" s="91"/>
    </row>
    <row r="931" spans="2:8" ht="13">
      <c r="B931" s="24"/>
      <c r="C931" s="96"/>
      <c r="E931" s="91"/>
      <c r="F931" s="91"/>
      <c r="H931" s="91"/>
    </row>
    <row r="932" spans="2:8" ht="13">
      <c r="B932" s="24"/>
      <c r="C932" s="96"/>
      <c r="E932" s="91"/>
      <c r="F932" s="91"/>
      <c r="H932" s="91"/>
    </row>
    <row r="933" spans="2:8" ht="13">
      <c r="B933" s="24"/>
      <c r="C933" s="96"/>
      <c r="E933" s="91"/>
      <c r="F933" s="91"/>
      <c r="H933" s="91"/>
    </row>
    <row r="934" spans="2:8" ht="13">
      <c r="B934" s="24"/>
      <c r="C934" s="96"/>
      <c r="E934" s="91"/>
      <c r="F934" s="91"/>
      <c r="H934" s="91"/>
    </row>
    <row r="935" spans="2:8" ht="13">
      <c r="B935" s="24"/>
      <c r="C935" s="96"/>
      <c r="E935" s="91"/>
      <c r="F935" s="91"/>
      <c r="H935" s="91"/>
    </row>
    <row r="936" spans="2:8" ht="13">
      <c r="B936" s="24"/>
      <c r="C936" s="96"/>
      <c r="E936" s="91"/>
      <c r="F936" s="91"/>
      <c r="H936" s="91"/>
    </row>
    <row r="937" spans="2:8" ht="13">
      <c r="B937" s="24"/>
      <c r="C937" s="96"/>
      <c r="E937" s="91"/>
      <c r="F937" s="91"/>
      <c r="H937" s="91"/>
    </row>
    <row r="938" spans="2:8" ht="13">
      <c r="B938" s="24"/>
      <c r="C938" s="96"/>
      <c r="E938" s="91"/>
      <c r="F938" s="91"/>
      <c r="H938" s="91"/>
    </row>
    <row r="939" spans="2:8" ht="13">
      <c r="B939" s="24"/>
      <c r="C939" s="96"/>
      <c r="E939" s="91"/>
      <c r="F939" s="91"/>
      <c r="H939" s="91"/>
    </row>
    <row r="940" spans="2:8" ht="13">
      <c r="B940" s="24"/>
      <c r="C940" s="96"/>
      <c r="E940" s="91"/>
      <c r="F940" s="91"/>
      <c r="H940" s="91"/>
    </row>
    <row r="941" spans="2:8" ht="13">
      <c r="B941" s="24"/>
      <c r="C941" s="96"/>
      <c r="E941" s="91"/>
      <c r="F941" s="91"/>
      <c r="H941" s="91"/>
    </row>
    <row r="942" spans="2:8" ht="13">
      <c r="B942" s="24"/>
      <c r="C942" s="96"/>
      <c r="E942" s="91"/>
      <c r="F942" s="91"/>
      <c r="H942" s="91"/>
    </row>
    <row r="943" spans="2:8" ht="13">
      <c r="B943" s="24"/>
      <c r="C943" s="96"/>
      <c r="E943" s="91"/>
      <c r="F943" s="91"/>
      <c r="H943" s="91"/>
    </row>
    <row r="944" spans="2:8" ht="13">
      <c r="B944" s="24"/>
      <c r="C944" s="96"/>
      <c r="E944" s="91"/>
      <c r="F944" s="91"/>
      <c r="H944" s="91"/>
    </row>
    <row r="945" spans="2:8" ht="13">
      <c r="B945" s="24"/>
      <c r="C945" s="96"/>
      <c r="E945" s="91"/>
      <c r="F945" s="91"/>
      <c r="H945" s="91"/>
    </row>
    <row r="946" spans="2:8" ht="13">
      <c r="B946" s="24"/>
      <c r="C946" s="96"/>
      <c r="E946" s="91"/>
      <c r="F946" s="91"/>
      <c r="H946" s="91"/>
    </row>
    <row r="947" spans="2:8" ht="13">
      <c r="B947" s="24"/>
      <c r="C947" s="96"/>
      <c r="E947" s="91"/>
      <c r="F947" s="91"/>
      <c r="H947" s="91"/>
    </row>
    <row r="948" spans="2:8" ht="13">
      <c r="B948" s="24"/>
      <c r="C948" s="96"/>
      <c r="E948" s="91"/>
      <c r="F948" s="91"/>
      <c r="H948" s="91"/>
    </row>
    <row r="949" spans="2:8" ht="13">
      <c r="B949" s="24"/>
      <c r="C949" s="96"/>
      <c r="E949" s="91"/>
      <c r="F949" s="91"/>
      <c r="H949" s="91"/>
    </row>
    <row r="950" spans="2:8" ht="13">
      <c r="B950" s="24"/>
      <c r="C950" s="96"/>
      <c r="E950" s="91"/>
      <c r="F950" s="91"/>
      <c r="H950" s="91"/>
    </row>
    <row r="951" spans="2:8" ht="13">
      <c r="B951" s="24"/>
      <c r="C951" s="96"/>
      <c r="E951" s="91"/>
      <c r="F951" s="91"/>
      <c r="H951" s="91"/>
    </row>
    <row r="952" spans="2:8" ht="13">
      <c r="B952" s="24"/>
      <c r="C952" s="96"/>
      <c r="E952" s="91"/>
      <c r="F952" s="91"/>
      <c r="H952" s="91"/>
    </row>
    <row r="953" spans="2:8" ht="13">
      <c r="B953" s="24"/>
      <c r="C953" s="96"/>
      <c r="E953" s="91"/>
      <c r="F953" s="91"/>
      <c r="H953" s="91"/>
    </row>
    <row r="954" spans="2:8" ht="13">
      <c r="B954" s="24"/>
      <c r="C954" s="96"/>
      <c r="E954" s="91"/>
      <c r="F954" s="91"/>
      <c r="H954" s="91"/>
    </row>
    <row r="955" spans="2:8" ht="13">
      <c r="B955" s="24"/>
      <c r="C955" s="96"/>
      <c r="E955" s="91"/>
      <c r="F955" s="91"/>
      <c r="H955" s="91"/>
    </row>
    <row r="956" spans="2:8" ht="13">
      <c r="B956" s="24"/>
      <c r="C956" s="96"/>
      <c r="E956" s="91"/>
      <c r="F956" s="91"/>
      <c r="H956" s="91"/>
    </row>
    <row r="957" spans="2:8" ht="13">
      <c r="B957" s="24"/>
      <c r="C957" s="96"/>
      <c r="E957" s="91"/>
      <c r="F957" s="91"/>
      <c r="H957" s="91"/>
    </row>
    <row r="958" spans="2:8" ht="13">
      <c r="B958" s="24"/>
      <c r="C958" s="96"/>
      <c r="E958" s="91"/>
      <c r="F958" s="91"/>
      <c r="H958" s="91"/>
    </row>
    <row r="959" spans="2:8" ht="13">
      <c r="B959" s="24"/>
      <c r="C959" s="96"/>
      <c r="E959" s="91"/>
      <c r="F959" s="91"/>
      <c r="H959" s="91"/>
    </row>
    <row r="960" spans="2:8" ht="13">
      <c r="B960" s="24"/>
      <c r="C960" s="96"/>
      <c r="E960" s="91"/>
      <c r="F960" s="91"/>
      <c r="H960" s="91"/>
    </row>
    <row r="961" spans="2:8" ht="13">
      <c r="B961" s="24"/>
      <c r="C961" s="96"/>
      <c r="E961" s="91"/>
      <c r="F961" s="91"/>
      <c r="H961" s="91"/>
    </row>
    <row r="962" spans="2:8" ht="13">
      <c r="B962" s="24"/>
      <c r="C962" s="96"/>
      <c r="E962" s="91"/>
      <c r="F962" s="91"/>
      <c r="H962" s="91"/>
    </row>
    <row r="963" spans="2:8" ht="13">
      <c r="B963" s="24"/>
      <c r="C963" s="96"/>
      <c r="E963" s="91"/>
      <c r="F963" s="91"/>
      <c r="H963" s="91"/>
    </row>
    <row r="964" spans="2:8" ht="13">
      <c r="B964" s="24"/>
      <c r="C964" s="96"/>
      <c r="E964" s="91"/>
      <c r="F964" s="91"/>
      <c r="H964" s="91"/>
    </row>
    <row r="965" spans="2:8" ht="13">
      <c r="B965" s="24"/>
      <c r="C965" s="96"/>
      <c r="E965" s="91"/>
      <c r="F965" s="91"/>
      <c r="H965" s="91"/>
    </row>
    <row r="966" spans="2:8" ht="13">
      <c r="B966" s="24"/>
      <c r="C966" s="96"/>
      <c r="E966" s="91"/>
      <c r="F966" s="91"/>
      <c r="H966" s="91"/>
    </row>
    <row r="967" spans="2:8" ht="13">
      <c r="B967" s="24"/>
      <c r="C967" s="96"/>
      <c r="E967" s="91"/>
      <c r="F967" s="91"/>
      <c r="H967" s="91"/>
    </row>
    <row r="968" spans="2:8" ht="13">
      <c r="B968" s="24"/>
      <c r="C968" s="96"/>
      <c r="E968" s="91"/>
      <c r="F968" s="91"/>
      <c r="H968" s="91"/>
    </row>
    <row r="969" spans="2:8" ht="13">
      <c r="B969" s="24"/>
      <c r="C969" s="96"/>
      <c r="E969" s="91"/>
      <c r="F969" s="91"/>
      <c r="H969" s="91"/>
    </row>
    <row r="970" spans="2:8" ht="13">
      <c r="B970" s="24"/>
      <c r="C970" s="96"/>
      <c r="E970" s="91"/>
      <c r="F970" s="91"/>
      <c r="H970" s="91"/>
    </row>
    <row r="971" spans="2:8" ht="13">
      <c r="B971" s="24"/>
      <c r="C971" s="96"/>
      <c r="E971" s="91"/>
      <c r="F971" s="91"/>
      <c r="H971" s="91"/>
    </row>
    <row r="972" spans="2:8" ht="13">
      <c r="B972" s="24"/>
      <c r="C972" s="96"/>
      <c r="E972" s="91"/>
      <c r="F972" s="91"/>
      <c r="H972" s="91"/>
    </row>
    <row r="973" spans="2:8" ht="13">
      <c r="B973" s="24"/>
      <c r="C973" s="96"/>
      <c r="E973" s="91"/>
      <c r="F973" s="91"/>
      <c r="H973" s="91"/>
    </row>
    <row r="974" spans="2:8" ht="13">
      <c r="B974" s="24"/>
      <c r="C974" s="96"/>
      <c r="E974" s="91"/>
      <c r="F974" s="91"/>
      <c r="H974" s="91"/>
    </row>
    <row r="975" spans="2:8" ht="13">
      <c r="B975" s="24"/>
      <c r="C975" s="96"/>
      <c r="E975" s="91"/>
      <c r="F975" s="91"/>
      <c r="H975" s="91"/>
    </row>
    <row r="976" spans="2:8" ht="13">
      <c r="B976" s="24"/>
      <c r="C976" s="96"/>
      <c r="E976" s="91"/>
      <c r="F976" s="91"/>
      <c r="H976" s="91"/>
    </row>
    <row r="977" spans="2:8" ht="13">
      <c r="B977" s="24"/>
      <c r="C977" s="96"/>
      <c r="E977" s="91"/>
      <c r="F977" s="91"/>
      <c r="H977" s="91"/>
    </row>
    <row r="978" spans="2:8" ht="13">
      <c r="B978" s="24"/>
      <c r="C978" s="96"/>
      <c r="E978" s="91"/>
      <c r="F978" s="91"/>
      <c r="H978" s="91"/>
    </row>
    <row r="979" spans="2:8" ht="13">
      <c r="B979" s="24"/>
      <c r="C979" s="96"/>
      <c r="E979" s="91"/>
      <c r="F979" s="91"/>
      <c r="H979" s="91"/>
    </row>
    <row r="980" spans="2:8" ht="13">
      <c r="B980" s="24"/>
      <c r="C980" s="96"/>
      <c r="E980" s="91"/>
      <c r="F980" s="91"/>
      <c r="H980" s="91"/>
    </row>
    <row r="981" spans="2:8" ht="13">
      <c r="B981" s="24"/>
      <c r="C981" s="96"/>
      <c r="E981" s="91"/>
      <c r="F981" s="91"/>
      <c r="H981" s="91"/>
    </row>
    <row r="982" spans="2:8" ht="13">
      <c r="B982" s="24"/>
      <c r="C982" s="96"/>
      <c r="E982" s="91"/>
      <c r="F982" s="91"/>
      <c r="H982" s="91"/>
    </row>
    <row r="983" spans="2:8" ht="13">
      <c r="B983" s="24"/>
      <c r="C983" s="96"/>
      <c r="E983" s="91"/>
      <c r="F983" s="91"/>
      <c r="H983" s="91"/>
    </row>
    <row r="984" spans="2:8" ht="13">
      <c r="B984" s="24"/>
      <c r="C984" s="96"/>
      <c r="E984" s="91"/>
      <c r="F984" s="91"/>
      <c r="H984" s="91"/>
    </row>
    <row r="985" spans="2:8" ht="13">
      <c r="B985" s="24"/>
      <c r="C985" s="96"/>
      <c r="E985" s="91"/>
      <c r="F985" s="91"/>
      <c r="H985" s="91"/>
    </row>
    <row r="986" spans="2:8" ht="13">
      <c r="B986" s="24"/>
      <c r="C986" s="96"/>
      <c r="E986" s="91"/>
      <c r="F986" s="91"/>
      <c r="H986" s="91"/>
    </row>
    <row r="987" spans="2:8" ht="13">
      <c r="B987" s="24"/>
      <c r="C987" s="96"/>
      <c r="E987" s="91"/>
      <c r="F987" s="91"/>
      <c r="H987" s="91"/>
    </row>
    <row r="988" spans="2:8" ht="13">
      <c r="B988" s="24"/>
      <c r="C988" s="96"/>
      <c r="E988" s="91"/>
      <c r="F988" s="91"/>
      <c r="H988" s="91"/>
    </row>
    <row r="989" spans="2:8" ht="13">
      <c r="B989" s="24"/>
      <c r="C989" s="96"/>
      <c r="E989" s="91"/>
      <c r="F989" s="91"/>
      <c r="H989" s="91"/>
    </row>
    <row r="990" spans="2:8" ht="13">
      <c r="B990" s="24"/>
      <c r="C990" s="96"/>
      <c r="E990" s="91"/>
      <c r="F990" s="91"/>
      <c r="H990" s="91"/>
    </row>
    <row r="991" spans="2:8" ht="13">
      <c r="B991" s="24"/>
      <c r="C991" s="96"/>
      <c r="E991" s="91"/>
      <c r="F991" s="91"/>
      <c r="H991" s="91"/>
    </row>
    <row r="992" spans="2:8" ht="13">
      <c r="B992" s="24"/>
      <c r="C992" s="96"/>
      <c r="E992" s="91"/>
      <c r="F992" s="91"/>
      <c r="H992" s="91"/>
    </row>
    <row r="993" spans="2:8" ht="13">
      <c r="B993" s="24"/>
      <c r="C993" s="96"/>
      <c r="E993" s="91"/>
      <c r="F993" s="91"/>
      <c r="H993" s="91"/>
    </row>
    <row r="994" spans="2:8" ht="13">
      <c r="B994" s="24"/>
      <c r="C994" s="96"/>
      <c r="E994" s="91"/>
      <c r="F994" s="91"/>
      <c r="H994" s="91"/>
    </row>
    <row r="995" spans="2:8" ht="13">
      <c r="B995" s="24"/>
      <c r="C995" s="96"/>
      <c r="E995" s="91"/>
      <c r="F995" s="91"/>
      <c r="H995" s="91"/>
    </row>
    <row r="996" spans="2:8" ht="13">
      <c r="B996" s="24"/>
      <c r="C996" s="96"/>
      <c r="E996" s="91"/>
      <c r="F996" s="91"/>
      <c r="H996" s="91"/>
    </row>
    <row r="997" spans="2:8" ht="13">
      <c r="B997" s="24"/>
      <c r="C997" s="96"/>
      <c r="E997" s="91"/>
      <c r="F997" s="91"/>
      <c r="H997" s="91"/>
    </row>
    <row r="998" spans="2:8" ht="13">
      <c r="B998" s="24"/>
      <c r="C998" s="96"/>
      <c r="E998" s="91"/>
      <c r="F998" s="91"/>
      <c r="H998" s="91"/>
    </row>
  </sheetData>
  <hyperlinks>
    <hyperlink ref="D11" r:id="rId1" display="https://www.dst.dk/en/Statistik/emner/befolkning-og-valg/husstande-familier-boern/husstande" xr:uid="{00000000-0004-0000-0300-000000000000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K1000"/>
  <sheetViews>
    <sheetView workbookViewId="0"/>
  </sheetViews>
  <sheetFormatPr baseColWidth="10" defaultColWidth="14.5" defaultRowHeight="15.75" customHeight="1"/>
  <sheetData>
    <row r="1" spans="1:37" ht="15.75" customHeight="1">
      <c r="A1" s="66" t="s">
        <v>231</v>
      </c>
      <c r="B1" s="97" t="s">
        <v>242</v>
      </c>
      <c r="C1" s="97"/>
      <c r="D1" s="97"/>
      <c r="E1" s="2" t="s">
        <v>354</v>
      </c>
      <c r="G1" s="22"/>
      <c r="H1" s="98" t="s">
        <v>355</v>
      </c>
      <c r="I1" s="23"/>
      <c r="J1" s="22"/>
    </row>
    <row r="2" spans="1:37" ht="15.75" customHeight="1">
      <c r="A2" s="66"/>
      <c r="B2" s="97" t="s">
        <v>249</v>
      </c>
      <c r="C2" s="97" t="s">
        <v>250</v>
      </c>
      <c r="D2" s="97" t="s">
        <v>251</v>
      </c>
      <c r="E2" s="99" t="s">
        <v>249</v>
      </c>
      <c r="F2" s="97" t="s">
        <v>250</v>
      </c>
      <c r="G2" s="99" t="s">
        <v>251</v>
      </c>
      <c r="H2" s="97" t="s">
        <v>249</v>
      </c>
      <c r="I2" s="97" t="s">
        <v>250</v>
      </c>
      <c r="J2" s="99" t="s">
        <v>251</v>
      </c>
    </row>
    <row r="3" spans="1:37" ht="15.75" customHeight="1">
      <c r="A3" s="66" t="s">
        <v>254</v>
      </c>
      <c r="B3" s="22">
        <v>69969000</v>
      </c>
      <c r="C3" s="23">
        <v>13.09</v>
      </c>
      <c r="D3" s="22">
        <v>2702776000</v>
      </c>
      <c r="E3" s="71" t="s">
        <v>271</v>
      </c>
      <c r="F3" s="71" t="s">
        <v>272</v>
      </c>
      <c r="G3" s="71" t="s">
        <v>273</v>
      </c>
      <c r="H3" s="23">
        <f>SUM(E3*1.0419)</f>
        <v>75958677.600000009</v>
      </c>
      <c r="I3" s="23">
        <f>SUM(F3*1.0122)</f>
        <v>13.41165</v>
      </c>
      <c r="J3" s="22">
        <f>SUM(H3*I3)*3</f>
        <v>3056193595.3021202</v>
      </c>
    </row>
    <row r="4" spans="1:37" ht="15.75" customHeight="1">
      <c r="A4" s="100" t="s">
        <v>356</v>
      </c>
      <c r="B4" s="23">
        <v>3.4095947503768729</v>
      </c>
      <c r="C4" s="23">
        <v>-0.98335854765507391</v>
      </c>
      <c r="D4" s="23">
        <v>1.1552792985387221</v>
      </c>
      <c r="E4" s="91">
        <f t="shared" ref="E4:G4" si="0">SUM((E3-B3)/B3)*100</f>
        <v>4.1947148022695764</v>
      </c>
      <c r="F4" s="91">
        <f t="shared" si="0"/>
        <v>1.2223071046600469</v>
      </c>
      <c r="G4" s="91">
        <f t="shared" si="0"/>
        <v>5.0649406388098752</v>
      </c>
      <c r="H4" s="23"/>
      <c r="I4" s="23"/>
      <c r="J4" s="22"/>
    </row>
    <row r="5" spans="1:37" ht="15.75" customHeight="1">
      <c r="A5" s="66" t="s">
        <v>278</v>
      </c>
      <c r="B5" s="22">
        <v>58734000</v>
      </c>
      <c r="C5" s="23">
        <v>10.4</v>
      </c>
      <c r="D5" s="22">
        <v>1723474000</v>
      </c>
      <c r="E5" s="71" t="s">
        <v>295</v>
      </c>
      <c r="F5" s="71" t="s">
        <v>296</v>
      </c>
      <c r="G5" s="71" t="s">
        <v>297</v>
      </c>
      <c r="H5" s="23">
        <f>SUM(E5*1.0468)</f>
        <v>64360404.399999999</v>
      </c>
      <c r="I5" s="23">
        <f>SUM(F5*1.096)</f>
        <v>11.508000000000001</v>
      </c>
      <c r="J5" s="22">
        <f>SUM(H5*I5)*3</f>
        <v>2221978601.5056</v>
      </c>
    </row>
    <row r="6" spans="1:37" ht="15.75" customHeight="1">
      <c r="A6" s="100" t="s">
        <v>356</v>
      </c>
      <c r="B6" s="23">
        <v>13.43427710610684</v>
      </c>
      <c r="C6" s="23">
        <v>-1.0466222645099852</v>
      </c>
      <c r="D6" s="23">
        <v>10.298029964910169</v>
      </c>
      <c r="E6" s="91">
        <f t="shared" ref="E6:G6" si="1">SUM((E5-B5)/B5)*100</f>
        <v>4.6804236047263936</v>
      </c>
      <c r="F6" s="91">
        <f t="shared" si="1"/>
        <v>0.96153846153845812</v>
      </c>
      <c r="G6" s="91">
        <f t="shared" si="1"/>
        <v>9.8094314158496143</v>
      </c>
      <c r="H6" s="23"/>
      <c r="I6" s="23"/>
      <c r="J6" s="22"/>
    </row>
    <row r="7" spans="1:37" ht="15.75" customHeight="1">
      <c r="A7" s="66" t="s">
        <v>301</v>
      </c>
      <c r="B7" s="22">
        <v>34318000</v>
      </c>
      <c r="C7" s="23">
        <v>8.0500000000000007</v>
      </c>
      <c r="D7" s="22">
        <v>793453000</v>
      </c>
      <c r="E7" s="71" t="s">
        <v>318</v>
      </c>
      <c r="F7" s="71" t="s">
        <v>319</v>
      </c>
      <c r="G7" s="71" t="s">
        <v>320</v>
      </c>
      <c r="H7" s="23">
        <f>SUM(E7*1.051)</f>
        <v>37907468</v>
      </c>
      <c r="I7" s="23">
        <f>SUM(F7*0.9242)</f>
        <v>6.8760480000000008</v>
      </c>
      <c r="J7" s="22">
        <f>SUM(H7*I7)*3</f>
        <v>781960708.57939219</v>
      </c>
    </row>
    <row r="8" spans="1:37" ht="15.75" customHeight="1">
      <c r="A8" s="100" t="s">
        <v>356</v>
      </c>
      <c r="B8" s="23">
        <v>9.23385428271318</v>
      </c>
      <c r="C8" s="23">
        <v>-1.5892420537897189</v>
      </c>
      <c r="D8" s="23">
        <v>6.3051318878015836</v>
      </c>
      <c r="E8" s="91">
        <f t="shared" ref="E8:G8" si="2">SUM((E7-B7)/B7)*100</f>
        <v>5.0993647648464364</v>
      </c>
      <c r="F8" s="91">
        <f t="shared" si="2"/>
        <v>-7.5776397515527973</v>
      </c>
      <c r="G8" s="91">
        <f t="shared" si="2"/>
        <v>-1.0189639461946707</v>
      </c>
      <c r="H8" s="23"/>
      <c r="I8" s="23"/>
      <c r="J8" s="22"/>
    </row>
    <row r="9" spans="1:37" ht="15.75" customHeight="1">
      <c r="A9" s="66" t="s">
        <v>324</v>
      </c>
      <c r="B9" s="22">
        <v>19835000</v>
      </c>
      <c r="C9" s="23">
        <v>8.94</v>
      </c>
      <c r="D9" s="22">
        <v>483660000</v>
      </c>
      <c r="E9" s="71" t="s">
        <v>341</v>
      </c>
      <c r="F9" s="71" t="s">
        <v>342</v>
      </c>
      <c r="G9" s="71" t="s">
        <v>343</v>
      </c>
      <c r="H9" s="23">
        <f>SUM(E9*1.134)</f>
        <v>25505927.999999996</v>
      </c>
      <c r="I9" s="23">
        <f>SUM(F9*1.0022)</f>
        <v>8.979712000000001</v>
      </c>
      <c r="J9" s="22">
        <f>SUM(H9*I9)*3</f>
        <v>687107663.19820797</v>
      </c>
    </row>
    <row r="10" spans="1:37" ht="15.75" customHeight="1">
      <c r="A10" s="100" t="s">
        <v>356</v>
      </c>
      <c r="B10" s="23">
        <v>22.189367338138361</v>
      </c>
      <c r="C10" s="23">
        <v>-1.4332965821389281</v>
      </c>
      <c r="D10" s="23">
        <v>15.674649204416905</v>
      </c>
      <c r="E10" s="91">
        <f t="shared" ref="E10:G10" si="3">SUM((E9-B9)/B9)*100</f>
        <v>13.395512982102344</v>
      </c>
      <c r="F10" s="91">
        <f t="shared" si="3"/>
        <v>0.2237136465324536</v>
      </c>
      <c r="G10" s="91">
        <f t="shared" si="3"/>
        <v>17.67357234420874</v>
      </c>
      <c r="H10" s="23"/>
      <c r="I10" s="23"/>
      <c r="J10" s="22"/>
    </row>
    <row r="11" spans="1:37" ht="15.75" customHeight="1">
      <c r="B11" s="23"/>
      <c r="C11" s="23"/>
      <c r="D11" s="23"/>
      <c r="E11" s="22"/>
      <c r="G11" s="22"/>
      <c r="H11" s="23"/>
      <c r="I11" s="23"/>
      <c r="J11" s="22"/>
    </row>
    <row r="12" spans="1:37" ht="15.75" customHeight="1">
      <c r="A12" s="101" t="s">
        <v>347</v>
      </c>
      <c r="B12" s="45">
        <f>SUM(B3+B5+B7+B9)</f>
        <v>182856000</v>
      </c>
      <c r="C12" s="45"/>
      <c r="D12" s="45">
        <f t="shared" ref="D12:E12" si="4">SUM(D3+D5+D7+D9)</f>
        <v>5703363000</v>
      </c>
      <c r="E12" s="45">
        <f t="shared" si="4"/>
        <v>192947000</v>
      </c>
      <c r="F12" s="45"/>
      <c r="G12" s="45">
        <f t="shared" ref="G12:H12" si="5">SUM(G3+G5+G7+G9)</f>
        <v>6086715000</v>
      </c>
      <c r="H12" s="45">
        <f t="shared" si="5"/>
        <v>203732478</v>
      </c>
      <c r="I12" s="102"/>
      <c r="J12" s="45">
        <f>SUM(J3+J5+J7+J9)</f>
        <v>6747240568.5853205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spans="1:37" ht="15.75" customHeight="1">
      <c r="B13" s="23"/>
      <c r="C13" s="23"/>
      <c r="D13" s="23"/>
      <c r="E13" s="22"/>
      <c r="G13" s="22"/>
      <c r="H13" s="23"/>
      <c r="I13" s="23"/>
      <c r="J13" s="22"/>
    </row>
    <row r="14" spans="1:37" ht="15.75" customHeight="1">
      <c r="B14" s="23"/>
      <c r="C14" s="23"/>
      <c r="D14" s="23"/>
      <c r="E14" s="22"/>
      <c r="G14" s="22"/>
      <c r="H14" s="23"/>
      <c r="I14" s="23"/>
      <c r="J14" s="22"/>
    </row>
    <row r="15" spans="1:37" ht="15.75" customHeight="1">
      <c r="B15" s="23"/>
      <c r="C15" s="23"/>
      <c r="D15" s="23"/>
      <c r="E15" s="22"/>
      <c r="G15" s="22"/>
      <c r="H15" s="23"/>
      <c r="I15" s="23"/>
      <c r="J15" s="22"/>
    </row>
    <row r="16" spans="1:37" ht="15.75" customHeight="1">
      <c r="B16" s="23"/>
      <c r="C16" s="23"/>
      <c r="D16" s="23"/>
      <c r="E16" s="22"/>
      <c r="G16" s="22"/>
      <c r="H16" s="23"/>
      <c r="I16" s="23"/>
      <c r="J16" s="22"/>
    </row>
    <row r="17" spans="2:37" ht="15.75" customHeight="1">
      <c r="B17" s="23"/>
      <c r="C17" s="23"/>
      <c r="D17" s="23"/>
      <c r="E17" s="22"/>
      <c r="G17" s="22"/>
      <c r="H17" s="23"/>
      <c r="I17" s="23"/>
      <c r="J17" s="22"/>
    </row>
    <row r="18" spans="2:37" ht="15.75" customHeight="1">
      <c r="B18" s="23"/>
      <c r="C18" s="23"/>
      <c r="D18" s="23"/>
      <c r="E18" s="22"/>
      <c r="G18" s="22"/>
      <c r="H18" s="23"/>
      <c r="I18" s="23"/>
      <c r="J18" s="22"/>
    </row>
    <row r="19" spans="2:37" ht="15.75" customHeight="1">
      <c r="B19" s="23"/>
      <c r="C19" s="23"/>
      <c r="D19" s="23"/>
      <c r="E19" s="22"/>
      <c r="G19" s="22"/>
      <c r="H19" s="23"/>
      <c r="I19" s="23"/>
      <c r="J19" s="22"/>
    </row>
    <row r="20" spans="2:37" ht="15.75" customHeight="1">
      <c r="B20" s="23"/>
      <c r="C20" s="23"/>
      <c r="D20" s="23"/>
      <c r="E20" s="22"/>
      <c r="G20" s="22"/>
      <c r="H20" s="23"/>
      <c r="I20" s="23"/>
      <c r="J20" s="22"/>
    </row>
    <row r="21" spans="2:37" ht="15.75" customHeight="1">
      <c r="B21" s="23"/>
      <c r="C21" s="23"/>
      <c r="D21" s="23"/>
      <c r="E21" s="22"/>
      <c r="G21" s="22"/>
      <c r="H21" s="23"/>
      <c r="I21" s="23"/>
      <c r="J21" s="22"/>
    </row>
    <row r="22" spans="2:37" ht="13">
      <c r="B22" s="23"/>
      <c r="C22" s="23"/>
      <c r="D22" s="23"/>
      <c r="E22" s="22"/>
      <c r="G22" s="22"/>
      <c r="H22" s="23"/>
      <c r="I22" s="23"/>
      <c r="J22" s="22"/>
    </row>
    <row r="23" spans="2:37" ht="13">
      <c r="B23" s="23"/>
      <c r="C23" s="23"/>
      <c r="D23" s="23"/>
      <c r="E23" s="22"/>
      <c r="G23" s="22"/>
      <c r="H23" s="23"/>
      <c r="I23" s="23"/>
      <c r="J23" s="22"/>
    </row>
    <row r="24" spans="2:37" ht="13">
      <c r="B24" s="23"/>
      <c r="C24" s="23"/>
      <c r="D24" s="23"/>
      <c r="E24" s="22"/>
      <c r="F24" t="s">
        <v>231</v>
      </c>
      <c r="G24" s="10" t="s">
        <v>232</v>
      </c>
      <c r="H24" s="12"/>
      <c r="I24" s="12"/>
      <c r="J24" s="10" t="s">
        <v>233</v>
      </c>
      <c r="K24" s="103"/>
      <c r="L24" s="103"/>
      <c r="M24" s="103" t="s">
        <v>234</v>
      </c>
      <c r="N24" s="103"/>
      <c r="O24" s="103"/>
      <c r="P24" s="103" t="s">
        <v>235</v>
      </c>
      <c r="Q24" s="103"/>
      <c r="R24" s="103"/>
      <c r="S24" s="103" t="s">
        <v>236</v>
      </c>
      <c r="T24" s="103"/>
      <c r="U24" s="103" t="s">
        <v>237</v>
      </c>
      <c r="V24" s="103"/>
      <c r="W24" s="103"/>
      <c r="X24" s="103" t="s">
        <v>238</v>
      </c>
      <c r="Y24" s="103"/>
      <c r="Z24" s="103"/>
      <c r="AA24" s="103" t="s">
        <v>239</v>
      </c>
      <c r="AB24" s="103"/>
      <c r="AC24" s="103"/>
      <c r="AD24" s="103" t="s">
        <v>240</v>
      </c>
      <c r="AE24" s="103"/>
      <c r="AF24" s="103"/>
      <c r="AG24" s="103" t="s">
        <v>241</v>
      </c>
      <c r="AH24" s="103"/>
      <c r="AI24" s="103" t="s">
        <v>242</v>
      </c>
    </row>
    <row r="25" spans="2:37" ht="13">
      <c r="B25" s="23"/>
      <c r="C25" s="23"/>
      <c r="D25" s="23"/>
      <c r="E25" s="22"/>
      <c r="G25" s="10" t="s">
        <v>249</v>
      </c>
      <c r="H25" s="12" t="s">
        <v>250</v>
      </c>
      <c r="I25" s="12" t="s">
        <v>251</v>
      </c>
      <c r="J25" s="10" t="s">
        <v>249</v>
      </c>
      <c r="K25" s="103" t="s">
        <v>250</v>
      </c>
      <c r="L25" s="103" t="s">
        <v>251</v>
      </c>
      <c r="M25" s="103" t="s">
        <v>249</v>
      </c>
      <c r="N25" s="103" t="s">
        <v>250</v>
      </c>
      <c r="O25" s="103" t="s">
        <v>251</v>
      </c>
      <c r="P25" s="103" t="s">
        <v>249</v>
      </c>
      <c r="Q25" s="103" t="s">
        <v>250</v>
      </c>
      <c r="R25" s="103" t="s">
        <v>251</v>
      </c>
      <c r="S25" s="103" t="s">
        <v>252</v>
      </c>
      <c r="T25" s="103" t="s">
        <v>253</v>
      </c>
      <c r="U25" s="103" t="s">
        <v>249</v>
      </c>
      <c r="V25" s="103" t="s">
        <v>250</v>
      </c>
      <c r="W25" s="103" t="s">
        <v>251</v>
      </c>
      <c r="X25" s="103" t="s">
        <v>249</v>
      </c>
      <c r="Y25" s="103" t="s">
        <v>250</v>
      </c>
      <c r="Z25" s="103" t="s">
        <v>251</v>
      </c>
      <c r="AA25" s="103" t="s">
        <v>249</v>
      </c>
      <c r="AB25" s="103" t="s">
        <v>250</v>
      </c>
      <c r="AC25" s="103" t="s">
        <v>251</v>
      </c>
      <c r="AD25" s="103" t="s">
        <v>249</v>
      </c>
      <c r="AE25" s="103" t="s">
        <v>250</v>
      </c>
      <c r="AF25" s="103" t="s">
        <v>251</v>
      </c>
      <c r="AG25" s="103" t="s">
        <v>252</v>
      </c>
      <c r="AH25" s="103" t="s">
        <v>253</v>
      </c>
      <c r="AI25" s="103" t="s">
        <v>249</v>
      </c>
      <c r="AJ25" s="103" t="s">
        <v>250</v>
      </c>
      <c r="AK25" s="103" t="s">
        <v>251</v>
      </c>
    </row>
    <row r="26" spans="2:37" ht="13">
      <c r="B26" s="23"/>
      <c r="C26" s="23"/>
      <c r="D26" s="23"/>
      <c r="E26" s="22"/>
      <c r="F26" s="103" t="s">
        <v>254</v>
      </c>
      <c r="G26" s="10" t="s">
        <v>255</v>
      </c>
      <c r="H26" s="12">
        <v>11.04</v>
      </c>
      <c r="I26" s="12">
        <v>1976157000</v>
      </c>
      <c r="J26" s="10">
        <v>61870000</v>
      </c>
      <c r="K26" s="103">
        <v>11.13</v>
      </c>
      <c r="L26" s="103" t="s">
        <v>256</v>
      </c>
      <c r="M26" s="103" t="s">
        <v>257</v>
      </c>
      <c r="N26" s="103">
        <v>11.18</v>
      </c>
      <c r="O26" s="103" t="s">
        <v>258</v>
      </c>
      <c r="P26" s="103" t="s">
        <v>259</v>
      </c>
      <c r="Q26" s="103">
        <v>11.28</v>
      </c>
      <c r="R26" s="103" t="s">
        <v>260</v>
      </c>
      <c r="S26" s="103" t="s">
        <v>259</v>
      </c>
      <c r="T26">
        <v>8281532000</v>
      </c>
      <c r="U26" s="103" t="s">
        <v>261</v>
      </c>
      <c r="V26" s="103">
        <v>11.45</v>
      </c>
      <c r="W26" s="103" t="s">
        <v>262</v>
      </c>
      <c r="X26" s="103" t="s">
        <v>263</v>
      </c>
      <c r="Y26" s="103">
        <v>12.52</v>
      </c>
      <c r="Z26" s="103" t="s">
        <v>264</v>
      </c>
      <c r="AA26" s="103" t="s">
        <v>265</v>
      </c>
      <c r="AB26" s="103">
        <v>13.08</v>
      </c>
      <c r="AC26" s="103" t="s">
        <v>266</v>
      </c>
      <c r="AD26" s="103" t="s">
        <v>267</v>
      </c>
      <c r="AE26" s="103">
        <v>13.22</v>
      </c>
      <c r="AF26" s="103" t="s">
        <v>268</v>
      </c>
      <c r="AG26" s="103" t="s">
        <v>267</v>
      </c>
      <c r="AH26">
        <v>10051208000</v>
      </c>
      <c r="AI26" s="103" t="s">
        <v>269</v>
      </c>
      <c r="AJ26" s="103">
        <v>13.09</v>
      </c>
      <c r="AK26" s="103" t="s">
        <v>270</v>
      </c>
    </row>
    <row r="27" spans="2:37" ht="13">
      <c r="B27" s="23"/>
      <c r="C27" s="23"/>
      <c r="D27" s="23"/>
      <c r="E27" s="22"/>
      <c r="F27" s="103" t="s">
        <v>277</v>
      </c>
      <c r="G27" s="22"/>
      <c r="H27" s="23"/>
      <c r="I27" s="23"/>
      <c r="J27" s="22">
        <v>1.5777635489008193</v>
      </c>
      <c r="K27">
        <v>0.81521739130436277</v>
      </c>
      <c r="L27">
        <v>3.7137231505391526</v>
      </c>
      <c r="M27">
        <v>1.8425731372232099</v>
      </c>
      <c r="N27">
        <v>0.44923629829289247</v>
      </c>
      <c r="O27">
        <v>2.2104407512688176</v>
      </c>
      <c r="P27">
        <v>2.7725757816219647</v>
      </c>
      <c r="Q27">
        <v>0.89445438282647272</v>
      </c>
      <c r="R27">
        <v>3.1567415328066453</v>
      </c>
      <c r="U27">
        <v>2.8969841098259645</v>
      </c>
      <c r="V27">
        <v>1.5070921985815597</v>
      </c>
      <c r="W27">
        <v>4.4365077124766135</v>
      </c>
      <c r="X27">
        <v>-0.19810004052046282</v>
      </c>
      <c r="Y27">
        <v>9.3449781659388673</v>
      </c>
      <c r="Z27">
        <v>10.826944268806402</v>
      </c>
      <c r="AA27">
        <v>0.92179064976466529</v>
      </c>
      <c r="AB27">
        <v>4.4728434504792371</v>
      </c>
      <c r="AC27">
        <v>4.7997380456333145</v>
      </c>
      <c r="AD27">
        <v>0.81652114312960045</v>
      </c>
      <c r="AE27">
        <v>1.0703363914373132</v>
      </c>
      <c r="AF27">
        <v>1.9325894134477823</v>
      </c>
      <c r="AG27">
        <v>4.4860015133499083</v>
      </c>
      <c r="AH27">
        <v>21.368944779782293</v>
      </c>
      <c r="AI27">
        <v>3.4095947503768729</v>
      </c>
      <c r="AJ27">
        <v>-0.98335854765507391</v>
      </c>
      <c r="AK27">
        <v>1.1552792985387221</v>
      </c>
    </row>
    <row r="28" spans="2:37" ht="13">
      <c r="B28" s="23"/>
      <c r="C28" s="23"/>
      <c r="D28" s="23"/>
      <c r="E28" s="22"/>
      <c r="F28" s="103" t="s">
        <v>278</v>
      </c>
      <c r="G28" s="10" t="s">
        <v>279</v>
      </c>
      <c r="H28" s="12">
        <v>10.68</v>
      </c>
      <c r="I28" s="12">
        <v>886649000</v>
      </c>
      <c r="J28" s="10">
        <v>31317000</v>
      </c>
      <c r="K28" s="103">
        <v>10.72</v>
      </c>
      <c r="L28" s="103" t="s">
        <v>280</v>
      </c>
      <c r="M28" s="103" t="s">
        <v>281</v>
      </c>
      <c r="N28" s="103">
        <v>10.28</v>
      </c>
      <c r="O28" s="103" t="s">
        <v>282</v>
      </c>
      <c r="P28" s="103" t="s">
        <v>283</v>
      </c>
      <c r="Q28" s="103">
        <v>10.199999999999999</v>
      </c>
      <c r="R28" s="103" t="s">
        <v>284</v>
      </c>
      <c r="S28" s="103" t="s">
        <v>283</v>
      </c>
      <c r="T28">
        <v>3963707000</v>
      </c>
      <c r="U28" s="103" t="s">
        <v>285</v>
      </c>
      <c r="V28" s="103">
        <v>10.23</v>
      </c>
      <c r="W28" s="103" t="s">
        <v>286</v>
      </c>
      <c r="X28" s="103" t="s">
        <v>287</v>
      </c>
      <c r="Y28" s="103">
        <v>10.130000000000001</v>
      </c>
      <c r="Z28" s="103" t="s">
        <v>288</v>
      </c>
      <c r="AA28" s="103" t="s">
        <v>289</v>
      </c>
      <c r="AB28" s="103">
        <v>10.4</v>
      </c>
      <c r="AC28" s="103" t="s">
        <v>290</v>
      </c>
      <c r="AD28" s="103" t="s">
        <v>291</v>
      </c>
      <c r="AE28" s="103">
        <v>10.51</v>
      </c>
      <c r="AF28" s="103" t="s">
        <v>292</v>
      </c>
      <c r="AG28" s="103" t="s">
        <v>291</v>
      </c>
      <c r="AH28">
        <v>5543067000</v>
      </c>
      <c r="AI28" s="103" t="s">
        <v>293</v>
      </c>
      <c r="AJ28" s="103">
        <v>10.4</v>
      </c>
      <c r="AK28" s="103" t="s">
        <v>294</v>
      </c>
    </row>
    <row r="29" spans="2:37" ht="13">
      <c r="B29" s="23"/>
      <c r="C29" s="23"/>
      <c r="D29" s="23"/>
      <c r="E29" s="22"/>
      <c r="F29" s="103" t="s">
        <v>277</v>
      </c>
      <c r="G29" s="22"/>
      <c r="H29" s="23"/>
      <c r="I29" s="23"/>
      <c r="J29" s="22">
        <v>6.7418794096594974</v>
      </c>
      <c r="K29">
        <v>0.3745318352060012</v>
      </c>
      <c r="L29">
        <v>10.020650787402907</v>
      </c>
      <c r="M29">
        <v>8.043554618897085</v>
      </c>
      <c r="N29">
        <v>-4.1044776119403101</v>
      </c>
      <c r="O29">
        <v>2.9986765720448139</v>
      </c>
      <c r="P29">
        <v>11.76853055916775</v>
      </c>
      <c r="Q29">
        <v>-0.77821011673151819</v>
      </c>
      <c r="R29">
        <v>9.1627859296202327</v>
      </c>
      <c r="U29">
        <v>12.491406208683696</v>
      </c>
      <c r="V29">
        <v>0.2941176470588347</v>
      </c>
      <c r="W29">
        <v>12.451267856296248</v>
      </c>
      <c r="X29">
        <v>3.9654929246391801</v>
      </c>
      <c r="Y29">
        <v>-0.97751710654936119</v>
      </c>
      <c r="Z29">
        <v>6.9490399950055899</v>
      </c>
      <c r="AA29">
        <v>7.0677609713084175</v>
      </c>
      <c r="AB29">
        <v>2.6653504442250697</v>
      </c>
      <c r="AC29">
        <v>8.2597281301384964</v>
      </c>
      <c r="AD29">
        <v>9.3400908035054382</v>
      </c>
      <c r="AE29">
        <v>1.0576923076923022</v>
      </c>
      <c r="AF29">
        <v>9.4199742304137128</v>
      </c>
      <c r="AG29">
        <v>36.913639007879844</v>
      </c>
      <c r="AH29">
        <v>39.845528440926635</v>
      </c>
      <c r="AI29">
        <v>13.43427710610684</v>
      </c>
      <c r="AJ29">
        <v>-1.0466222645099852</v>
      </c>
      <c r="AK29">
        <v>10.298029964910169</v>
      </c>
    </row>
    <row r="30" spans="2:37" ht="13">
      <c r="B30" s="23"/>
      <c r="C30" s="23"/>
      <c r="D30" s="23"/>
      <c r="E30" s="22"/>
      <c r="F30" s="103" t="s">
        <v>301</v>
      </c>
      <c r="G30" s="10" t="s">
        <v>302</v>
      </c>
      <c r="H30" s="12">
        <v>8.7899999999999991</v>
      </c>
      <c r="I30" s="12">
        <v>540182000</v>
      </c>
      <c r="J30" s="10">
        <v>22795000</v>
      </c>
      <c r="K30" s="103">
        <v>8.6</v>
      </c>
      <c r="L30" s="103" t="s">
        <v>303</v>
      </c>
      <c r="M30" s="103" t="s">
        <v>304</v>
      </c>
      <c r="N30" s="103">
        <v>7.99</v>
      </c>
      <c r="O30" s="103" t="s">
        <v>305</v>
      </c>
      <c r="P30" s="103" t="s">
        <v>306</v>
      </c>
      <c r="Q30" s="103">
        <v>7.53</v>
      </c>
      <c r="R30" s="103" t="s">
        <v>307</v>
      </c>
      <c r="S30" s="103" t="s">
        <v>306</v>
      </c>
      <c r="T30">
        <v>2237697000</v>
      </c>
      <c r="U30" s="103" t="s">
        <v>308</v>
      </c>
      <c r="V30" s="103">
        <v>7.84</v>
      </c>
      <c r="W30" s="103" t="s">
        <v>309</v>
      </c>
      <c r="X30" s="103" t="s">
        <v>310</v>
      </c>
      <c r="Y30" s="103">
        <v>8.14</v>
      </c>
      <c r="Z30" s="103" t="s">
        <v>311</v>
      </c>
      <c r="AA30" s="103" t="s">
        <v>312</v>
      </c>
      <c r="AB30" s="103">
        <v>8.6300000000000008</v>
      </c>
      <c r="AC30" s="103" t="s">
        <v>313</v>
      </c>
      <c r="AD30" s="103" t="s">
        <v>314</v>
      </c>
      <c r="AE30" s="103">
        <v>8.18</v>
      </c>
      <c r="AF30" s="103" t="s">
        <v>315</v>
      </c>
      <c r="AG30" s="103" t="s">
        <v>314</v>
      </c>
      <c r="AH30">
        <v>2795434000</v>
      </c>
      <c r="AI30" s="103" t="s">
        <v>316</v>
      </c>
      <c r="AJ30" s="103">
        <v>8.0500000000000007</v>
      </c>
      <c r="AK30" s="103" t="s">
        <v>317</v>
      </c>
    </row>
    <row r="31" spans="2:37" ht="13">
      <c r="B31" s="23"/>
      <c r="C31" s="23"/>
      <c r="D31" s="23"/>
      <c r="E31" s="22"/>
      <c r="F31" s="103" t="s">
        <v>277</v>
      </c>
      <c r="G31" s="22"/>
      <c r="H31" s="23"/>
      <c r="I31" s="23"/>
      <c r="J31" s="22">
        <v>7.2201317027281275</v>
      </c>
      <c r="K31">
        <v>-2.1615472127417465</v>
      </c>
      <c r="L31">
        <v>5.1628895446349565</v>
      </c>
      <c r="M31">
        <v>5.7907435841193244</v>
      </c>
      <c r="N31">
        <v>-7.0930232558139474</v>
      </c>
      <c r="O31">
        <v>-1.014661899656909</v>
      </c>
      <c r="P31">
        <v>8.1360149284677572</v>
      </c>
      <c r="Q31">
        <v>-5.7571964956195236</v>
      </c>
      <c r="R31">
        <v>0.8589613858621713</v>
      </c>
      <c r="U31">
        <v>5.6371515128273959</v>
      </c>
      <c r="V31">
        <v>4.1168658698539122</v>
      </c>
      <c r="W31">
        <v>11.167495684464248</v>
      </c>
      <c r="X31">
        <v>1.2451446618506552</v>
      </c>
      <c r="Y31">
        <v>3.8265306122449072</v>
      </c>
      <c r="Z31">
        <v>7.4014389219505388</v>
      </c>
      <c r="AA31">
        <v>5.3424166367873793</v>
      </c>
      <c r="AB31">
        <v>6.0196560196560212</v>
      </c>
      <c r="AC31">
        <v>9.4955813898537365</v>
      </c>
      <c r="AD31">
        <v>6.933287950987066</v>
      </c>
      <c r="AE31">
        <v>-5.2143684820394096</v>
      </c>
      <c r="AF31">
        <v>0.66870415977686481</v>
      </c>
      <c r="AG31">
        <v>20.477815699658702</v>
      </c>
      <c r="AH31">
        <v>24.924598817444899</v>
      </c>
      <c r="AI31">
        <v>9.23385428271318</v>
      </c>
      <c r="AJ31">
        <v>-1.5892420537897189</v>
      </c>
      <c r="AK31">
        <v>6.3051318878015836</v>
      </c>
    </row>
    <row r="32" spans="2:37" ht="13">
      <c r="B32" s="23"/>
      <c r="C32" s="23"/>
      <c r="D32" s="23"/>
      <c r="E32" s="22"/>
      <c r="F32" s="103" t="s">
        <v>324</v>
      </c>
      <c r="G32" s="10" t="s">
        <v>325</v>
      </c>
      <c r="H32" s="12">
        <v>9.5500000000000007</v>
      </c>
      <c r="I32" s="12">
        <v>199117000</v>
      </c>
      <c r="J32" s="10">
        <v>8372000</v>
      </c>
      <c r="K32" s="103">
        <v>9.36</v>
      </c>
      <c r="L32" s="103" t="s">
        <v>326</v>
      </c>
      <c r="M32" s="103" t="s">
        <v>327</v>
      </c>
      <c r="N32" s="103">
        <v>9.3000000000000007</v>
      </c>
      <c r="O32" s="103" t="s">
        <v>328</v>
      </c>
      <c r="P32" s="103" t="s">
        <v>329</v>
      </c>
      <c r="Q32" s="103">
        <v>9.19</v>
      </c>
      <c r="R32" s="103" t="s">
        <v>330</v>
      </c>
      <c r="S32" s="103" t="s">
        <v>329</v>
      </c>
      <c r="T32">
        <v>945816000</v>
      </c>
      <c r="U32" s="103" t="s">
        <v>331</v>
      </c>
      <c r="V32" s="103">
        <v>9.3699999999999992</v>
      </c>
      <c r="W32" s="103" t="s">
        <v>332</v>
      </c>
      <c r="X32" s="103" t="s">
        <v>333</v>
      </c>
      <c r="Y32" s="103">
        <v>9.2899999999999991</v>
      </c>
      <c r="Z32" s="103" t="s">
        <v>334</v>
      </c>
      <c r="AA32" s="103" t="s">
        <v>335</v>
      </c>
      <c r="AB32" s="103">
        <v>9.2899999999999991</v>
      </c>
      <c r="AC32" s="103" t="s">
        <v>336</v>
      </c>
      <c r="AD32" s="103" t="s">
        <v>337</v>
      </c>
      <c r="AE32" s="103">
        <v>9.07</v>
      </c>
      <c r="AF32" s="103" t="s">
        <v>338</v>
      </c>
      <c r="AG32" s="103" t="s">
        <v>337</v>
      </c>
      <c r="AH32">
        <v>1469521000</v>
      </c>
      <c r="AI32" s="103" t="s">
        <v>339</v>
      </c>
      <c r="AJ32" s="103">
        <v>8.94</v>
      </c>
      <c r="AK32" s="103" t="s">
        <v>340</v>
      </c>
    </row>
    <row r="33" spans="2:37" ht="13">
      <c r="B33" s="23"/>
      <c r="C33" s="23"/>
      <c r="D33" s="23"/>
      <c r="E33" s="22"/>
      <c r="F33" s="103" t="s">
        <v>277</v>
      </c>
      <c r="G33" s="22"/>
      <c r="H33" s="23"/>
      <c r="I33" s="23"/>
      <c r="J33" s="22">
        <v>13.226940762780634</v>
      </c>
      <c r="K33">
        <v>-1.9895287958115317</v>
      </c>
      <c r="L33">
        <v>11.11657969937273</v>
      </c>
      <c r="M33">
        <v>13.007644529383661</v>
      </c>
      <c r="N33">
        <v>-0.64102564102562742</v>
      </c>
      <c r="O33">
        <v>12.40169580387974</v>
      </c>
      <c r="P33">
        <v>12.112884473100095</v>
      </c>
      <c r="Q33">
        <v>-1.1827956989247441</v>
      </c>
      <c r="R33">
        <v>11.285088724561804</v>
      </c>
      <c r="U33">
        <v>14.462147638352032</v>
      </c>
      <c r="V33">
        <v>1.9586507072905304</v>
      </c>
      <c r="W33">
        <v>15.481507175996184</v>
      </c>
      <c r="X33">
        <v>6.5974796145292807</v>
      </c>
      <c r="Y33">
        <v>-0.85378868729989399</v>
      </c>
      <c r="Z33">
        <v>9.3528826477931926</v>
      </c>
      <c r="AA33">
        <v>11.922423118528821</v>
      </c>
      <c r="AB33">
        <v>0</v>
      </c>
      <c r="AC33">
        <v>9.3878578745271746</v>
      </c>
      <c r="AD33">
        <v>12.067656196064895</v>
      </c>
      <c r="AE33">
        <v>-2.3681377825618823</v>
      </c>
      <c r="AF33">
        <v>9.36872227337407</v>
      </c>
      <c r="AG33">
        <v>53.040444989158111</v>
      </c>
      <c r="AH33">
        <v>55.37070635303273</v>
      </c>
      <c r="AI33">
        <v>22.189367338138361</v>
      </c>
      <c r="AJ33">
        <v>-1.4332965821389281</v>
      </c>
      <c r="AK33">
        <v>15.674649204416905</v>
      </c>
    </row>
    <row r="34" spans="2:37" ht="13">
      <c r="B34" s="23"/>
      <c r="C34" s="23"/>
      <c r="D34" s="23"/>
      <c r="E34" s="22"/>
      <c r="G34" s="22"/>
      <c r="H34" s="23"/>
      <c r="I34" s="23"/>
      <c r="J34" s="22"/>
    </row>
    <row r="35" spans="2:37" ht="13">
      <c r="B35" s="23"/>
      <c r="C35" s="23"/>
      <c r="D35" s="23"/>
      <c r="E35" s="22"/>
      <c r="F35" s="103" t="s">
        <v>347</v>
      </c>
      <c r="G35" s="22"/>
      <c r="H35" s="23"/>
      <c r="I35" s="23"/>
      <c r="J35" s="22"/>
      <c r="S35">
        <v>139259000</v>
      </c>
      <c r="T35">
        <v>15428752000</v>
      </c>
      <c r="AG35">
        <v>167090000</v>
      </c>
      <c r="AH35">
        <v>19859230000</v>
      </c>
      <c r="AI35">
        <v>182856000</v>
      </c>
    </row>
    <row r="36" spans="2:37" ht="13">
      <c r="B36" s="23"/>
      <c r="C36" s="23"/>
      <c r="D36" s="23"/>
      <c r="E36" s="22"/>
      <c r="G36" s="22"/>
      <c r="H36" s="23"/>
      <c r="I36" s="23"/>
      <c r="J36" s="22"/>
    </row>
    <row r="37" spans="2:37" ht="13">
      <c r="B37" s="23"/>
      <c r="C37" s="23"/>
      <c r="D37" s="23"/>
      <c r="E37" s="22"/>
      <c r="G37" s="22"/>
      <c r="H37" s="23"/>
      <c r="I37" s="23"/>
      <c r="J37" s="22"/>
    </row>
    <row r="38" spans="2:37" ht="13">
      <c r="B38" s="23"/>
      <c r="C38" s="23"/>
      <c r="D38" s="23"/>
      <c r="E38" s="22"/>
      <c r="G38" s="22"/>
      <c r="H38" s="23"/>
      <c r="I38" s="23"/>
      <c r="J38" s="22"/>
    </row>
    <row r="39" spans="2:37" ht="13">
      <c r="B39" s="23"/>
      <c r="C39" s="23"/>
      <c r="D39" s="23"/>
      <c r="E39" s="22"/>
      <c r="G39" s="22"/>
      <c r="H39" s="23"/>
      <c r="I39" s="23"/>
      <c r="J39" s="22"/>
    </row>
    <row r="40" spans="2:37" ht="13">
      <c r="B40" s="23"/>
      <c r="C40" s="23"/>
      <c r="D40" s="23"/>
      <c r="E40" s="22"/>
      <c r="G40" s="22"/>
      <c r="H40" s="23"/>
      <c r="I40" s="23"/>
      <c r="J40" s="22"/>
    </row>
    <row r="41" spans="2:37" ht="13">
      <c r="B41" s="23"/>
      <c r="C41" s="23"/>
      <c r="D41" s="23"/>
      <c r="E41" s="22"/>
      <c r="G41" s="22"/>
      <c r="H41" s="23"/>
      <c r="I41" s="23"/>
      <c r="J41" s="22"/>
    </row>
    <row r="42" spans="2:37" ht="13">
      <c r="B42" s="23"/>
      <c r="C42" s="23"/>
      <c r="D42" s="23"/>
      <c r="E42" s="22"/>
      <c r="G42" s="22"/>
      <c r="H42" s="23"/>
      <c r="I42" s="23"/>
      <c r="J42" s="22"/>
    </row>
    <row r="43" spans="2:37" ht="13">
      <c r="B43" s="23"/>
      <c r="C43" s="23"/>
      <c r="D43" s="23"/>
      <c r="E43" s="22"/>
      <c r="G43" s="22"/>
      <c r="H43" s="23"/>
      <c r="I43" s="23"/>
      <c r="J43" s="22"/>
    </row>
    <row r="44" spans="2:37" ht="13">
      <c r="B44" s="23"/>
      <c r="C44" s="23"/>
      <c r="D44" s="23"/>
      <c r="E44" s="22"/>
      <c r="G44" s="22"/>
      <c r="H44" s="23"/>
      <c r="I44" s="23"/>
      <c r="J44" s="22"/>
    </row>
    <row r="45" spans="2:37" ht="13">
      <c r="B45" s="23"/>
      <c r="C45" s="23"/>
      <c r="D45" s="23"/>
      <c r="E45" s="22"/>
      <c r="G45" s="22"/>
      <c r="H45" s="23"/>
      <c r="I45" s="23"/>
      <c r="J45" s="22"/>
    </row>
    <row r="46" spans="2:37" ht="13">
      <c r="B46" s="23"/>
      <c r="C46" s="23"/>
      <c r="D46" s="23"/>
      <c r="E46" s="22"/>
      <c r="G46" s="22"/>
      <c r="H46" s="23"/>
      <c r="I46" s="23"/>
      <c r="J46" s="22"/>
    </row>
    <row r="47" spans="2:37" ht="13">
      <c r="B47" s="23"/>
      <c r="C47" s="23"/>
      <c r="D47" s="23"/>
      <c r="E47" s="22"/>
      <c r="G47" s="22"/>
      <c r="H47" s="23"/>
      <c r="I47" s="23"/>
      <c r="J47" s="22"/>
    </row>
    <row r="48" spans="2:37" ht="13">
      <c r="B48" s="23"/>
      <c r="C48" s="23"/>
      <c r="D48" s="23"/>
      <c r="E48" s="22"/>
      <c r="G48" s="22"/>
      <c r="H48" s="23"/>
      <c r="I48" s="23"/>
      <c r="J48" s="22"/>
    </row>
    <row r="49" spans="2:10" ht="13">
      <c r="B49" s="23"/>
      <c r="C49" s="23"/>
      <c r="D49" s="23"/>
      <c r="E49" s="22"/>
      <c r="G49" s="22"/>
      <c r="H49" s="23"/>
      <c r="I49" s="23"/>
      <c r="J49" s="22"/>
    </row>
    <row r="50" spans="2:10" ht="13">
      <c r="B50" s="23"/>
      <c r="C50" s="23"/>
      <c r="D50" s="23"/>
      <c r="E50" s="22"/>
      <c r="G50" s="22"/>
      <c r="H50" s="23"/>
      <c r="I50" s="23"/>
      <c r="J50" s="22"/>
    </row>
    <row r="51" spans="2:10" ht="13">
      <c r="B51" s="23"/>
      <c r="C51" s="23"/>
      <c r="D51" s="23"/>
      <c r="E51" s="22"/>
      <c r="G51" s="22"/>
      <c r="H51" s="23"/>
      <c r="I51" s="23"/>
      <c r="J51" s="22"/>
    </row>
    <row r="52" spans="2:10" ht="13">
      <c r="B52" s="23"/>
      <c r="C52" s="23"/>
      <c r="D52" s="23"/>
      <c r="E52" s="22"/>
      <c r="G52" s="22"/>
      <c r="H52" s="23"/>
      <c r="I52" s="23"/>
      <c r="J52" s="22"/>
    </row>
    <row r="53" spans="2:10" ht="13">
      <c r="B53" s="23"/>
      <c r="C53" s="23"/>
      <c r="D53" s="23"/>
      <c r="E53" s="22"/>
      <c r="G53" s="22"/>
      <c r="H53" s="23"/>
      <c r="I53" s="23"/>
      <c r="J53" s="22"/>
    </row>
    <row r="54" spans="2:10" ht="13">
      <c r="B54" s="23"/>
      <c r="C54" s="23"/>
      <c r="D54" s="23"/>
      <c r="E54" s="22"/>
      <c r="G54" s="22"/>
      <c r="H54" s="23"/>
      <c r="I54" s="23"/>
      <c r="J54" s="22"/>
    </row>
    <row r="55" spans="2:10" ht="13">
      <c r="B55" s="23"/>
      <c r="C55" s="23"/>
      <c r="D55" s="23"/>
      <c r="E55" s="22"/>
      <c r="G55" s="22"/>
      <c r="H55" s="23"/>
      <c r="I55" s="23"/>
      <c r="J55" s="22"/>
    </row>
    <row r="56" spans="2:10" ht="13">
      <c r="B56" s="23"/>
      <c r="C56" s="23"/>
      <c r="D56" s="23"/>
      <c r="E56" s="22"/>
      <c r="G56" s="22"/>
      <c r="H56" s="23"/>
      <c r="I56" s="23"/>
      <c r="J56" s="22"/>
    </row>
    <row r="57" spans="2:10" ht="13">
      <c r="B57" s="23"/>
      <c r="C57" s="23"/>
      <c r="D57" s="23"/>
      <c r="E57" s="22"/>
      <c r="G57" s="22"/>
      <c r="H57" s="23"/>
      <c r="I57" s="23"/>
      <c r="J57" s="22"/>
    </row>
    <row r="58" spans="2:10" ht="13">
      <c r="B58" s="23"/>
      <c r="C58" s="23"/>
      <c r="D58" s="23"/>
      <c r="E58" s="22"/>
      <c r="G58" s="22"/>
      <c r="H58" s="23"/>
      <c r="I58" s="23"/>
      <c r="J58" s="22"/>
    </row>
    <row r="59" spans="2:10" ht="13">
      <c r="B59" s="23"/>
      <c r="C59" s="23"/>
      <c r="D59" s="23"/>
      <c r="E59" s="22"/>
      <c r="G59" s="22"/>
      <c r="H59" s="23"/>
      <c r="I59" s="23"/>
      <c r="J59" s="22"/>
    </row>
    <row r="60" spans="2:10" ht="13">
      <c r="B60" s="23"/>
      <c r="C60" s="23"/>
      <c r="D60" s="23"/>
      <c r="E60" s="22"/>
      <c r="G60" s="22"/>
      <c r="H60" s="23"/>
      <c r="I60" s="23"/>
      <c r="J60" s="22"/>
    </row>
    <row r="61" spans="2:10" ht="13">
      <c r="B61" s="23"/>
      <c r="C61" s="23"/>
      <c r="D61" s="23"/>
      <c r="E61" s="22"/>
      <c r="G61" s="22"/>
      <c r="H61" s="23"/>
      <c r="I61" s="23"/>
      <c r="J61" s="22"/>
    </row>
    <row r="62" spans="2:10" ht="13">
      <c r="B62" s="23"/>
      <c r="C62" s="23"/>
      <c r="D62" s="23"/>
      <c r="E62" s="22"/>
      <c r="G62" s="22"/>
      <c r="H62" s="23"/>
      <c r="I62" s="23"/>
      <c r="J62" s="22"/>
    </row>
    <row r="63" spans="2:10" ht="13">
      <c r="B63" s="23"/>
      <c r="C63" s="23"/>
      <c r="D63" s="23"/>
      <c r="E63" s="22"/>
      <c r="G63" s="22"/>
      <c r="H63" s="23"/>
      <c r="I63" s="23"/>
      <c r="J63" s="22"/>
    </row>
    <row r="64" spans="2:10" ht="13">
      <c r="B64" s="23"/>
      <c r="C64" s="23"/>
      <c r="D64" s="23"/>
      <c r="E64" s="22"/>
      <c r="G64" s="22"/>
      <c r="H64" s="23"/>
      <c r="I64" s="23"/>
      <c r="J64" s="22"/>
    </row>
    <row r="65" spans="2:10" ht="13">
      <c r="B65" s="23"/>
      <c r="C65" s="23"/>
      <c r="D65" s="23"/>
      <c r="E65" s="22"/>
      <c r="G65" s="22"/>
      <c r="H65" s="23"/>
      <c r="I65" s="23"/>
      <c r="J65" s="22"/>
    </row>
    <row r="66" spans="2:10" ht="13">
      <c r="B66" s="23"/>
      <c r="C66" s="23"/>
      <c r="D66" s="23"/>
      <c r="E66" s="22"/>
      <c r="G66" s="22"/>
      <c r="H66" s="23"/>
      <c r="I66" s="23"/>
      <c r="J66" s="22"/>
    </row>
    <row r="67" spans="2:10" ht="13">
      <c r="B67" s="23"/>
      <c r="C67" s="23"/>
      <c r="D67" s="23"/>
      <c r="E67" s="22"/>
      <c r="G67" s="22"/>
      <c r="H67" s="23"/>
      <c r="I67" s="23"/>
      <c r="J67" s="22"/>
    </row>
    <row r="68" spans="2:10" ht="13">
      <c r="B68" s="23"/>
      <c r="C68" s="23"/>
      <c r="D68" s="23"/>
      <c r="E68" s="22"/>
      <c r="G68" s="22"/>
      <c r="H68" s="23"/>
      <c r="I68" s="23"/>
      <c r="J68" s="22"/>
    </row>
    <row r="69" spans="2:10" ht="13">
      <c r="B69" s="23"/>
      <c r="C69" s="23"/>
      <c r="D69" s="23"/>
      <c r="E69" s="22"/>
      <c r="G69" s="22"/>
      <c r="H69" s="23"/>
      <c r="I69" s="23"/>
      <c r="J69" s="22"/>
    </row>
    <row r="70" spans="2:10" ht="13">
      <c r="B70" s="23"/>
      <c r="C70" s="23"/>
      <c r="D70" s="23"/>
      <c r="E70" s="22"/>
      <c r="G70" s="22"/>
      <c r="H70" s="23"/>
      <c r="I70" s="23"/>
      <c r="J70" s="22"/>
    </row>
    <row r="71" spans="2:10" ht="13">
      <c r="B71" s="23"/>
      <c r="C71" s="23"/>
      <c r="D71" s="23"/>
      <c r="E71" s="22"/>
      <c r="G71" s="22"/>
      <c r="H71" s="23"/>
      <c r="I71" s="23"/>
      <c r="J71" s="22"/>
    </row>
    <row r="72" spans="2:10" ht="13">
      <c r="B72" s="23"/>
      <c r="C72" s="23"/>
      <c r="D72" s="23"/>
      <c r="E72" s="22"/>
      <c r="G72" s="22"/>
      <c r="H72" s="23"/>
      <c r="I72" s="23"/>
      <c r="J72" s="22"/>
    </row>
    <row r="73" spans="2:10" ht="13">
      <c r="B73" s="23"/>
      <c r="C73" s="23"/>
      <c r="D73" s="23"/>
      <c r="E73" s="22"/>
      <c r="G73" s="22"/>
      <c r="H73" s="23"/>
      <c r="I73" s="23"/>
      <c r="J73" s="22"/>
    </row>
    <row r="74" spans="2:10" ht="13">
      <c r="B74" s="23"/>
      <c r="C74" s="23"/>
      <c r="D74" s="23"/>
      <c r="E74" s="22"/>
      <c r="G74" s="22"/>
      <c r="H74" s="23"/>
      <c r="I74" s="23"/>
      <c r="J74" s="22"/>
    </row>
    <row r="75" spans="2:10" ht="13">
      <c r="B75" s="23"/>
      <c r="C75" s="23"/>
      <c r="D75" s="23"/>
      <c r="E75" s="22"/>
      <c r="G75" s="22"/>
      <c r="H75" s="23"/>
      <c r="I75" s="23"/>
      <c r="J75" s="22"/>
    </row>
    <row r="76" spans="2:10" ht="13">
      <c r="B76" s="23"/>
      <c r="C76" s="23"/>
      <c r="D76" s="23"/>
      <c r="E76" s="22"/>
      <c r="G76" s="22"/>
      <c r="H76" s="23"/>
      <c r="I76" s="23"/>
      <c r="J76" s="22"/>
    </row>
    <row r="77" spans="2:10" ht="13">
      <c r="B77" s="23"/>
      <c r="C77" s="23"/>
      <c r="D77" s="23"/>
      <c r="E77" s="22"/>
      <c r="G77" s="22"/>
      <c r="H77" s="23"/>
      <c r="I77" s="23"/>
      <c r="J77" s="22"/>
    </row>
    <row r="78" spans="2:10" ht="13">
      <c r="B78" s="23"/>
      <c r="C78" s="23"/>
      <c r="D78" s="23"/>
      <c r="E78" s="22"/>
      <c r="G78" s="22"/>
      <c r="H78" s="23"/>
      <c r="I78" s="23"/>
      <c r="J78" s="22"/>
    </row>
    <row r="79" spans="2:10" ht="13">
      <c r="B79" s="23"/>
      <c r="C79" s="23"/>
      <c r="D79" s="23"/>
      <c r="E79" s="22"/>
      <c r="G79" s="22"/>
      <c r="H79" s="23"/>
      <c r="I79" s="23"/>
      <c r="J79" s="22"/>
    </row>
    <row r="80" spans="2:10" ht="13">
      <c r="B80" s="23"/>
      <c r="C80" s="23"/>
      <c r="D80" s="23"/>
      <c r="E80" s="22"/>
      <c r="G80" s="22"/>
      <c r="H80" s="23"/>
      <c r="I80" s="23"/>
      <c r="J80" s="22"/>
    </row>
    <row r="81" spans="2:10" ht="13">
      <c r="B81" s="23"/>
      <c r="C81" s="23"/>
      <c r="D81" s="23"/>
      <c r="E81" s="22"/>
      <c r="G81" s="22"/>
      <c r="H81" s="23"/>
      <c r="I81" s="23"/>
      <c r="J81" s="22"/>
    </row>
    <row r="82" spans="2:10" ht="13">
      <c r="B82" s="23"/>
      <c r="C82" s="23"/>
      <c r="D82" s="23"/>
      <c r="E82" s="22"/>
      <c r="G82" s="22"/>
      <c r="H82" s="23"/>
      <c r="I82" s="23"/>
      <c r="J82" s="22"/>
    </row>
    <row r="83" spans="2:10" ht="13">
      <c r="B83" s="23"/>
      <c r="C83" s="23"/>
      <c r="D83" s="23"/>
      <c r="E83" s="22"/>
      <c r="G83" s="22"/>
      <c r="H83" s="23"/>
      <c r="I83" s="23"/>
      <c r="J83" s="22"/>
    </row>
    <row r="84" spans="2:10" ht="13">
      <c r="B84" s="23"/>
      <c r="C84" s="23"/>
      <c r="D84" s="23"/>
      <c r="E84" s="22"/>
      <c r="G84" s="22"/>
      <c r="H84" s="23"/>
      <c r="I84" s="23"/>
      <c r="J84" s="22"/>
    </row>
    <row r="85" spans="2:10" ht="13">
      <c r="B85" s="23"/>
      <c r="C85" s="23"/>
      <c r="D85" s="23"/>
      <c r="E85" s="22"/>
      <c r="G85" s="22"/>
      <c r="H85" s="23"/>
      <c r="I85" s="23"/>
      <c r="J85" s="22"/>
    </row>
    <row r="86" spans="2:10" ht="13">
      <c r="B86" s="23"/>
      <c r="C86" s="23"/>
      <c r="D86" s="23"/>
      <c r="E86" s="22"/>
      <c r="G86" s="22"/>
      <c r="H86" s="23"/>
      <c r="I86" s="23"/>
      <c r="J86" s="22"/>
    </row>
    <row r="87" spans="2:10" ht="13">
      <c r="B87" s="23"/>
      <c r="C87" s="23"/>
      <c r="D87" s="23"/>
      <c r="E87" s="22"/>
      <c r="G87" s="22"/>
      <c r="H87" s="23"/>
      <c r="I87" s="23"/>
      <c r="J87" s="22"/>
    </row>
    <row r="88" spans="2:10" ht="13">
      <c r="B88" s="23"/>
      <c r="C88" s="23"/>
      <c r="D88" s="23"/>
      <c r="E88" s="22"/>
      <c r="G88" s="22"/>
      <c r="H88" s="23"/>
      <c r="I88" s="23"/>
      <c r="J88" s="22"/>
    </row>
    <row r="89" spans="2:10" ht="13">
      <c r="B89" s="23"/>
      <c r="C89" s="23"/>
      <c r="D89" s="23"/>
      <c r="E89" s="22"/>
      <c r="G89" s="22"/>
      <c r="H89" s="23"/>
      <c r="I89" s="23"/>
      <c r="J89" s="22"/>
    </row>
    <row r="90" spans="2:10" ht="13">
      <c r="B90" s="23"/>
      <c r="C90" s="23"/>
      <c r="D90" s="23"/>
      <c r="E90" s="22"/>
      <c r="G90" s="22"/>
      <c r="H90" s="23"/>
      <c r="I90" s="23"/>
      <c r="J90" s="22"/>
    </row>
    <row r="91" spans="2:10" ht="13">
      <c r="B91" s="23"/>
      <c r="C91" s="23"/>
      <c r="D91" s="23"/>
      <c r="E91" s="22"/>
      <c r="G91" s="22"/>
      <c r="H91" s="23"/>
      <c r="I91" s="23"/>
      <c r="J91" s="22"/>
    </row>
    <row r="92" spans="2:10" ht="13">
      <c r="B92" s="23"/>
      <c r="C92" s="23"/>
      <c r="D92" s="23"/>
      <c r="E92" s="22"/>
      <c r="G92" s="22"/>
      <c r="H92" s="23"/>
      <c r="I92" s="23"/>
      <c r="J92" s="22"/>
    </row>
    <row r="93" spans="2:10" ht="13">
      <c r="B93" s="23"/>
      <c r="C93" s="23"/>
      <c r="D93" s="23"/>
      <c r="E93" s="22"/>
      <c r="G93" s="22"/>
      <c r="H93" s="23"/>
      <c r="I93" s="23"/>
      <c r="J93" s="22"/>
    </row>
    <row r="94" spans="2:10" ht="13">
      <c r="B94" s="23"/>
      <c r="C94" s="23"/>
      <c r="D94" s="23"/>
      <c r="E94" s="22"/>
      <c r="G94" s="22"/>
      <c r="H94" s="23"/>
      <c r="I94" s="23"/>
      <c r="J94" s="22"/>
    </row>
    <row r="95" spans="2:10" ht="13">
      <c r="B95" s="23"/>
      <c r="C95" s="23"/>
      <c r="D95" s="23"/>
      <c r="E95" s="22"/>
      <c r="G95" s="22"/>
      <c r="H95" s="23"/>
      <c r="I95" s="23"/>
      <c r="J95" s="22"/>
    </row>
    <row r="96" spans="2:10" ht="13">
      <c r="B96" s="23"/>
      <c r="C96" s="23"/>
      <c r="D96" s="23"/>
      <c r="E96" s="22"/>
      <c r="G96" s="22"/>
      <c r="H96" s="23"/>
      <c r="I96" s="23"/>
      <c r="J96" s="22"/>
    </row>
    <row r="97" spans="2:10" ht="13">
      <c r="B97" s="23"/>
      <c r="C97" s="23"/>
      <c r="D97" s="23"/>
      <c r="E97" s="22"/>
      <c r="G97" s="22"/>
      <c r="H97" s="23"/>
      <c r="I97" s="23"/>
      <c r="J97" s="22"/>
    </row>
    <row r="98" spans="2:10" ht="13">
      <c r="B98" s="23"/>
      <c r="C98" s="23"/>
      <c r="D98" s="23"/>
      <c r="E98" s="22"/>
      <c r="G98" s="22"/>
      <c r="H98" s="23"/>
      <c r="I98" s="23"/>
      <c r="J98" s="22"/>
    </row>
    <row r="99" spans="2:10" ht="13">
      <c r="B99" s="23"/>
      <c r="C99" s="23"/>
      <c r="D99" s="23"/>
      <c r="E99" s="22"/>
      <c r="G99" s="22"/>
      <c r="H99" s="23"/>
      <c r="I99" s="23"/>
      <c r="J99" s="22"/>
    </row>
    <row r="100" spans="2:10" ht="13">
      <c r="B100" s="23"/>
      <c r="C100" s="23"/>
      <c r="D100" s="23"/>
      <c r="E100" s="22"/>
      <c r="G100" s="22"/>
      <c r="H100" s="23"/>
      <c r="I100" s="23"/>
      <c r="J100" s="22"/>
    </row>
    <row r="101" spans="2:10" ht="13">
      <c r="B101" s="23"/>
      <c r="C101" s="23"/>
      <c r="D101" s="23"/>
      <c r="E101" s="22"/>
      <c r="G101" s="22"/>
      <c r="H101" s="23"/>
      <c r="I101" s="23"/>
      <c r="J101" s="22"/>
    </row>
    <row r="102" spans="2:10" ht="13">
      <c r="B102" s="23"/>
      <c r="C102" s="23"/>
      <c r="D102" s="23"/>
      <c r="E102" s="22"/>
      <c r="G102" s="22"/>
      <c r="H102" s="23"/>
      <c r="I102" s="23"/>
      <c r="J102" s="22"/>
    </row>
    <row r="103" spans="2:10" ht="13">
      <c r="B103" s="23"/>
      <c r="C103" s="23"/>
      <c r="D103" s="23"/>
      <c r="E103" s="22"/>
      <c r="G103" s="22"/>
      <c r="H103" s="23"/>
      <c r="I103" s="23"/>
      <c r="J103" s="22"/>
    </row>
    <row r="104" spans="2:10" ht="13">
      <c r="B104" s="23"/>
      <c r="C104" s="23"/>
      <c r="D104" s="23"/>
      <c r="E104" s="22"/>
      <c r="G104" s="22"/>
      <c r="H104" s="23"/>
      <c r="I104" s="23"/>
      <c r="J104" s="22"/>
    </row>
    <row r="105" spans="2:10" ht="13">
      <c r="B105" s="23"/>
      <c r="C105" s="23"/>
      <c r="D105" s="23"/>
      <c r="E105" s="22"/>
      <c r="G105" s="22"/>
      <c r="H105" s="23"/>
      <c r="I105" s="23"/>
      <c r="J105" s="22"/>
    </row>
    <row r="106" spans="2:10" ht="13">
      <c r="B106" s="23"/>
      <c r="C106" s="23"/>
      <c r="D106" s="23"/>
      <c r="E106" s="22"/>
      <c r="G106" s="22"/>
      <c r="H106" s="23"/>
      <c r="I106" s="23"/>
      <c r="J106" s="22"/>
    </row>
    <row r="107" spans="2:10" ht="13">
      <c r="B107" s="23"/>
      <c r="C107" s="23"/>
      <c r="D107" s="23"/>
      <c r="E107" s="22"/>
      <c r="G107" s="22"/>
      <c r="H107" s="23"/>
      <c r="I107" s="23"/>
      <c r="J107" s="22"/>
    </row>
    <row r="108" spans="2:10" ht="13">
      <c r="B108" s="23"/>
      <c r="C108" s="23"/>
      <c r="D108" s="23"/>
      <c r="E108" s="22"/>
      <c r="G108" s="22"/>
      <c r="H108" s="23"/>
      <c r="I108" s="23"/>
      <c r="J108" s="22"/>
    </row>
    <row r="109" spans="2:10" ht="13">
      <c r="B109" s="23"/>
      <c r="C109" s="23"/>
      <c r="D109" s="23"/>
      <c r="E109" s="22"/>
      <c r="G109" s="22"/>
      <c r="H109" s="23"/>
      <c r="I109" s="23"/>
      <c r="J109" s="22"/>
    </row>
    <row r="110" spans="2:10" ht="13">
      <c r="B110" s="23"/>
      <c r="C110" s="23"/>
      <c r="D110" s="23"/>
      <c r="E110" s="22"/>
      <c r="G110" s="22"/>
      <c r="H110" s="23"/>
      <c r="I110" s="23"/>
      <c r="J110" s="22"/>
    </row>
    <row r="111" spans="2:10" ht="13">
      <c r="B111" s="23"/>
      <c r="C111" s="23"/>
      <c r="D111" s="23"/>
      <c r="E111" s="22"/>
      <c r="G111" s="22"/>
      <c r="H111" s="23"/>
      <c r="I111" s="23"/>
      <c r="J111" s="22"/>
    </row>
    <row r="112" spans="2:10" ht="13">
      <c r="B112" s="23"/>
      <c r="C112" s="23"/>
      <c r="D112" s="23"/>
      <c r="E112" s="22"/>
      <c r="G112" s="22"/>
      <c r="H112" s="23"/>
      <c r="I112" s="23"/>
      <c r="J112" s="22"/>
    </row>
    <row r="113" spans="2:10" ht="13">
      <c r="B113" s="23"/>
      <c r="C113" s="23"/>
      <c r="D113" s="23"/>
      <c r="E113" s="22"/>
      <c r="G113" s="22"/>
      <c r="H113" s="23"/>
      <c r="I113" s="23"/>
      <c r="J113" s="22"/>
    </row>
    <row r="114" spans="2:10" ht="13">
      <c r="B114" s="23"/>
      <c r="C114" s="23"/>
      <c r="D114" s="23"/>
      <c r="E114" s="22"/>
      <c r="G114" s="22"/>
      <c r="H114" s="23"/>
      <c r="I114" s="23"/>
      <c r="J114" s="22"/>
    </row>
    <row r="115" spans="2:10" ht="13">
      <c r="B115" s="23"/>
      <c r="C115" s="23"/>
      <c r="D115" s="23"/>
      <c r="E115" s="22"/>
      <c r="G115" s="22"/>
      <c r="H115" s="23"/>
      <c r="I115" s="23"/>
      <c r="J115" s="22"/>
    </row>
    <row r="116" spans="2:10" ht="13">
      <c r="B116" s="23"/>
      <c r="C116" s="23"/>
      <c r="D116" s="23"/>
      <c r="E116" s="22"/>
      <c r="G116" s="22"/>
      <c r="H116" s="23"/>
      <c r="I116" s="23"/>
      <c r="J116" s="22"/>
    </row>
    <row r="117" spans="2:10" ht="13">
      <c r="B117" s="23"/>
      <c r="C117" s="23"/>
      <c r="D117" s="23"/>
      <c r="E117" s="22"/>
      <c r="G117" s="22"/>
      <c r="H117" s="23"/>
      <c r="I117" s="23"/>
      <c r="J117" s="22"/>
    </row>
    <row r="118" spans="2:10" ht="13">
      <c r="B118" s="23"/>
      <c r="C118" s="23"/>
      <c r="D118" s="23"/>
      <c r="E118" s="22"/>
      <c r="G118" s="22"/>
      <c r="H118" s="23"/>
      <c r="I118" s="23"/>
      <c r="J118" s="22"/>
    </row>
    <row r="119" spans="2:10" ht="13">
      <c r="B119" s="23"/>
      <c r="C119" s="23"/>
      <c r="D119" s="23"/>
      <c r="E119" s="22"/>
      <c r="G119" s="22"/>
      <c r="H119" s="23"/>
      <c r="I119" s="23"/>
      <c r="J119" s="22"/>
    </row>
    <row r="120" spans="2:10" ht="13">
      <c r="B120" s="23"/>
      <c r="C120" s="23"/>
      <c r="D120" s="23"/>
      <c r="E120" s="22"/>
      <c r="G120" s="22"/>
      <c r="H120" s="23"/>
      <c r="I120" s="23"/>
      <c r="J120" s="22"/>
    </row>
    <row r="121" spans="2:10" ht="13">
      <c r="B121" s="23"/>
      <c r="C121" s="23"/>
      <c r="D121" s="23"/>
      <c r="E121" s="22"/>
      <c r="G121" s="22"/>
      <c r="H121" s="23"/>
      <c r="I121" s="23"/>
      <c r="J121" s="22"/>
    </row>
    <row r="122" spans="2:10" ht="13">
      <c r="B122" s="23"/>
      <c r="C122" s="23"/>
      <c r="D122" s="23"/>
      <c r="E122" s="22"/>
      <c r="G122" s="22"/>
      <c r="H122" s="23"/>
      <c r="I122" s="23"/>
      <c r="J122" s="22"/>
    </row>
    <row r="123" spans="2:10" ht="13">
      <c r="B123" s="23"/>
      <c r="C123" s="23"/>
      <c r="D123" s="23"/>
      <c r="E123" s="22"/>
      <c r="G123" s="22"/>
      <c r="H123" s="23"/>
      <c r="I123" s="23"/>
      <c r="J123" s="22"/>
    </row>
    <row r="124" spans="2:10" ht="13">
      <c r="B124" s="23"/>
      <c r="C124" s="23"/>
      <c r="D124" s="23"/>
      <c r="E124" s="22"/>
      <c r="G124" s="22"/>
      <c r="H124" s="23"/>
      <c r="I124" s="23"/>
      <c r="J124" s="22"/>
    </row>
    <row r="125" spans="2:10" ht="13">
      <c r="B125" s="23"/>
      <c r="C125" s="23"/>
      <c r="D125" s="23"/>
      <c r="E125" s="22"/>
      <c r="G125" s="22"/>
      <c r="H125" s="23"/>
      <c r="I125" s="23"/>
      <c r="J125" s="22"/>
    </row>
    <row r="126" spans="2:10" ht="13">
      <c r="B126" s="23"/>
      <c r="C126" s="23"/>
      <c r="D126" s="23"/>
      <c r="E126" s="22"/>
      <c r="G126" s="22"/>
      <c r="H126" s="23"/>
      <c r="I126" s="23"/>
      <c r="J126" s="22"/>
    </row>
    <row r="127" spans="2:10" ht="13">
      <c r="B127" s="23"/>
      <c r="C127" s="23"/>
      <c r="D127" s="23"/>
      <c r="E127" s="22"/>
      <c r="G127" s="22"/>
      <c r="H127" s="23"/>
      <c r="I127" s="23"/>
      <c r="J127" s="22"/>
    </row>
    <row r="128" spans="2:10" ht="13">
      <c r="B128" s="23"/>
      <c r="C128" s="23"/>
      <c r="D128" s="23"/>
      <c r="E128" s="22"/>
      <c r="G128" s="22"/>
      <c r="H128" s="23"/>
      <c r="I128" s="23"/>
      <c r="J128" s="22"/>
    </row>
    <row r="129" spans="2:10" ht="13">
      <c r="B129" s="23"/>
      <c r="C129" s="23"/>
      <c r="D129" s="23"/>
      <c r="E129" s="22"/>
      <c r="G129" s="22"/>
      <c r="H129" s="23"/>
      <c r="I129" s="23"/>
      <c r="J129" s="22"/>
    </row>
    <row r="130" spans="2:10" ht="13">
      <c r="B130" s="23"/>
      <c r="C130" s="23"/>
      <c r="D130" s="23"/>
      <c r="E130" s="22"/>
      <c r="G130" s="22"/>
      <c r="H130" s="23"/>
      <c r="I130" s="23"/>
      <c r="J130" s="22"/>
    </row>
    <row r="131" spans="2:10" ht="13">
      <c r="B131" s="23"/>
      <c r="C131" s="23"/>
      <c r="D131" s="23"/>
      <c r="E131" s="22"/>
      <c r="G131" s="22"/>
      <c r="H131" s="23"/>
      <c r="I131" s="23"/>
      <c r="J131" s="22"/>
    </row>
    <row r="132" spans="2:10" ht="13">
      <c r="B132" s="23"/>
      <c r="C132" s="23"/>
      <c r="D132" s="23"/>
      <c r="E132" s="22"/>
      <c r="G132" s="22"/>
      <c r="H132" s="23"/>
      <c r="I132" s="23"/>
      <c r="J132" s="22"/>
    </row>
    <row r="133" spans="2:10" ht="13">
      <c r="B133" s="23"/>
      <c r="C133" s="23"/>
      <c r="D133" s="23"/>
      <c r="E133" s="22"/>
      <c r="G133" s="22"/>
      <c r="H133" s="23"/>
      <c r="I133" s="23"/>
      <c r="J133" s="22"/>
    </row>
    <row r="134" spans="2:10" ht="13">
      <c r="B134" s="23"/>
      <c r="C134" s="23"/>
      <c r="D134" s="23"/>
      <c r="E134" s="22"/>
      <c r="G134" s="22"/>
      <c r="H134" s="23"/>
      <c r="I134" s="23"/>
      <c r="J134" s="22"/>
    </row>
    <row r="135" spans="2:10" ht="13">
      <c r="B135" s="23"/>
      <c r="C135" s="23"/>
      <c r="D135" s="23"/>
      <c r="E135" s="22"/>
      <c r="G135" s="22"/>
      <c r="H135" s="23"/>
      <c r="I135" s="23"/>
      <c r="J135" s="22"/>
    </row>
    <row r="136" spans="2:10" ht="13">
      <c r="B136" s="23"/>
      <c r="C136" s="23"/>
      <c r="D136" s="23"/>
      <c r="E136" s="22"/>
      <c r="G136" s="22"/>
      <c r="H136" s="23"/>
      <c r="I136" s="23"/>
      <c r="J136" s="22"/>
    </row>
    <row r="137" spans="2:10" ht="13">
      <c r="B137" s="23"/>
      <c r="C137" s="23"/>
      <c r="D137" s="23"/>
      <c r="E137" s="22"/>
      <c r="G137" s="22"/>
      <c r="H137" s="23"/>
      <c r="I137" s="23"/>
      <c r="J137" s="22"/>
    </row>
    <row r="138" spans="2:10" ht="13">
      <c r="B138" s="23"/>
      <c r="C138" s="23"/>
      <c r="D138" s="23"/>
      <c r="E138" s="22"/>
      <c r="G138" s="22"/>
      <c r="H138" s="23"/>
      <c r="I138" s="23"/>
      <c r="J138" s="22"/>
    </row>
    <row r="139" spans="2:10" ht="13">
      <c r="B139" s="23"/>
      <c r="C139" s="23"/>
      <c r="D139" s="23"/>
      <c r="E139" s="22"/>
      <c r="G139" s="22"/>
      <c r="H139" s="23"/>
      <c r="I139" s="23"/>
      <c r="J139" s="22"/>
    </row>
    <row r="140" spans="2:10" ht="13">
      <c r="B140" s="23"/>
      <c r="C140" s="23"/>
      <c r="D140" s="23"/>
      <c r="E140" s="22"/>
      <c r="G140" s="22"/>
      <c r="H140" s="23"/>
      <c r="I140" s="23"/>
      <c r="J140" s="22"/>
    </row>
    <row r="141" spans="2:10" ht="13">
      <c r="B141" s="23"/>
      <c r="C141" s="23"/>
      <c r="D141" s="23"/>
      <c r="E141" s="22"/>
      <c r="G141" s="22"/>
      <c r="H141" s="23"/>
      <c r="I141" s="23"/>
      <c r="J141" s="22"/>
    </row>
    <row r="142" spans="2:10" ht="13">
      <c r="B142" s="23"/>
      <c r="C142" s="23"/>
      <c r="D142" s="23"/>
      <c r="E142" s="22"/>
      <c r="G142" s="22"/>
      <c r="H142" s="23"/>
      <c r="I142" s="23"/>
      <c r="J142" s="22"/>
    </row>
    <row r="143" spans="2:10" ht="13">
      <c r="B143" s="23"/>
      <c r="C143" s="23"/>
      <c r="D143" s="23"/>
      <c r="E143" s="22"/>
      <c r="G143" s="22"/>
      <c r="H143" s="23"/>
      <c r="I143" s="23"/>
      <c r="J143" s="22"/>
    </row>
    <row r="144" spans="2:10" ht="13">
      <c r="B144" s="23"/>
      <c r="C144" s="23"/>
      <c r="D144" s="23"/>
      <c r="E144" s="22"/>
      <c r="G144" s="22"/>
      <c r="H144" s="23"/>
      <c r="I144" s="23"/>
      <c r="J144" s="22"/>
    </row>
    <row r="145" spans="2:10" ht="13">
      <c r="B145" s="23"/>
      <c r="C145" s="23"/>
      <c r="D145" s="23"/>
      <c r="E145" s="22"/>
      <c r="G145" s="22"/>
      <c r="H145" s="23"/>
      <c r="I145" s="23"/>
      <c r="J145" s="22"/>
    </row>
    <row r="146" spans="2:10" ht="13">
      <c r="B146" s="23"/>
      <c r="C146" s="23"/>
      <c r="D146" s="23"/>
      <c r="E146" s="22"/>
      <c r="G146" s="22"/>
      <c r="H146" s="23"/>
      <c r="I146" s="23"/>
      <c r="J146" s="22"/>
    </row>
    <row r="147" spans="2:10" ht="13">
      <c r="B147" s="23"/>
      <c r="C147" s="23"/>
      <c r="D147" s="23"/>
      <c r="E147" s="22"/>
      <c r="G147" s="22"/>
      <c r="H147" s="23"/>
      <c r="I147" s="23"/>
      <c r="J147" s="22"/>
    </row>
    <row r="148" spans="2:10" ht="13">
      <c r="B148" s="23"/>
      <c r="C148" s="23"/>
      <c r="D148" s="23"/>
      <c r="E148" s="22"/>
      <c r="G148" s="22"/>
      <c r="H148" s="23"/>
      <c r="I148" s="23"/>
      <c r="J148" s="22"/>
    </row>
    <row r="149" spans="2:10" ht="13">
      <c r="B149" s="23"/>
      <c r="C149" s="23"/>
      <c r="D149" s="23"/>
      <c r="E149" s="22"/>
      <c r="G149" s="22"/>
      <c r="H149" s="23"/>
      <c r="I149" s="23"/>
      <c r="J149" s="22"/>
    </row>
    <row r="150" spans="2:10" ht="13">
      <c r="B150" s="23"/>
      <c r="C150" s="23"/>
      <c r="D150" s="23"/>
      <c r="E150" s="22"/>
      <c r="G150" s="22"/>
      <c r="H150" s="23"/>
      <c r="I150" s="23"/>
      <c r="J150" s="22"/>
    </row>
    <row r="151" spans="2:10" ht="13">
      <c r="B151" s="23"/>
      <c r="C151" s="23"/>
      <c r="D151" s="23"/>
      <c r="E151" s="22"/>
      <c r="G151" s="22"/>
      <c r="H151" s="23"/>
      <c r="I151" s="23"/>
      <c r="J151" s="22"/>
    </row>
    <row r="152" spans="2:10" ht="13">
      <c r="B152" s="23"/>
      <c r="C152" s="23"/>
      <c r="D152" s="23"/>
      <c r="E152" s="22"/>
      <c r="G152" s="22"/>
      <c r="H152" s="23"/>
      <c r="I152" s="23"/>
      <c r="J152" s="22"/>
    </row>
    <row r="153" spans="2:10" ht="13">
      <c r="B153" s="23"/>
      <c r="C153" s="23"/>
      <c r="D153" s="23"/>
      <c r="E153" s="22"/>
      <c r="G153" s="22"/>
      <c r="H153" s="23"/>
      <c r="I153" s="23"/>
      <c r="J153" s="22"/>
    </row>
    <row r="154" spans="2:10" ht="13">
      <c r="B154" s="23"/>
      <c r="C154" s="23"/>
      <c r="D154" s="23"/>
      <c r="E154" s="22"/>
      <c r="G154" s="22"/>
      <c r="H154" s="23"/>
      <c r="I154" s="23"/>
      <c r="J154" s="22"/>
    </row>
    <row r="155" spans="2:10" ht="13">
      <c r="B155" s="23"/>
      <c r="C155" s="23"/>
      <c r="D155" s="23"/>
      <c r="E155" s="22"/>
      <c r="G155" s="22"/>
      <c r="H155" s="23"/>
      <c r="I155" s="23"/>
      <c r="J155" s="22"/>
    </row>
    <row r="156" spans="2:10" ht="13">
      <c r="B156" s="23"/>
      <c r="C156" s="23"/>
      <c r="D156" s="23"/>
      <c r="E156" s="22"/>
      <c r="G156" s="22"/>
      <c r="H156" s="23"/>
      <c r="I156" s="23"/>
      <c r="J156" s="22"/>
    </row>
    <row r="157" spans="2:10" ht="13">
      <c r="B157" s="23"/>
      <c r="C157" s="23"/>
      <c r="D157" s="23"/>
      <c r="E157" s="22"/>
      <c r="G157" s="22"/>
      <c r="H157" s="23"/>
      <c r="I157" s="23"/>
      <c r="J157" s="22"/>
    </row>
    <row r="158" spans="2:10" ht="13">
      <c r="B158" s="23"/>
      <c r="C158" s="23"/>
      <c r="D158" s="23"/>
      <c r="E158" s="22"/>
      <c r="G158" s="22"/>
      <c r="H158" s="23"/>
      <c r="I158" s="23"/>
      <c r="J158" s="22"/>
    </row>
    <row r="159" spans="2:10" ht="13">
      <c r="B159" s="23"/>
      <c r="C159" s="23"/>
      <c r="D159" s="23"/>
      <c r="E159" s="22"/>
      <c r="G159" s="22"/>
      <c r="H159" s="23"/>
      <c r="I159" s="23"/>
      <c r="J159" s="22"/>
    </row>
    <row r="160" spans="2:10" ht="13">
      <c r="B160" s="23"/>
      <c r="C160" s="23"/>
      <c r="D160" s="23"/>
      <c r="E160" s="22"/>
      <c r="G160" s="22"/>
      <c r="H160" s="23"/>
      <c r="I160" s="23"/>
      <c r="J160" s="22"/>
    </row>
    <row r="161" spans="2:10" ht="13">
      <c r="B161" s="23"/>
      <c r="C161" s="23"/>
      <c r="D161" s="23"/>
      <c r="E161" s="22"/>
      <c r="G161" s="22"/>
      <c r="H161" s="23"/>
      <c r="I161" s="23"/>
      <c r="J161" s="22"/>
    </row>
    <row r="162" spans="2:10" ht="13">
      <c r="B162" s="23"/>
      <c r="C162" s="23"/>
      <c r="D162" s="23"/>
      <c r="E162" s="22"/>
      <c r="G162" s="22"/>
      <c r="H162" s="23"/>
      <c r="I162" s="23"/>
      <c r="J162" s="22"/>
    </row>
    <row r="163" spans="2:10" ht="13">
      <c r="B163" s="23"/>
      <c r="C163" s="23"/>
      <c r="D163" s="23"/>
      <c r="E163" s="22"/>
      <c r="G163" s="22"/>
      <c r="H163" s="23"/>
      <c r="I163" s="23"/>
      <c r="J163" s="22"/>
    </row>
    <row r="164" spans="2:10" ht="13">
      <c r="B164" s="23"/>
      <c r="C164" s="23"/>
      <c r="D164" s="23"/>
      <c r="E164" s="22"/>
      <c r="G164" s="22"/>
      <c r="H164" s="23"/>
      <c r="I164" s="23"/>
      <c r="J164" s="22"/>
    </row>
    <row r="165" spans="2:10" ht="13">
      <c r="B165" s="23"/>
      <c r="C165" s="23"/>
      <c r="D165" s="23"/>
      <c r="E165" s="22"/>
      <c r="G165" s="22"/>
      <c r="H165" s="23"/>
      <c r="I165" s="23"/>
      <c r="J165" s="22"/>
    </row>
    <row r="166" spans="2:10" ht="13">
      <c r="B166" s="23"/>
      <c r="C166" s="23"/>
      <c r="D166" s="23"/>
      <c r="E166" s="22"/>
      <c r="G166" s="22"/>
      <c r="H166" s="23"/>
      <c r="I166" s="23"/>
      <c r="J166" s="22"/>
    </row>
    <row r="167" spans="2:10" ht="13">
      <c r="B167" s="23"/>
      <c r="C167" s="23"/>
      <c r="D167" s="23"/>
      <c r="E167" s="22"/>
      <c r="G167" s="22"/>
      <c r="H167" s="23"/>
      <c r="I167" s="23"/>
      <c r="J167" s="22"/>
    </row>
    <row r="168" spans="2:10" ht="13">
      <c r="B168" s="23"/>
      <c r="C168" s="23"/>
      <c r="D168" s="23"/>
      <c r="E168" s="22"/>
      <c r="G168" s="22"/>
      <c r="H168" s="23"/>
      <c r="I168" s="23"/>
      <c r="J168" s="22"/>
    </row>
    <row r="169" spans="2:10" ht="13">
      <c r="B169" s="23"/>
      <c r="C169" s="23"/>
      <c r="D169" s="23"/>
      <c r="E169" s="22"/>
      <c r="G169" s="22"/>
      <c r="H169" s="23"/>
      <c r="I169" s="23"/>
      <c r="J169" s="22"/>
    </row>
    <row r="170" spans="2:10" ht="13">
      <c r="B170" s="23"/>
      <c r="C170" s="23"/>
      <c r="D170" s="23"/>
      <c r="E170" s="22"/>
      <c r="G170" s="22"/>
      <c r="H170" s="23"/>
      <c r="I170" s="23"/>
      <c r="J170" s="22"/>
    </row>
    <row r="171" spans="2:10" ht="13">
      <c r="B171" s="23"/>
      <c r="C171" s="23"/>
      <c r="D171" s="23"/>
      <c r="E171" s="22"/>
      <c r="G171" s="22"/>
      <c r="H171" s="23"/>
      <c r="I171" s="23"/>
      <c r="J171" s="22"/>
    </row>
    <row r="172" spans="2:10" ht="13">
      <c r="B172" s="23"/>
      <c r="C172" s="23"/>
      <c r="D172" s="23"/>
      <c r="E172" s="22"/>
      <c r="G172" s="22"/>
      <c r="H172" s="23"/>
      <c r="I172" s="23"/>
      <c r="J172" s="22"/>
    </row>
    <row r="173" spans="2:10" ht="13">
      <c r="B173" s="23"/>
      <c r="C173" s="23"/>
      <c r="D173" s="23"/>
      <c r="E173" s="22"/>
      <c r="G173" s="22"/>
      <c r="H173" s="23"/>
      <c r="I173" s="23"/>
      <c r="J173" s="22"/>
    </row>
    <row r="174" spans="2:10" ht="13">
      <c r="B174" s="23"/>
      <c r="C174" s="23"/>
      <c r="D174" s="23"/>
      <c r="E174" s="22"/>
      <c r="G174" s="22"/>
      <c r="H174" s="23"/>
      <c r="I174" s="23"/>
      <c r="J174" s="22"/>
    </row>
    <row r="175" spans="2:10" ht="13">
      <c r="B175" s="23"/>
      <c r="C175" s="23"/>
      <c r="D175" s="23"/>
      <c r="E175" s="22"/>
      <c r="G175" s="22"/>
      <c r="H175" s="23"/>
      <c r="I175" s="23"/>
      <c r="J175" s="22"/>
    </row>
    <row r="176" spans="2:10" ht="13">
      <c r="B176" s="23"/>
      <c r="C176" s="23"/>
      <c r="D176" s="23"/>
      <c r="E176" s="22"/>
      <c r="G176" s="22"/>
      <c r="H176" s="23"/>
      <c r="I176" s="23"/>
      <c r="J176" s="22"/>
    </row>
    <row r="177" spans="2:10" ht="13">
      <c r="B177" s="23"/>
      <c r="C177" s="23"/>
      <c r="D177" s="23"/>
      <c r="E177" s="22"/>
      <c r="G177" s="22"/>
      <c r="H177" s="23"/>
      <c r="I177" s="23"/>
      <c r="J177" s="22"/>
    </row>
    <row r="178" spans="2:10" ht="13">
      <c r="B178" s="23"/>
      <c r="C178" s="23"/>
      <c r="D178" s="23"/>
      <c r="E178" s="22"/>
      <c r="G178" s="22"/>
      <c r="H178" s="23"/>
      <c r="I178" s="23"/>
      <c r="J178" s="22"/>
    </row>
    <row r="179" spans="2:10" ht="13">
      <c r="B179" s="23"/>
      <c r="C179" s="23"/>
      <c r="D179" s="23"/>
      <c r="E179" s="22"/>
      <c r="G179" s="22"/>
      <c r="H179" s="23"/>
      <c r="I179" s="23"/>
      <c r="J179" s="22"/>
    </row>
    <row r="180" spans="2:10" ht="13">
      <c r="B180" s="23"/>
      <c r="C180" s="23"/>
      <c r="D180" s="23"/>
      <c r="E180" s="22"/>
      <c r="G180" s="22"/>
      <c r="H180" s="23"/>
      <c r="I180" s="23"/>
      <c r="J180" s="22"/>
    </row>
    <row r="181" spans="2:10" ht="13">
      <c r="B181" s="23"/>
      <c r="C181" s="23"/>
      <c r="D181" s="23"/>
      <c r="E181" s="22"/>
      <c r="G181" s="22"/>
      <c r="H181" s="23"/>
      <c r="I181" s="23"/>
      <c r="J181" s="22"/>
    </row>
    <row r="182" spans="2:10" ht="13">
      <c r="B182" s="23"/>
      <c r="C182" s="23"/>
      <c r="D182" s="23"/>
      <c r="E182" s="22"/>
      <c r="G182" s="22"/>
      <c r="H182" s="23"/>
      <c r="I182" s="23"/>
      <c r="J182" s="22"/>
    </row>
    <row r="183" spans="2:10" ht="13">
      <c r="B183" s="23"/>
      <c r="C183" s="23"/>
      <c r="D183" s="23"/>
      <c r="E183" s="22"/>
      <c r="G183" s="22"/>
      <c r="H183" s="23"/>
      <c r="I183" s="23"/>
      <c r="J183" s="22"/>
    </row>
    <row r="184" spans="2:10" ht="13">
      <c r="B184" s="23"/>
      <c r="C184" s="23"/>
      <c r="D184" s="23"/>
      <c r="E184" s="22"/>
      <c r="G184" s="22"/>
      <c r="H184" s="23"/>
      <c r="I184" s="23"/>
      <c r="J184" s="22"/>
    </row>
    <row r="185" spans="2:10" ht="13">
      <c r="B185" s="23"/>
      <c r="C185" s="23"/>
      <c r="D185" s="23"/>
      <c r="E185" s="22"/>
      <c r="G185" s="22"/>
      <c r="H185" s="23"/>
      <c r="I185" s="23"/>
      <c r="J185" s="22"/>
    </row>
    <row r="186" spans="2:10" ht="13">
      <c r="B186" s="23"/>
      <c r="C186" s="23"/>
      <c r="D186" s="23"/>
      <c r="E186" s="22"/>
      <c r="G186" s="22"/>
      <c r="H186" s="23"/>
      <c r="I186" s="23"/>
      <c r="J186" s="22"/>
    </row>
    <row r="187" spans="2:10" ht="13">
      <c r="B187" s="23"/>
      <c r="C187" s="23"/>
      <c r="D187" s="23"/>
      <c r="E187" s="22"/>
      <c r="G187" s="22"/>
      <c r="H187" s="23"/>
      <c r="I187" s="23"/>
      <c r="J187" s="22"/>
    </row>
    <row r="188" spans="2:10" ht="13">
      <c r="B188" s="23"/>
      <c r="C188" s="23"/>
      <c r="D188" s="23"/>
      <c r="E188" s="22"/>
      <c r="G188" s="22"/>
      <c r="H188" s="23"/>
      <c r="I188" s="23"/>
      <c r="J188" s="22"/>
    </row>
    <row r="189" spans="2:10" ht="13">
      <c r="B189" s="23"/>
      <c r="C189" s="23"/>
      <c r="D189" s="23"/>
      <c r="E189" s="22"/>
      <c r="G189" s="22"/>
      <c r="H189" s="23"/>
      <c r="I189" s="23"/>
      <c r="J189" s="22"/>
    </row>
    <row r="190" spans="2:10" ht="13">
      <c r="B190" s="23"/>
      <c r="C190" s="23"/>
      <c r="D190" s="23"/>
      <c r="E190" s="22"/>
      <c r="G190" s="22"/>
      <c r="H190" s="23"/>
      <c r="I190" s="23"/>
      <c r="J190" s="22"/>
    </row>
    <row r="191" spans="2:10" ht="13">
      <c r="B191" s="23"/>
      <c r="C191" s="23"/>
      <c r="D191" s="23"/>
      <c r="E191" s="22"/>
      <c r="G191" s="22"/>
      <c r="H191" s="23"/>
      <c r="I191" s="23"/>
      <c r="J191" s="22"/>
    </row>
    <row r="192" spans="2:10" ht="13">
      <c r="B192" s="23"/>
      <c r="C192" s="23"/>
      <c r="D192" s="23"/>
      <c r="E192" s="22"/>
      <c r="G192" s="22"/>
      <c r="H192" s="23"/>
      <c r="I192" s="23"/>
      <c r="J192" s="22"/>
    </row>
    <row r="193" spans="2:10" ht="13">
      <c r="B193" s="23"/>
      <c r="C193" s="23"/>
      <c r="D193" s="23"/>
      <c r="E193" s="22"/>
      <c r="G193" s="22"/>
      <c r="H193" s="23"/>
      <c r="I193" s="23"/>
      <c r="J193" s="22"/>
    </row>
    <row r="194" spans="2:10" ht="13">
      <c r="B194" s="23"/>
      <c r="C194" s="23"/>
      <c r="D194" s="23"/>
      <c r="E194" s="22"/>
      <c r="G194" s="22"/>
      <c r="H194" s="23"/>
      <c r="I194" s="23"/>
      <c r="J194" s="22"/>
    </row>
    <row r="195" spans="2:10" ht="13">
      <c r="B195" s="23"/>
      <c r="C195" s="23"/>
      <c r="D195" s="23"/>
      <c r="E195" s="22"/>
      <c r="G195" s="22"/>
      <c r="H195" s="23"/>
      <c r="I195" s="23"/>
      <c r="J195" s="22"/>
    </row>
    <row r="196" spans="2:10" ht="13">
      <c r="B196" s="23"/>
      <c r="C196" s="23"/>
      <c r="D196" s="23"/>
      <c r="E196" s="22"/>
      <c r="G196" s="22"/>
      <c r="H196" s="23"/>
      <c r="I196" s="23"/>
      <c r="J196" s="22"/>
    </row>
    <row r="197" spans="2:10" ht="13">
      <c r="B197" s="23"/>
      <c r="C197" s="23"/>
      <c r="D197" s="23"/>
      <c r="E197" s="22"/>
      <c r="G197" s="22"/>
      <c r="H197" s="23"/>
      <c r="I197" s="23"/>
      <c r="J197" s="22"/>
    </row>
    <row r="198" spans="2:10" ht="13">
      <c r="B198" s="23"/>
      <c r="C198" s="23"/>
      <c r="D198" s="23"/>
      <c r="E198" s="22"/>
      <c r="G198" s="22"/>
      <c r="H198" s="23"/>
      <c r="I198" s="23"/>
      <c r="J198" s="22"/>
    </row>
    <row r="199" spans="2:10" ht="13">
      <c r="B199" s="23"/>
      <c r="C199" s="23"/>
      <c r="D199" s="23"/>
      <c r="E199" s="22"/>
      <c r="G199" s="22"/>
      <c r="H199" s="23"/>
      <c r="I199" s="23"/>
      <c r="J199" s="22"/>
    </row>
    <row r="200" spans="2:10" ht="13">
      <c r="B200" s="23"/>
      <c r="C200" s="23"/>
      <c r="D200" s="23"/>
      <c r="E200" s="22"/>
      <c r="G200" s="22"/>
      <c r="H200" s="23"/>
      <c r="I200" s="23"/>
      <c r="J200" s="22"/>
    </row>
    <row r="201" spans="2:10" ht="13">
      <c r="B201" s="23"/>
      <c r="C201" s="23"/>
      <c r="D201" s="23"/>
      <c r="E201" s="22"/>
      <c r="G201" s="22"/>
      <c r="H201" s="23"/>
      <c r="I201" s="23"/>
      <c r="J201" s="22"/>
    </row>
    <row r="202" spans="2:10" ht="13">
      <c r="B202" s="23"/>
      <c r="C202" s="23"/>
      <c r="D202" s="23"/>
      <c r="E202" s="22"/>
      <c r="G202" s="22"/>
      <c r="H202" s="23"/>
      <c r="I202" s="23"/>
      <c r="J202" s="22"/>
    </row>
    <row r="203" spans="2:10" ht="13">
      <c r="B203" s="23"/>
      <c r="C203" s="23"/>
      <c r="D203" s="23"/>
      <c r="E203" s="22"/>
      <c r="G203" s="22"/>
      <c r="H203" s="23"/>
      <c r="I203" s="23"/>
      <c r="J203" s="22"/>
    </row>
    <row r="204" spans="2:10" ht="13">
      <c r="B204" s="23"/>
      <c r="C204" s="23"/>
      <c r="D204" s="23"/>
      <c r="E204" s="22"/>
      <c r="G204" s="22"/>
      <c r="H204" s="23"/>
      <c r="I204" s="23"/>
      <c r="J204" s="22"/>
    </row>
    <row r="205" spans="2:10" ht="13">
      <c r="B205" s="23"/>
      <c r="C205" s="23"/>
      <c r="D205" s="23"/>
      <c r="E205" s="22"/>
      <c r="G205" s="22"/>
      <c r="H205" s="23"/>
      <c r="I205" s="23"/>
      <c r="J205" s="22"/>
    </row>
    <row r="206" spans="2:10" ht="13">
      <c r="B206" s="23"/>
      <c r="C206" s="23"/>
      <c r="D206" s="23"/>
      <c r="E206" s="22"/>
      <c r="G206" s="22"/>
      <c r="H206" s="23"/>
      <c r="I206" s="23"/>
      <c r="J206" s="22"/>
    </row>
    <row r="207" spans="2:10" ht="13">
      <c r="B207" s="23"/>
      <c r="C207" s="23"/>
      <c r="D207" s="23"/>
      <c r="E207" s="22"/>
      <c r="G207" s="22"/>
      <c r="H207" s="23"/>
      <c r="I207" s="23"/>
      <c r="J207" s="22"/>
    </row>
    <row r="208" spans="2:10" ht="13">
      <c r="B208" s="23"/>
      <c r="C208" s="23"/>
      <c r="D208" s="23"/>
      <c r="E208" s="22"/>
      <c r="G208" s="22"/>
      <c r="H208" s="23"/>
      <c r="I208" s="23"/>
      <c r="J208" s="22"/>
    </row>
    <row r="209" spans="2:10" ht="13">
      <c r="B209" s="23"/>
      <c r="C209" s="23"/>
      <c r="D209" s="23"/>
      <c r="E209" s="22"/>
      <c r="G209" s="22"/>
      <c r="H209" s="23"/>
      <c r="I209" s="23"/>
      <c r="J209" s="22"/>
    </row>
    <row r="210" spans="2:10" ht="13">
      <c r="B210" s="23"/>
      <c r="C210" s="23"/>
      <c r="D210" s="23"/>
      <c r="E210" s="22"/>
      <c r="G210" s="22"/>
      <c r="H210" s="23"/>
      <c r="I210" s="23"/>
      <c r="J210" s="22"/>
    </row>
    <row r="211" spans="2:10" ht="13">
      <c r="B211" s="23"/>
      <c r="C211" s="23"/>
      <c r="D211" s="23"/>
      <c r="E211" s="22"/>
      <c r="G211" s="22"/>
      <c r="H211" s="23"/>
      <c r="I211" s="23"/>
      <c r="J211" s="22"/>
    </row>
    <row r="212" spans="2:10" ht="13">
      <c r="B212" s="23"/>
      <c r="C212" s="23"/>
      <c r="D212" s="23"/>
      <c r="E212" s="22"/>
      <c r="G212" s="22"/>
      <c r="H212" s="23"/>
      <c r="I212" s="23"/>
      <c r="J212" s="22"/>
    </row>
    <row r="213" spans="2:10" ht="13">
      <c r="B213" s="23"/>
      <c r="C213" s="23"/>
      <c r="D213" s="23"/>
      <c r="E213" s="22"/>
      <c r="G213" s="22"/>
      <c r="H213" s="23"/>
      <c r="I213" s="23"/>
      <c r="J213" s="22"/>
    </row>
    <row r="214" spans="2:10" ht="13">
      <c r="B214" s="23"/>
      <c r="C214" s="23"/>
      <c r="D214" s="23"/>
      <c r="E214" s="22"/>
      <c r="G214" s="22"/>
      <c r="H214" s="23"/>
      <c r="I214" s="23"/>
      <c r="J214" s="22"/>
    </row>
    <row r="215" spans="2:10" ht="13">
      <c r="B215" s="23"/>
      <c r="C215" s="23"/>
      <c r="D215" s="23"/>
      <c r="E215" s="22"/>
      <c r="G215" s="22"/>
      <c r="H215" s="23"/>
      <c r="I215" s="23"/>
      <c r="J215" s="22"/>
    </row>
    <row r="216" spans="2:10" ht="13">
      <c r="B216" s="23"/>
      <c r="C216" s="23"/>
      <c r="D216" s="23"/>
      <c r="E216" s="22"/>
      <c r="G216" s="22"/>
      <c r="H216" s="23"/>
      <c r="I216" s="23"/>
      <c r="J216" s="22"/>
    </row>
    <row r="217" spans="2:10" ht="13">
      <c r="B217" s="23"/>
      <c r="C217" s="23"/>
      <c r="D217" s="23"/>
      <c r="E217" s="22"/>
      <c r="G217" s="22"/>
      <c r="H217" s="23"/>
      <c r="I217" s="23"/>
      <c r="J217" s="22"/>
    </row>
    <row r="218" spans="2:10" ht="13">
      <c r="B218" s="23"/>
      <c r="C218" s="23"/>
      <c r="D218" s="23"/>
      <c r="E218" s="22"/>
      <c r="G218" s="22"/>
      <c r="H218" s="23"/>
      <c r="I218" s="23"/>
      <c r="J218" s="22"/>
    </row>
    <row r="219" spans="2:10" ht="13">
      <c r="B219" s="23"/>
      <c r="C219" s="23"/>
      <c r="D219" s="23"/>
      <c r="E219" s="22"/>
      <c r="G219" s="22"/>
      <c r="H219" s="23"/>
      <c r="I219" s="23"/>
      <c r="J219" s="22"/>
    </row>
    <row r="220" spans="2:10" ht="13">
      <c r="B220" s="23"/>
      <c r="C220" s="23"/>
      <c r="D220" s="23"/>
      <c r="E220" s="22"/>
      <c r="G220" s="22"/>
      <c r="H220" s="23"/>
      <c r="I220" s="23"/>
      <c r="J220" s="22"/>
    </row>
    <row r="221" spans="2:10" ht="13">
      <c r="B221" s="23"/>
      <c r="C221" s="23"/>
      <c r="D221" s="23"/>
      <c r="E221" s="22"/>
      <c r="G221" s="22"/>
      <c r="H221" s="23"/>
      <c r="I221" s="23"/>
      <c r="J221" s="22"/>
    </row>
    <row r="222" spans="2:10" ht="13">
      <c r="B222" s="23"/>
      <c r="C222" s="23"/>
      <c r="D222" s="23"/>
      <c r="E222" s="22"/>
      <c r="G222" s="22"/>
      <c r="H222" s="23"/>
      <c r="I222" s="23"/>
      <c r="J222" s="22"/>
    </row>
    <row r="223" spans="2:10" ht="13">
      <c r="B223" s="23"/>
      <c r="C223" s="23"/>
      <c r="D223" s="23"/>
      <c r="E223" s="22"/>
      <c r="G223" s="22"/>
      <c r="H223" s="23"/>
      <c r="I223" s="23"/>
      <c r="J223" s="22"/>
    </row>
    <row r="224" spans="2:10" ht="13">
      <c r="B224" s="23"/>
      <c r="C224" s="23"/>
      <c r="D224" s="23"/>
      <c r="E224" s="22"/>
      <c r="G224" s="22"/>
      <c r="H224" s="23"/>
      <c r="I224" s="23"/>
      <c r="J224" s="22"/>
    </row>
    <row r="225" spans="2:10" ht="13">
      <c r="B225" s="23"/>
      <c r="C225" s="23"/>
      <c r="D225" s="23"/>
      <c r="E225" s="22"/>
      <c r="G225" s="22"/>
      <c r="H225" s="23"/>
      <c r="I225" s="23"/>
      <c r="J225" s="22"/>
    </row>
    <row r="226" spans="2:10" ht="13">
      <c r="B226" s="23"/>
      <c r="C226" s="23"/>
      <c r="D226" s="23"/>
      <c r="E226" s="22"/>
      <c r="G226" s="22"/>
      <c r="H226" s="23"/>
      <c r="I226" s="23"/>
      <c r="J226" s="22"/>
    </row>
    <row r="227" spans="2:10" ht="13">
      <c r="B227" s="23"/>
      <c r="C227" s="23"/>
      <c r="D227" s="23"/>
      <c r="E227" s="22"/>
      <c r="G227" s="22"/>
      <c r="H227" s="23"/>
      <c r="I227" s="23"/>
      <c r="J227" s="22"/>
    </row>
    <row r="228" spans="2:10" ht="13">
      <c r="B228" s="23"/>
      <c r="C228" s="23"/>
      <c r="D228" s="23"/>
      <c r="E228" s="22"/>
      <c r="G228" s="22"/>
      <c r="H228" s="23"/>
      <c r="I228" s="23"/>
      <c r="J228" s="22"/>
    </row>
    <row r="229" spans="2:10" ht="13">
      <c r="B229" s="23"/>
      <c r="C229" s="23"/>
      <c r="D229" s="23"/>
      <c r="E229" s="22"/>
      <c r="G229" s="22"/>
      <c r="H229" s="23"/>
      <c r="I229" s="23"/>
      <c r="J229" s="22"/>
    </row>
    <row r="230" spans="2:10" ht="13">
      <c r="B230" s="23"/>
      <c r="C230" s="23"/>
      <c r="D230" s="23"/>
      <c r="E230" s="22"/>
      <c r="G230" s="22"/>
      <c r="H230" s="23"/>
      <c r="I230" s="23"/>
      <c r="J230" s="22"/>
    </row>
    <row r="231" spans="2:10" ht="13">
      <c r="B231" s="23"/>
      <c r="C231" s="23"/>
      <c r="D231" s="23"/>
      <c r="E231" s="22"/>
      <c r="G231" s="22"/>
      <c r="H231" s="23"/>
      <c r="I231" s="23"/>
      <c r="J231" s="22"/>
    </row>
    <row r="232" spans="2:10" ht="13">
      <c r="B232" s="23"/>
      <c r="C232" s="23"/>
      <c r="D232" s="23"/>
      <c r="E232" s="22"/>
      <c r="G232" s="22"/>
      <c r="H232" s="23"/>
      <c r="I232" s="23"/>
      <c r="J232" s="22"/>
    </row>
    <row r="233" spans="2:10" ht="13">
      <c r="B233" s="23"/>
      <c r="C233" s="23"/>
      <c r="D233" s="23"/>
      <c r="E233" s="22"/>
      <c r="G233" s="22"/>
      <c r="H233" s="23"/>
      <c r="I233" s="23"/>
      <c r="J233" s="22"/>
    </row>
    <row r="234" spans="2:10" ht="13">
      <c r="B234" s="23"/>
      <c r="C234" s="23"/>
      <c r="D234" s="23"/>
      <c r="E234" s="22"/>
      <c r="G234" s="22"/>
      <c r="H234" s="23"/>
      <c r="I234" s="23"/>
      <c r="J234" s="22"/>
    </row>
    <row r="235" spans="2:10" ht="13">
      <c r="B235" s="23"/>
      <c r="C235" s="23"/>
      <c r="D235" s="23"/>
      <c r="E235" s="22"/>
      <c r="G235" s="22"/>
      <c r="H235" s="23"/>
      <c r="I235" s="23"/>
      <c r="J235" s="22"/>
    </row>
    <row r="236" spans="2:10" ht="13">
      <c r="B236" s="23"/>
      <c r="C236" s="23"/>
      <c r="D236" s="23"/>
      <c r="E236" s="22"/>
      <c r="G236" s="22"/>
      <c r="H236" s="23"/>
      <c r="I236" s="23"/>
      <c r="J236" s="22"/>
    </row>
    <row r="237" spans="2:10" ht="13">
      <c r="B237" s="23"/>
      <c r="C237" s="23"/>
      <c r="D237" s="23"/>
      <c r="E237" s="22"/>
      <c r="G237" s="22"/>
      <c r="H237" s="23"/>
      <c r="I237" s="23"/>
      <c r="J237" s="22"/>
    </row>
    <row r="238" spans="2:10" ht="13">
      <c r="B238" s="23"/>
      <c r="C238" s="23"/>
      <c r="D238" s="23"/>
      <c r="E238" s="22"/>
      <c r="G238" s="22"/>
      <c r="H238" s="23"/>
      <c r="I238" s="23"/>
      <c r="J238" s="22"/>
    </row>
    <row r="239" spans="2:10" ht="13">
      <c r="B239" s="23"/>
      <c r="C239" s="23"/>
      <c r="D239" s="23"/>
      <c r="E239" s="22"/>
      <c r="G239" s="22"/>
      <c r="H239" s="23"/>
      <c r="I239" s="23"/>
      <c r="J239" s="22"/>
    </row>
    <row r="240" spans="2:10" ht="13">
      <c r="B240" s="23"/>
      <c r="C240" s="23"/>
      <c r="D240" s="23"/>
      <c r="E240" s="22"/>
      <c r="G240" s="22"/>
      <c r="H240" s="23"/>
      <c r="I240" s="23"/>
      <c r="J240" s="22"/>
    </row>
    <row r="241" spans="2:10" ht="13">
      <c r="B241" s="23"/>
      <c r="C241" s="23"/>
      <c r="D241" s="23"/>
      <c r="E241" s="22"/>
      <c r="G241" s="22"/>
      <c r="H241" s="23"/>
      <c r="I241" s="23"/>
      <c r="J241" s="22"/>
    </row>
    <row r="242" spans="2:10" ht="13">
      <c r="B242" s="23"/>
      <c r="C242" s="23"/>
      <c r="D242" s="23"/>
      <c r="E242" s="22"/>
      <c r="G242" s="22"/>
      <c r="H242" s="23"/>
      <c r="I242" s="23"/>
      <c r="J242" s="22"/>
    </row>
    <row r="243" spans="2:10" ht="13">
      <c r="B243" s="23"/>
      <c r="C243" s="23"/>
      <c r="D243" s="23"/>
      <c r="E243" s="22"/>
      <c r="G243" s="22"/>
      <c r="H243" s="23"/>
      <c r="I243" s="23"/>
      <c r="J243" s="22"/>
    </row>
    <row r="244" spans="2:10" ht="13">
      <c r="B244" s="23"/>
      <c r="C244" s="23"/>
      <c r="D244" s="23"/>
      <c r="E244" s="22"/>
      <c r="G244" s="22"/>
      <c r="H244" s="23"/>
      <c r="I244" s="23"/>
      <c r="J244" s="22"/>
    </row>
    <row r="245" spans="2:10" ht="13">
      <c r="B245" s="23"/>
      <c r="C245" s="23"/>
      <c r="D245" s="23"/>
      <c r="E245" s="22"/>
      <c r="G245" s="22"/>
      <c r="H245" s="23"/>
      <c r="I245" s="23"/>
      <c r="J245" s="22"/>
    </row>
    <row r="246" spans="2:10" ht="13">
      <c r="B246" s="23"/>
      <c r="C246" s="23"/>
      <c r="D246" s="23"/>
      <c r="E246" s="22"/>
      <c r="G246" s="22"/>
      <c r="H246" s="23"/>
      <c r="I246" s="23"/>
      <c r="J246" s="22"/>
    </row>
    <row r="247" spans="2:10" ht="13">
      <c r="B247" s="23"/>
      <c r="C247" s="23"/>
      <c r="D247" s="23"/>
      <c r="E247" s="22"/>
      <c r="G247" s="22"/>
      <c r="H247" s="23"/>
      <c r="I247" s="23"/>
      <c r="J247" s="22"/>
    </row>
    <row r="248" spans="2:10" ht="13">
      <c r="B248" s="23"/>
      <c r="C248" s="23"/>
      <c r="D248" s="23"/>
      <c r="E248" s="22"/>
      <c r="G248" s="22"/>
      <c r="H248" s="23"/>
      <c r="I248" s="23"/>
      <c r="J248" s="22"/>
    </row>
    <row r="249" spans="2:10" ht="13">
      <c r="B249" s="23"/>
      <c r="C249" s="23"/>
      <c r="D249" s="23"/>
      <c r="E249" s="22"/>
      <c r="G249" s="22"/>
      <c r="H249" s="23"/>
      <c r="I249" s="23"/>
      <c r="J249" s="22"/>
    </row>
    <row r="250" spans="2:10" ht="13">
      <c r="B250" s="23"/>
      <c r="C250" s="23"/>
      <c r="D250" s="23"/>
      <c r="E250" s="22"/>
      <c r="G250" s="22"/>
      <c r="H250" s="23"/>
      <c r="I250" s="23"/>
      <c r="J250" s="22"/>
    </row>
    <row r="251" spans="2:10" ht="13">
      <c r="B251" s="23"/>
      <c r="C251" s="23"/>
      <c r="D251" s="23"/>
      <c r="E251" s="22"/>
      <c r="G251" s="22"/>
      <c r="H251" s="23"/>
      <c r="I251" s="23"/>
      <c r="J251" s="22"/>
    </row>
    <row r="252" spans="2:10" ht="13">
      <c r="B252" s="23"/>
      <c r="C252" s="23"/>
      <c r="D252" s="23"/>
      <c r="E252" s="22"/>
      <c r="G252" s="22"/>
      <c r="H252" s="23"/>
      <c r="I252" s="23"/>
      <c r="J252" s="22"/>
    </row>
    <row r="253" spans="2:10" ht="13">
      <c r="B253" s="23"/>
      <c r="C253" s="23"/>
      <c r="D253" s="23"/>
      <c r="E253" s="22"/>
      <c r="G253" s="22"/>
      <c r="H253" s="23"/>
      <c r="I253" s="23"/>
      <c r="J253" s="22"/>
    </row>
    <row r="254" spans="2:10" ht="13">
      <c r="B254" s="23"/>
      <c r="C254" s="23"/>
      <c r="D254" s="23"/>
      <c r="E254" s="22"/>
      <c r="G254" s="22"/>
      <c r="H254" s="23"/>
      <c r="I254" s="23"/>
      <c r="J254" s="22"/>
    </row>
    <row r="255" spans="2:10" ht="13">
      <c r="B255" s="23"/>
      <c r="C255" s="23"/>
      <c r="D255" s="23"/>
      <c r="E255" s="22"/>
      <c r="G255" s="22"/>
      <c r="H255" s="23"/>
      <c r="I255" s="23"/>
      <c r="J255" s="22"/>
    </row>
    <row r="256" spans="2:10" ht="13">
      <c r="B256" s="23"/>
      <c r="C256" s="23"/>
      <c r="D256" s="23"/>
      <c r="E256" s="22"/>
      <c r="G256" s="22"/>
      <c r="H256" s="23"/>
      <c r="I256" s="23"/>
      <c r="J256" s="22"/>
    </row>
    <row r="257" spans="2:10" ht="13">
      <c r="B257" s="23"/>
      <c r="C257" s="23"/>
      <c r="D257" s="23"/>
      <c r="E257" s="22"/>
      <c r="G257" s="22"/>
      <c r="H257" s="23"/>
      <c r="I257" s="23"/>
      <c r="J257" s="22"/>
    </row>
    <row r="258" spans="2:10" ht="13">
      <c r="B258" s="23"/>
      <c r="C258" s="23"/>
      <c r="D258" s="23"/>
      <c r="E258" s="22"/>
      <c r="G258" s="22"/>
      <c r="H258" s="23"/>
      <c r="I258" s="23"/>
      <c r="J258" s="22"/>
    </row>
    <row r="259" spans="2:10" ht="13">
      <c r="B259" s="23"/>
      <c r="C259" s="23"/>
      <c r="D259" s="23"/>
      <c r="E259" s="22"/>
      <c r="G259" s="22"/>
      <c r="H259" s="23"/>
      <c r="I259" s="23"/>
      <c r="J259" s="22"/>
    </row>
    <row r="260" spans="2:10" ht="13">
      <c r="B260" s="23"/>
      <c r="C260" s="23"/>
      <c r="D260" s="23"/>
      <c r="E260" s="22"/>
      <c r="G260" s="22"/>
      <c r="H260" s="23"/>
      <c r="I260" s="23"/>
      <c r="J260" s="22"/>
    </row>
    <row r="261" spans="2:10" ht="13">
      <c r="B261" s="23"/>
      <c r="C261" s="23"/>
      <c r="D261" s="23"/>
      <c r="E261" s="22"/>
      <c r="G261" s="22"/>
      <c r="H261" s="23"/>
      <c r="I261" s="23"/>
      <c r="J261" s="22"/>
    </row>
    <row r="262" spans="2:10" ht="13">
      <c r="B262" s="23"/>
      <c r="C262" s="23"/>
      <c r="D262" s="23"/>
      <c r="E262" s="22"/>
      <c r="G262" s="22"/>
      <c r="H262" s="23"/>
      <c r="I262" s="23"/>
      <c r="J262" s="22"/>
    </row>
    <row r="263" spans="2:10" ht="13">
      <c r="B263" s="23"/>
      <c r="C263" s="23"/>
      <c r="D263" s="23"/>
      <c r="E263" s="22"/>
      <c r="G263" s="22"/>
      <c r="H263" s="23"/>
      <c r="I263" s="23"/>
      <c r="J263" s="22"/>
    </row>
    <row r="264" spans="2:10" ht="13">
      <c r="B264" s="23"/>
      <c r="C264" s="23"/>
      <c r="D264" s="23"/>
      <c r="E264" s="22"/>
      <c r="G264" s="22"/>
      <c r="H264" s="23"/>
      <c r="I264" s="23"/>
      <c r="J264" s="22"/>
    </row>
    <row r="265" spans="2:10" ht="13">
      <c r="B265" s="23"/>
      <c r="C265" s="23"/>
      <c r="D265" s="23"/>
      <c r="E265" s="22"/>
      <c r="G265" s="22"/>
      <c r="H265" s="23"/>
      <c r="I265" s="23"/>
      <c r="J265" s="22"/>
    </row>
    <row r="266" spans="2:10" ht="13">
      <c r="B266" s="23"/>
      <c r="C266" s="23"/>
      <c r="D266" s="23"/>
      <c r="E266" s="22"/>
      <c r="G266" s="22"/>
      <c r="H266" s="23"/>
      <c r="I266" s="23"/>
      <c r="J266" s="22"/>
    </row>
    <row r="267" spans="2:10" ht="13">
      <c r="B267" s="23"/>
      <c r="C267" s="23"/>
      <c r="D267" s="23"/>
      <c r="E267" s="22"/>
      <c r="G267" s="22"/>
      <c r="H267" s="23"/>
      <c r="I267" s="23"/>
      <c r="J267" s="22"/>
    </row>
    <row r="268" spans="2:10" ht="13">
      <c r="B268" s="23"/>
      <c r="C268" s="23"/>
      <c r="D268" s="23"/>
      <c r="E268" s="22"/>
      <c r="G268" s="22"/>
      <c r="H268" s="23"/>
      <c r="I268" s="23"/>
      <c r="J268" s="22"/>
    </row>
    <row r="269" spans="2:10" ht="13">
      <c r="B269" s="23"/>
      <c r="C269" s="23"/>
      <c r="D269" s="23"/>
      <c r="E269" s="22"/>
      <c r="G269" s="22"/>
      <c r="H269" s="23"/>
      <c r="I269" s="23"/>
      <c r="J269" s="22"/>
    </row>
    <row r="270" spans="2:10" ht="13">
      <c r="B270" s="23"/>
      <c r="C270" s="23"/>
      <c r="D270" s="23"/>
      <c r="E270" s="22"/>
      <c r="G270" s="22"/>
      <c r="H270" s="23"/>
      <c r="I270" s="23"/>
      <c r="J270" s="22"/>
    </row>
    <row r="271" spans="2:10" ht="13">
      <c r="B271" s="23"/>
      <c r="C271" s="23"/>
      <c r="D271" s="23"/>
      <c r="E271" s="22"/>
      <c r="G271" s="22"/>
      <c r="H271" s="23"/>
      <c r="I271" s="23"/>
      <c r="J271" s="22"/>
    </row>
    <row r="272" spans="2:10" ht="13">
      <c r="B272" s="23"/>
      <c r="C272" s="23"/>
      <c r="D272" s="23"/>
      <c r="E272" s="22"/>
      <c r="G272" s="22"/>
      <c r="H272" s="23"/>
      <c r="I272" s="23"/>
      <c r="J272" s="22"/>
    </row>
    <row r="273" spans="2:10" ht="13">
      <c r="B273" s="23"/>
      <c r="C273" s="23"/>
      <c r="D273" s="23"/>
      <c r="E273" s="22"/>
      <c r="G273" s="22"/>
      <c r="H273" s="23"/>
      <c r="I273" s="23"/>
      <c r="J273" s="22"/>
    </row>
    <row r="274" spans="2:10" ht="13">
      <c r="B274" s="23"/>
      <c r="C274" s="23"/>
      <c r="D274" s="23"/>
      <c r="E274" s="22"/>
      <c r="G274" s="22"/>
      <c r="H274" s="23"/>
      <c r="I274" s="23"/>
      <c r="J274" s="22"/>
    </row>
    <row r="275" spans="2:10" ht="13">
      <c r="B275" s="23"/>
      <c r="C275" s="23"/>
      <c r="D275" s="23"/>
      <c r="E275" s="22"/>
      <c r="G275" s="22"/>
      <c r="H275" s="23"/>
      <c r="I275" s="23"/>
      <c r="J275" s="22"/>
    </row>
    <row r="276" spans="2:10" ht="13">
      <c r="B276" s="23"/>
      <c r="C276" s="23"/>
      <c r="D276" s="23"/>
      <c r="E276" s="22"/>
      <c r="G276" s="22"/>
      <c r="H276" s="23"/>
      <c r="I276" s="23"/>
      <c r="J276" s="22"/>
    </row>
    <row r="277" spans="2:10" ht="13">
      <c r="B277" s="23"/>
      <c r="C277" s="23"/>
      <c r="D277" s="23"/>
      <c r="E277" s="22"/>
      <c r="G277" s="22"/>
      <c r="H277" s="23"/>
      <c r="I277" s="23"/>
      <c r="J277" s="22"/>
    </row>
    <row r="278" spans="2:10" ht="13">
      <c r="B278" s="23"/>
      <c r="C278" s="23"/>
      <c r="D278" s="23"/>
      <c r="E278" s="22"/>
      <c r="G278" s="22"/>
      <c r="H278" s="23"/>
      <c r="I278" s="23"/>
      <c r="J278" s="22"/>
    </row>
    <row r="279" spans="2:10" ht="13">
      <c r="B279" s="23"/>
      <c r="C279" s="23"/>
      <c r="D279" s="23"/>
      <c r="E279" s="22"/>
      <c r="G279" s="22"/>
      <c r="H279" s="23"/>
      <c r="I279" s="23"/>
      <c r="J279" s="22"/>
    </row>
    <row r="280" spans="2:10" ht="13">
      <c r="B280" s="23"/>
      <c r="C280" s="23"/>
      <c r="D280" s="23"/>
      <c r="E280" s="22"/>
      <c r="G280" s="22"/>
      <c r="H280" s="23"/>
      <c r="I280" s="23"/>
      <c r="J280" s="22"/>
    </row>
    <row r="281" spans="2:10" ht="13">
      <c r="B281" s="23"/>
      <c r="C281" s="23"/>
      <c r="D281" s="23"/>
      <c r="E281" s="22"/>
      <c r="G281" s="22"/>
      <c r="H281" s="23"/>
      <c r="I281" s="23"/>
      <c r="J281" s="22"/>
    </row>
    <row r="282" spans="2:10" ht="13">
      <c r="B282" s="23"/>
      <c r="C282" s="23"/>
      <c r="D282" s="23"/>
      <c r="E282" s="22"/>
      <c r="G282" s="22"/>
      <c r="H282" s="23"/>
      <c r="I282" s="23"/>
      <c r="J282" s="22"/>
    </row>
    <row r="283" spans="2:10" ht="13">
      <c r="B283" s="23"/>
      <c r="C283" s="23"/>
      <c r="D283" s="23"/>
      <c r="E283" s="22"/>
      <c r="G283" s="22"/>
      <c r="H283" s="23"/>
      <c r="I283" s="23"/>
      <c r="J283" s="22"/>
    </row>
    <row r="284" spans="2:10" ht="13">
      <c r="B284" s="23"/>
      <c r="C284" s="23"/>
      <c r="D284" s="23"/>
      <c r="E284" s="22"/>
      <c r="G284" s="22"/>
      <c r="H284" s="23"/>
      <c r="I284" s="23"/>
      <c r="J284" s="22"/>
    </row>
    <row r="285" spans="2:10" ht="13">
      <c r="B285" s="23"/>
      <c r="C285" s="23"/>
      <c r="D285" s="23"/>
      <c r="E285" s="22"/>
      <c r="G285" s="22"/>
      <c r="H285" s="23"/>
      <c r="I285" s="23"/>
      <c r="J285" s="22"/>
    </row>
    <row r="286" spans="2:10" ht="13">
      <c r="B286" s="23"/>
      <c r="C286" s="23"/>
      <c r="D286" s="23"/>
      <c r="E286" s="22"/>
      <c r="G286" s="22"/>
      <c r="H286" s="23"/>
      <c r="I286" s="23"/>
      <c r="J286" s="22"/>
    </row>
    <row r="287" spans="2:10" ht="13">
      <c r="B287" s="23"/>
      <c r="C287" s="23"/>
      <c r="D287" s="23"/>
      <c r="E287" s="22"/>
      <c r="G287" s="22"/>
      <c r="H287" s="23"/>
      <c r="I287" s="23"/>
      <c r="J287" s="22"/>
    </row>
    <row r="288" spans="2:10" ht="13">
      <c r="B288" s="23"/>
      <c r="C288" s="23"/>
      <c r="D288" s="23"/>
      <c r="E288" s="22"/>
      <c r="G288" s="22"/>
      <c r="H288" s="23"/>
      <c r="I288" s="23"/>
      <c r="J288" s="22"/>
    </row>
    <row r="289" spans="2:10" ht="13">
      <c r="B289" s="23"/>
      <c r="C289" s="23"/>
      <c r="D289" s="23"/>
      <c r="E289" s="22"/>
      <c r="G289" s="22"/>
      <c r="H289" s="23"/>
      <c r="I289" s="23"/>
      <c r="J289" s="22"/>
    </row>
    <row r="290" spans="2:10" ht="13">
      <c r="B290" s="23"/>
      <c r="C290" s="23"/>
      <c r="D290" s="23"/>
      <c r="E290" s="22"/>
      <c r="G290" s="22"/>
      <c r="H290" s="23"/>
      <c r="I290" s="23"/>
      <c r="J290" s="22"/>
    </row>
    <row r="291" spans="2:10" ht="13">
      <c r="B291" s="23"/>
      <c r="C291" s="23"/>
      <c r="D291" s="23"/>
      <c r="E291" s="22"/>
      <c r="G291" s="22"/>
      <c r="H291" s="23"/>
      <c r="I291" s="23"/>
      <c r="J291" s="22"/>
    </row>
    <row r="292" spans="2:10" ht="13">
      <c r="B292" s="23"/>
      <c r="C292" s="23"/>
      <c r="D292" s="23"/>
      <c r="E292" s="22"/>
      <c r="G292" s="22"/>
      <c r="H292" s="23"/>
      <c r="I292" s="23"/>
      <c r="J292" s="22"/>
    </row>
    <row r="293" spans="2:10" ht="13">
      <c r="B293" s="23"/>
      <c r="C293" s="23"/>
      <c r="D293" s="23"/>
      <c r="E293" s="22"/>
      <c r="G293" s="22"/>
      <c r="H293" s="23"/>
      <c r="I293" s="23"/>
      <c r="J293" s="22"/>
    </row>
    <row r="294" spans="2:10" ht="13">
      <c r="B294" s="23"/>
      <c r="C294" s="23"/>
      <c r="D294" s="23"/>
      <c r="E294" s="22"/>
      <c r="G294" s="22"/>
      <c r="H294" s="23"/>
      <c r="I294" s="23"/>
      <c r="J294" s="22"/>
    </row>
    <row r="295" spans="2:10" ht="13">
      <c r="B295" s="23"/>
      <c r="C295" s="23"/>
      <c r="D295" s="23"/>
      <c r="E295" s="22"/>
      <c r="G295" s="22"/>
      <c r="H295" s="23"/>
      <c r="I295" s="23"/>
      <c r="J295" s="22"/>
    </row>
    <row r="296" spans="2:10" ht="13">
      <c r="B296" s="23"/>
      <c r="C296" s="23"/>
      <c r="D296" s="23"/>
      <c r="E296" s="22"/>
      <c r="G296" s="22"/>
      <c r="H296" s="23"/>
      <c r="I296" s="23"/>
      <c r="J296" s="22"/>
    </row>
    <row r="297" spans="2:10" ht="13">
      <c r="B297" s="23"/>
      <c r="C297" s="23"/>
      <c r="D297" s="23"/>
      <c r="E297" s="22"/>
      <c r="G297" s="22"/>
      <c r="H297" s="23"/>
      <c r="I297" s="23"/>
      <c r="J297" s="22"/>
    </row>
    <row r="298" spans="2:10" ht="13">
      <c r="B298" s="23"/>
      <c r="C298" s="23"/>
      <c r="D298" s="23"/>
      <c r="E298" s="22"/>
      <c r="G298" s="22"/>
      <c r="H298" s="23"/>
      <c r="I298" s="23"/>
      <c r="J298" s="22"/>
    </row>
    <row r="299" spans="2:10" ht="13">
      <c r="B299" s="23"/>
      <c r="C299" s="23"/>
      <c r="D299" s="23"/>
      <c r="E299" s="22"/>
      <c r="G299" s="22"/>
      <c r="H299" s="23"/>
      <c r="I299" s="23"/>
      <c r="J299" s="22"/>
    </row>
    <row r="300" spans="2:10" ht="13">
      <c r="B300" s="23"/>
      <c r="C300" s="23"/>
      <c r="D300" s="23"/>
      <c r="E300" s="22"/>
      <c r="G300" s="22"/>
      <c r="H300" s="23"/>
      <c r="I300" s="23"/>
      <c r="J300" s="22"/>
    </row>
    <row r="301" spans="2:10" ht="13">
      <c r="B301" s="23"/>
      <c r="C301" s="23"/>
      <c r="D301" s="23"/>
      <c r="E301" s="22"/>
      <c r="G301" s="22"/>
      <c r="H301" s="23"/>
      <c r="I301" s="23"/>
      <c r="J301" s="22"/>
    </row>
    <row r="302" spans="2:10" ht="13">
      <c r="B302" s="23"/>
      <c r="C302" s="23"/>
      <c r="D302" s="23"/>
      <c r="E302" s="22"/>
      <c r="G302" s="22"/>
      <c r="H302" s="23"/>
      <c r="I302" s="23"/>
      <c r="J302" s="22"/>
    </row>
    <row r="303" spans="2:10" ht="13">
      <c r="B303" s="23"/>
      <c r="C303" s="23"/>
      <c r="D303" s="23"/>
      <c r="E303" s="22"/>
      <c r="G303" s="22"/>
      <c r="H303" s="23"/>
      <c r="I303" s="23"/>
      <c r="J303" s="22"/>
    </row>
    <row r="304" spans="2:10" ht="13">
      <c r="B304" s="23"/>
      <c r="C304" s="23"/>
      <c r="D304" s="23"/>
      <c r="E304" s="22"/>
      <c r="G304" s="22"/>
      <c r="H304" s="23"/>
      <c r="I304" s="23"/>
      <c r="J304" s="22"/>
    </row>
    <row r="305" spans="2:10" ht="13">
      <c r="B305" s="23"/>
      <c r="C305" s="23"/>
      <c r="D305" s="23"/>
      <c r="E305" s="22"/>
      <c r="G305" s="22"/>
      <c r="H305" s="23"/>
      <c r="I305" s="23"/>
      <c r="J305" s="22"/>
    </row>
    <row r="306" spans="2:10" ht="13">
      <c r="B306" s="23"/>
      <c r="C306" s="23"/>
      <c r="D306" s="23"/>
      <c r="E306" s="22"/>
      <c r="G306" s="22"/>
      <c r="H306" s="23"/>
      <c r="I306" s="23"/>
      <c r="J306" s="22"/>
    </row>
    <row r="307" spans="2:10" ht="13">
      <c r="B307" s="23"/>
      <c r="C307" s="23"/>
      <c r="D307" s="23"/>
      <c r="E307" s="22"/>
      <c r="G307" s="22"/>
      <c r="H307" s="23"/>
      <c r="I307" s="23"/>
      <c r="J307" s="22"/>
    </row>
    <row r="308" spans="2:10" ht="13">
      <c r="B308" s="23"/>
      <c r="C308" s="23"/>
      <c r="D308" s="23"/>
      <c r="E308" s="22"/>
      <c r="G308" s="22"/>
      <c r="H308" s="23"/>
      <c r="I308" s="23"/>
      <c r="J308" s="22"/>
    </row>
    <row r="309" spans="2:10" ht="13">
      <c r="B309" s="23"/>
      <c r="C309" s="23"/>
      <c r="D309" s="23"/>
      <c r="E309" s="22"/>
      <c r="G309" s="22"/>
      <c r="H309" s="23"/>
      <c r="I309" s="23"/>
      <c r="J309" s="22"/>
    </row>
    <row r="310" spans="2:10" ht="13">
      <c r="B310" s="23"/>
      <c r="C310" s="23"/>
      <c r="D310" s="23"/>
      <c r="E310" s="22"/>
      <c r="G310" s="22"/>
      <c r="H310" s="23"/>
      <c r="I310" s="23"/>
      <c r="J310" s="22"/>
    </row>
    <row r="311" spans="2:10" ht="13">
      <c r="B311" s="23"/>
      <c r="C311" s="23"/>
      <c r="D311" s="23"/>
      <c r="E311" s="22"/>
      <c r="G311" s="22"/>
      <c r="H311" s="23"/>
      <c r="I311" s="23"/>
      <c r="J311" s="22"/>
    </row>
    <row r="312" spans="2:10" ht="13">
      <c r="B312" s="23"/>
      <c r="C312" s="23"/>
      <c r="D312" s="23"/>
      <c r="E312" s="22"/>
      <c r="G312" s="22"/>
      <c r="H312" s="23"/>
      <c r="I312" s="23"/>
      <c r="J312" s="22"/>
    </row>
    <row r="313" spans="2:10" ht="13">
      <c r="B313" s="23"/>
      <c r="C313" s="23"/>
      <c r="D313" s="23"/>
      <c r="E313" s="22"/>
      <c r="G313" s="22"/>
      <c r="H313" s="23"/>
      <c r="I313" s="23"/>
      <c r="J313" s="22"/>
    </row>
    <row r="314" spans="2:10" ht="13">
      <c r="B314" s="23"/>
      <c r="C314" s="23"/>
      <c r="D314" s="23"/>
      <c r="E314" s="22"/>
      <c r="G314" s="22"/>
      <c r="H314" s="23"/>
      <c r="I314" s="23"/>
      <c r="J314" s="22"/>
    </row>
    <row r="315" spans="2:10" ht="13">
      <c r="B315" s="23"/>
      <c r="C315" s="23"/>
      <c r="D315" s="23"/>
      <c r="E315" s="22"/>
      <c r="G315" s="22"/>
      <c r="H315" s="23"/>
      <c r="I315" s="23"/>
      <c r="J315" s="22"/>
    </row>
    <row r="316" spans="2:10" ht="13">
      <c r="B316" s="23"/>
      <c r="C316" s="23"/>
      <c r="D316" s="23"/>
      <c r="E316" s="22"/>
      <c r="G316" s="22"/>
      <c r="H316" s="23"/>
      <c r="I316" s="23"/>
      <c r="J316" s="22"/>
    </row>
    <row r="317" spans="2:10" ht="13">
      <c r="B317" s="23"/>
      <c r="C317" s="23"/>
      <c r="D317" s="23"/>
      <c r="E317" s="22"/>
      <c r="G317" s="22"/>
      <c r="H317" s="23"/>
      <c r="I317" s="23"/>
      <c r="J317" s="22"/>
    </row>
    <row r="318" spans="2:10" ht="13">
      <c r="B318" s="23"/>
      <c r="C318" s="23"/>
      <c r="D318" s="23"/>
      <c r="E318" s="22"/>
      <c r="G318" s="22"/>
      <c r="H318" s="23"/>
      <c r="I318" s="23"/>
      <c r="J318" s="22"/>
    </row>
    <row r="319" spans="2:10" ht="13">
      <c r="B319" s="23"/>
      <c r="C319" s="23"/>
      <c r="D319" s="23"/>
      <c r="E319" s="22"/>
      <c r="G319" s="22"/>
      <c r="H319" s="23"/>
      <c r="I319" s="23"/>
      <c r="J319" s="22"/>
    </row>
    <row r="320" spans="2:10" ht="13">
      <c r="B320" s="23"/>
      <c r="C320" s="23"/>
      <c r="D320" s="23"/>
      <c r="E320" s="22"/>
      <c r="G320" s="22"/>
      <c r="H320" s="23"/>
      <c r="I320" s="23"/>
      <c r="J320" s="22"/>
    </row>
    <row r="321" spans="2:10" ht="13">
      <c r="B321" s="23"/>
      <c r="C321" s="23"/>
      <c r="D321" s="23"/>
      <c r="E321" s="22"/>
      <c r="G321" s="22"/>
      <c r="H321" s="23"/>
      <c r="I321" s="23"/>
      <c r="J321" s="22"/>
    </row>
    <row r="322" spans="2:10" ht="13">
      <c r="B322" s="23"/>
      <c r="C322" s="23"/>
      <c r="D322" s="23"/>
      <c r="E322" s="22"/>
      <c r="G322" s="22"/>
      <c r="H322" s="23"/>
      <c r="I322" s="23"/>
      <c r="J322" s="22"/>
    </row>
    <row r="323" spans="2:10" ht="13">
      <c r="B323" s="23"/>
      <c r="C323" s="23"/>
      <c r="D323" s="23"/>
      <c r="E323" s="22"/>
      <c r="G323" s="22"/>
      <c r="H323" s="23"/>
      <c r="I323" s="23"/>
      <c r="J323" s="22"/>
    </row>
    <row r="324" spans="2:10" ht="13">
      <c r="B324" s="23"/>
      <c r="C324" s="23"/>
      <c r="D324" s="23"/>
      <c r="E324" s="22"/>
      <c r="G324" s="22"/>
      <c r="H324" s="23"/>
      <c r="I324" s="23"/>
      <c r="J324" s="22"/>
    </row>
    <row r="325" spans="2:10" ht="13">
      <c r="B325" s="23"/>
      <c r="C325" s="23"/>
      <c r="D325" s="23"/>
      <c r="E325" s="22"/>
      <c r="G325" s="22"/>
      <c r="H325" s="23"/>
      <c r="I325" s="23"/>
      <c r="J325" s="22"/>
    </row>
    <row r="326" spans="2:10" ht="13">
      <c r="B326" s="23"/>
      <c r="C326" s="23"/>
      <c r="D326" s="23"/>
      <c r="E326" s="22"/>
      <c r="G326" s="22"/>
      <c r="H326" s="23"/>
      <c r="I326" s="23"/>
      <c r="J326" s="22"/>
    </row>
    <row r="327" spans="2:10" ht="13">
      <c r="B327" s="23"/>
      <c r="C327" s="23"/>
      <c r="D327" s="23"/>
      <c r="E327" s="22"/>
      <c r="G327" s="22"/>
      <c r="H327" s="23"/>
      <c r="I327" s="23"/>
      <c r="J327" s="22"/>
    </row>
    <row r="328" spans="2:10" ht="13">
      <c r="B328" s="23"/>
      <c r="C328" s="23"/>
      <c r="D328" s="23"/>
      <c r="E328" s="22"/>
      <c r="G328" s="22"/>
      <c r="H328" s="23"/>
      <c r="I328" s="23"/>
      <c r="J328" s="22"/>
    </row>
    <row r="329" spans="2:10" ht="13">
      <c r="B329" s="23"/>
      <c r="C329" s="23"/>
      <c r="D329" s="23"/>
      <c r="E329" s="22"/>
      <c r="G329" s="22"/>
      <c r="H329" s="23"/>
      <c r="I329" s="23"/>
      <c r="J329" s="22"/>
    </row>
    <row r="330" spans="2:10" ht="13">
      <c r="B330" s="23"/>
      <c r="C330" s="23"/>
      <c r="D330" s="23"/>
      <c r="E330" s="22"/>
      <c r="G330" s="22"/>
      <c r="H330" s="23"/>
      <c r="I330" s="23"/>
      <c r="J330" s="22"/>
    </row>
    <row r="331" spans="2:10" ht="13">
      <c r="B331" s="23"/>
      <c r="C331" s="23"/>
      <c r="D331" s="23"/>
      <c r="E331" s="22"/>
      <c r="G331" s="22"/>
      <c r="H331" s="23"/>
      <c r="I331" s="23"/>
      <c r="J331" s="22"/>
    </row>
    <row r="332" spans="2:10" ht="13">
      <c r="B332" s="23"/>
      <c r="C332" s="23"/>
      <c r="D332" s="23"/>
      <c r="E332" s="22"/>
      <c r="G332" s="22"/>
      <c r="H332" s="23"/>
      <c r="I332" s="23"/>
      <c r="J332" s="22"/>
    </row>
    <row r="333" spans="2:10" ht="13">
      <c r="B333" s="23"/>
      <c r="C333" s="23"/>
      <c r="D333" s="23"/>
      <c r="E333" s="22"/>
      <c r="G333" s="22"/>
      <c r="H333" s="23"/>
      <c r="I333" s="23"/>
      <c r="J333" s="22"/>
    </row>
    <row r="334" spans="2:10" ht="13">
      <c r="B334" s="23"/>
      <c r="C334" s="23"/>
      <c r="D334" s="23"/>
      <c r="E334" s="22"/>
      <c r="G334" s="22"/>
      <c r="H334" s="23"/>
      <c r="I334" s="23"/>
      <c r="J334" s="22"/>
    </row>
    <row r="335" spans="2:10" ht="13">
      <c r="B335" s="23"/>
      <c r="C335" s="23"/>
      <c r="D335" s="23"/>
      <c r="E335" s="22"/>
      <c r="G335" s="22"/>
      <c r="H335" s="23"/>
      <c r="I335" s="23"/>
      <c r="J335" s="22"/>
    </row>
    <row r="336" spans="2:10" ht="13">
      <c r="B336" s="23"/>
      <c r="C336" s="23"/>
      <c r="D336" s="23"/>
      <c r="E336" s="22"/>
      <c r="G336" s="22"/>
      <c r="H336" s="23"/>
      <c r="I336" s="23"/>
      <c r="J336" s="22"/>
    </row>
    <row r="337" spans="2:10" ht="13">
      <c r="B337" s="23"/>
      <c r="C337" s="23"/>
      <c r="D337" s="23"/>
      <c r="E337" s="22"/>
      <c r="G337" s="22"/>
      <c r="H337" s="23"/>
      <c r="I337" s="23"/>
      <c r="J337" s="22"/>
    </row>
    <row r="338" spans="2:10" ht="13">
      <c r="B338" s="23"/>
      <c r="C338" s="23"/>
      <c r="D338" s="23"/>
      <c r="E338" s="22"/>
      <c r="G338" s="22"/>
      <c r="H338" s="23"/>
      <c r="I338" s="23"/>
      <c r="J338" s="22"/>
    </row>
    <row r="339" spans="2:10" ht="13">
      <c r="B339" s="23"/>
      <c r="C339" s="23"/>
      <c r="D339" s="23"/>
      <c r="E339" s="22"/>
      <c r="G339" s="22"/>
      <c r="H339" s="23"/>
      <c r="I339" s="23"/>
      <c r="J339" s="22"/>
    </row>
    <row r="340" spans="2:10" ht="13">
      <c r="B340" s="23"/>
      <c r="C340" s="23"/>
      <c r="D340" s="23"/>
      <c r="E340" s="22"/>
      <c r="G340" s="22"/>
      <c r="H340" s="23"/>
      <c r="I340" s="23"/>
      <c r="J340" s="22"/>
    </row>
    <row r="341" spans="2:10" ht="13">
      <c r="B341" s="23"/>
      <c r="C341" s="23"/>
      <c r="D341" s="23"/>
      <c r="E341" s="22"/>
      <c r="G341" s="22"/>
      <c r="H341" s="23"/>
      <c r="I341" s="23"/>
      <c r="J341" s="22"/>
    </row>
    <row r="342" spans="2:10" ht="13">
      <c r="B342" s="23"/>
      <c r="C342" s="23"/>
      <c r="D342" s="23"/>
      <c r="E342" s="22"/>
      <c r="G342" s="22"/>
      <c r="H342" s="23"/>
      <c r="I342" s="23"/>
      <c r="J342" s="22"/>
    </row>
    <row r="343" spans="2:10" ht="13">
      <c r="B343" s="23"/>
      <c r="C343" s="23"/>
      <c r="D343" s="23"/>
      <c r="E343" s="22"/>
      <c r="G343" s="22"/>
      <c r="H343" s="23"/>
      <c r="I343" s="23"/>
      <c r="J343" s="22"/>
    </row>
    <row r="344" spans="2:10" ht="13">
      <c r="B344" s="23"/>
      <c r="C344" s="23"/>
      <c r="D344" s="23"/>
      <c r="E344" s="22"/>
      <c r="G344" s="22"/>
      <c r="H344" s="23"/>
      <c r="I344" s="23"/>
      <c r="J344" s="22"/>
    </row>
    <row r="345" spans="2:10" ht="13">
      <c r="B345" s="23"/>
      <c r="C345" s="23"/>
      <c r="D345" s="23"/>
      <c r="E345" s="22"/>
      <c r="G345" s="22"/>
      <c r="H345" s="23"/>
      <c r="I345" s="23"/>
      <c r="J345" s="22"/>
    </row>
    <row r="346" spans="2:10" ht="13">
      <c r="B346" s="23"/>
      <c r="C346" s="23"/>
      <c r="D346" s="23"/>
      <c r="E346" s="22"/>
      <c r="G346" s="22"/>
      <c r="H346" s="23"/>
      <c r="I346" s="23"/>
      <c r="J346" s="22"/>
    </row>
    <row r="347" spans="2:10" ht="13">
      <c r="B347" s="23"/>
      <c r="C347" s="23"/>
      <c r="D347" s="23"/>
      <c r="E347" s="22"/>
      <c r="G347" s="22"/>
      <c r="H347" s="23"/>
      <c r="I347" s="23"/>
      <c r="J347" s="22"/>
    </row>
    <row r="348" spans="2:10" ht="13">
      <c r="B348" s="23"/>
      <c r="C348" s="23"/>
      <c r="D348" s="23"/>
      <c r="E348" s="22"/>
      <c r="G348" s="22"/>
      <c r="H348" s="23"/>
      <c r="I348" s="23"/>
      <c r="J348" s="22"/>
    </row>
    <row r="349" spans="2:10" ht="13">
      <c r="B349" s="23"/>
      <c r="C349" s="23"/>
      <c r="D349" s="23"/>
      <c r="E349" s="22"/>
      <c r="G349" s="22"/>
      <c r="H349" s="23"/>
      <c r="I349" s="23"/>
      <c r="J349" s="22"/>
    </row>
    <row r="350" spans="2:10" ht="13">
      <c r="B350" s="23"/>
      <c r="C350" s="23"/>
      <c r="D350" s="23"/>
      <c r="E350" s="22"/>
      <c r="G350" s="22"/>
      <c r="H350" s="23"/>
      <c r="I350" s="23"/>
      <c r="J350" s="22"/>
    </row>
    <row r="351" spans="2:10" ht="13">
      <c r="B351" s="23"/>
      <c r="C351" s="23"/>
      <c r="D351" s="23"/>
      <c r="E351" s="22"/>
      <c r="G351" s="22"/>
      <c r="H351" s="23"/>
      <c r="I351" s="23"/>
      <c r="J351" s="22"/>
    </row>
    <row r="352" spans="2:10" ht="13">
      <c r="B352" s="23"/>
      <c r="C352" s="23"/>
      <c r="D352" s="23"/>
      <c r="E352" s="22"/>
      <c r="G352" s="22"/>
      <c r="H352" s="23"/>
      <c r="I352" s="23"/>
      <c r="J352" s="22"/>
    </row>
    <row r="353" spans="2:10" ht="13">
      <c r="B353" s="23"/>
      <c r="C353" s="23"/>
      <c r="D353" s="23"/>
      <c r="E353" s="22"/>
      <c r="G353" s="22"/>
      <c r="H353" s="23"/>
      <c r="I353" s="23"/>
      <c r="J353" s="22"/>
    </row>
    <row r="354" spans="2:10" ht="13">
      <c r="B354" s="23"/>
      <c r="C354" s="23"/>
      <c r="D354" s="23"/>
      <c r="E354" s="22"/>
      <c r="G354" s="22"/>
      <c r="H354" s="23"/>
      <c r="I354" s="23"/>
      <c r="J354" s="22"/>
    </row>
    <row r="355" spans="2:10" ht="13">
      <c r="B355" s="23"/>
      <c r="C355" s="23"/>
      <c r="D355" s="23"/>
      <c r="E355" s="22"/>
      <c r="G355" s="22"/>
      <c r="H355" s="23"/>
      <c r="I355" s="23"/>
      <c r="J355" s="22"/>
    </row>
    <row r="356" spans="2:10" ht="13">
      <c r="B356" s="23"/>
      <c r="C356" s="23"/>
      <c r="D356" s="23"/>
      <c r="E356" s="22"/>
      <c r="G356" s="22"/>
      <c r="H356" s="23"/>
      <c r="I356" s="23"/>
      <c r="J356" s="22"/>
    </row>
    <row r="357" spans="2:10" ht="13">
      <c r="B357" s="23"/>
      <c r="C357" s="23"/>
      <c r="D357" s="23"/>
      <c r="E357" s="22"/>
      <c r="G357" s="22"/>
      <c r="H357" s="23"/>
      <c r="I357" s="23"/>
      <c r="J357" s="22"/>
    </row>
    <row r="358" spans="2:10" ht="13">
      <c r="B358" s="23"/>
      <c r="C358" s="23"/>
      <c r="D358" s="23"/>
      <c r="E358" s="22"/>
      <c r="G358" s="22"/>
      <c r="H358" s="23"/>
      <c r="I358" s="23"/>
      <c r="J358" s="22"/>
    </row>
    <row r="359" spans="2:10" ht="13">
      <c r="B359" s="23"/>
      <c r="C359" s="23"/>
      <c r="D359" s="23"/>
      <c r="E359" s="22"/>
      <c r="G359" s="22"/>
      <c r="H359" s="23"/>
      <c r="I359" s="23"/>
      <c r="J359" s="22"/>
    </row>
    <row r="360" spans="2:10" ht="13">
      <c r="B360" s="23"/>
      <c r="C360" s="23"/>
      <c r="D360" s="23"/>
      <c r="E360" s="22"/>
      <c r="G360" s="22"/>
      <c r="H360" s="23"/>
      <c r="I360" s="23"/>
      <c r="J360" s="22"/>
    </row>
    <row r="361" spans="2:10" ht="13">
      <c r="B361" s="23"/>
      <c r="C361" s="23"/>
      <c r="D361" s="23"/>
      <c r="E361" s="22"/>
      <c r="G361" s="22"/>
      <c r="H361" s="23"/>
      <c r="I361" s="23"/>
      <c r="J361" s="22"/>
    </row>
    <row r="362" spans="2:10" ht="13">
      <c r="B362" s="23"/>
      <c r="C362" s="23"/>
      <c r="D362" s="23"/>
      <c r="E362" s="22"/>
      <c r="G362" s="22"/>
      <c r="H362" s="23"/>
      <c r="I362" s="23"/>
      <c r="J362" s="22"/>
    </row>
    <row r="363" spans="2:10" ht="13">
      <c r="B363" s="23"/>
      <c r="C363" s="23"/>
      <c r="D363" s="23"/>
      <c r="E363" s="22"/>
      <c r="G363" s="22"/>
      <c r="H363" s="23"/>
      <c r="I363" s="23"/>
      <c r="J363" s="22"/>
    </row>
    <row r="364" spans="2:10" ht="13">
      <c r="B364" s="23"/>
      <c r="C364" s="23"/>
      <c r="D364" s="23"/>
      <c r="E364" s="22"/>
      <c r="G364" s="22"/>
      <c r="H364" s="23"/>
      <c r="I364" s="23"/>
      <c r="J364" s="22"/>
    </row>
    <row r="365" spans="2:10" ht="13">
      <c r="B365" s="23"/>
      <c r="C365" s="23"/>
      <c r="D365" s="23"/>
      <c r="E365" s="22"/>
      <c r="G365" s="22"/>
      <c r="H365" s="23"/>
      <c r="I365" s="23"/>
      <c r="J365" s="22"/>
    </row>
    <row r="366" spans="2:10" ht="13">
      <c r="B366" s="23"/>
      <c r="C366" s="23"/>
      <c r="D366" s="23"/>
      <c r="E366" s="22"/>
      <c r="G366" s="22"/>
      <c r="H366" s="23"/>
      <c r="I366" s="23"/>
      <c r="J366" s="22"/>
    </row>
    <row r="367" spans="2:10" ht="13">
      <c r="B367" s="23"/>
      <c r="C367" s="23"/>
      <c r="D367" s="23"/>
      <c r="E367" s="22"/>
      <c r="G367" s="22"/>
      <c r="H367" s="23"/>
      <c r="I367" s="23"/>
      <c r="J367" s="22"/>
    </row>
    <row r="368" spans="2:10" ht="13">
      <c r="B368" s="23"/>
      <c r="C368" s="23"/>
      <c r="D368" s="23"/>
      <c r="E368" s="22"/>
      <c r="G368" s="22"/>
      <c r="H368" s="23"/>
      <c r="I368" s="23"/>
      <c r="J368" s="22"/>
    </row>
    <row r="369" spans="2:10" ht="13">
      <c r="B369" s="23"/>
      <c r="C369" s="23"/>
      <c r="D369" s="23"/>
      <c r="E369" s="22"/>
      <c r="G369" s="22"/>
      <c r="H369" s="23"/>
      <c r="I369" s="23"/>
      <c r="J369" s="22"/>
    </row>
    <row r="370" spans="2:10" ht="13">
      <c r="B370" s="23"/>
      <c r="C370" s="23"/>
      <c r="D370" s="23"/>
      <c r="E370" s="22"/>
      <c r="G370" s="22"/>
      <c r="H370" s="23"/>
      <c r="I370" s="23"/>
      <c r="J370" s="22"/>
    </row>
    <row r="371" spans="2:10" ht="13">
      <c r="B371" s="23"/>
      <c r="C371" s="23"/>
      <c r="D371" s="23"/>
      <c r="E371" s="22"/>
      <c r="G371" s="22"/>
      <c r="H371" s="23"/>
      <c r="I371" s="23"/>
      <c r="J371" s="22"/>
    </row>
    <row r="372" spans="2:10" ht="13">
      <c r="B372" s="23"/>
      <c r="C372" s="23"/>
      <c r="D372" s="23"/>
      <c r="E372" s="22"/>
      <c r="G372" s="22"/>
      <c r="H372" s="23"/>
      <c r="I372" s="23"/>
      <c r="J372" s="22"/>
    </row>
    <row r="373" spans="2:10" ht="13">
      <c r="B373" s="23"/>
      <c r="C373" s="23"/>
      <c r="D373" s="23"/>
      <c r="E373" s="22"/>
      <c r="G373" s="22"/>
      <c r="H373" s="23"/>
      <c r="I373" s="23"/>
      <c r="J373" s="22"/>
    </row>
    <row r="374" spans="2:10" ht="13">
      <c r="B374" s="23"/>
      <c r="C374" s="23"/>
      <c r="D374" s="23"/>
      <c r="E374" s="22"/>
      <c r="G374" s="22"/>
      <c r="H374" s="23"/>
      <c r="I374" s="23"/>
      <c r="J374" s="22"/>
    </row>
    <row r="375" spans="2:10" ht="13">
      <c r="B375" s="23"/>
      <c r="C375" s="23"/>
      <c r="D375" s="23"/>
      <c r="E375" s="22"/>
      <c r="G375" s="22"/>
      <c r="H375" s="23"/>
      <c r="I375" s="23"/>
      <c r="J375" s="22"/>
    </row>
    <row r="376" spans="2:10" ht="13">
      <c r="B376" s="23"/>
      <c r="C376" s="23"/>
      <c r="D376" s="23"/>
      <c r="E376" s="22"/>
      <c r="G376" s="22"/>
      <c r="H376" s="23"/>
      <c r="I376" s="23"/>
      <c r="J376" s="22"/>
    </row>
    <row r="377" spans="2:10" ht="13">
      <c r="B377" s="23"/>
      <c r="C377" s="23"/>
      <c r="D377" s="23"/>
      <c r="E377" s="22"/>
      <c r="G377" s="22"/>
      <c r="H377" s="23"/>
      <c r="I377" s="23"/>
      <c r="J377" s="22"/>
    </row>
    <row r="378" spans="2:10" ht="13">
      <c r="B378" s="23"/>
      <c r="C378" s="23"/>
      <c r="D378" s="23"/>
      <c r="E378" s="22"/>
      <c r="G378" s="22"/>
      <c r="H378" s="23"/>
      <c r="I378" s="23"/>
      <c r="J378" s="22"/>
    </row>
    <row r="379" spans="2:10" ht="13">
      <c r="B379" s="23"/>
      <c r="C379" s="23"/>
      <c r="D379" s="23"/>
      <c r="E379" s="22"/>
      <c r="G379" s="22"/>
      <c r="H379" s="23"/>
      <c r="I379" s="23"/>
      <c r="J379" s="22"/>
    </row>
    <row r="380" spans="2:10" ht="13">
      <c r="B380" s="23"/>
      <c r="C380" s="23"/>
      <c r="D380" s="23"/>
      <c r="E380" s="22"/>
      <c r="G380" s="22"/>
      <c r="H380" s="23"/>
      <c r="I380" s="23"/>
      <c r="J380" s="22"/>
    </row>
    <row r="381" spans="2:10" ht="13">
      <c r="B381" s="23"/>
      <c r="C381" s="23"/>
      <c r="D381" s="23"/>
      <c r="E381" s="22"/>
      <c r="G381" s="22"/>
      <c r="H381" s="23"/>
      <c r="I381" s="23"/>
      <c r="J381" s="22"/>
    </row>
    <row r="382" spans="2:10" ht="13">
      <c r="B382" s="23"/>
      <c r="C382" s="23"/>
      <c r="D382" s="23"/>
      <c r="E382" s="22"/>
      <c r="G382" s="22"/>
      <c r="H382" s="23"/>
      <c r="I382" s="23"/>
      <c r="J382" s="22"/>
    </row>
    <row r="383" spans="2:10" ht="13">
      <c r="B383" s="23"/>
      <c r="C383" s="23"/>
      <c r="D383" s="23"/>
      <c r="E383" s="22"/>
      <c r="G383" s="22"/>
      <c r="H383" s="23"/>
      <c r="I383" s="23"/>
      <c r="J383" s="22"/>
    </row>
    <row r="384" spans="2:10" ht="13">
      <c r="B384" s="23"/>
      <c r="C384" s="23"/>
      <c r="D384" s="23"/>
      <c r="E384" s="22"/>
      <c r="G384" s="22"/>
      <c r="H384" s="23"/>
      <c r="I384" s="23"/>
      <c r="J384" s="22"/>
    </row>
    <row r="385" spans="2:10" ht="13">
      <c r="B385" s="23"/>
      <c r="C385" s="23"/>
      <c r="D385" s="23"/>
      <c r="E385" s="22"/>
      <c r="G385" s="22"/>
      <c r="H385" s="23"/>
      <c r="I385" s="23"/>
      <c r="J385" s="22"/>
    </row>
    <row r="386" spans="2:10" ht="13">
      <c r="B386" s="23"/>
      <c r="C386" s="23"/>
      <c r="D386" s="23"/>
      <c r="E386" s="22"/>
      <c r="G386" s="22"/>
      <c r="H386" s="23"/>
      <c r="I386" s="23"/>
      <c r="J386" s="22"/>
    </row>
    <row r="387" spans="2:10" ht="13">
      <c r="B387" s="23"/>
      <c r="C387" s="23"/>
      <c r="D387" s="23"/>
      <c r="E387" s="22"/>
      <c r="G387" s="22"/>
      <c r="H387" s="23"/>
      <c r="I387" s="23"/>
      <c r="J387" s="22"/>
    </row>
    <row r="388" spans="2:10" ht="13">
      <c r="B388" s="23"/>
      <c r="C388" s="23"/>
      <c r="D388" s="23"/>
      <c r="E388" s="22"/>
      <c r="G388" s="22"/>
      <c r="H388" s="23"/>
      <c r="I388" s="23"/>
      <c r="J388" s="22"/>
    </row>
    <row r="389" spans="2:10" ht="13">
      <c r="B389" s="23"/>
      <c r="C389" s="23"/>
      <c r="D389" s="23"/>
      <c r="E389" s="22"/>
      <c r="G389" s="22"/>
      <c r="H389" s="23"/>
      <c r="I389" s="23"/>
      <c r="J389" s="22"/>
    </row>
    <row r="390" spans="2:10" ht="13">
      <c r="B390" s="23"/>
      <c r="C390" s="23"/>
      <c r="D390" s="23"/>
      <c r="E390" s="22"/>
      <c r="G390" s="22"/>
      <c r="H390" s="23"/>
      <c r="I390" s="23"/>
      <c r="J390" s="22"/>
    </row>
    <row r="391" spans="2:10" ht="13">
      <c r="B391" s="23"/>
      <c r="C391" s="23"/>
      <c r="D391" s="23"/>
      <c r="E391" s="22"/>
      <c r="G391" s="22"/>
      <c r="H391" s="23"/>
      <c r="I391" s="23"/>
      <c r="J391" s="22"/>
    </row>
    <row r="392" spans="2:10" ht="13">
      <c r="B392" s="23"/>
      <c r="C392" s="23"/>
      <c r="D392" s="23"/>
      <c r="E392" s="22"/>
      <c r="G392" s="22"/>
      <c r="H392" s="23"/>
      <c r="I392" s="23"/>
      <c r="J392" s="22"/>
    </row>
    <row r="393" spans="2:10" ht="13">
      <c r="B393" s="23"/>
      <c r="C393" s="23"/>
      <c r="D393" s="23"/>
      <c r="E393" s="22"/>
      <c r="G393" s="22"/>
      <c r="H393" s="23"/>
      <c r="I393" s="23"/>
      <c r="J393" s="22"/>
    </row>
    <row r="394" spans="2:10" ht="13">
      <c r="B394" s="23"/>
      <c r="C394" s="23"/>
      <c r="D394" s="23"/>
      <c r="E394" s="22"/>
      <c r="G394" s="22"/>
      <c r="H394" s="23"/>
      <c r="I394" s="23"/>
      <c r="J394" s="22"/>
    </row>
    <row r="395" spans="2:10" ht="13">
      <c r="B395" s="23"/>
      <c r="C395" s="23"/>
      <c r="D395" s="23"/>
      <c r="E395" s="22"/>
      <c r="G395" s="22"/>
      <c r="H395" s="23"/>
      <c r="I395" s="23"/>
      <c r="J395" s="22"/>
    </row>
    <row r="396" spans="2:10" ht="13">
      <c r="B396" s="23"/>
      <c r="C396" s="23"/>
      <c r="D396" s="23"/>
      <c r="E396" s="22"/>
      <c r="G396" s="22"/>
      <c r="H396" s="23"/>
      <c r="I396" s="23"/>
      <c r="J396" s="22"/>
    </row>
    <row r="397" spans="2:10" ht="13">
      <c r="B397" s="23"/>
      <c r="C397" s="23"/>
      <c r="D397" s="23"/>
      <c r="E397" s="22"/>
      <c r="G397" s="22"/>
      <c r="H397" s="23"/>
      <c r="I397" s="23"/>
      <c r="J397" s="22"/>
    </row>
    <row r="398" spans="2:10" ht="13">
      <c r="B398" s="23"/>
      <c r="C398" s="23"/>
      <c r="D398" s="23"/>
      <c r="E398" s="22"/>
      <c r="G398" s="22"/>
      <c r="H398" s="23"/>
      <c r="I398" s="23"/>
      <c r="J398" s="22"/>
    </row>
    <row r="399" spans="2:10" ht="13">
      <c r="B399" s="23"/>
      <c r="C399" s="23"/>
      <c r="D399" s="23"/>
      <c r="E399" s="22"/>
      <c r="G399" s="22"/>
      <c r="H399" s="23"/>
      <c r="I399" s="23"/>
      <c r="J399" s="22"/>
    </row>
    <row r="400" spans="2:10" ht="13">
      <c r="B400" s="23"/>
      <c r="C400" s="23"/>
      <c r="D400" s="23"/>
      <c r="E400" s="22"/>
      <c r="G400" s="22"/>
      <c r="H400" s="23"/>
      <c r="I400" s="23"/>
      <c r="J400" s="22"/>
    </row>
    <row r="401" spans="2:10" ht="13">
      <c r="B401" s="23"/>
      <c r="C401" s="23"/>
      <c r="D401" s="23"/>
      <c r="E401" s="22"/>
      <c r="G401" s="22"/>
      <c r="H401" s="23"/>
      <c r="I401" s="23"/>
      <c r="J401" s="22"/>
    </row>
    <row r="402" spans="2:10" ht="13">
      <c r="B402" s="23"/>
      <c r="C402" s="23"/>
      <c r="D402" s="23"/>
      <c r="E402" s="22"/>
      <c r="G402" s="22"/>
      <c r="H402" s="23"/>
      <c r="I402" s="23"/>
      <c r="J402" s="22"/>
    </row>
    <row r="403" spans="2:10" ht="13">
      <c r="B403" s="23"/>
      <c r="C403" s="23"/>
      <c r="D403" s="23"/>
      <c r="E403" s="22"/>
      <c r="G403" s="22"/>
      <c r="H403" s="23"/>
      <c r="I403" s="23"/>
      <c r="J403" s="22"/>
    </row>
    <row r="404" spans="2:10" ht="13">
      <c r="B404" s="23"/>
      <c r="C404" s="23"/>
      <c r="D404" s="23"/>
      <c r="E404" s="22"/>
      <c r="G404" s="22"/>
      <c r="H404" s="23"/>
      <c r="I404" s="23"/>
      <c r="J404" s="22"/>
    </row>
    <row r="405" spans="2:10" ht="13">
      <c r="B405" s="23"/>
      <c r="C405" s="23"/>
      <c r="D405" s="23"/>
      <c r="E405" s="22"/>
      <c r="G405" s="22"/>
      <c r="H405" s="23"/>
      <c r="I405" s="23"/>
      <c r="J405" s="22"/>
    </row>
    <row r="406" spans="2:10" ht="13">
      <c r="B406" s="23"/>
      <c r="C406" s="23"/>
      <c r="D406" s="23"/>
      <c r="E406" s="22"/>
      <c r="G406" s="22"/>
      <c r="H406" s="23"/>
      <c r="I406" s="23"/>
      <c r="J406" s="22"/>
    </row>
    <row r="407" spans="2:10" ht="13">
      <c r="B407" s="23"/>
      <c r="C407" s="23"/>
      <c r="D407" s="23"/>
      <c r="E407" s="22"/>
      <c r="G407" s="22"/>
      <c r="H407" s="23"/>
      <c r="I407" s="23"/>
      <c r="J407" s="22"/>
    </row>
    <row r="408" spans="2:10" ht="13">
      <c r="B408" s="23"/>
      <c r="C408" s="23"/>
      <c r="D408" s="23"/>
      <c r="E408" s="22"/>
      <c r="G408" s="22"/>
      <c r="H408" s="23"/>
      <c r="I408" s="23"/>
      <c r="J408" s="22"/>
    </row>
    <row r="409" spans="2:10" ht="13">
      <c r="B409" s="23"/>
      <c r="C409" s="23"/>
      <c r="D409" s="23"/>
      <c r="E409" s="22"/>
      <c r="G409" s="22"/>
      <c r="H409" s="23"/>
      <c r="I409" s="23"/>
      <c r="J409" s="22"/>
    </row>
    <row r="410" spans="2:10" ht="13">
      <c r="B410" s="23"/>
      <c r="C410" s="23"/>
      <c r="D410" s="23"/>
      <c r="E410" s="22"/>
      <c r="G410" s="22"/>
      <c r="H410" s="23"/>
      <c r="I410" s="23"/>
      <c r="J410" s="22"/>
    </row>
    <row r="411" spans="2:10" ht="13">
      <c r="B411" s="23"/>
      <c r="C411" s="23"/>
      <c r="D411" s="23"/>
      <c r="E411" s="22"/>
      <c r="G411" s="22"/>
      <c r="H411" s="23"/>
      <c r="I411" s="23"/>
      <c r="J411" s="22"/>
    </row>
    <row r="412" spans="2:10" ht="13">
      <c r="B412" s="23"/>
      <c r="C412" s="23"/>
      <c r="D412" s="23"/>
      <c r="E412" s="22"/>
      <c r="G412" s="22"/>
      <c r="H412" s="23"/>
      <c r="I412" s="23"/>
      <c r="J412" s="22"/>
    </row>
    <row r="413" spans="2:10" ht="13">
      <c r="B413" s="23"/>
      <c r="C413" s="23"/>
      <c r="D413" s="23"/>
      <c r="E413" s="22"/>
      <c r="G413" s="22"/>
      <c r="H413" s="23"/>
      <c r="I413" s="23"/>
      <c r="J413" s="22"/>
    </row>
    <row r="414" spans="2:10" ht="13">
      <c r="B414" s="23"/>
      <c r="C414" s="23"/>
      <c r="D414" s="23"/>
      <c r="E414" s="22"/>
      <c r="G414" s="22"/>
      <c r="H414" s="23"/>
      <c r="I414" s="23"/>
      <c r="J414" s="22"/>
    </row>
    <row r="415" spans="2:10" ht="13">
      <c r="B415" s="23"/>
      <c r="C415" s="23"/>
      <c r="D415" s="23"/>
      <c r="E415" s="22"/>
      <c r="G415" s="22"/>
      <c r="H415" s="23"/>
      <c r="I415" s="23"/>
      <c r="J415" s="22"/>
    </row>
    <row r="416" spans="2:10" ht="13">
      <c r="B416" s="23"/>
      <c r="C416" s="23"/>
      <c r="D416" s="23"/>
      <c r="E416" s="22"/>
      <c r="G416" s="22"/>
      <c r="H416" s="23"/>
      <c r="I416" s="23"/>
      <c r="J416" s="22"/>
    </row>
    <row r="417" spans="2:10" ht="13">
      <c r="B417" s="23"/>
      <c r="C417" s="23"/>
      <c r="D417" s="23"/>
      <c r="E417" s="22"/>
      <c r="G417" s="22"/>
      <c r="H417" s="23"/>
      <c r="I417" s="23"/>
      <c r="J417" s="22"/>
    </row>
    <row r="418" spans="2:10" ht="13">
      <c r="B418" s="23"/>
      <c r="C418" s="23"/>
      <c r="D418" s="23"/>
      <c r="E418" s="22"/>
      <c r="G418" s="22"/>
      <c r="H418" s="23"/>
      <c r="I418" s="23"/>
      <c r="J418" s="22"/>
    </row>
    <row r="419" spans="2:10" ht="13">
      <c r="B419" s="23"/>
      <c r="C419" s="23"/>
      <c r="D419" s="23"/>
      <c r="E419" s="22"/>
      <c r="G419" s="22"/>
      <c r="H419" s="23"/>
      <c r="I419" s="23"/>
      <c r="J419" s="22"/>
    </row>
    <row r="420" spans="2:10" ht="13">
      <c r="B420" s="23"/>
      <c r="C420" s="23"/>
      <c r="D420" s="23"/>
      <c r="E420" s="22"/>
      <c r="G420" s="22"/>
      <c r="H420" s="23"/>
      <c r="I420" s="23"/>
      <c r="J420" s="22"/>
    </row>
    <row r="421" spans="2:10" ht="13">
      <c r="B421" s="23"/>
      <c r="C421" s="23"/>
      <c r="D421" s="23"/>
      <c r="E421" s="22"/>
      <c r="G421" s="22"/>
      <c r="H421" s="23"/>
      <c r="I421" s="23"/>
      <c r="J421" s="22"/>
    </row>
    <row r="422" spans="2:10" ht="13">
      <c r="B422" s="23"/>
      <c r="C422" s="23"/>
      <c r="D422" s="23"/>
      <c r="E422" s="22"/>
      <c r="G422" s="22"/>
      <c r="H422" s="23"/>
      <c r="I422" s="23"/>
      <c r="J422" s="22"/>
    </row>
    <row r="423" spans="2:10" ht="13">
      <c r="B423" s="23"/>
      <c r="C423" s="23"/>
      <c r="D423" s="23"/>
      <c r="E423" s="22"/>
      <c r="G423" s="22"/>
      <c r="H423" s="23"/>
      <c r="I423" s="23"/>
      <c r="J423" s="22"/>
    </row>
    <row r="424" spans="2:10" ht="13">
      <c r="B424" s="23"/>
      <c r="C424" s="23"/>
      <c r="D424" s="23"/>
      <c r="E424" s="22"/>
      <c r="G424" s="22"/>
      <c r="H424" s="23"/>
      <c r="I424" s="23"/>
      <c r="J424" s="22"/>
    </row>
    <row r="425" spans="2:10" ht="13">
      <c r="B425" s="23"/>
      <c r="C425" s="23"/>
      <c r="D425" s="23"/>
      <c r="E425" s="22"/>
      <c r="G425" s="22"/>
      <c r="H425" s="23"/>
      <c r="I425" s="23"/>
      <c r="J425" s="22"/>
    </row>
    <row r="426" spans="2:10" ht="13">
      <c r="B426" s="23"/>
      <c r="C426" s="23"/>
      <c r="D426" s="23"/>
      <c r="E426" s="22"/>
      <c r="G426" s="22"/>
      <c r="H426" s="23"/>
      <c r="I426" s="23"/>
      <c r="J426" s="22"/>
    </row>
    <row r="427" spans="2:10" ht="13">
      <c r="B427" s="23"/>
      <c r="C427" s="23"/>
      <c r="D427" s="23"/>
      <c r="E427" s="22"/>
      <c r="G427" s="22"/>
      <c r="H427" s="23"/>
      <c r="I427" s="23"/>
      <c r="J427" s="22"/>
    </row>
    <row r="428" spans="2:10" ht="13">
      <c r="B428" s="23"/>
      <c r="C428" s="23"/>
      <c r="D428" s="23"/>
      <c r="E428" s="22"/>
      <c r="G428" s="22"/>
      <c r="H428" s="23"/>
      <c r="I428" s="23"/>
      <c r="J428" s="22"/>
    </row>
    <row r="429" spans="2:10" ht="13">
      <c r="B429" s="23"/>
      <c r="C429" s="23"/>
      <c r="D429" s="23"/>
      <c r="E429" s="22"/>
      <c r="G429" s="22"/>
      <c r="H429" s="23"/>
      <c r="I429" s="23"/>
      <c r="J429" s="22"/>
    </row>
    <row r="430" spans="2:10" ht="13">
      <c r="B430" s="23"/>
      <c r="C430" s="23"/>
      <c r="D430" s="23"/>
      <c r="E430" s="22"/>
      <c r="G430" s="22"/>
      <c r="H430" s="23"/>
      <c r="I430" s="23"/>
      <c r="J430" s="22"/>
    </row>
    <row r="431" spans="2:10" ht="13">
      <c r="B431" s="23"/>
      <c r="C431" s="23"/>
      <c r="D431" s="23"/>
      <c r="E431" s="22"/>
      <c r="G431" s="22"/>
      <c r="H431" s="23"/>
      <c r="I431" s="23"/>
      <c r="J431" s="22"/>
    </row>
    <row r="432" spans="2:10" ht="13">
      <c r="B432" s="23"/>
      <c r="C432" s="23"/>
      <c r="D432" s="23"/>
      <c r="E432" s="22"/>
      <c r="G432" s="22"/>
      <c r="H432" s="23"/>
      <c r="I432" s="23"/>
      <c r="J432" s="22"/>
    </row>
    <row r="433" spans="2:10" ht="13">
      <c r="B433" s="23"/>
      <c r="C433" s="23"/>
      <c r="D433" s="23"/>
      <c r="E433" s="22"/>
      <c r="G433" s="22"/>
      <c r="H433" s="23"/>
      <c r="I433" s="23"/>
      <c r="J433" s="22"/>
    </row>
    <row r="434" spans="2:10" ht="13">
      <c r="B434" s="23"/>
      <c r="C434" s="23"/>
      <c r="D434" s="23"/>
      <c r="E434" s="22"/>
      <c r="G434" s="22"/>
      <c r="H434" s="23"/>
      <c r="I434" s="23"/>
      <c r="J434" s="22"/>
    </row>
    <row r="435" spans="2:10" ht="13">
      <c r="B435" s="23"/>
      <c r="C435" s="23"/>
      <c r="D435" s="23"/>
      <c r="E435" s="22"/>
      <c r="G435" s="22"/>
      <c r="H435" s="23"/>
      <c r="I435" s="23"/>
      <c r="J435" s="22"/>
    </row>
    <row r="436" spans="2:10" ht="13">
      <c r="B436" s="23"/>
      <c r="C436" s="23"/>
      <c r="D436" s="23"/>
      <c r="E436" s="22"/>
      <c r="G436" s="22"/>
      <c r="H436" s="23"/>
      <c r="I436" s="23"/>
      <c r="J436" s="22"/>
    </row>
    <row r="437" spans="2:10" ht="13">
      <c r="B437" s="23"/>
      <c r="C437" s="23"/>
      <c r="D437" s="23"/>
      <c r="E437" s="22"/>
      <c r="G437" s="22"/>
      <c r="H437" s="23"/>
      <c r="I437" s="23"/>
      <c r="J437" s="22"/>
    </row>
    <row r="438" spans="2:10" ht="13">
      <c r="B438" s="23"/>
      <c r="C438" s="23"/>
      <c r="D438" s="23"/>
      <c r="E438" s="22"/>
      <c r="G438" s="22"/>
      <c r="H438" s="23"/>
      <c r="I438" s="23"/>
      <c r="J438" s="22"/>
    </row>
    <row r="439" spans="2:10" ht="13">
      <c r="B439" s="23"/>
      <c r="C439" s="23"/>
      <c r="D439" s="23"/>
      <c r="E439" s="22"/>
      <c r="G439" s="22"/>
      <c r="H439" s="23"/>
      <c r="I439" s="23"/>
      <c r="J439" s="22"/>
    </row>
    <row r="440" spans="2:10" ht="13">
      <c r="B440" s="23"/>
      <c r="C440" s="23"/>
      <c r="D440" s="23"/>
      <c r="E440" s="22"/>
      <c r="G440" s="22"/>
      <c r="H440" s="23"/>
      <c r="I440" s="23"/>
      <c r="J440" s="22"/>
    </row>
    <row r="441" spans="2:10" ht="13">
      <c r="B441" s="23"/>
      <c r="C441" s="23"/>
      <c r="D441" s="23"/>
      <c r="E441" s="22"/>
      <c r="G441" s="22"/>
      <c r="H441" s="23"/>
      <c r="I441" s="23"/>
      <c r="J441" s="22"/>
    </row>
    <row r="442" spans="2:10" ht="13">
      <c r="B442" s="23"/>
      <c r="C442" s="23"/>
      <c r="D442" s="23"/>
      <c r="E442" s="22"/>
      <c r="G442" s="22"/>
      <c r="H442" s="23"/>
      <c r="I442" s="23"/>
      <c r="J442" s="22"/>
    </row>
    <row r="443" spans="2:10" ht="13">
      <c r="B443" s="23"/>
      <c r="C443" s="23"/>
      <c r="D443" s="23"/>
      <c r="E443" s="22"/>
      <c r="G443" s="22"/>
      <c r="H443" s="23"/>
      <c r="I443" s="23"/>
      <c r="J443" s="22"/>
    </row>
    <row r="444" spans="2:10" ht="13">
      <c r="B444" s="23"/>
      <c r="C444" s="23"/>
      <c r="D444" s="23"/>
      <c r="E444" s="22"/>
      <c r="G444" s="22"/>
      <c r="H444" s="23"/>
      <c r="I444" s="23"/>
      <c r="J444" s="22"/>
    </row>
    <row r="445" spans="2:10" ht="13">
      <c r="B445" s="23"/>
      <c r="C445" s="23"/>
      <c r="D445" s="23"/>
      <c r="E445" s="22"/>
      <c r="G445" s="22"/>
      <c r="H445" s="23"/>
      <c r="I445" s="23"/>
      <c r="J445" s="22"/>
    </row>
    <row r="446" spans="2:10" ht="13">
      <c r="B446" s="23"/>
      <c r="C446" s="23"/>
      <c r="D446" s="23"/>
      <c r="E446" s="22"/>
      <c r="G446" s="22"/>
      <c r="H446" s="23"/>
      <c r="I446" s="23"/>
      <c r="J446" s="22"/>
    </row>
    <row r="447" spans="2:10" ht="13">
      <c r="B447" s="23"/>
      <c r="C447" s="23"/>
      <c r="D447" s="23"/>
      <c r="E447" s="22"/>
      <c r="G447" s="22"/>
      <c r="H447" s="23"/>
      <c r="I447" s="23"/>
      <c r="J447" s="22"/>
    </row>
    <row r="448" spans="2:10" ht="13">
      <c r="B448" s="23"/>
      <c r="C448" s="23"/>
      <c r="D448" s="23"/>
      <c r="E448" s="22"/>
      <c r="G448" s="22"/>
      <c r="H448" s="23"/>
      <c r="I448" s="23"/>
      <c r="J448" s="22"/>
    </row>
    <row r="449" spans="2:10" ht="13">
      <c r="B449" s="23"/>
      <c r="C449" s="23"/>
      <c r="D449" s="23"/>
      <c r="E449" s="22"/>
      <c r="G449" s="22"/>
      <c r="H449" s="23"/>
      <c r="I449" s="23"/>
      <c r="J449" s="22"/>
    </row>
    <row r="450" spans="2:10" ht="13">
      <c r="B450" s="23"/>
      <c r="C450" s="23"/>
      <c r="D450" s="23"/>
      <c r="E450" s="22"/>
      <c r="G450" s="22"/>
      <c r="H450" s="23"/>
      <c r="I450" s="23"/>
      <c r="J450" s="22"/>
    </row>
    <row r="451" spans="2:10" ht="13">
      <c r="B451" s="23"/>
      <c r="C451" s="23"/>
      <c r="D451" s="23"/>
      <c r="E451" s="22"/>
      <c r="G451" s="22"/>
      <c r="H451" s="23"/>
      <c r="I451" s="23"/>
      <c r="J451" s="22"/>
    </row>
    <row r="452" spans="2:10" ht="13">
      <c r="B452" s="23"/>
      <c r="C452" s="23"/>
      <c r="D452" s="23"/>
      <c r="E452" s="22"/>
      <c r="G452" s="22"/>
      <c r="H452" s="23"/>
      <c r="I452" s="23"/>
      <c r="J452" s="22"/>
    </row>
    <row r="453" spans="2:10" ht="13">
      <c r="B453" s="23"/>
      <c r="C453" s="23"/>
      <c r="D453" s="23"/>
      <c r="E453" s="22"/>
      <c r="G453" s="22"/>
      <c r="H453" s="23"/>
      <c r="I453" s="23"/>
      <c r="J453" s="22"/>
    </row>
    <row r="454" spans="2:10" ht="13">
      <c r="B454" s="23"/>
      <c r="C454" s="23"/>
      <c r="D454" s="23"/>
      <c r="E454" s="22"/>
      <c r="G454" s="22"/>
      <c r="H454" s="23"/>
      <c r="I454" s="23"/>
      <c r="J454" s="22"/>
    </row>
    <row r="455" spans="2:10" ht="13">
      <c r="B455" s="23"/>
      <c r="C455" s="23"/>
      <c r="D455" s="23"/>
      <c r="E455" s="22"/>
      <c r="G455" s="22"/>
      <c r="H455" s="23"/>
      <c r="I455" s="23"/>
      <c r="J455" s="22"/>
    </row>
    <row r="456" spans="2:10" ht="13">
      <c r="B456" s="23"/>
      <c r="C456" s="23"/>
      <c r="D456" s="23"/>
      <c r="E456" s="22"/>
      <c r="G456" s="22"/>
      <c r="H456" s="23"/>
      <c r="I456" s="23"/>
      <c r="J456" s="22"/>
    </row>
    <row r="457" spans="2:10" ht="13">
      <c r="B457" s="23"/>
      <c r="C457" s="23"/>
      <c r="D457" s="23"/>
      <c r="E457" s="22"/>
      <c r="G457" s="22"/>
      <c r="H457" s="23"/>
      <c r="I457" s="23"/>
      <c r="J457" s="22"/>
    </row>
    <row r="458" spans="2:10" ht="13">
      <c r="B458" s="23"/>
      <c r="C458" s="23"/>
      <c r="D458" s="23"/>
      <c r="E458" s="22"/>
      <c r="G458" s="22"/>
      <c r="H458" s="23"/>
      <c r="I458" s="23"/>
      <c r="J458" s="22"/>
    </row>
    <row r="459" spans="2:10" ht="13">
      <c r="B459" s="23"/>
      <c r="C459" s="23"/>
      <c r="D459" s="23"/>
      <c r="E459" s="22"/>
      <c r="G459" s="22"/>
      <c r="H459" s="23"/>
      <c r="I459" s="23"/>
      <c r="J459" s="22"/>
    </row>
    <row r="460" spans="2:10" ht="13">
      <c r="B460" s="23"/>
      <c r="C460" s="23"/>
      <c r="D460" s="23"/>
      <c r="E460" s="22"/>
      <c r="G460" s="22"/>
      <c r="H460" s="23"/>
      <c r="I460" s="23"/>
      <c r="J460" s="22"/>
    </row>
    <row r="461" spans="2:10" ht="13">
      <c r="B461" s="23"/>
      <c r="C461" s="23"/>
      <c r="D461" s="23"/>
      <c r="E461" s="22"/>
      <c r="G461" s="22"/>
      <c r="H461" s="23"/>
      <c r="I461" s="23"/>
      <c r="J461" s="22"/>
    </row>
    <row r="462" spans="2:10" ht="13">
      <c r="B462" s="23"/>
      <c r="C462" s="23"/>
      <c r="D462" s="23"/>
      <c r="E462" s="22"/>
      <c r="G462" s="22"/>
      <c r="H462" s="23"/>
      <c r="I462" s="23"/>
      <c r="J462" s="22"/>
    </row>
    <row r="463" spans="2:10" ht="13">
      <c r="B463" s="23"/>
      <c r="C463" s="23"/>
      <c r="D463" s="23"/>
      <c r="E463" s="22"/>
      <c r="G463" s="22"/>
      <c r="H463" s="23"/>
      <c r="I463" s="23"/>
      <c r="J463" s="22"/>
    </row>
    <row r="464" spans="2:10" ht="13">
      <c r="B464" s="23"/>
      <c r="C464" s="23"/>
      <c r="D464" s="23"/>
      <c r="E464" s="22"/>
      <c r="G464" s="22"/>
      <c r="H464" s="23"/>
      <c r="I464" s="23"/>
      <c r="J464" s="22"/>
    </row>
    <row r="465" spans="2:10" ht="13">
      <c r="B465" s="23"/>
      <c r="C465" s="23"/>
      <c r="D465" s="23"/>
      <c r="E465" s="22"/>
      <c r="G465" s="22"/>
      <c r="H465" s="23"/>
      <c r="I465" s="23"/>
      <c r="J465" s="22"/>
    </row>
    <row r="466" spans="2:10" ht="13">
      <c r="B466" s="23"/>
      <c r="C466" s="23"/>
      <c r="D466" s="23"/>
      <c r="E466" s="22"/>
      <c r="G466" s="22"/>
      <c r="H466" s="23"/>
      <c r="I466" s="23"/>
      <c r="J466" s="22"/>
    </row>
    <row r="467" spans="2:10" ht="13">
      <c r="B467" s="23"/>
      <c r="C467" s="23"/>
      <c r="D467" s="23"/>
      <c r="E467" s="22"/>
      <c r="G467" s="22"/>
      <c r="H467" s="23"/>
      <c r="I467" s="23"/>
      <c r="J467" s="22"/>
    </row>
    <row r="468" spans="2:10" ht="13">
      <c r="B468" s="23"/>
      <c r="C468" s="23"/>
      <c r="D468" s="23"/>
      <c r="E468" s="22"/>
      <c r="G468" s="22"/>
      <c r="H468" s="23"/>
      <c r="I468" s="23"/>
      <c r="J468" s="22"/>
    </row>
    <row r="469" spans="2:10" ht="13">
      <c r="B469" s="23"/>
      <c r="C469" s="23"/>
      <c r="D469" s="23"/>
      <c r="E469" s="22"/>
      <c r="G469" s="22"/>
      <c r="H469" s="23"/>
      <c r="I469" s="23"/>
      <c r="J469" s="22"/>
    </row>
    <row r="470" spans="2:10" ht="13">
      <c r="B470" s="23"/>
      <c r="C470" s="23"/>
      <c r="D470" s="23"/>
      <c r="E470" s="22"/>
      <c r="G470" s="22"/>
      <c r="H470" s="23"/>
      <c r="I470" s="23"/>
      <c r="J470" s="22"/>
    </row>
    <row r="471" spans="2:10" ht="13">
      <c r="B471" s="23"/>
      <c r="C471" s="23"/>
      <c r="D471" s="23"/>
      <c r="E471" s="22"/>
      <c r="G471" s="22"/>
      <c r="H471" s="23"/>
      <c r="I471" s="23"/>
      <c r="J471" s="22"/>
    </row>
    <row r="472" spans="2:10" ht="13">
      <c r="B472" s="23"/>
      <c r="C472" s="23"/>
      <c r="D472" s="23"/>
      <c r="E472" s="22"/>
      <c r="G472" s="22"/>
      <c r="H472" s="23"/>
      <c r="I472" s="23"/>
      <c r="J472" s="22"/>
    </row>
    <row r="473" spans="2:10" ht="13">
      <c r="B473" s="23"/>
      <c r="C473" s="23"/>
      <c r="D473" s="23"/>
      <c r="E473" s="22"/>
      <c r="G473" s="22"/>
      <c r="H473" s="23"/>
      <c r="I473" s="23"/>
      <c r="J473" s="22"/>
    </row>
    <row r="474" spans="2:10" ht="13">
      <c r="B474" s="23"/>
      <c r="C474" s="23"/>
      <c r="D474" s="23"/>
      <c r="E474" s="22"/>
      <c r="G474" s="22"/>
      <c r="H474" s="23"/>
      <c r="I474" s="23"/>
      <c r="J474" s="22"/>
    </row>
    <row r="475" spans="2:10" ht="13">
      <c r="B475" s="23"/>
      <c r="C475" s="23"/>
      <c r="D475" s="23"/>
      <c r="E475" s="22"/>
      <c r="G475" s="22"/>
      <c r="H475" s="23"/>
      <c r="I475" s="23"/>
      <c r="J475" s="22"/>
    </row>
    <row r="476" spans="2:10" ht="13">
      <c r="B476" s="23"/>
      <c r="C476" s="23"/>
      <c r="D476" s="23"/>
      <c r="E476" s="22"/>
      <c r="G476" s="22"/>
      <c r="H476" s="23"/>
      <c r="I476" s="23"/>
      <c r="J476" s="22"/>
    </row>
    <row r="477" spans="2:10" ht="13">
      <c r="B477" s="23"/>
      <c r="C477" s="23"/>
      <c r="D477" s="23"/>
      <c r="E477" s="22"/>
      <c r="G477" s="22"/>
      <c r="H477" s="23"/>
      <c r="I477" s="23"/>
      <c r="J477" s="22"/>
    </row>
    <row r="478" spans="2:10" ht="13">
      <c r="B478" s="23"/>
      <c r="C478" s="23"/>
      <c r="D478" s="23"/>
      <c r="E478" s="22"/>
      <c r="G478" s="22"/>
      <c r="H478" s="23"/>
      <c r="I478" s="23"/>
      <c r="J478" s="22"/>
    </row>
    <row r="479" spans="2:10" ht="13">
      <c r="B479" s="23"/>
      <c r="C479" s="23"/>
      <c r="D479" s="23"/>
      <c r="E479" s="22"/>
      <c r="G479" s="22"/>
      <c r="H479" s="23"/>
      <c r="I479" s="23"/>
      <c r="J479" s="22"/>
    </row>
    <row r="480" spans="2:10" ht="13">
      <c r="B480" s="23"/>
      <c r="C480" s="23"/>
      <c r="D480" s="23"/>
      <c r="E480" s="22"/>
      <c r="G480" s="22"/>
      <c r="H480" s="23"/>
      <c r="I480" s="23"/>
      <c r="J480" s="22"/>
    </row>
    <row r="481" spans="2:10" ht="13">
      <c r="B481" s="23"/>
      <c r="C481" s="23"/>
      <c r="D481" s="23"/>
      <c r="E481" s="22"/>
      <c r="G481" s="22"/>
      <c r="H481" s="23"/>
      <c r="I481" s="23"/>
      <c r="J481" s="22"/>
    </row>
    <row r="482" spans="2:10" ht="13">
      <c r="B482" s="23"/>
      <c r="C482" s="23"/>
      <c r="D482" s="23"/>
      <c r="E482" s="22"/>
      <c r="G482" s="22"/>
      <c r="H482" s="23"/>
      <c r="I482" s="23"/>
      <c r="J482" s="22"/>
    </row>
    <row r="483" spans="2:10" ht="13">
      <c r="B483" s="23"/>
      <c r="C483" s="23"/>
      <c r="D483" s="23"/>
      <c r="E483" s="22"/>
      <c r="G483" s="22"/>
      <c r="H483" s="23"/>
      <c r="I483" s="23"/>
      <c r="J483" s="22"/>
    </row>
    <row r="484" spans="2:10" ht="13">
      <c r="B484" s="23"/>
      <c r="C484" s="23"/>
      <c r="D484" s="23"/>
      <c r="E484" s="22"/>
      <c r="G484" s="22"/>
      <c r="H484" s="23"/>
      <c r="I484" s="23"/>
      <c r="J484" s="22"/>
    </row>
    <row r="485" spans="2:10" ht="13">
      <c r="B485" s="23"/>
      <c r="C485" s="23"/>
      <c r="D485" s="23"/>
      <c r="E485" s="22"/>
      <c r="G485" s="22"/>
      <c r="H485" s="23"/>
      <c r="I485" s="23"/>
      <c r="J485" s="22"/>
    </row>
    <row r="486" spans="2:10" ht="13">
      <c r="B486" s="23"/>
      <c r="C486" s="23"/>
      <c r="D486" s="23"/>
      <c r="E486" s="22"/>
      <c r="G486" s="22"/>
      <c r="H486" s="23"/>
      <c r="I486" s="23"/>
      <c r="J486" s="22"/>
    </row>
    <row r="487" spans="2:10" ht="13">
      <c r="B487" s="23"/>
      <c r="C487" s="23"/>
      <c r="D487" s="23"/>
      <c r="E487" s="22"/>
      <c r="G487" s="22"/>
      <c r="H487" s="23"/>
      <c r="I487" s="23"/>
      <c r="J487" s="22"/>
    </row>
    <row r="488" spans="2:10" ht="13">
      <c r="B488" s="23"/>
      <c r="C488" s="23"/>
      <c r="D488" s="23"/>
      <c r="E488" s="22"/>
      <c r="G488" s="22"/>
      <c r="H488" s="23"/>
      <c r="I488" s="23"/>
      <c r="J488" s="22"/>
    </row>
    <row r="489" spans="2:10" ht="13">
      <c r="B489" s="23"/>
      <c r="C489" s="23"/>
      <c r="D489" s="23"/>
      <c r="E489" s="22"/>
      <c r="G489" s="22"/>
      <c r="H489" s="23"/>
      <c r="I489" s="23"/>
      <c r="J489" s="22"/>
    </row>
    <row r="490" spans="2:10" ht="13">
      <c r="B490" s="23"/>
      <c r="C490" s="23"/>
      <c r="D490" s="23"/>
      <c r="E490" s="22"/>
      <c r="G490" s="22"/>
      <c r="H490" s="23"/>
      <c r="I490" s="23"/>
      <c r="J490" s="22"/>
    </row>
    <row r="491" spans="2:10" ht="13">
      <c r="B491" s="23"/>
      <c r="C491" s="23"/>
      <c r="D491" s="23"/>
      <c r="E491" s="22"/>
      <c r="G491" s="22"/>
      <c r="H491" s="23"/>
      <c r="I491" s="23"/>
      <c r="J491" s="22"/>
    </row>
    <row r="492" spans="2:10" ht="13">
      <c r="B492" s="23"/>
      <c r="C492" s="23"/>
      <c r="D492" s="23"/>
      <c r="E492" s="22"/>
      <c r="G492" s="22"/>
      <c r="H492" s="23"/>
      <c r="I492" s="23"/>
      <c r="J492" s="22"/>
    </row>
    <row r="493" spans="2:10" ht="13">
      <c r="B493" s="23"/>
      <c r="C493" s="23"/>
      <c r="D493" s="23"/>
      <c r="E493" s="22"/>
      <c r="G493" s="22"/>
      <c r="H493" s="23"/>
      <c r="I493" s="23"/>
      <c r="J493" s="22"/>
    </row>
    <row r="494" spans="2:10" ht="13">
      <c r="B494" s="23"/>
      <c r="C494" s="23"/>
      <c r="D494" s="23"/>
      <c r="E494" s="22"/>
      <c r="G494" s="22"/>
      <c r="H494" s="23"/>
      <c r="I494" s="23"/>
      <c r="J494" s="22"/>
    </row>
    <row r="495" spans="2:10" ht="13">
      <c r="B495" s="23"/>
      <c r="C495" s="23"/>
      <c r="D495" s="23"/>
      <c r="E495" s="22"/>
      <c r="G495" s="22"/>
      <c r="H495" s="23"/>
      <c r="I495" s="23"/>
      <c r="J495" s="22"/>
    </row>
    <row r="496" spans="2:10" ht="13">
      <c r="B496" s="23"/>
      <c r="C496" s="23"/>
      <c r="D496" s="23"/>
      <c r="E496" s="22"/>
      <c r="G496" s="22"/>
      <c r="H496" s="23"/>
      <c r="I496" s="23"/>
      <c r="J496" s="22"/>
    </row>
    <row r="497" spans="2:10" ht="13">
      <c r="B497" s="23"/>
      <c r="C497" s="23"/>
      <c r="D497" s="23"/>
      <c r="E497" s="22"/>
      <c r="G497" s="22"/>
      <c r="H497" s="23"/>
      <c r="I497" s="23"/>
      <c r="J497" s="22"/>
    </row>
    <row r="498" spans="2:10" ht="13">
      <c r="B498" s="23"/>
      <c r="C498" s="23"/>
      <c r="D498" s="23"/>
      <c r="E498" s="22"/>
      <c r="G498" s="22"/>
      <c r="H498" s="23"/>
      <c r="I498" s="23"/>
      <c r="J498" s="22"/>
    </row>
    <row r="499" spans="2:10" ht="13">
      <c r="B499" s="23"/>
      <c r="C499" s="23"/>
      <c r="D499" s="23"/>
      <c r="E499" s="22"/>
      <c r="G499" s="22"/>
      <c r="H499" s="23"/>
      <c r="I499" s="23"/>
      <c r="J499" s="22"/>
    </row>
    <row r="500" spans="2:10" ht="13">
      <c r="B500" s="23"/>
      <c r="C500" s="23"/>
      <c r="D500" s="23"/>
      <c r="E500" s="22"/>
      <c r="G500" s="22"/>
      <c r="H500" s="23"/>
      <c r="I500" s="23"/>
      <c r="J500" s="22"/>
    </row>
    <row r="501" spans="2:10" ht="13">
      <c r="B501" s="23"/>
      <c r="C501" s="23"/>
      <c r="D501" s="23"/>
      <c r="E501" s="22"/>
      <c r="G501" s="22"/>
      <c r="H501" s="23"/>
      <c r="I501" s="23"/>
      <c r="J501" s="22"/>
    </row>
    <row r="502" spans="2:10" ht="13">
      <c r="B502" s="23"/>
      <c r="C502" s="23"/>
      <c r="D502" s="23"/>
      <c r="E502" s="22"/>
      <c r="G502" s="22"/>
      <c r="H502" s="23"/>
      <c r="I502" s="23"/>
      <c r="J502" s="22"/>
    </row>
    <row r="503" spans="2:10" ht="13">
      <c r="B503" s="23"/>
      <c r="C503" s="23"/>
      <c r="D503" s="23"/>
      <c r="E503" s="22"/>
      <c r="G503" s="22"/>
      <c r="H503" s="23"/>
      <c r="I503" s="23"/>
      <c r="J503" s="22"/>
    </row>
    <row r="504" spans="2:10" ht="13">
      <c r="B504" s="23"/>
      <c r="C504" s="23"/>
      <c r="D504" s="23"/>
      <c r="E504" s="22"/>
      <c r="G504" s="22"/>
      <c r="H504" s="23"/>
      <c r="I504" s="23"/>
      <c r="J504" s="22"/>
    </row>
    <row r="505" spans="2:10" ht="13">
      <c r="B505" s="23"/>
      <c r="C505" s="23"/>
      <c r="D505" s="23"/>
      <c r="E505" s="22"/>
      <c r="G505" s="22"/>
      <c r="H505" s="23"/>
      <c r="I505" s="23"/>
      <c r="J505" s="22"/>
    </row>
    <row r="506" spans="2:10" ht="13">
      <c r="B506" s="23"/>
      <c r="C506" s="23"/>
      <c r="D506" s="23"/>
      <c r="E506" s="22"/>
      <c r="G506" s="22"/>
      <c r="H506" s="23"/>
      <c r="I506" s="23"/>
      <c r="J506" s="22"/>
    </row>
    <row r="507" spans="2:10" ht="13">
      <c r="B507" s="23"/>
      <c r="C507" s="23"/>
      <c r="D507" s="23"/>
      <c r="E507" s="22"/>
      <c r="G507" s="22"/>
      <c r="H507" s="23"/>
      <c r="I507" s="23"/>
      <c r="J507" s="22"/>
    </row>
    <row r="508" spans="2:10" ht="13">
      <c r="B508" s="23"/>
      <c r="C508" s="23"/>
      <c r="D508" s="23"/>
      <c r="E508" s="22"/>
      <c r="G508" s="22"/>
      <c r="H508" s="23"/>
      <c r="I508" s="23"/>
      <c r="J508" s="22"/>
    </row>
    <row r="509" spans="2:10" ht="13">
      <c r="B509" s="23"/>
      <c r="C509" s="23"/>
      <c r="D509" s="23"/>
      <c r="E509" s="22"/>
      <c r="G509" s="22"/>
      <c r="H509" s="23"/>
      <c r="I509" s="23"/>
      <c r="J509" s="22"/>
    </row>
    <row r="510" spans="2:10" ht="13">
      <c r="B510" s="23"/>
      <c r="C510" s="23"/>
      <c r="D510" s="23"/>
      <c r="E510" s="22"/>
      <c r="G510" s="22"/>
      <c r="H510" s="23"/>
      <c r="I510" s="23"/>
      <c r="J510" s="22"/>
    </row>
    <row r="511" spans="2:10" ht="13">
      <c r="B511" s="23"/>
      <c r="C511" s="23"/>
      <c r="D511" s="23"/>
      <c r="E511" s="22"/>
      <c r="G511" s="22"/>
      <c r="H511" s="23"/>
      <c r="I511" s="23"/>
      <c r="J511" s="22"/>
    </row>
    <row r="512" spans="2:10" ht="13">
      <c r="B512" s="23"/>
      <c r="C512" s="23"/>
      <c r="D512" s="23"/>
      <c r="E512" s="22"/>
      <c r="G512" s="22"/>
      <c r="H512" s="23"/>
      <c r="I512" s="23"/>
      <c r="J512" s="22"/>
    </row>
    <row r="513" spans="2:10" ht="13">
      <c r="B513" s="23"/>
      <c r="C513" s="23"/>
      <c r="D513" s="23"/>
      <c r="E513" s="22"/>
      <c r="G513" s="22"/>
      <c r="H513" s="23"/>
      <c r="I513" s="23"/>
      <c r="J513" s="22"/>
    </row>
    <row r="514" spans="2:10" ht="13">
      <c r="B514" s="23"/>
      <c r="C514" s="23"/>
      <c r="D514" s="23"/>
      <c r="E514" s="22"/>
      <c r="G514" s="22"/>
      <c r="H514" s="23"/>
      <c r="I514" s="23"/>
      <c r="J514" s="22"/>
    </row>
    <row r="515" spans="2:10" ht="13">
      <c r="B515" s="23"/>
      <c r="C515" s="23"/>
      <c r="D515" s="23"/>
      <c r="E515" s="22"/>
      <c r="G515" s="22"/>
      <c r="H515" s="23"/>
      <c r="I515" s="23"/>
      <c r="J515" s="22"/>
    </row>
    <row r="516" spans="2:10" ht="13">
      <c r="B516" s="23"/>
      <c r="C516" s="23"/>
      <c r="D516" s="23"/>
      <c r="E516" s="22"/>
      <c r="G516" s="22"/>
      <c r="H516" s="23"/>
      <c r="I516" s="23"/>
      <c r="J516" s="22"/>
    </row>
    <row r="517" spans="2:10" ht="13">
      <c r="B517" s="23"/>
      <c r="C517" s="23"/>
      <c r="D517" s="23"/>
      <c r="E517" s="22"/>
      <c r="G517" s="22"/>
      <c r="H517" s="23"/>
      <c r="I517" s="23"/>
      <c r="J517" s="22"/>
    </row>
    <row r="518" spans="2:10" ht="13">
      <c r="B518" s="23"/>
      <c r="C518" s="23"/>
      <c r="D518" s="23"/>
      <c r="E518" s="22"/>
      <c r="G518" s="22"/>
      <c r="H518" s="23"/>
      <c r="I518" s="23"/>
      <c r="J518" s="22"/>
    </row>
    <row r="519" spans="2:10" ht="13">
      <c r="B519" s="23"/>
      <c r="C519" s="23"/>
      <c r="D519" s="23"/>
      <c r="E519" s="22"/>
      <c r="G519" s="22"/>
      <c r="H519" s="23"/>
      <c r="I519" s="23"/>
      <c r="J519" s="22"/>
    </row>
    <row r="520" spans="2:10" ht="13">
      <c r="B520" s="23"/>
      <c r="C520" s="23"/>
      <c r="D520" s="23"/>
      <c r="E520" s="22"/>
      <c r="G520" s="22"/>
      <c r="H520" s="23"/>
      <c r="I520" s="23"/>
      <c r="J520" s="22"/>
    </row>
    <row r="521" spans="2:10" ht="13">
      <c r="B521" s="23"/>
      <c r="C521" s="23"/>
      <c r="D521" s="23"/>
      <c r="E521" s="22"/>
      <c r="G521" s="22"/>
      <c r="H521" s="23"/>
      <c r="I521" s="23"/>
      <c r="J521" s="22"/>
    </row>
    <row r="522" spans="2:10" ht="13">
      <c r="B522" s="23"/>
      <c r="C522" s="23"/>
      <c r="D522" s="23"/>
      <c r="E522" s="22"/>
      <c r="G522" s="22"/>
      <c r="H522" s="23"/>
      <c r="I522" s="23"/>
      <c r="J522" s="22"/>
    </row>
    <row r="523" spans="2:10" ht="13">
      <c r="B523" s="23"/>
      <c r="C523" s="23"/>
      <c r="D523" s="23"/>
      <c r="E523" s="22"/>
      <c r="G523" s="22"/>
      <c r="H523" s="23"/>
      <c r="I523" s="23"/>
      <c r="J523" s="22"/>
    </row>
    <row r="524" spans="2:10" ht="13">
      <c r="B524" s="23"/>
      <c r="C524" s="23"/>
      <c r="D524" s="23"/>
      <c r="E524" s="22"/>
      <c r="G524" s="22"/>
      <c r="H524" s="23"/>
      <c r="I524" s="23"/>
      <c r="J524" s="22"/>
    </row>
    <row r="525" spans="2:10" ht="13">
      <c r="B525" s="23"/>
      <c r="C525" s="23"/>
      <c r="D525" s="23"/>
      <c r="E525" s="22"/>
      <c r="G525" s="22"/>
      <c r="H525" s="23"/>
      <c r="I525" s="23"/>
      <c r="J525" s="22"/>
    </row>
    <row r="526" spans="2:10" ht="13">
      <c r="B526" s="23"/>
      <c r="C526" s="23"/>
      <c r="D526" s="23"/>
      <c r="E526" s="22"/>
      <c r="G526" s="22"/>
      <c r="H526" s="23"/>
      <c r="I526" s="23"/>
      <c r="J526" s="22"/>
    </row>
    <row r="527" spans="2:10" ht="13">
      <c r="B527" s="23"/>
      <c r="C527" s="23"/>
      <c r="D527" s="23"/>
      <c r="E527" s="22"/>
      <c r="G527" s="22"/>
      <c r="H527" s="23"/>
      <c r="I527" s="23"/>
      <c r="J527" s="22"/>
    </row>
    <row r="528" spans="2:10" ht="13">
      <c r="B528" s="23"/>
      <c r="C528" s="23"/>
      <c r="D528" s="23"/>
      <c r="E528" s="22"/>
      <c r="G528" s="22"/>
      <c r="H528" s="23"/>
      <c r="I528" s="23"/>
      <c r="J528" s="22"/>
    </row>
    <row r="529" spans="2:10" ht="13">
      <c r="B529" s="23"/>
      <c r="C529" s="23"/>
      <c r="D529" s="23"/>
      <c r="E529" s="22"/>
      <c r="G529" s="22"/>
      <c r="H529" s="23"/>
      <c r="I529" s="23"/>
      <c r="J529" s="22"/>
    </row>
    <row r="530" spans="2:10" ht="13">
      <c r="B530" s="23"/>
      <c r="C530" s="23"/>
      <c r="D530" s="23"/>
      <c r="E530" s="22"/>
      <c r="G530" s="22"/>
      <c r="H530" s="23"/>
      <c r="I530" s="23"/>
      <c r="J530" s="22"/>
    </row>
    <row r="531" spans="2:10" ht="13">
      <c r="B531" s="23"/>
      <c r="C531" s="23"/>
      <c r="D531" s="23"/>
      <c r="E531" s="22"/>
      <c r="G531" s="22"/>
      <c r="H531" s="23"/>
      <c r="I531" s="23"/>
      <c r="J531" s="22"/>
    </row>
    <row r="532" spans="2:10" ht="13">
      <c r="B532" s="23"/>
      <c r="C532" s="23"/>
      <c r="D532" s="23"/>
      <c r="E532" s="22"/>
      <c r="G532" s="22"/>
      <c r="H532" s="23"/>
      <c r="I532" s="23"/>
      <c r="J532" s="22"/>
    </row>
    <row r="533" spans="2:10" ht="13">
      <c r="B533" s="23"/>
      <c r="C533" s="23"/>
      <c r="D533" s="23"/>
      <c r="E533" s="22"/>
      <c r="G533" s="22"/>
      <c r="H533" s="23"/>
      <c r="I533" s="23"/>
      <c r="J533" s="22"/>
    </row>
    <row r="534" spans="2:10" ht="13">
      <c r="B534" s="23"/>
      <c r="C534" s="23"/>
      <c r="D534" s="23"/>
      <c r="E534" s="22"/>
      <c r="G534" s="22"/>
      <c r="H534" s="23"/>
      <c r="I534" s="23"/>
      <c r="J534" s="22"/>
    </row>
    <row r="535" spans="2:10" ht="13">
      <c r="B535" s="23"/>
      <c r="C535" s="23"/>
      <c r="D535" s="23"/>
      <c r="E535" s="22"/>
      <c r="G535" s="22"/>
      <c r="H535" s="23"/>
      <c r="I535" s="23"/>
      <c r="J535" s="22"/>
    </row>
    <row r="536" spans="2:10" ht="13">
      <c r="B536" s="23"/>
      <c r="C536" s="23"/>
      <c r="D536" s="23"/>
      <c r="E536" s="22"/>
      <c r="G536" s="22"/>
      <c r="H536" s="23"/>
      <c r="I536" s="23"/>
      <c r="J536" s="22"/>
    </row>
    <row r="537" spans="2:10" ht="13">
      <c r="B537" s="23"/>
      <c r="C537" s="23"/>
      <c r="D537" s="23"/>
      <c r="E537" s="22"/>
      <c r="G537" s="22"/>
      <c r="H537" s="23"/>
      <c r="I537" s="23"/>
      <c r="J537" s="22"/>
    </row>
    <row r="538" spans="2:10" ht="13">
      <c r="B538" s="23"/>
      <c r="C538" s="23"/>
      <c r="D538" s="23"/>
      <c r="E538" s="22"/>
      <c r="G538" s="22"/>
      <c r="H538" s="23"/>
      <c r="I538" s="23"/>
      <c r="J538" s="22"/>
    </row>
    <row r="539" spans="2:10" ht="13">
      <c r="B539" s="23"/>
      <c r="C539" s="23"/>
      <c r="D539" s="23"/>
      <c r="E539" s="22"/>
      <c r="G539" s="22"/>
      <c r="H539" s="23"/>
      <c r="I539" s="23"/>
      <c r="J539" s="22"/>
    </row>
    <row r="540" spans="2:10" ht="13">
      <c r="B540" s="23"/>
      <c r="C540" s="23"/>
      <c r="D540" s="23"/>
      <c r="E540" s="22"/>
      <c r="G540" s="22"/>
      <c r="H540" s="23"/>
      <c r="I540" s="23"/>
      <c r="J540" s="22"/>
    </row>
    <row r="541" spans="2:10" ht="13">
      <c r="B541" s="23"/>
      <c r="C541" s="23"/>
      <c r="D541" s="23"/>
      <c r="E541" s="22"/>
      <c r="G541" s="22"/>
      <c r="H541" s="23"/>
      <c r="I541" s="23"/>
      <c r="J541" s="22"/>
    </row>
    <row r="542" spans="2:10" ht="13">
      <c r="B542" s="23"/>
      <c r="C542" s="23"/>
      <c r="D542" s="23"/>
      <c r="E542" s="22"/>
      <c r="G542" s="22"/>
      <c r="H542" s="23"/>
      <c r="I542" s="23"/>
      <c r="J542" s="22"/>
    </row>
    <row r="543" spans="2:10" ht="13">
      <c r="B543" s="23"/>
      <c r="C543" s="23"/>
      <c r="D543" s="23"/>
      <c r="E543" s="22"/>
      <c r="G543" s="22"/>
      <c r="H543" s="23"/>
      <c r="I543" s="23"/>
      <c r="J543" s="22"/>
    </row>
    <row r="544" spans="2:10" ht="13">
      <c r="B544" s="23"/>
      <c r="C544" s="23"/>
      <c r="D544" s="23"/>
      <c r="E544" s="22"/>
      <c r="G544" s="22"/>
      <c r="H544" s="23"/>
      <c r="I544" s="23"/>
      <c r="J544" s="22"/>
    </row>
    <row r="545" spans="2:10" ht="13">
      <c r="B545" s="23"/>
      <c r="C545" s="23"/>
      <c r="D545" s="23"/>
      <c r="E545" s="22"/>
      <c r="G545" s="22"/>
      <c r="H545" s="23"/>
      <c r="I545" s="23"/>
      <c r="J545" s="22"/>
    </row>
    <row r="546" spans="2:10" ht="13">
      <c r="B546" s="23"/>
      <c r="C546" s="23"/>
      <c r="D546" s="23"/>
      <c r="E546" s="22"/>
      <c r="G546" s="22"/>
      <c r="H546" s="23"/>
      <c r="I546" s="23"/>
      <c r="J546" s="22"/>
    </row>
    <row r="547" spans="2:10" ht="13">
      <c r="B547" s="23"/>
      <c r="C547" s="23"/>
      <c r="D547" s="23"/>
      <c r="E547" s="22"/>
      <c r="G547" s="22"/>
      <c r="H547" s="23"/>
      <c r="I547" s="23"/>
      <c r="J547" s="22"/>
    </row>
    <row r="548" spans="2:10" ht="13">
      <c r="B548" s="23"/>
      <c r="C548" s="23"/>
      <c r="D548" s="23"/>
      <c r="E548" s="22"/>
      <c r="G548" s="22"/>
      <c r="H548" s="23"/>
      <c r="I548" s="23"/>
      <c r="J548" s="22"/>
    </row>
    <row r="549" spans="2:10" ht="13">
      <c r="B549" s="23"/>
      <c r="C549" s="23"/>
      <c r="D549" s="23"/>
      <c r="E549" s="22"/>
      <c r="G549" s="22"/>
      <c r="H549" s="23"/>
      <c r="I549" s="23"/>
      <c r="J549" s="22"/>
    </row>
    <row r="550" spans="2:10" ht="13">
      <c r="B550" s="23"/>
      <c r="C550" s="23"/>
      <c r="D550" s="23"/>
      <c r="E550" s="22"/>
      <c r="G550" s="22"/>
      <c r="H550" s="23"/>
      <c r="I550" s="23"/>
      <c r="J550" s="22"/>
    </row>
    <row r="551" spans="2:10" ht="13">
      <c r="B551" s="23"/>
      <c r="C551" s="23"/>
      <c r="D551" s="23"/>
      <c r="E551" s="22"/>
      <c r="G551" s="22"/>
      <c r="H551" s="23"/>
      <c r="I551" s="23"/>
      <c r="J551" s="22"/>
    </row>
    <row r="552" spans="2:10" ht="13">
      <c r="B552" s="23"/>
      <c r="C552" s="23"/>
      <c r="D552" s="23"/>
      <c r="E552" s="22"/>
      <c r="G552" s="22"/>
      <c r="H552" s="23"/>
      <c r="I552" s="23"/>
      <c r="J552" s="22"/>
    </row>
    <row r="553" spans="2:10" ht="13">
      <c r="B553" s="23"/>
      <c r="C553" s="23"/>
      <c r="D553" s="23"/>
      <c r="E553" s="22"/>
      <c r="G553" s="22"/>
      <c r="H553" s="23"/>
      <c r="I553" s="23"/>
      <c r="J553" s="22"/>
    </row>
    <row r="554" spans="2:10" ht="13">
      <c r="B554" s="23"/>
      <c r="C554" s="23"/>
      <c r="D554" s="23"/>
      <c r="E554" s="22"/>
      <c r="G554" s="22"/>
      <c r="H554" s="23"/>
      <c r="I554" s="23"/>
      <c r="J554" s="22"/>
    </row>
    <row r="555" spans="2:10" ht="13">
      <c r="B555" s="23"/>
      <c r="C555" s="23"/>
      <c r="D555" s="23"/>
      <c r="E555" s="22"/>
      <c r="G555" s="22"/>
      <c r="H555" s="23"/>
      <c r="I555" s="23"/>
      <c r="J555" s="22"/>
    </row>
    <row r="556" spans="2:10" ht="13">
      <c r="B556" s="23"/>
      <c r="C556" s="23"/>
      <c r="D556" s="23"/>
      <c r="E556" s="22"/>
      <c r="G556" s="22"/>
      <c r="H556" s="23"/>
      <c r="I556" s="23"/>
      <c r="J556" s="22"/>
    </row>
    <row r="557" spans="2:10" ht="13">
      <c r="B557" s="23"/>
      <c r="C557" s="23"/>
      <c r="D557" s="23"/>
      <c r="E557" s="22"/>
      <c r="G557" s="22"/>
      <c r="H557" s="23"/>
      <c r="I557" s="23"/>
      <c r="J557" s="22"/>
    </row>
    <row r="558" spans="2:10" ht="13">
      <c r="B558" s="23"/>
      <c r="C558" s="23"/>
      <c r="D558" s="23"/>
      <c r="E558" s="22"/>
      <c r="G558" s="22"/>
      <c r="H558" s="23"/>
      <c r="I558" s="23"/>
      <c r="J558" s="22"/>
    </row>
    <row r="559" spans="2:10" ht="13">
      <c r="B559" s="23"/>
      <c r="C559" s="23"/>
      <c r="D559" s="23"/>
      <c r="E559" s="22"/>
      <c r="G559" s="22"/>
      <c r="H559" s="23"/>
      <c r="I559" s="23"/>
      <c r="J559" s="22"/>
    </row>
    <row r="560" spans="2:10" ht="13">
      <c r="B560" s="23"/>
      <c r="C560" s="23"/>
      <c r="D560" s="23"/>
      <c r="E560" s="22"/>
      <c r="G560" s="22"/>
      <c r="H560" s="23"/>
      <c r="I560" s="23"/>
      <c r="J560" s="22"/>
    </row>
    <row r="561" spans="2:10" ht="13">
      <c r="B561" s="23"/>
      <c r="C561" s="23"/>
      <c r="D561" s="23"/>
      <c r="E561" s="22"/>
      <c r="G561" s="22"/>
      <c r="H561" s="23"/>
      <c r="I561" s="23"/>
      <c r="J561" s="22"/>
    </row>
    <row r="562" spans="2:10" ht="13">
      <c r="B562" s="23"/>
      <c r="C562" s="23"/>
      <c r="D562" s="23"/>
      <c r="E562" s="22"/>
      <c r="G562" s="22"/>
      <c r="H562" s="23"/>
      <c r="I562" s="23"/>
      <c r="J562" s="22"/>
    </row>
    <row r="563" spans="2:10" ht="13">
      <c r="B563" s="23"/>
      <c r="C563" s="23"/>
      <c r="D563" s="23"/>
      <c r="E563" s="22"/>
      <c r="G563" s="22"/>
      <c r="H563" s="23"/>
      <c r="I563" s="23"/>
      <c r="J563" s="22"/>
    </row>
    <row r="564" spans="2:10" ht="13">
      <c r="B564" s="23"/>
      <c r="C564" s="23"/>
      <c r="D564" s="23"/>
      <c r="E564" s="22"/>
      <c r="G564" s="22"/>
      <c r="H564" s="23"/>
      <c r="I564" s="23"/>
      <c r="J564" s="22"/>
    </row>
    <row r="565" spans="2:10" ht="13">
      <c r="B565" s="23"/>
      <c r="C565" s="23"/>
      <c r="D565" s="23"/>
      <c r="E565" s="22"/>
      <c r="G565" s="22"/>
      <c r="H565" s="23"/>
      <c r="I565" s="23"/>
      <c r="J565" s="22"/>
    </row>
    <row r="566" spans="2:10" ht="13">
      <c r="B566" s="23"/>
      <c r="C566" s="23"/>
      <c r="D566" s="23"/>
      <c r="E566" s="22"/>
      <c r="G566" s="22"/>
      <c r="H566" s="23"/>
      <c r="I566" s="23"/>
      <c r="J566" s="22"/>
    </row>
    <row r="567" spans="2:10" ht="13">
      <c r="B567" s="23"/>
      <c r="C567" s="23"/>
      <c r="D567" s="23"/>
      <c r="E567" s="22"/>
      <c r="G567" s="22"/>
      <c r="H567" s="23"/>
      <c r="I567" s="23"/>
      <c r="J567" s="22"/>
    </row>
    <row r="568" spans="2:10" ht="13">
      <c r="B568" s="23"/>
      <c r="C568" s="23"/>
      <c r="D568" s="23"/>
      <c r="E568" s="22"/>
      <c r="G568" s="22"/>
      <c r="H568" s="23"/>
      <c r="I568" s="23"/>
      <c r="J568" s="22"/>
    </row>
    <row r="569" spans="2:10" ht="13">
      <c r="B569" s="23"/>
      <c r="C569" s="23"/>
      <c r="D569" s="23"/>
      <c r="E569" s="22"/>
      <c r="G569" s="22"/>
      <c r="H569" s="23"/>
      <c r="I569" s="23"/>
      <c r="J569" s="22"/>
    </row>
    <row r="570" spans="2:10" ht="13">
      <c r="B570" s="23"/>
      <c r="C570" s="23"/>
      <c r="D570" s="23"/>
      <c r="E570" s="22"/>
      <c r="G570" s="22"/>
      <c r="H570" s="23"/>
      <c r="I570" s="23"/>
      <c r="J570" s="22"/>
    </row>
    <row r="571" spans="2:10" ht="13">
      <c r="B571" s="23"/>
      <c r="C571" s="23"/>
      <c r="D571" s="23"/>
      <c r="E571" s="22"/>
      <c r="G571" s="22"/>
      <c r="H571" s="23"/>
      <c r="I571" s="23"/>
      <c r="J571" s="22"/>
    </row>
    <row r="572" spans="2:10" ht="13">
      <c r="B572" s="23"/>
      <c r="C572" s="23"/>
      <c r="D572" s="23"/>
      <c r="E572" s="22"/>
      <c r="G572" s="22"/>
      <c r="H572" s="23"/>
      <c r="I572" s="23"/>
      <c r="J572" s="22"/>
    </row>
    <row r="573" spans="2:10" ht="13">
      <c r="B573" s="23"/>
      <c r="C573" s="23"/>
      <c r="D573" s="23"/>
      <c r="E573" s="22"/>
      <c r="G573" s="22"/>
      <c r="H573" s="23"/>
      <c r="I573" s="23"/>
      <c r="J573" s="22"/>
    </row>
    <row r="574" spans="2:10" ht="13">
      <c r="B574" s="23"/>
      <c r="C574" s="23"/>
      <c r="D574" s="23"/>
      <c r="E574" s="22"/>
      <c r="G574" s="22"/>
      <c r="H574" s="23"/>
      <c r="I574" s="23"/>
      <c r="J574" s="22"/>
    </row>
    <row r="575" spans="2:10" ht="13">
      <c r="B575" s="23"/>
      <c r="C575" s="23"/>
      <c r="D575" s="23"/>
      <c r="E575" s="22"/>
      <c r="G575" s="22"/>
      <c r="H575" s="23"/>
      <c r="I575" s="23"/>
      <c r="J575" s="22"/>
    </row>
    <row r="576" spans="2:10" ht="13">
      <c r="B576" s="23"/>
      <c r="C576" s="23"/>
      <c r="D576" s="23"/>
      <c r="E576" s="22"/>
      <c r="G576" s="22"/>
      <c r="H576" s="23"/>
      <c r="I576" s="23"/>
      <c r="J576" s="22"/>
    </row>
    <row r="577" spans="2:10" ht="13">
      <c r="B577" s="23"/>
      <c r="C577" s="23"/>
      <c r="D577" s="23"/>
      <c r="E577" s="22"/>
      <c r="G577" s="22"/>
      <c r="H577" s="23"/>
      <c r="I577" s="23"/>
      <c r="J577" s="22"/>
    </row>
    <row r="578" spans="2:10" ht="13">
      <c r="B578" s="23"/>
      <c r="C578" s="23"/>
      <c r="D578" s="23"/>
      <c r="E578" s="22"/>
      <c r="G578" s="22"/>
      <c r="H578" s="23"/>
      <c r="I578" s="23"/>
      <c r="J578" s="22"/>
    </row>
    <row r="579" spans="2:10" ht="13">
      <c r="B579" s="23"/>
      <c r="C579" s="23"/>
      <c r="D579" s="23"/>
      <c r="E579" s="22"/>
      <c r="G579" s="22"/>
      <c r="H579" s="23"/>
      <c r="I579" s="23"/>
      <c r="J579" s="22"/>
    </row>
    <row r="580" spans="2:10" ht="13">
      <c r="B580" s="23"/>
      <c r="C580" s="23"/>
      <c r="D580" s="23"/>
      <c r="E580" s="22"/>
      <c r="G580" s="22"/>
      <c r="H580" s="23"/>
      <c r="I580" s="23"/>
      <c r="J580" s="22"/>
    </row>
    <row r="581" spans="2:10" ht="13">
      <c r="B581" s="23"/>
      <c r="C581" s="23"/>
      <c r="D581" s="23"/>
      <c r="E581" s="22"/>
      <c r="G581" s="22"/>
      <c r="H581" s="23"/>
      <c r="I581" s="23"/>
      <c r="J581" s="22"/>
    </row>
    <row r="582" spans="2:10" ht="13">
      <c r="B582" s="23"/>
      <c r="C582" s="23"/>
      <c r="D582" s="23"/>
      <c r="E582" s="22"/>
      <c r="G582" s="22"/>
      <c r="H582" s="23"/>
      <c r="I582" s="23"/>
      <c r="J582" s="22"/>
    </row>
    <row r="583" spans="2:10" ht="13">
      <c r="B583" s="23"/>
      <c r="C583" s="23"/>
      <c r="D583" s="23"/>
      <c r="E583" s="22"/>
      <c r="G583" s="22"/>
      <c r="H583" s="23"/>
      <c r="I583" s="23"/>
      <c r="J583" s="22"/>
    </row>
    <row r="584" spans="2:10" ht="13">
      <c r="B584" s="23"/>
      <c r="C584" s="23"/>
      <c r="D584" s="23"/>
      <c r="E584" s="22"/>
      <c r="G584" s="22"/>
      <c r="H584" s="23"/>
      <c r="I584" s="23"/>
      <c r="J584" s="22"/>
    </row>
    <row r="585" spans="2:10" ht="13">
      <c r="B585" s="23"/>
      <c r="C585" s="23"/>
      <c r="D585" s="23"/>
      <c r="E585" s="22"/>
      <c r="G585" s="22"/>
      <c r="H585" s="23"/>
      <c r="I585" s="23"/>
      <c r="J585" s="22"/>
    </row>
    <row r="586" spans="2:10" ht="13">
      <c r="B586" s="23"/>
      <c r="C586" s="23"/>
      <c r="D586" s="23"/>
      <c r="E586" s="22"/>
      <c r="G586" s="22"/>
      <c r="H586" s="23"/>
      <c r="I586" s="23"/>
      <c r="J586" s="22"/>
    </row>
    <row r="587" spans="2:10" ht="13">
      <c r="B587" s="23"/>
      <c r="C587" s="23"/>
      <c r="D587" s="23"/>
      <c r="E587" s="22"/>
      <c r="G587" s="22"/>
      <c r="H587" s="23"/>
      <c r="I587" s="23"/>
      <c r="J587" s="22"/>
    </row>
    <row r="588" spans="2:10" ht="13">
      <c r="B588" s="23"/>
      <c r="C588" s="23"/>
      <c r="D588" s="23"/>
      <c r="E588" s="22"/>
      <c r="G588" s="22"/>
      <c r="H588" s="23"/>
      <c r="I588" s="23"/>
      <c r="J588" s="22"/>
    </row>
    <row r="589" spans="2:10" ht="13">
      <c r="B589" s="23"/>
      <c r="C589" s="23"/>
      <c r="D589" s="23"/>
      <c r="E589" s="22"/>
      <c r="G589" s="22"/>
      <c r="H589" s="23"/>
      <c r="I589" s="23"/>
      <c r="J589" s="22"/>
    </row>
    <row r="590" spans="2:10" ht="13">
      <c r="B590" s="23"/>
      <c r="C590" s="23"/>
      <c r="D590" s="23"/>
      <c r="E590" s="22"/>
      <c r="G590" s="22"/>
      <c r="H590" s="23"/>
      <c r="I590" s="23"/>
      <c r="J590" s="22"/>
    </row>
    <row r="591" spans="2:10" ht="13">
      <c r="B591" s="23"/>
      <c r="C591" s="23"/>
      <c r="D591" s="23"/>
      <c r="E591" s="22"/>
      <c r="G591" s="22"/>
      <c r="H591" s="23"/>
      <c r="I591" s="23"/>
      <c r="J591" s="22"/>
    </row>
    <row r="592" spans="2:10" ht="13">
      <c r="B592" s="23"/>
      <c r="C592" s="23"/>
      <c r="D592" s="23"/>
      <c r="E592" s="22"/>
      <c r="G592" s="22"/>
      <c r="H592" s="23"/>
      <c r="I592" s="23"/>
      <c r="J592" s="22"/>
    </row>
    <row r="593" spans="2:10" ht="13">
      <c r="B593" s="23"/>
      <c r="C593" s="23"/>
      <c r="D593" s="23"/>
      <c r="E593" s="22"/>
      <c r="G593" s="22"/>
      <c r="H593" s="23"/>
      <c r="I593" s="23"/>
      <c r="J593" s="22"/>
    </row>
    <row r="594" spans="2:10" ht="13">
      <c r="B594" s="23"/>
      <c r="C594" s="23"/>
      <c r="D594" s="23"/>
      <c r="E594" s="22"/>
      <c r="G594" s="22"/>
      <c r="H594" s="23"/>
      <c r="I594" s="23"/>
      <c r="J594" s="22"/>
    </row>
    <row r="595" spans="2:10" ht="13">
      <c r="B595" s="23"/>
      <c r="C595" s="23"/>
      <c r="D595" s="23"/>
      <c r="E595" s="22"/>
      <c r="G595" s="22"/>
      <c r="H595" s="23"/>
      <c r="I595" s="23"/>
      <c r="J595" s="22"/>
    </row>
    <row r="596" spans="2:10" ht="13">
      <c r="B596" s="23"/>
      <c r="C596" s="23"/>
      <c r="D596" s="23"/>
      <c r="E596" s="22"/>
      <c r="G596" s="22"/>
      <c r="H596" s="23"/>
      <c r="I596" s="23"/>
      <c r="J596" s="22"/>
    </row>
    <row r="597" spans="2:10" ht="13">
      <c r="B597" s="23"/>
      <c r="C597" s="23"/>
      <c r="D597" s="23"/>
      <c r="E597" s="22"/>
      <c r="G597" s="22"/>
      <c r="H597" s="23"/>
      <c r="I597" s="23"/>
      <c r="J597" s="22"/>
    </row>
    <row r="598" spans="2:10" ht="13">
      <c r="B598" s="23"/>
      <c r="C598" s="23"/>
      <c r="D598" s="23"/>
      <c r="E598" s="22"/>
      <c r="G598" s="22"/>
      <c r="H598" s="23"/>
      <c r="I598" s="23"/>
      <c r="J598" s="22"/>
    </row>
    <row r="599" spans="2:10" ht="13">
      <c r="B599" s="23"/>
      <c r="C599" s="23"/>
      <c r="D599" s="23"/>
      <c r="E599" s="22"/>
      <c r="G599" s="22"/>
      <c r="H599" s="23"/>
      <c r="I599" s="23"/>
      <c r="J599" s="22"/>
    </row>
    <row r="600" spans="2:10" ht="13">
      <c r="B600" s="23"/>
      <c r="C600" s="23"/>
      <c r="D600" s="23"/>
      <c r="E600" s="22"/>
      <c r="G600" s="22"/>
      <c r="H600" s="23"/>
      <c r="I600" s="23"/>
      <c r="J600" s="22"/>
    </row>
    <row r="601" spans="2:10" ht="13">
      <c r="B601" s="23"/>
      <c r="C601" s="23"/>
      <c r="D601" s="23"/>
      <c r="E601" s="22"/>
      <c r="G601" s="22"/>
      <c r="H601" s="23"/>
      <c r="I601" s="23"/>
      <c r="J601" s="22"/>
    </row>
    <row r="602" spans="2:10" ht="13">
      <c r="B602" s="23"/>
      <c r="C602" s="23"/>
      <c r="D602" s="23"/>
      <c r="E602" s="22"/>
      <c r="G602" s="22"/>
      <c r="H602" s="23"/>
      <c r="I602" s="23"/>
      <c r="J602" s="22"/>
    </row>
    <row r="603" spans="2:10" ht="13">
      <c r="B603" s="23"/>
      <c r="C603" s="23"/>
      <c r="D603" s="23"/>
      <c r="E603" s="22"/>
      <c r="G603" s="22"/>
      <c r="H603" s="23"/>
      <c r="I603" s="23"/>
      <c r="J603" s="22"/>
    </row>
    <row r="604" spans="2:10" ht="13">
      <c r="B604" s="23"/>
      <c r="C604" s="23"/>
      <c r="D604" s="23"/>
      <c r="E604" s="22"/>
      <c r="G604" s="22"/>
      <c r="H604" s="23"/>
      <c r="I604" s="23"/>
      <c r="J604" s="22"/>
    </row>
    <row r="605" spans="2:10" ht="13">
      <c r="B605" s="23"/>
      <c r="C605" s="23"/>
      <c r="D605" s="23"/>
      <c r="E605" s="22"/>
      <c r="G605" s="22"/>
      <c r="H605" s="23"/>
      <c r="I605" s="23"/>
      <c r="J605" s="22"/>
    </row>
    <row r="606" spans="2:10" ht="13">
      <c r="B606" s="23"/>
      <c r="C606" s="23"/>
      <c r="D606" s="23"/>
      <c r="E606" s="22"/>
      <c r="G606" s="22"/>
      <c r="H606" s="23"/>
      <c r="I606" s="23"/>
      <c r="J606" s="22"/>
    </row>
    <row r="607" spans="2:10" ht="13">
      <c r="B607" s="23"/>
      <c r="C607" s="23"/>
      <c r="D607" s="23"/>
      <c r="E607" s="22"/>
      <c r="G607" s="22"/>
      <c r="H607" s="23"/>
      <c r="I607" s="23"/>
      <c r="J607" s="22"/>
    </row>
    <row r="608" spans="2:10" ht="13">
      <c r="B608" s="23"/>
      <c r="C608" s="23"/>
      <c r="D608" s="23"/>
      <c r="E608" s="22"/>
      <c r="G608" s="22"/>
      <c r="H608" s="23"/>
      <c r="I608" s="23"/>
      <c r="J608" s="22"/>
    </row>
    <row r="609" spans="2:10" ht="13">
      <c r="B609" s="23"/>
      <c r="C609" s="23"/>
      <c r="D609" s="23"/>
      <c r="E609" s="22"/>
      <c r="G609" s="22"/>
      <c r="H609" s="23"/>
      <c r="I609" s="23"/>
      <c r="J609" s="22"/>
    </row>
    <row r="610" spans="2:10" ht="13">
      <c r="B610" s="23"/>
      <c r="C610" s="23"/>
      <c r="D610" s="23"/>
      <c r="E610" s="22"/>
      <c r="G610" s="22"/>
      <c r="H610" s="23"/>
      <c r="I610" s="23"/>
      <c r="J610" s="22"/>
    </row>
    <row r="611" spans="2:10" ht="13">
      <c r="B611" s="23"/>
      <c r="C611" s="23"/>
      <c r="D611" s="23"/>
      <c r="E611" s="22"/>
      <c r="G611" s="22"/>
      <c r="H611" s="23"/>
      <c r="I611" s="23"/>
      <c r="J611" s="22"/>
    </row>
    <row r="612" spans="2:10" ht="13">
      <c r="B612" s="23"/>
      <c r="C612" s="23"/>
      <c r="D612" s="23"/>
      <c r="E612" s="22"/>
      <c r="G612" s="22"/>
      <c r="H612" s="23"/>
      <c r="I612" s="23"/>
      <c r="J612" s="22"/>
    </row>
    <row r="613" spans="2:10" ht="13">
      <c r="B613" s="23"/>
      <c r="C613" s="23"/>
      <c r="D613" s="23"/>
      <c r="E613" s="22"/>
      <c r="G613" s="22"/>
      <c r="H613" s="23"/>
      <c r="I613" s="23"/>
      <c r="J613" s="22"/>
    </row>
    <row r="614" spans="2:10" ht="13">
      <c r="B614" s="23"/>
      <c r="C614" s="23"/>
      <c r="D614" s="23"/>
      <c r="E614" s="22"/>
      <c r="G614" s="22"/>
      <c r="H614" s="23"/>
      <c r="I614" s="23"/>
      <c r="J614" s="22"/>
    </row>
    <row r="615" spans="2:10" ht="13">
      <c r="B615" s="23"/>
      <c r="C615" s="23"/>
      <c r="D615" s="23"/>
      <c r="E615" s="22"/>
      <c r="G615" s="22"/>
      <c r="H615" s="23"/>
      <c r="I615" s="23"/>
      <c r="J615" s="22"/>
    </row>
    <row r="616" spans="2:10" ht="13">
      <c r="B616" s="23"/>
      <c r="C616" s="23"/>
      <c r="D616" s="23"/>
      <c r="E616" s="22"/>
      <c r="G616" s="22"/>
      <c r="H616" s="23"/>
      <c r="I616" s="23"/>
      <c r="J616" s="22"/>
    </row>
    <row r="617" spans="2:10" ht="13">
      <c r="B617" s="23"/>
      <c r="C617" s="23"/>
      <c r="D617" s="23"/>
      <c r="E617" s="22"/>
      <c r="G617" s="22"/>
      <c r="H617" s="23"/>
      <c r="I617" s="23"/>
      <c r="J617" s="22"/>
    </row>
    <row r="618" spans="2:10" ht="13">
      <c r="B618" s="23"/>
      <c r="C618" s="23"/>
      <c r="D618" s="23"/>
      <c r="E618" s="22"/>
      <c r="G618" s="22"/>
      <c r="H618" s="23"/>
      <c r="I618" s="23"/>
      <c r="J618" s="22"/>
    </row>
    <row r="619" spans="2:10" ht="13">
      <c r="B619" s="23"/>
      <c r="C619" s="23"/>
      <c r="D619" s="23"/>
      <c r="E619" s="22"/>
      <c r="G619" s="22"/>
      <c r="H619" s="23"/>
      <c r="I619" s="23"/>
      <c r="J619" s="22"/>
    </row>
    <row r="620" spans="2:10" ht="13">
      <c r="B620" s="23"/>
      <c r="C620" s="23"/>
      <c r="D620" s="23"/>
      <c r="E620" s="22"/>
      <c r="G620" s="22"/>
      <c r="H620" s="23"/>
      <c r="I620" s="23"/>
      <c r="J620" s="22"/>
    </row>
    <row r="621" spans="2:10" ht="13">
      <c r="B621" s="23"/>
      <c r="C621" s="23"/>
      <c r="D621" s="23"/>
      <c r="E621" s="22"/>
      <c r="G621" s="22"/>
      <c r="H621" s="23"/>
      <c r="I621" s="23"/>
      <c r="J621" s="22"/>
    </row>
    <row r="622" spans="2:10" ht="13">
      <c r="B622" s="23"/>
      <c r="C622" s="23"/>
      <c r="D622" s="23"/>
      <c r="E622" s="22"/>
      <c r="G622" s="22"/>
      <c r="H622" s="23"/>
      <c r="I622" s="23"/>
      <c r="J622" s="22"/>
    </row>
    <row r="623" spans="2:10" ht="13">
      <c r="B623" s="23"/>
      <c r="C623" s="23"/>
      <c r="D623" s="23"/>
      <c r="E623" s="22"/>
      <c r="G623" s="22"/>
      <c r="H623" s="23"/>
      <c r="I623" s="23"/>
      <c r="J623" s="22"/>
    </row>
    <row r="624" spans="2:10" ht="13">
      <c r="B624" s="23"/>
      <c r="C624" s="23"/>
      <c r="D624" s="23"/>
      <c r="E624" s="22"/>
      <c r="G624" s="22"/>
      <c r="H624" s="23"/>
      <c r="I624" s="23"/>
      <c r="J624" s="22"/>
    </row>
    <row r="625" spans="2:10" ht="13">
      <c r="B625" s="23"/>
      <c r="C625" s="23"/>
      <c r="D625" s="23"/>
      <c r="E625" s="22"/>
      <c r="G625" s="22"/>
      <c r="H625" s="23"/>
      <c r="I625" s="23"/>
      <c r="J625" s="22"/>
    </row>
    <row r="626" spans="2:10" ht="13">
      <c r="B626" s="23"/>
      <c r="C626" s="23"/>
      <c r="D626" s="23"/>
      <c r="E626" s="22"/>
      <c r="G626" s="22"/>
      <c r="H626" s="23"/>
      <c r="I626" s="23"/>
      <c r="J626" s="22"/>
    </row>
    <row r="627" spans="2:10" ht="13">
      <c r="B627" s="23"/>
      <c r="C627" s="23"/>
      <c r="D627" s="23"/>
      <c r="E627" s="22"/>
      <c r="G627" s="22"/>
      <c r="H627" s="23"/>
      <c r="I627" s="23"/>
      <c r="J627" s="22"/>
    </row>
    <row r="628" spans="2:10" ht="13">
      <c r="B628" s="23"/>
      <c r="C628" s="23"/>
      <c r="D628" s="23"/>
      <c r="E628" s="22"/>
      <c r="G628" s="22"/>
      <c r="H628" s="23"/>
      <c r="I628" s="23"/>
      <c r="J628" s="22"/>
    </row>
    <row r="629" spans="2:10" ht="13">
      <c r="B629" s="23"/>
      <c r="C629" s="23"/>
      <c r="D629" s="23"/>
      <c r="E629" s="22"/>
      <c r="G629" s="22"/>
      <c r="H629" s="23"/>
      <c r="I629" s="23"/>
      <c r="J629" s="22"/>
    </row>
    <row r="630" spans="2:10" ht="13">
      <c r="B630" s="23"/>
      <c r="C630" s="23"/>
      <c r="D630" s="23"/>
      <c r="E630" s="22"/>
      <c r="G630" s="22"/>
      <c r="H630" s="23"/>
      <c r="I630" s="23"/>
      <c r="J630" s="22"/>
    </row>
    <row r="631" spans="2:10" ht="13">
      <c r="B631" s="23"/>
      <c r="C631" s="23"/>
      <c r="D631" s="23"/>
      <c r="E631" s="22"/>
      <c r="G631" s="22"/>
      <c r="H631" s="23"/>
      <c r="I631" s="23"/>
      <c r="J631" s="22"/>
    </row>
    <row r="632" spans="2:10" ht="13">
      <c r="B632" s="23"/>
      <c r="C632" s="23"/>
      <c r="D632" s="23"/>
      <c r="E632" s="22"/>
      <c r="G632" s="22"/>
      <c r="H632" s="23"/>
      <c r="I632" s="23"/>
      <c r="J632" s="22"/>
    </row>
    <row r="633" spans="2:10" ht="13">
      <c r="B633" s="23"/>
      <c r="C633" s="23"/>
      <c r="D633" s="23"/>
      <c r="E633" s="22"/>
      <c r="G633" s="22"/>
      <c r="H633" s="23"/>
      <c r="I633" s="23"/>
      <c r="J633" s="22"/>
    </row>
    <row r="634" spans="2:10" ht="13">
      <c r="B634" s="23"/>
      <c r="C634" s="23"/>
      <c r="D634" s="23"/>
      <c r="E634" s="22"/>
      <c r="G634" s="22"/>
      <c r="H634" s="23"/>
      <c r="I634" s="23"/>
      <c r="J634" s="22"/>
    </row>
    <row r="635" spans="2:10" ht="13">
      <c r="B635" s="23"/>
      <c r="C635" s="23"/>
      <c r="D635" s="23"/>
      <c r="E635" s="22"/>
      <c r="G635" s="22"/>
      <c r="H635" s="23"/>
      <c r="I635" s="23"/>
      <c r="J635" s="22"/>
    </row>
    <row r="636" spans="2:10" ht="13">
      <c r="B636" s="23"/>
      <c r="C636" s="23"/>
      <c r="D636" s="23"/>
      <c r="E636" s="22"/>
      <c r="G636" s="22"/>
      <c r="H636" s="23"/>
      <c r="I636" s="23"/>
      <c r="J636" s="22"/>
    </row>
    <row r="637" spans="2:10" ht="13">
      <c r="B637" s="23"/>
      <c r="C637" s="23"/>
      <c r="D637" s="23"/>
      <c r="E637" s="22"/>
      <c r="G637" s="22"/>
      <c r="H637" s="23"/>
      <c r="I637" s="23"/>
      <c r="J637" s="22"/>
    </row>
    <row r="638" spans="2:10" ht="13">
      <c r="B638" s="23"/>
      <c r="C638" s="23"/>
      <c r="D638" s="23"/>
      <c r="E638" s="22"/>
      <c r="G638" s="22"/>
      <c r="H638" s="23"/>
      <c r="I638" s="23"/>
      <c r="J638" s="22"/>
    </row>
    <row r="639" spans="2:10" ht="13">
      <c r="B639" s="23"/>
      <c r="C639" s="23"/>
      <c r="D639" s="23"/>
      <c r="E639" s="22"/>
      <c r="G639" s="22"/>
      <c r="H639" s="23"/>
      <c r="I639" s="23"/>
      <c r="J639" s="22"/>
    </row>
    <row r="640" spans="2:10" ht="13">
      <c r="B640" s="23"/>
      <c r="C640" s="23"/>
      <c r="D640" s="23"/>
      <c r="E640" s="22"/>
      <c r="G640" s="22"/>
      <c r="H640" s="23"/>
      <c r="I640" s="23"/>
      <c r="J640" s="22"/>
    </row>
    <row r="641" spans="2:10" ht="13">
      <c r="B641" s="23"/>
      <c r="C641" s="23"/>
      <c r="D641" s="23"/>
      <c r="E641" s="22"/>
      <c r="G641" s="22"/>
      <c r="H641" s="23"/>
      <c r="I641" s="23"/>
      <c r="J641" s="22"/>
    </row>
    <row r="642" spans="2:10" ht="13">
      <c r="B642" s="23"/>
      <c r="C642" s="23"/>
      <c r="D642" s="23"/>
      <c r="E642" s="22"/>
      <c r="G642" s="22"/>
      <c r="H642" s="23"/>
      <c r="I642" s="23"/>
      <c r="J642" s="22"/>
    </row>
    <row r="643" spans="2:10" ht="13">
      <c r="B643" s="23"/>
      <c r="C643" s="23"/>
      <c r="D643" s="23"/>
      <c r="E643" s="22"/>
      <c r="G643" s="22"/>
      <c r="H643" s="23"/>
      <c r="I643" s="23"/>
      <c r="J643" s="22"/>
    </row>
    <row r="644" spans="2:10" ht="13">
      <c r="B644" s="23"/>
      <c r="C644" s="23"/>
      <c r="D644" s="23"/>
      <c r="E644" s="22"/>
      <c r="G644" s="22"/>
      <c r="H644" s="23"/>
      <c r="I644" s="23"/>
      <c r="J644" s="22"/>
    </row>
    <row r="645" spans="2:10" ht="13">
      <c r="B645" s="23"/>
      <c r="C645" s="23"/>
      <c r="D645" s="23"/>
      <c r="E645" s="22"/>
      <c r="G645" s="22"/>
      <c r="H645" s="23"/>
      <c r="I645" s="23"/>
      <c r="J645" s="22"/>
    </row>
    <row r="646" spans="2:10" ht="13">
      <c r="B646" s="23"/>
      <c r="C646" s="23"/>
      <c r="D646" s="23"/>
      <c r="E646" s="22"/>
      <c r="G646" s="22"/>
      <c r="H646" s="23"/>
      <c r="I646" s="23"/>
      <c r="J646" s="22"/>
    </row>
    <row r="647" spans="2:10" ht="13">
      <c r="B647" s="23"/>
      <c r="C647" s="23"/>
      <c r="D647" s="23"/>
      <c r="E647" s="22"/>
      <c r="G647" s="22"/>
      <c r="H647" s="23"/>
      <c r="I647" s="23"/>
      <c r="J647" s="22"/>
    </row>
    <row r="648" spans="2:10" ht="13">
      <c r="B648" s="23"/>
      <c r="C648" s="23"/>
      <c r="D648" s="23"/>
      <c r="E648" s="22"/>
      <c r="G648" s="22"/>
      <c r="H648" s="23"/>
      <c r="I648" s="23"/>
      <c r="J648" s="22"/>
    </row>
    <row r="649" spans="2:10" ht="13">
      <c r="B649" s="23"/>
      <c r="C649" s="23"/>
      <c r="D649" s="23"/>
      <c r="E649" s="22"/>
      <c r="G649" s="22"/>
      <c r="H649" s="23"/>
      <c r="I649" s="23"/>
      <c r="J649" s="22"/>
    </row>
    <row r="650" spans="2:10" ht="13">
      <c r="B650" s="23"/>
      <c r="C650" s="23"/>
      <c r="D650" s="23"/>
      <c r="E650" s="22"/>
      <c r="G650" s="22"/>
      <c r="H650" s="23"/>
      <c r="I650" s="23"/>
      <c r="J650" s="22"/>
    </row>
    <row r="651" spans="2:10" ht="13">
      <c r="B651" s="23"/>
      <c r="C651" s="23"/>
      <c r="D651" s="23"/>
      <c r="E651" s="22"/>
      <c r="G651" s="22"/>
      <c r="H651" s="23"/>
      <c r="I651" s="23"/>
      <c r="J651" s="22"/>
    </row>
    <row r="652" spans="2:10" ht="13">
      <c r="B652" s="23"/>
      <c r="C652" s="23"/>
      <c r="D652" s="23"/>
      <c r="E652" s="22"/>
      <c r="G652" s="22"/>
      <c r="H652" s="23"/>
      <c r="I652" s="23"/>
      <c r="J652" s="22"/>
    </row>
    <row r="653" spans="2:10" ht="13">
      <c r="B653" s="23"/>
      <c r="C653" s="23"/>
      <c r="D653" s="23"/>
      <c r="E653" s="22"/>
      <c r="G653" s="22"/>
      <c r="H653" s="23"/>
      <c r="I653" s="23"/>
      <c r="J653" s="22"/>
    </row>
    <row r="654" spans="2:10" ht="13">
      <c r="B654" s="23"/>
      <c r="C654" s="23"/>
      <c r="D654" s="23"/>
      <c r="E654" s="22"/>
      <c r="G654" s="22"/>
      <c r="H654" s="23"/>
      <c r="I654" s="23"/>
      <c r="J654" s="22"/>
    </row>
    <row r="655" spans="2:10" ht="13">
      <c r="B655" s="23"/>
      <c r="C655" s="23"/>
      <c r="D655" s="23"/>
      <c r="E655" s="22"/>
      <c r="G655" s="22"/>
      <c r="H655" s="23"/>
      <c r="I655" s="23"/>
      <c r="J655" s="22"/>
    </row>
    <row r="656" spans="2:10" ht="13">
      <c r="B656" s="23"/>
      <c r="C656" s="23"/>
      <c r="D656" s="23"/>
      <c r="E656" s="22"/>
      <c r="G656" s="22"/>
      <c r="H656" s="23"/>
      <c r="I656" s="23"/>
      <c r="J656" s="22"/>
    </row>
    <row r="657" spans="2:10" ht="13">
      <c r="B657" s="23"/>
      <c r="C657" s="23"/>
      <c r="D657" s="23"/>
      <c r="E657" s="22"/>
      <c r="G657" s="22"/>
      <c r="H657" s="23"/>
      <c r="I657" s="23"/>
      <c r="J657" s="22"/>
    </row>
    <row r="658" spans="2:10" ht="13">
      <c r="B658" s="23"/>
      <c r="C658" s="23"/>
      <c r="D658" s="23"/>
      <c r="E658" s="22"/>
      <c r="G658" s="22"/>
      <c r="H658" s="23"/>
      <c r="I658" s="23"/>
      <c r="J658" s="22"/>
    </row>
    <row r="659" spans="2:10" ht="13">
      <c r="B659" s="23"/>
      <c r="C659" s="23"/>
      <c r="D659" s="23"/>
      <c r="E659" s="22"/>
      <c r="G659" s="22"/>
      <c r="H659" s="23"/>
      <c r="I659" s="23"/>
      <c r="J659" s="22"/>
    </row>
    <row r="660" spans="2:10" ht="13">
      <c r="B660" s="23"/>
      <c r="C660" s="23"/>
      <c r="D660" s="23"/>
      <c r="E660" s="22"/>
      <c r="G660" s="22"/>
      <c r="H660" s="23"/>
      <c r="I660" s="23"/>
      <c r="J660" s="22"/>
    </row>
    <row r="661" spans="2:10" ht="13">
      <c r="B661" s="23"/>
      <c r="C661" s="23"/>
      <c r="D661" s="23"/>
      <c r="E661" s="22"/>
      <c r="G661" s="22"/>
      <c r="H661" s="23"/>
      <c r="I661" s="23"/>
      <c r="J661" s="22"/>
    </row>
    <row r="662" spans="2:10" ht="13">
      <c r="B662" s="23"/>
      <c r="C662" s="23"/>
      <c r="D662" s="23"/>
      <c r="E662" s="22"/>
      <c r="G662" s="22"/>
      <c r="H662" s="23"/>
      <c r="I662" s="23"/>
      <c r="J662" s="22"/>
    </row>
    <row r="663" spans="2:10" ht="13">
      <c r="B663" s="23"/>
      <c r="C663" s="23"/>
      <c r="D663" s="23"/>
      <c r="E663" s="22"/>
      <c r="G663" s="22"/>
      <c r="H663" s="23"/>
      <c r="I663" s="23"/>
      <c r="J663" s="22"/>
    </row>
    <row r="664" spans="2:10" ht="13">
      <c r="B664" s="23"/>
      <c r="C664" s="23"/>
      <c r="D664" s="23"/>
      <c r="E664" s="22"/>
      <c r="G664" s="22"/>
      <c r="H664" s="23"/>
      <c r="I664" s="23"/>
      <c r="J664" s="22"/>
    </row>
    <row r="665" spans="2:10" ht="13">
      <c r="B665" s="23"/>
      <c r="C665" s="23"/>
      <c r="D665" s="23"/>
      <c r="E665" s="22"/>
      <c r="G665" s="22"/>
      <c r="H665" s="23"/>
      <c r="I665" s="23"/>
      <c r="J665" s="22"/>
    </row>
    <row r="666" spans="2:10" ht="13">
      <c r="B666" s="23"/>
      <c r="C666" s="23"/>
      <c r="D666" s="23"/>
      <c r="E666" s="22"/>
      <c r="G666" s="22"/>
      <c r="H666" s="23"/>
      <c r="I666" s="23"/>
      <c r="J666" s="22"/>
    </row>
    <row r="667" spans="2:10" ht="13">
      <c r="B667" s="23"/>
      <c r="C667" s="23"/>
      <c r="D667" s="23"/>
      <c r="E667" s="22"/>
      <c r="G667" s="22"/>
      <c r="H667" s="23"/>
      <c r="I667" s="23"/>
      <c r="J667" s="22"/>
    </row>
    <row r="668" spans="2:10" ht="13">
      <c r="B668" s="23"/>
      <c r="C668" s="23"/>
      <c r="D668" s="23"/>
      <c r="E668" s="22"/>
      <c r="G668" s="22"/>
      <c r="H668" s="23"/>
      <c r="I668" s="23"/>
      <c r="J668" s="22"/>
    </row>
    <row r="669" spans="2:10" ht="13">
      <c r="B669" s="23"/>
      <c r="C669" s="23"/>
      <c r="D669" s="23"/>
      <c r="E669" s="22"/>
      <c r="G669" s="22"/>
      <c r="H669" s="23"/>
      <c r="I669" s="23"/>
      <c r="J669" s="22"/>
    </row>
    <row r="670" spans="2:10" ht="13">
      <c r="B670" s="23"/>
      <c r="C670" s="23"/>
      <c r="D670" s="23"/>
      <c r="E670" s="22"/>
      <c r="G670" s="22"/>
      <c r="H670" s="23"/>
      <c r="I670" s="23"/>
      <c r="J670" s="22"/>
    </row>
    <row r="671" spans="2:10" ht="13">
      <c r="B671" s="23"/>
      <c r="C671" s="23"/>
      <c r="D671" s="23"/>
      <c r="E671" s="22"/>
      <c r="G671" s="22"/>
      <c r="H671" s="23"/>
      <c r="I671" s="23"/>
      <c r="J671" s="22"/>
    </row>
    <row r="672" spans="2:10" ht="13">
      <c r="B672" s="23"/>
      <c r="C672" s="23"/>
      <c r="D672" s="23"/>
      <c r="E672" s="22"/>
      <c r="G672" s="22"/>
      <c r="H672" s="23"/>
      <c r="I672" s="23"/>
      <c r="J672" s="22"/>
    </row>
    <row r="673" spans="2:10" ht="13">
      <c r="B673" s="23"/>
      <c r="C673" s="23"/>
      <c r="D673" s="23"/>
      <c r="E673" s="22"/>
      <c r="G673" s="22"/>
      <c r="H673" s="23"/>
      <c r="I673" s="23"/>
      <c r="J673" s="22"/>
    </row>
    <row r="674" spans="2:10" ht="13">
      <c r="B674" s="23"/>
      <c r="C674" s="23"/>
      <c r="D674" s="23"/>
      <c r="E674" s="22"/>
      <c r="G674" s="22"/>
      <c r="H674" s="23"/>
      <c r="I674" s="23"/>
      <c r="J674" s="22"/>
    </row>
    <row r="675" spans="2:10" ht="13">
      <c r="B675" s="23"/>
      <c r="C675" s="23"/>
      <c r="D675" s="23"/>
      <c r="E675" s="22"/>
      <c r="G675" s="22"/>
      <c r="H675" s="23"/>
      <c r="I675" s="23"/>
      <c r="J675" s="22"/>
    </row>
    <row r="676" spans="2:10" ht="13">
      <c r="B676" s="23"/>
      <c r="C676" s="23"/>
      <c r="D676" s="23"/>
      <c r="E676" s="22"/>
      <c r="G676" s="22"/>
      <c r="H676" s="23"/>
      <c r="I676" s="23"/>
      <c r="J676" s="22"/>
    </row>
    <row r="677" spans="2:10" ht="13">
      <c r="B677" s="23"/>
      <c r="C677" s="23"/>
      <c r="D677" s="23"/>
      <c r="E677" s="22"/>
      <c r="G677" s="22"/>
      <c r="H677" s="23"/>
      <c r="I677" s="23"/>
      <c r="J677" s="22"/>
    </row>
    <row r="678" spans="2:10" ht="13">
      <c r="B678" s="23"/>
      <c r="C678" s="23"/>
      <c r="D678" s="23"/>
      <c r="E678" s="22"/>
      <c r="G678" s="22"/>
      <c r="H678" s="23"/>
      <c r="I678" s="23"/>
      <c r="J678" s="22"/>
    </row>
    <row r="679" spans="2:10" ht="13">
      <c r="B679" s="23"/>
      <c r="C679" s="23"/>
      <c r="D679" s="23"/>
      <c r="E679" s="22"/>
      <c r="G679" s="22"/>
      <c r="H679" s="23"/>
      <c r="I679" s="23"/>
      <c r="J679" s="22"/>
    </row>
    <row r="680" spans="2:10" ht="13">
      <c r="B680" s="23"/>
      <c r="C680" s="23"/>
      <c r="D680" s="23"/>
      <c r="E680" s="22"/>
      <c r="G680" s="22"/>
      <c r="H680" s="23"/>
      <c r="I680" s="23"/>
      <c r="J680" s="22"/>
    </row>
    <row r="681" spans="2:10" ht="13">
      <c r="B681" s="23"/>
      <c r="C681" s="23"/>
      <c r="D681" s="23"/>
      <c r="E681" s="22"/>
      <c r="G681" s="22"/>
      <c r="H681" s="23"/>
      <c r="I681" s="23"/>
      <c r="J681" s="22"/>
    </row>
    <row r="682" spans="2:10" ht="13">
      <c r="B682" s="23"/>
      <c r="C682" s="23"/>
      <c r="D682" s="23"/>
      <c r="E682" s="22"/>
      <c r="G682" s="22"/>
      <c r="H682" s="23"/>
      <c r="I682" s="23"/>
      <c r="J682" s="22"/>
    </row>
    <row r="683" spans="2:10" ht="13">
      <c r="B683" s="23"/>
      <c r="C683" s="23"/>
      <c r="D683" s="23"/>
      <c r="E683" s="22"/>
      <c r="G683" s="22"/>
      <c r="H683" s="23"/>
      <c r="I683" s="23"/>
      <c r="J683" s="22"/>
    </row>
    <row r="684" spans="2:10" ht="13">
      <c r="B684" s="23"/>
      <c r="C684" s="23"/>
      <c r="D684" s="23"/>
      <c r="E684" s="22"/>
      <c r="G684" s="22"/>
      <c r="H684" s="23"/>
      <c r="I684" s="23"/>
      <c r="J684" s="22"/>
    </row>
    <row r="685" spans="2:10" ht="13">
      <c r="B685" s="23"/>
      <c r="C685" s="23"/>
      <c r="D685" s="23"/>
      <c r="E685" s="22"/>
      <c r="G685" s="22"/>
      <c r="H685" s="23"/>
      <c r="I685" s="23"/>
      <c r="J685" s="22"/>
    </row>
    <row r="686" spans="2:10" ht="13">
      <c r="B686" s="23"/>
      <c r="C686" s="23"/>
      <c r="D686" s="23"/>
      <c r="E686" s="22"/>
      <c r="G686" s="22"/>
      <c r="H686" s="23"/>
      <c r="I686" s="23"/>
      <c r="J686" s="22"/>
    </row>
    <row r="687" spans="2:10" ht="13">
      <c r="B687" s="23"/>
      <c r="C687" s="23"/>
      <c r="D687" s="23"/>
      <c r="E687" s="22"/>
      <c r="G687" s="22"/>
      <c r="H687" s="23"/>
      <c r="I687" s="23"/>
      <c r="J687" s="22"/>
    </row>
    <row r="688" spans="2:10" ht="13">
      <c r="B688" s="23"/>
      <c r="C688" s="23"/>
      <c r="D688" s="23"/>
      <c r="E688" s="22"/>
      <c r="G688" s="22"/>
      <c r="H688" s="23"/>
      <c r="I688" s="23"/>
      <c r="J688" s="22"/>
    </row>
    <row r="689" spans="2:10" ht="13">
      <c r="B689" s="23"/>
      <c r="C689" s="23"/>
      <c r="D689" s="23"/>
      <c r="E689" s="22"/>
      <c r="G689" s="22"/>
      <c r="H689" s="23"/>
      <c r="I689" s="23"/>
      <c r="J689" s="22"/>
    </row>
    <row r="690" spans="2:10" ht="13">
      <c r="B690" s="23"/>
      <c r="C690" s="23"/>
      <c r="D690" s="23"/>
      <c r="E690" s="22"/>
      <c r="G690" s="22"/>
      <c r="H690" s="23"/>
      <c r="I690" s="23"/>
      <c r="J690" s="22"/>
    </row>
    <row r="691" spans="2:10" ht="13">
      <c r="B691" s="23"/>
      <c r="C691" s="23"/>
      <c r="D691" s="23"/>
      <c r="E691" s="22"/>
      <c r="G691" s="22"/>
      <c r="H691" s="23"/>
      <c r="I691" s="23"/>
      <c r="J691" s="22"/>
    </row>
    <row r="692" spans="2:10" ht="13">
      <c r="B692" s="23"/>
      <c r="C692" s="23"/>
      <c r="D692" s="23"/>
      <c r="E692" s="22"/>
      <c r="G692" s="22"/>
      <c r="H692" s="23"/>
      <c r="I692" s="23"/>
      <c r="J692" s="22"/>
    </row>
    <row r="693" spans="2:10" ht="13">
      <c r="B693" s="23"/>
      <c r="C693" s="23"/>
      <c r="D693" s="23"/>
      <c r="E693" s="22"/>
      <c r="G693" s="22"/>
      <c r="H693" s="23"/>
      <c r="I693" s="23"/>
      <c r="J693" s="22"/>
    </row>
    <row r="694" spans="2:10" ht="13">
      <c r="B694" s="23"/>
      <c r="C694" s="23"/>
      <c r="D694" s="23"/>
      <c r="E694" s="22"/>
      <c r="G694" s="22"/>
      <c r="H694" s="23"/>
      <c r="I694" s="23"/>
      <c r="J694" s="22"/>
    </row>
    <row r="695" spans="2:10" ht="13">
      <c r="B695" s="23"/>
      <c r="C695" s="23"/>
      <c r="D695" s="23"/>
      <c r="E695" s="22"/>
      <c r="G695" s="22"/>
      <c r="H695" s="23"/>
      <c r="I695" s="23"/>
      <c r="J695" s="22"/>
    </row>
    <row r="696" spans="2:10" ht="13">
      <c r="B696" s="23"/>
      <c r="C696" s="23"/>
      <c r="D696" s="23"/>
      <c r="E696" s="22"/>
      <c r="G696" s="22"/>
      <c r="H696" s="23"/>
      <c r="I696" s="23"/>
      <c r="J696" s="22"/>
    </row>
    <row r="697" spans="2:10" ht="13">
      <c r="B697" s="23"/>
      <c r="C697" s="23"/>
      <c r="D697" s="23"/>
      <c r="E697" s="22"/>
      <c r="G697" s="22"/>
      <c r="H697" s="23"/>
      <c r="I697" s="23"/>
      <c r="J697" s="22"/>
    </row>
    <row r="698" spans="2:10" ht="13">
      <c r="B698" s="23"/>
      <c r="C698" s="23"/>
      <c r="D698" s="23"/>
      <c r="E698" s="22"/>
      <c r="G698" s="22"/>
      <c r="H698" s="23"/>
      <c r="I698" s="23"/>
      <c r="J698" s="22"/>
    </row>
    <row r="699" spans="2:10" ht="13">
      <c r="B699" s="23"/>
      <c r="C699" s="23"/>
      <c r="D699" s="23"/>
      <c r="E699" s="22"/>
      <c r="G699" s="22"/>
      <c r="H699" s="23"/>
      <c r="I699" s="23"/>
      <c r="J699" s="22"/>
    </row>
    <row r="700" spans="2:10" ht="13">
      <c r="B700" s="23"/>
      <c r="C700" s="23"/>
      <c r="D700" s="23"/>
      <c r="E700" s="22"/>
      <c r="G700" s="22"/>
      <c r="H700" s="23"/>
      <c r="I700" s="23"/>
      <c r="J700" s="22"/>
    </row>
    <row r="701" spans="2:10" ht="13">
      <c r="B701" s="23"/>
      <c r="C701" s="23"/>
      <c r="D701" s="23"/>
      <c r="E701" s="22"/>
      <c r="G701" s="22"/>
      <c r="H701" s="23"/>
      <c r="I701" s="23"/>
      <c r="J701" s="22"/>
    </row>
    <row r="702" spans="2:10" ht="13">
      <c r="B702" s="23"/>
      <c r="C702" s="23"/>
      <c r="D702" s="23"/>
      <c r="E702" s="22"/>
      <c r="G702" s="22"/>
      <c r="H702" s="23"/>
      <c r="I702" s="23"/>
      <c r="J702" s="22"/>
    </row>
    <row r="703" spans="2:10" ht="13">
      <c r="B703" s="23"/>
      <c r="C703" s="23"/>
      <c r="D703" s="23"/>
      <c r="E703" s="22"/>
      <c r="G703" s="22"/>
      <c r="H703" s="23"/>
      <c r="I703" s="23"/>
      <c r="J703" s="22"/>
    </row>
    <row r="704" spans="2:10" ht="13">
      <c r="B704" s="23"/>
      <c r="C704" s="23"/>
      <c r="D704" s="23"/>
      <c r="E704" s="22"/>
      <c r="G704" s="22"/>
      <c r="H704" s="23"/>
      <c r="I704" s="23"/>
      <c r="J704" s="22"/>
    </row>
    <row r="705" spans="2:10" ht="13">
      <c r="B705" s="23"/>
      <c r="C705" s="23"/>
      <c r="D705" s="23"/>
      <c r="E705" s="22"/>
      <c r="G705" s="22"/>
      <c r="H705" s="23"/>
      <c r="I705" s="23"/>
      <c r="J705" s="22"/>
    </row>
    <row r="706" spans="2:10" ht="13">
      <c r="B706" s="23"/>
      <c r="C706" s="23"/>
      <c r="D706" s="23"/>
      <c r="E706" s="22"/>
      <c r="G706" s="22"/>
      <c r="H706" s="23"/>
      <c r="I706" s="23"/>
      <c r="J706" s="22"/>
    </row>
    <row r="707" spans="2:10" ht="13">
      <c r="B707" s="23"/>
      <c r="C707" s="23"/>
      <c r="D707" s="23"/>
      <c r="E707" s="22"/>
      <c r="G707" s="22"/>
      <c r="H707" s="23"/>
      <c r="I707" s="23"/>
      <c r="J707" s="22"/>
    </row>
    <row r="708" spans="2:10" ht="13">
      <c r="B708" s="23"/>
      <c r="C708" s="23"/>
      <c r="D708" s="23"/>
      <c r="E708" s="22"/>
      <c r="G708" s="22"/>
      <c r="H708" s="23"/>
      <c r="I708" s="23"/>
      <c r="J708" s="22"/>
    </row>
    <row r="709" spans="2:10" ht="13">
      <c r="B709" s="23"/>
      <c r="C709" s="23"/>
      <c r="D709" s="23"/>
      <c r="E709" s="22"/>
      <c r="G709" s="22"/>
      <c r="H709" s="23"/>
      <c r="I709" s="23"/>
      <c r="J709" s="22"/>
    </row>
    <row r="710" spans="2:10" ht="13">
      <c r="B710" s="23"/>
      <c r="C710" s="23"/>
      <c r="D710" s="23"/>
      <c r="E710" s="22"/>
      <c r="G710" s="22"/>
      <c r="H710" s="23"/>
      <c r="I710" s="23"/>
      <c r="J710" s="22"/>
    </row>
    <row r="711" spans="2:10" ht="13">
      <c r="B711" s="23"/>
      <c r="C711" s="23"/>
      <c r="D711" s="23"/>
      <c r="E711" s="22"/>
      <c r="G711" s="22"/>
      <c r="H711" s="23"/>
      <c r="I711" s="23"/>
      <c r="J711" s="22"/>
    </row>
    <row r="712" spans="2:10" ht="13">
      <c r="B712" s="23"/>
      <c r="C712" s="23"/>
      <c r="D712" s="23"/>
      <c r="E712" s="22"/>
      <c r="G712" s="22"/>
      <c r="H712" s="23"/>
      <c r="I712" s="23"/>
      <c r="J712" s="22"/>
    </row>
    <row r="713" spans="2:10" ht="13">
      <c r="B713" s="23"/>
      <c r="C713" s="23"/>
      <c r="D713" s="23"/>
      <c r="E713" s="22"/>
      <c r="G713" s="22"/>
      <c r="H713" s="23"/>
      <c r="I713" s="23"/>
      <c r="J713" s="22"/>
    </row>
    <row r="714" spans="2:10" ht="13">
      <c r="B714" s="23"/>
      <c r="C714" s="23"/>
      <c r="D714" s="23"/>
      <c r="E714" s="22"/>
      <c r="G714" s="22"/>
      <c r="H714" s="23"/>
      <c r="I714" s="23"/>
      <c r="J714" s="22"/>
    </row>
    <row r="715" spans="2:10" ht="13">
      <c r="B715" s="23"/>
      <c r="C715" s="23"/>
      <c r="D715" s="23"/>
      <c r="E715" s="22"/>
      <c r="G715" s="22"/>
      <c r="H715" s="23"/>
      <c r="I715" s="23"/>
      <c r="J715" s="22"/>
    </row>
    <row r="716" spans="2:10" ht="13">
      <c r="B716" s="23"/>
      <c r="C716" s="23"/>
      <c r="D716" s="23"/>
      <c r="E716" s="22"/>
      <c r="G716" s="22"/>
      <c r="H716" s="23"/>
      <c r="I716" s="23"/>
      <c r="J716" s="22"/>
    </row>
    <row r="717" spans="2:10" ht="13">
      <c r="B717" s="23"/>
      <c r="C717" s="23"/>
      <c r="D717" s="23"/>
      <c r="E717" s="22"/>
      <c r="G717" s="22"/>
      <c r="H717" s="23"/>
      <c r="I717" s="23"/>
      <c r="J717" s="22"/>
    </row>
    <row r="718" spans="2:10" ht="13">
      <c r="B718" s="23"/>
      <c r="C718" s="23"/>
      <c r="D718" s="23"/>
      <c r="E718" s="22"/>
      <c r="G718" s="22"/>
      <c r="H718" s="23"/>
      <c r="I718" s="23"/>
      <c r="J718" s="22"/>
    </row>
    <row r="719" spans="2:10" ht="13">
      <c r="B719" s="23"/>
      <c r="C719" s="23"/>
      <c r="D719" s="23"/>
      <c r="E719" s="22"/>
      <c r="G719" s="22"/>
      <c r="H719" s="23"/>
      <c r="I719" s="23"/>
      <c r="J719" s="22"/>
    </row>
    <row r="720" spans="2:10" ht="13">
      <c r="B720" s="23"/>
      <c r="C720" s="23"/>
      <c r="D720" s="23"/>
      <c r="E720" s="22"/>
      <c r="G720" s="22"/>
      <c r="H720" s="23"/>
      <c r="I720" s="23"/>
      <c r="J720" s="22"/>
    </row>
    <row r="721" spans="2:10" ht="13">
      <c r="B721" s="23"/>
      <c r="C721" s="23"/>
      <c r="D721" s="23"/>
      <c r="E721" s="22"/>
      <c r="G721" s="22"/>
      <c r="H721" s="23"/>
      <c r="I721" s="23"/>
      <c r="J721" s="22"/>
    </row>
    <row r="722" spans="2:10" ht="13">
      <c r="B722" s="23"/>
      <c r="C722" s="23"/>
      <c r="D722" s="23"/>
      <c r="E722" s="22"/>
      <c r="G722" s="22"/>
      <c r="H722" s="23"/>
      <c r="I722" s="23"/>
      <c r="J722" s="22"/>
    </row>
    <row r="723" spans="2:10" ht="13">
      <c r="B723" s="23"/>
      <c r="C723" s="23"/>
      <c r="D723" s="23"/>
      <c r="E723" s="22"/>
      <c r="G723" s="22"/>
      <c r="H723" s="23"/>
      <c r="I723" s="23"/>
      <c r="J723" s="22"/>
    </row>
    <row r="724" spans="2:10" ht="13">
      <c r="B724" s="23"/>
      <c r="C724" s="23"/>
      <c r="D724" s="23"/>
      <c r="E724" s="22"/>
      <c r="G724" s="22"/>
      <c r="H724" s="23"/>
      <c r="I724" s="23"/>
      <c r="J724" s="22"/>
    </row>
    <row r="725" spans="2:10" ht="13">
      <c r="B725" s="23"/>
      <c r="C725" s="23"/>
      <c r="D725" s="23"/>
      <c r="E725" s="22"/>
      <c r="G725" s="22"/>
      <c r="H725" s="23"/>
      <c r="I725" s="23"/>
      <c r="J725" s="22"/>
    </row>
    <row r="726" spans="2:10" ht="13">
      <c r="B726" s="23"/>
      <c r="C726" s="23"/>
      <c r="D726" s="23"/>
      <c r="E726" s="22"/>
      <c r="G726" s="22"/>
      <c r="H726" s="23"/>
      <c r="I726" s="23"/>
      <c r="J726" s="22"/>
    </row>
    <row r="727" spans="2:10" ht="13">
      <c r="B727" s="23"/>
      <c r="C727" s="23"/>
      <c r="D727" s="23"/>
      <c r="E727" s="22"/>
      <c r="G727" s="22"/>
      <c r="H727" s="23"/>
      <c r="I727" s="23"/>
      <c r="J727" s="22"/>
    </row>
    <row r="728" spans="2:10" ht="13">
      <c r="B728" s="23"/>
      <c r="C728" s="23"/>
      <c r="D728" s="23"/>
      <c r="E728" s="22"/>
      <c r="G728" s="22"/>
      <c r="H728" s="23"/>
      <c r="I728" s="23"/>
      <c r="J728" s="22"/>
    </row>
    <row r="729" spans="2:10" ht="13">
      <c r="B729" s="23"/>
      <c r="C729" s="23"/>
      <c r="D729" s="23"/>
      <c r="E729" s="22"/>
      <c r="G729" s="22"/>
      <c r="H729" s="23"/>
      <c r="I729" s="23"/>
      <c r="J729" s="22"/>
    </row>
    <row r="730" spans="2:10" ht="13">
      <c r="B730" s="23"/>
      <c r="C730" s="23"/>
      <c r="D730" s="23"/>
      <c r="E730" s="22"/>
      <c r="G730" s="22"/>
      <c r="H730" s="23"/>
      <c r="I730" s="23"/>
      <c r="J730" s="22"/>
    </row>
    <row r="731" spans="2:10" ht="13">
      <c r="B731" s="23"/>
      <c r="C731" s="23"/>
      <c r="D731" s="23"/>
      <c r="E731" s="22"/>
      <c r="G731" s="22"/>
      <c r="H731" s="23"/>
      <c r="I731" s="23"/>
      <c r="J731" s="22"/>
    </row>
    <row r="732" spans="2:10" ht="13">
      <c r="B732" s="23"/>
      <c r="C732" s="23"/>
      <c r="D732" s="23"/>
      <c r="E732" s="22"/>
      <c r="G732" s="22"/>
      <c r="H732" s="23"/>
      <c r="I732" s="23"/>
      <c r="J732" s="22"/>
    </row>
    <row r="733" spans="2:10" ht="13">
      <c r="B733" s="23"/>
      <c r="C733" s="23"/>
      <c r="D733" s="23"/>
      <c r="E733" s="22"/>
      <c r="G733" s="22"/>
      <c r="H733" s="23"/>
      <c r="I733" s="23"/>
      <c r="J733" s="22"/>
    </row>
    <row r="734" spans="2:10" ht="13">
      <c r="B734" s="23"/>
      <c r="C734" s="23"/>
      <c r="D734" s="23"/>
      <c r="E734" s="22"/>
      <c r="G734" s="22"/>
      <c r="H734" s="23"/>
      <c r="I734" s="23"/>
      <c r="J734" s="22"/>
    </row>
    <row r="735" spans="2:10" ht="13">
      <c r="B735" s="23"/>
      <c r="C735" s="23"/>
      <c r="D735" s="23"/>
      <c r="E735" s="22"/>
      <c r="G735" s="22"/>
      <c r="H735" s="23"/>
      <c r="I735" s="23"/>
      <c r="J735" s="22"/>
    </row>
    <row r="736" spans="2:10" ht="13">
      <c r="B736" s="23"/>
      <c r="C736" s="23"/>
      <c r="D736" s="23"/>
      <c r="E736" s="22"/>
      <c r="G736" s="22"/>
      <c r="H736" s="23"/>
      <c r="I736" s="23"/>
      <c r="J736" s="22"/>
    </row>
    <row r="737" spans="2:10" ht="13">
      <c r="B737" s="23"/>
      <c r="C737" s="23"/>
      <c r="D737" s="23"/>
      <c r="E737" s="22"/>
      <c r="G737" s="22"/>
      <c r="H737" s="23"/>
      <c r="I737" s="23"/>
      <c r="J737" s="22"/>
    </row>
    <row r="738" spans="2:10" ht="13">
      <c r="B738" s="23"/>
      <c r="C738" s="23"/>
      <c r="D738" s="23"/>
      <c r="E738" s="22"/>
      <c r="G738" s="22"/>
      <c r="H738" s="23"/>
      <c r="I738" s="23"/>
      <c r="J738" s="22"/>
    </row>
    <row r="739" spans="2:10" ht="13">
      <c r="B739" s="23"/>
      <c r="C739" s="23"/>
      <c r="D739" s="23"/>
      <c r="E739" s="22"/>
      <c r="G739" s="22"/>
      <c r="H739" s="23"/>
      <c r="I739" s="23"/>
      <c r="J739" s="22"/>
    </row>
    <row r="740" spans="2:10" ht="13">
      <c r="B740" s="23"/>
      <c r="C740" s="23"/>
      <c r="D740" s="23"/>
      <c r="E740" s="22"/>
      <c r="G740" s="22"/>
      <c r="H740" s="23"/>
      <c r="I740" s="23"/>
      <c r="J740" s="22"/>
    </row>
    <row r="741" spans="2:10" ht="13">
      <c r="B741" s="23"/>
      <c r="C741" s="23"/>
      <c r="D741" s="23"/>
      <c r="E741" s="22"/>
      <c r="G741" s="22"/>
      <c r="H741" s="23"/>
      <c r="I741" s="23"/>
      <c r="J741" s="22"/>
    </row>
    <row r="742" spans="2:10" ht="13">
      <c r="B742" s="23"/>
      <c r="C742" s="23"/>
      <c r="D742" s="23"/>
      <c r="E742" s="22"/>
      <c r="G742" s="22"/>
      <c r="H742" s="23"/>
      <c r="I742" s="23"/>
      <c r="J742" s="22"/>
    </row>
    <row r="743" spans="2:10" ht="13">
      <c r="B743" s="23"/>
      <c r="C743" s="23"/>
      <c r="D743" s="23"/>
      <c r="E743" s="22"/>
      <c r="G743" s="22"/>
      <c r="H743" s="23"/>
      <c r="I743" s="23"/>
      <c r="J743" s="22"/>
    </row>
    <row r="744" spans="2:10" ht="13">
      <c r="B744" s="23"/>
      <c r="C744" s="23"/>
      <c r="D744" s="23"/>
      <c r="E744" s="22"/>
      <c r="G744" s="22"/>
      <c r="H744" s="23"/>
      <c r="I744" s="23"/>
      <c r="J744" s="22"/>
    </row>
    <row r="745" spans="2:10" ht="13">
      <c r="B745" s="23"/>
      <c r="C745" s="23"/>
      <c r="D745" s="23"/>
      <c r="E745" s="22"/>
      <c r="G745" s="22"/>
      <c r="H745" s="23"/>
      <c r="I745" s="23"/>
      <c r="J745" s="22"/>
    </row>
    <row r="746" spans="2:10" ht="13">
      <c r="B746" s="23"/>
      <c r="C746" s="23"/>
      <c r="D746" s="23"/>
      <c r="E746" s="22"/>
      <c r="G746" s="22"/>
      <c r="H746" s="23"/>
      <c r="I746" s="23"/>
      <c r="J746" s="22"/>
    </row>
    <row r="747" spans="2:10" ht="13">
      <c r="B747" s="23"/>
      <c r="C747" s="23"/>
      <c r="D747" s="23"/>
      <c r="E747" s="22"/>
      <c r="G747" s="22"/>
      <c r="H747" s="23"/>
      <c r="I747" s="23"/>
      <c r="J747" s="22"/>
    </row>
    <row r="748" spans="2:10" ht="13">
      <c r="B748" s="23"/>
      <c r="C748" s="23"/>
      <c r="D748" s="23"/>
      <c r="E748" s="22"/>
      <c r="G748" s="22"/>
      <c r="H748" s="23"/>
      <c r="I748" s="23"/>
      <c r="J748" s="22"/>
    </row>
    <row r="749" spans="2:10" ht="13">
      <c r="B749" s="23"/>
      <c r="C749" s="23"/>
      <c r="D749" s="23"/>
      <c r="E749" s="22"/>
      <c r="G749" s="22"/>
      <c r="H749" s="23"/>
      <c r="I749" s="23"/>
      <c r="J749" s="22"/>
    </row>
    <row r="750" spans="2:10" ht="13">
      <c r="B750" s="23"/>
      <c r="C750" s="23"/>
      <c r="D750" s="23"/>
      <c r="E750" s="22"/>
      <c r="G750" s="22"/>
      <c r="H750" s="23"/>
      <c r="I750" s="23"/>
      <c r="J750" s="22"/>
    </row>
    <row r="751" spans="2:10" ht="13">
      <c r="B751" s="23"/>
      <c r="C751" s="23"/>
      <c r="D751" s="23"/>
      <c r="E751" s="22"/>
      <c r="G751" s="22"/>
      <c r="H751" s="23"/>
      <c r="I751" s="23"/>
      <c r="J751" s="22"/>
    </row>
    <row r="752" spans="2:10" ht="13">
      <c r="B752" s="23"/>
      <c r="C752" s="23"/>
      <c r="D752" s="23"/>
      <c r="E752" s="22"/>
      <c r="G752" s="22"/>
      <c r="H752" s="23"/>
      <c r="I752" s="23"/>
      <c r="J752" s="22"/>
    </row>
    <row r="753" spans="2:10" ht="13">
      <c r="B753" s="23"/>
      <c r="C753" s="23"/>
      <c r="D753" s="23"/>
      <c r="E753" s="22"/>
      <c r="G753" s="22"/>
      <c r="H753" s="23"/>
      <c r="I753" s="23"/>
      <c r="J753" s="22"/>
    </row>
    <row r="754" spans="2:10" ht="13">
      <c r="B754" s="23"/>
      <c r="C754" s="23"/>
      <c r="D754" s="23"/>
      <c r="E754" s="22"/>
      <c r="G754" s="22"/>
      <c r="H754" s="23"/>
      <c r="I754" s="23"/>
      <c r="J754" s="22"/>
    </row>
    <row r="755" spans="2:10" ht="13">
      <c r="B755" s="23"/>
      <c r="C755" s="23"/>
      <c r="D755" s="23"/>
      <c r="E755" s="22"/>
      <c r="G755" s="22"/>
      <c r="H755" s="23"/>
      <c r="I755" s="23"/>
      <c r="J755" s="22"/>
    </row>
    <row r="756" spans="2:10" ht="13">
      <c r="B756" s="23"/>
      <c r="C756" s="23"/>
      <c r="D756" s="23"/>
      <c r="E756" s="22"/>
      <c r="G756" s="22"/>
      <c r="H756" s="23"/>
      <c r="I756" s="23"/>
      <c r="J756" s="22"/>
    </row>
    <row r="757" spans="2:10" ht="13">
      <c r="B757" s="23"/>
      <c r="C757" s="23"/>
      <c r="D757" s="23"/>
      <c r="E757" s="22"/>
      <c r="G757" s="22"/>
      <c r="H757" s="23"/>
      <c r="I757" s="23"/>
      <c r="J757" s="22"/>
    </row>
    <row r="758" spans="2:10" ht="13">
      <c r="B758" s="23"/>
      <c r="C758" s="23"/>
      <c r="D758" s="23"/>
      <c r="E758" s="22"/>
      <c r="G758" s="22"/>
      <c r="H758" s="23"/>
      <c r="I758" s="23"/>
      <c r="J758" s="22"/>
    </row>
    <row r="759" spans="2:10" ht="13">
      <c r="B759" s="23"/>
      <c r="C759" s="23"/>
      <c r="D759" s="23"/>
      <c r="E759" s="22"/>
      <c r="G759" s="22"/>
      <c r="H759" s="23"/>
      <c r="I759" s="23"/>
      <c r="J759" s="22"/>
    </row>
    <row r="760" spans="2:10" ht="13">
      <c r="B760" s="23"/>
      <c r="C760" s="23"/>
      <c r="D760" s="23"/>
      <c r="E760" s="22"/>
      <c r="G760" s="22"/>
      <c r="H760" s="23"/>
      <c r="I760" s="23"/>
      <c r="J760" s="22"/>
    </row>
    <row r="761" spans="2:10" ht="13">
      <c r="B761" s="23"/>
      <c r="C761" s="23"/>
      <c r="D761" s="23"/>
      <c r="E761" s="22"/>
      <c r="G761" s="22"/>
      <c r="H761" s="23"/>
      <c r="I761" s="23"/>
      <c r="J761" s="22"/>
    </row>
    <row r="762" spans="2:10" ht="13">
      <c r="B762" s="23"/>
      <c r="C762" s="23"/>
      <c r="D762" s="23"/>
      <c r="E762" s="22"/>
      <c r="G762" s="22"/>
      <c r="H762" s="23"/>
      <c r="I762" s="23"/>
      <c r="J762" s="22"/>
    </row>
    <row r="763" spans="2:10" ht="13">
      <c r="B763" s="23"/>
      <c r="C763" s="23"/>
      <c r="D763" s="23"/>
      <c r="E763" s="22"/>
      <c r="G763" s="22"/>
      <c r="H763" s="23"/>
      <c r="I763" s="23"/>
      <c r="J763" s="22"/>
    </row>
    <row r="764" spans="2:10" ht="13">
      <c r="B764" s="23"/>
      <c r="C764" s="23"/>
      <c r="D764" s="23"/>
      <c r="E764" s="22"/>
      <c r="G764" s="22"/>
      <c r="H764" s="23"/>
      <c r="I764" s="23"/>
      <c r="J764" s="22"/>
    </row>
    <row r="765" spans="2:10" ht="13">
      <c r="B765" s="23"/>
      <c r="C765" s="23"/>
      <c r="D765" s="23"/>
      <c r="E765" s="22"/>
      <c r="G765" s="22"/>
      <c r="H765" s="23"/>
      <c r="I765" s="23"/>
      <c r="J765" s="22"/>
    </row>
    <row r="766" spans="2:10" ht="13">
      <c r="B766" s="23"/>
      <c r="C766" s="23"/>
      <c r="D766" s="23"/>
      <c r="E766" s="22"/>
      <c r="G766" s="22"/>
      <c r="H766" s="23"/>
      <c r="I766" s="23"/>
      <c r="J766" s="22"/>
    </row>
    <row r="767" spans="2:10" ht="13">
      <c r="B767" s="23"/>
      <c r="C767" s="23"/>
      <c r="D767" s="23"/>
      <c r="E767" s="22"/>
      <c r="G767" s="22"/>
      <c r="H767" s="23"/>
      <c r="I767" s="23"/>
      <c r="J767" s="22"/>
    </row>
    <row r="768" spans="2:10" ht="13">
      <c r="B768" s="23"/>
      <c r="C768" s="23"/>
      <c r="D768" s="23"/>
      <c r="E768" s="22"/>
      <c r="G768" s="22"/>
      <c r="H768" s="23"/>
      <c r="I768" s="23"/>
      <c r="J768" s="22"/>
    </row>
    <row r="769" spans="2:10" ht="13">
      <c r="B769" s="23"/>
      <c r="C769" s="23"/>
      <c r="D769" s="23"/>
      <c r="E769" s="22"/>
      <c r="G769" s="22"/>
      <c r="H769" s="23"/>
      <c r="I769" s="23"/>
      <c r="J769" s="22"/>
    </row>
    <row r="770" spans="2:10" ht="13">
      <c r="B770" s="23"/>
      <c r="C770" s="23"/>
      <c r="D770" s="23"/>
      <c r="E770" s="22"/>
      <c r="G770" s="22"/>
      <c r="H770" s="23"/>
      <c r="I770" s="23"/>
      <c r="J770" s="22"/>
    </row>
    <row r="771" spans="2:10" ht="13">
      <c r="B771" s="23"/>
      <c r="C771" s="23"/>
      <c r="D771" s="23"/>
      <c r="E771" s="22"/>
      <c r="G771" s="22"/>
      <c r="H771" s="23"/>
      <c r="I771" s="23"/>
      <c r="J771" s="22"/>
    </row>
    <row r="772" spans="2:10" ht="13">
      <c r="B772" s="23"/>
      <c r="C772" s="23"/>
      <c r="D772" s="23"/>
      <c r="E772" s="22"/>
      <c r="G772" s="22"/>
      <c r="H772" s="23"/>
      <c r="I772" s="23"/>
      <c r="J772" s="22"/>
    </row>
    <row r="773" spans="2:10" ht="13">
      <c r="B773" s="23"/>
      <c r="C773" s="23"/>
      <c r="D773" s="23"/>
      <c r="E773" s="22"/>
      <c r="G773" s="22"/>
      <c r="H773" s="23"/>
      <c r="I773" s="23"/>
      <c r="J773" s="22"/>
    </row>
    <row r="774" spans="2:10" ht="13">
      <c r="B774" s="23"/>
      <c r="C774" s="23"/>
      <c r="D774" s="23"/>
      <c r="E774" s="22"/>
      <c r="G774" s="22"/>
      <c r="H774" s="23"/>
      <c r="I774" s="23"/>
      <c r="J774" s="22"/>
    </row>
    <row r="775" spans="2:10" ht="13">
      <c r="B775" s="23"/>
      <c r="C775" s="23"/>
      <c r="D775" s="23"/>
      <c r="E775" s="22"/>
      <c r="G775" s="22"/>
      <c r="H775" s="23"/>
      <c r="I775" s="23"/>
      <c r="J775" s="22"/>
    </row>
    <row r="776" spans="2:10" ht="13">
      <c r="B776" s="23"/>
      <c r="C776" s="23"/>
      <c r="D776" s="23"/>
      <c r="E776" s="22"/>
      <c r="G776" s="22"/>
      <c r="H776" s="23"/>
      <c r="I776" s="23"/>
      <c r="J776" s="22"/>
    </row>
    <row r="777" spans="2:10" ht="13">
      <c r="B777" s="23"/>
      <c r="C777" s="23"/>
      <c r="D777" s="23"/>
      <c r="E777" s="22"/>
      <c r="G777" s="22"/>
      <c r="H777" s="23"/>
      <c r="I777" s="23"/>
      <c r="J777" s="22"/>
    </row>
    <row r="778" spans="2:10" ht="13">
      <c r="B778" s="23"/>
      <c r="C778" s="23"/>
      <c r="D778" s="23"/>
      <c r="E778" s="22"/>
      <c r="G778" s="22"/>
      <c r="H778" s="23"/>
      <c r="I778" s="23"/>
      <c r="J778" s="22"/>
    </row>
    <row r="779" spans="2:10" ht="13">
      <c r="B779" s="23"/>
      <c r="C779" s="23"/>
      <c r="D779" s="23"/>
      <c r="E779" s="22"/>
      <c r="G779" s="22"/>
      <c r="H779" s="23"/>
      <c r="I779" s="23"/>
      <c r="J779" s="22"/>
    </row>
    <row r="780" spans="2:10" ht="13">
      <c r="B780" s="23"/>
      <c r="C780" s="23"/>
      <c r="D780" s="23"/>
      <c r="E780" s="22"/>
      <c r="G780" s="22"/>
      <c r="H780" s="23"/>
      <c r="I780" s="23"/>
      <c r="J780" s="22"/>
    </row>
    <row r="781" spans="2:10" ht="13">
      <c r="B781" s="23"/>
      <c r="C781" s="23"/>
      <c r="D781" s="23"/>
      <c r="E781" s="22"/>
      <c r="G781" s="22"/>
      <c r="H781" s="23"/>
      <c r="I781" s="23"/>
      <c r="J781" s="22"/>
    </row>
    <row r="782" spans="2:10" ht="13">
      <c r="B782" s="23"/>
      <c r="C782" s="23"/>
      <c r="D782" s="23"/>
      <c r="E782" s="22"/>
      <c r="G782" s="22"/>
      <c r="H782" s="23"/>
      <c r="I782" s="23"/>
      <c r="J782" s="22"/>
    </row>
    <row r="783" spans="2:10" ht="13">
      <c r="B783" s="23"/>
      <c r="C783" s="23"/>
      <c r="D783" s="23"/>
      <c r="E783" s="22"/>
      <c r="G783" s="22"/>
      <c r="H783" s="23"/>
      <c r="I783" s="23"/>
      <c r="J783" s="22"/>
    </row>
    <row r="784" spans="2:10" ht="13">
      <c r="B784" s="23"/>
      <c r="C784" s="23"/>
      <c r="D784" s="23"/>
      <c r="E784" s="22"/>
      <c r="G784" s="22"/>
      <c r="H784" s="23"/>
      <c r="I784" s="23"/>
      <c r="J784" s="22"/>
    </row>
    <row r="785" spans="2:10" ht="13">
      <c r="B785" s="23"/>
      <c r="C785" s="23"/>
      <c r="D785" s="23"/>
      <c r="E785" s="22"/>
      <c r="G785" s="22"/>
      <c r="H785" s="23"/>
      <c r="I785" s="23"/>
      <c r="J785" s="22"/>
    </row>
    <row r="786" spans="2:10" ht="13">
      <c r="B786" s="23"/>
      <c r="C786" s="23"/>
      <c r="D786" s="23"/>
      <c r="E786" s="22"/>
      <c r="G786" s="22"/>
      <c r="H786" s="23"/>
      <c r="I786" s="23"/>
      <c r="J786" s="22"/>
    </row>
    <row r="787" spans="2:10" ht="13">
      <c r="B787" s="23"/>
      <c r="C787" s="23"/>
      <c r="D787" s="23"/>
      <c r="E787" s="22"/>
      <c r="G787" s="22"/>
      <c r="H787" s="23"/>
      <c r="I787" s="23"/>
      <c r="J787" s="22"/>
    </row>
    <row r="788" spans="2:10" ht="13">
      <c r="B788" s="23"/>
      <c r="C788" s="23"/>
      <c r="D788" s="23"/>
      <c r="E788" s="22"/>
      <c r="G788" s="22"/>
      <c r="H788" s="23"/>
      <c r="I788" s="23"/>
      <c r="J788" s="22"/>
    </row>
    <row r="789" spans="2:10" ht="13">
      <c r="B789" s="23"/>
      <c r="C789" s="23"/>
      <c r="D789" s="23"/>
      <c r="E789" s="22"/>
      <c r="G789" s="22"/>
      <c r="H789" s="23"/>
      <c r="I789" s="23"/>
      <c r="J789" s="22"/>
    </row>
    <row r="790" spans="2:10" ht="13">
      <c r="B790" s="23"/>
      <c r="C790" s="23"/>
      <c r="D790" s="23"/>
      <c r="E790" s="22"/>
      <c r="G790" s="22"/>
      <c r="H790" s="23"/>
      <c r="I790" s="23"/>
      <c r="J790" s="22"/>
    </row>
    <row r="791" spans="2:10" ht="13">
      <c r="B791" s="23"/>
      <c r="C791" s="23"/>
      <c r="D791" s="23"/>
      <c r="E791" s="22"/>
      <c r="G791" s="22"/>
      <c r="H791" s="23"/>
      <c r="I791" s="23"/>
      <c r="J791" s="22"/>
    </row>
    <row r="792" spans="2:10" ht="13">
      <c r="B792" s="23"/>
      <c r="C792" s="23"/>
      <c r="D792" s="23"/>
      <c r="E792" s="22"/>
      <c r="G792" s="22"/>
      <c r="H792" s="23"/>
      <c r="I792" s="23"/>
      <c r="J792" s="22"/>
    </row>
    <row r="793" spans="2:10" ht="13">
      <c r="B793" s="23"/>
      <c r="C793" s="23"/>
      <c r="D793" s="23"/>
      <c r="E793" s="22"/>
      <c r="G793" s="22"/>
      <c r="H793" s="23"/>
      <c r="I793" s="23"/>
      <c r="J793" s="22"/>
    </row>
    <row r="794" spans="2:10" ht="13">
      <c r="B794" s="23"/>
      <c r="C794" s="23"/>
      <c r="D794" s="23"/>
      <c r="E794" s="22"/>
      <c r="G794" s="22"/>
      <c r="H794" s="23"/>
      <c r="I794" s="23"/>
      <c r="J794" s="22"/>
    </row>
    <row r="795" spans="2:10" ht="13">
      <c r="B795" s="23"/>
      <c r="C795" s="23"/>
      <c r="D795" s="23"/>
      <c r="E795" s="22"/>
      <c r="G795" s="22"/>
      <c r="H795" s="23"/>
      <c r="I795" s="23"/>
      <c r="J795" s="22"/>
    </row>
    <row r="796" spans="2:10" ht="13">
      <c r="B796" s="23"/>
      <c r="C796" s="23"/>
      <c r="D796" s="23"/>
      <c r="E796" s="22"/>
      <c r="G796" s="22"/>
      <c r="H796" s="23"/>
      <c r="I796" s="23"/>
      <c r="J796" s="22"/>
    </row>
    <row r="797" spans="2:10" ht="13">
      <c r="B797" s="23"/>
      <c r="C797" s="23"/>
      <c r="D797" s="23"/>
      <c r="E797" s="22"/>
      <c r="G797" s="22"/>
      <c r="H797" s="23"/>
      <c r="I797" s="23"/>
      <c r="J797" s="22"/>
    </row>
    <row r="798" spans="2:10" ht="13">
      <c r="B798" s="23"/>
      <c r="C798" s="23"/>
      <c r="D798" s="23"/>
      <c r="E798" s="22"/>
      <c r="G798" s="22"/>
      <c r="H798" s="23"/>
      <c r="I798" s="23"/>
      <c r="J798" s="22"/>
    </row>
    <row r="799" spans="2:10" ht="13">
      <c r="B799" s="23"/>
      <c r="C799" s="23"/>
      <c r="D799" s="23"/>
      <c r="E799" s="22"/>
      <c r="G799" s="22"/>
      <c r="H799" s="23"/>
      <c r="I799" s="23"/>
      <c r="J799" s="22"/>
    </row>
    <row r="800" spans="2:10" ht="13">
      <c r="B800" s="23"/>
      <c r="C800" s="23"/>
      <c r="D800" s="23"/>
      <c r="E800" s="22"/>
      <c r="G800" s="22"/>
      <c r="H800" s="23"/>
      <c r="I800" s="23"/>
      <c r="J800" s="22"/>
    </row>
    <row r="801" spans="2:10" ht="13">
      <c r="B801" s="23"/>
      <c r="C801" s="23"/>
      <c r="D801" s="23"/>
      <c r="E801" s="22"/>
      <c r="G801" s="22"/>
      <c r="H801" s="23"/>
      <c r="I801" s="23"/>
      <c r="J801" s="22"/>
    </row>
    <row r="802" spans="2:10" ht="13">
      <c r="B802" s="23"/>
      <c r="C802" s="23"/>
      <c r="D802" s="23"/>
      <c r="E802" s="22"/>
      <c r="G802" s="22"/>
      <c r="H802" s="23"/>
      <c r="I802" s="23"/>
      <c r="J802" s="22"/>
    </row>
    <row r="803" spans="2:10" ht="13">
      <c r="B803" s="23"/>
      <c r="C803" s="23"/>
      <c r="D803" s="23"/>
      <c r="E803" s="22"/>
      <c r="G803" s="22"/>
      <c r="H803" s="23"/>
      <c r="I803" s="23"/>
      <c r="J803" s="22"/>
    </row>
    <row r="804" spans="2:10" ht="13">
      <c r="B804" s="23"/>
      <c r="C804" s="23"/>
      <c r="D804" s="23"/>
      <c r="E804" s="22"/>
      <c r="G804" s="22"/>
      <c r="H804" s="23"/>
      <c r="I804" s="23"/>
      <c r="J804" s="22"/>
    </row>
    <row r="805" spans="2:10" ht="13">
      <c r="B805" s="23"/>
      <c r="C805" s="23"/>
      <c r="D805" s="23"/>
      <c r="E805" s="22"/>
      <c r="G805" s="22"/>
      <c r="H805" s="23"/>
      <c r="I805" s="23"/>
      <c r="J805" s="22"/>
    </row>
    <row r="806" spans="2:10" ht="13">
      <c r="B806" s="23"/>
      <c r="C806" s="23"/>
      <c r="D806" s="23"/>
      <c r="E806" s="22"/>
      <c r="G806" s="22"/>
      <c r="H806" s="23"/>
      <c r="I806" s="23"/>
      <c r="J806" s="22"/>
    </row>
    <row r="807" spans="2:10" ht="13">
      <c r="B807" s="23"/>
      <c r="C807" s="23"/>
      <c r="D807" s="23"/>
      <c r="E807" s="22"/>
      <c r="G807" s="22"/>
      <c r="H807" s="23"/>
      <c r="I807" s="23"/>
      <c r="J807" s="22"/>
    </row>
    <row r="808" spans="2:10" ht="13">
      <c r="B808" s="23"/>
      <c r="C808" s="23"/>
      <c r="D808" s="23"/>
      <c r="E808" s="22"/>
      <c r="G808" s="22"/>
      <c r="H808" s="23"/>
      <c r="I808" s="23"/>
      <c r="J808" s="22"/>
    </row>
    <row r="809" spans="2:10" ht="13">
      <c r="B809" s="23"/>
      <c r="C809" s="23"/>
      <c r="D809" s="23"/>
      <c r="E809" s="22"/>
      <c r="G809" s="22"/>
      <c r="H809" s="23"/>
      <c r="I809" s="23"/>
      <c r="J809" s="22"/>
    </row>
    <row r="810" spans="2:10" ht="13">
      <c r="B810" s="23"/>
      <c r="C810" s="23"/>
      <c r="D810" s="23"/>
      <c r="E810" s="22"/>
      <c r="G810" s="22"/>
      <c r="H810" s="23"/>
      <c r="I810" s="23"/>
      <c r="J810" s="22"/>
    </row>
    <row r="811" spans="2:10" ht="13">
      <c r="B811" s="23"/>
      <c r="C811" s="23"/>
      <c r="D811" s="23"/>
      <c r="E811" s="22"/>
      <c r="G811" s="22"/>
      <c r="H811" s="23"/>
      <c r="I811" s="23"/>
      <c r="J811" s="22"/>
    </row>
    <row r="812" spans="2:10" ht="13">
      <c r="B812" s="23"/>
      <c r="C812" s="23"/>
      <c r="D812" s="23"/>
      <c r="E812" s="22"/>
      <c r="G812" s="22"/>
      <c r="H812" s="23"/>
      <c r="I812" s="23"/>
      <c r="J812" s="22"/>
    </row>
    <row r="813" spans="2:10" ht="13">
      <c r="B813" s="23"/>
      <c r="C813" s="23"/>
      <c r="D813" s="23"/>
      <c r="E813" s="22"/>
      <c r="G813" s="22"/>
      <c r="H813" s="23"/>
      <c r="I813" s="23"/>
      <c r="J813" s="22"/>
    </row>
    <row r="814" spans="2:10" ht="13">
      <c r="B814" s="23"/>
      <c r="C814" s="23"/>
      <c r="D814" s="23"/>
      <c r="E814" s="22"/>
      <c r="G814" s="22"/>
      <c r="H814" s="23"/>
      <c r="I814" s="23"/>
      <c r="J814" s="22"/>
    </row>
    <row r="815" spans="2:10" ht="13">
      <c r="B815" s="23"/>
      <c r="C815" s="23"/>
      <c r="D815" s="23"/>
      <c r="E815" s="22"/>
      <c r="G815" s="22"/>
      <c r="H815" s="23"/>
      <c r="I815" s="23"/>
      <c r="J815" s="22"/>
    </row>
    <row r="816" spans="2:10" ht="13">
      <c r="B816" s="23"/>
      <c r="C816" s="23"/>
      <c r="D816" s="23"/>
      <c r="E816" s="22"/>
      <c r="G816" s="22"/>
      <c r="H816" s="23"/>
      <c r="I816" s="23"/>
      <c r="J816" s="22"/>
    </row>
    <row r="817" spans="2:10" ht="13">
      <c r="B817" s="23"/>
      <c r="C817" s="23"/>
      <c r="D817" s="23"/>
      <c r="E817" s="22"/>
      <c r="G817" s="22"/>
      <c r="H817" s="23"/>
      <c r="I817" s="23"/>
      <c r="J817" s="22"/>
    </row>
    <row r="818" spans="2:10" ht="13">
      <c r="B818" s="23"/>
      <c r="C818" s="23"/>
      <c r="D818" s="23"/>
      <c r="E818" s="22"/>
      <c r="G818" s="22"/>
      <c r="H818" s="23"/>
      <c r="I818" s="23"/>
      <c r="J818" s="22"/>
    </row>
    <row r="819" spans="2:10" ht="13">
      <c r="B819" s="23"/>
      <c r="C819" s="23"/>
      <c r="D819" s="23"/>
      <c r="E819" s="22"/>
      <c r="G819" s="22"/>
      <c r="H819" s="23"/>
      <c r="I819" s="23"/>
      <c r="J819" s="22"/>
    </row>
    <row r="820" spans="2:10" ht="13">
      <c r="B820" s="23"/>
      <c r="C820" s="23"/>
      <c r="D820" s="23"/>
      <c r="E820" s="22"/>
      <c r="G820" s="22"/>
      <c r="H820" s="23"/>
      <c r="I820" s="23"/>
      <c r="J820" s="22"/>
    </row>
    <row r="821" spans="2:10" ht="13">
      <c r="B821" s="23"/>
      <c r="C821" s="23"/>
      <c r="D821" s="23"/>
      <c r="E821" s="22"/>
      <c r="G821" s="22"/>
      <c r="H821" s="23"/>
      <c r="I821" s="23"/>
      <c r="J821" s="22"/>
    </row>
    <row r="822" spans="2:10" ht="13">
      <c r="B822" s="23"/>
      <c r="C822" s="23"/>
      <c r="D822" s="23"/>
      <c r="E822" s="22"/>
      <c r="G822" s="22"/>
      <c r="H822" s="23"/>
      <c r="I822" s="23"/>
      <c r="J822" s="22"/>
    </row>
    <row r="823" spans="2:10" ht="13">
      <c r="B823" s="23"/>
      <c r="C823" s="23"/>
      <c r="D823" s="23"/>
      <c r="E823" s="22"/>
      <c r="G823" s="22"/>
      <c r="H823" s="23"/>
      <c r="I823" s="23"/>
      <c r="J823" s="22"/>
    </row>
    <row r="824" spans="2:10" ht="13">
      <c r="B824" s="23"/>
      <c r="C824" s="23"/>
      <c r="D824" s="23"/>
      <c r="E824" s="22"/>
      <c r="G824" s="22"/>
      <c r="H824" s="23"/>
      <c r="I824" s="23"/>
      <c r="J824" s="22"/>
    </row>
    <row r="825" spans="2:10" ht="13">
      <c r="B825" s="23"/>
      <c r="C825" s="23"/>
      <c r="D825" s="23"/>
      <c r="E825" s="22"/>
      <c r="G825" s="22"/>
      <c r="H825" s="23"/>
      <c r="I825" s="23"/>
      <c r="J825" s="22"/>
    </row>
    <row r="826" spans="2:10" ht="13">
      <c r="B826" s="23"/>
      <c r="C826" s="23"/>
      <c r="D826" s="23"/>
      <c r="E826" s="22"/>
      <c r="G826" s="22"/>
      <c r="H826" s="23"/>
      <c r="I826" s="23"/>
      <c r="J826" s="22"/>
    </row>
    <row r="827" spans="2:10" ht="13">
      <c r="B827" s="23"/>
      <c r="C827" s="23"/>
      <c r="D827" s="23"/>
      <c r="E827" s="22"/>
      <c r="G827" s="22"/>
      <c r="H827" s="23"/>
      <c r="I827" s="23"/>
      <c r="J827" s="22"/>
    </row>
    <row r="828" spans="2:10" ht="13">
      <c r="B828" s="23"/>
      <c r="C828" s="23"/>
      <c r="D828" s="23"/>
      <c r="E828" s="22"/>
      <c r="G828" s="22"/>
      <c r="H828" s="23"/>
      <c r="I828" s="23"/>
      <c r="J828" s="22"/>
    </row>
    <row r="829" spans="2:10" ht="13">
      <c r="B829" s="23"/>
      <c r="C829" s="23"/>
      <c r="D829" s="23"/>
      <c r="E829" s="22"/>
      <c r="G829" s="22"/>
      <c r="H829" s="23"/>
      <c r="I829" s="23"/>
      <c r="J829" s="22"/>
    </row>
    <row r="830" spans="2:10" ht="13">
      <c r="B830" s="23"/>
      <c r="C830" s="23"/>
      <c r="D830" s="23"/>
      <c r="E830" s="22"/>
      <c r="G830" s="22"/>
      <c r="H830" s="23"/>
      <c r="I830" s="23"/>
      <c r="J830" s="22"/>
    </row>
    <row r="831" spans="2:10" ht="13">
      <c r="B831" s="23"/>
      <c r="C831" s="23"/>
      <c r="D831" s="23"/>
      <c r="E831" s="22"/>
      <c r="G831" s="22"/>
      <c r="H831" s="23"/>
      <c r="I831" s="23"/>
      <c r="J831" s="22"/>
    </row>
    <row r="832" spans="2:10" ht="13">
      <c r="B832" s="23"/>
      <c r="C832" s="23"/>
      <c r="D832" s="23"/>
      <c r="E832" s="22"/>
      <c r="G832" s="22"/>
      <c r="H832" s="23"/>
      <c r="I832" s="23"/>
      <c r="J832" s="22"/>
    </row>
    <row r="833" spans="2:10" ht="13">
      <c r="B833" s="23"/>
      <c r="C833" s="23"/>
      <c r="D833" s="23"/>
      <c r="E833" s="22"/>
      <c r="G833" s="22"/>
      <c r="H833" s="23"/>
      <c r="I833" s="23"/>
      <c r="J833" s="22"/>
    </row>
    <row r="834" spans="2:10" ht="13">
      <c r="B834" s="23"/>
      <c r="C834" s="23"/>
      <c r="D834" s="23"/>
      <c r="E834" s="22"/>
      <c r="G834" s="22"/>
      <c r="H834" s="23"/>
      <c r="I834" s="23"/>
      <c r="J834" s="22"/>
    </row>
    <row r="835" spans="2:10" ht="13">
      <c r="B835" s="23"/>
      <c r="C835" s="23"/>
      <c r="D835" s="23"/>
      <c r="E835" s="22"/>
      <c r="G835" s="22"/>
      <c r="H835" s="23"/>
      <c r="I835" s="23"/>
      <c r="J835" s="22"/>
    </row>
    <row r="836" spans="2:10" ht="13">
      <c r="B836" s="23"/>
      <c r="C836" s="23"/>
      <c r="D836" s="23"/>
      <c r="E836" s="22"/>
      <c r="G836" s="22"/>
      <c r="H836" s="23"/>
      <c r="I836" s="23"/>
      <c r="J836" s="22"/>
    </row>
    <row r="837" spans="2:10" ht="13">
      <c r="B837" s="23"/>
      <c r="C837" s="23"/>
      <c r="D837" s="23"/>
      <c r="E837" s="22"/>
      <c r="G837" s="22"/>
      <c r="H837" s="23"/>
      <c r="I837" s="23"/>
      <c r="J837" s="22"/>
    </row>
    <row r="838" spans="2:10" ht="13">
      <c r="B838" s="23"/>
      <c r="C838" s="23"/>
      <c r="D838" s="23"/>
      <c r="E838" s="22"/>
      <c r="G838" s="22"/>
      <c r="H838" s="23"/>
      <c r="I838" s="23"/>
      <c r="J838" s="22"/>
    </row>
    <row r="839" spans="2:10" ht="13">
      <c r="B839" s="23"/>
      <c r="C839" s="23"/>
      <c r="D839" s="23"/>
      <c r="E839" s="22"/>
      <c r="G839" s="22"/>
      <c r="H839" s="23"/>
      <c r="I839" s="23"/>
      <c r="J839" s="22"/>
    </row>
    <row r="840" spans="2:10" ht="13">
      <c r="B840" s="23"/>
      <c r="C840" s="23"/>
      <c r="D840" s="23"/>
      <c r="E840" s="22"/>
      <c r="G840" s="22"/>
      <c r="H840" s="23"/>
      <c r="I840" s="23"/>
      <c r="J840" s="22"/>
    </row>
    <row r="841" spans="2:10" ht="13">
      <c r="B841" s="23"/>
      <c r="C841" s="23"/>
      <c r="D841" s="23"/>
      <c r="E841" s="22"/>
      <c r="G841" s="22"/>
      <c r="H841" s="23"/>
      <c r="I841" s="23"/>
      <c r="J841" s="22"/>
    </row>
    <row r="842" spans="2:10" ht="13">
      <c r="B842" s="23"/>
      <c r="C842" s="23"/>
      <c r="D842" s="23"/>
      <c r="E842" s="22"/>
      <c r="G842" s="22"/>
      <c r="H842" s="23"/>
      <c r="I842" s="23"/>
      <c r="J842" s="22"/>
    </row>
    <row r="843" spans="2:10" ht="13">
      <c r="B843" s="23"/>
      <c r="C843" s="23"/>
      <c r="D843" s="23"/>
      <c r="E843" s="22"/>
      <c r="G843" s="22"/>
      <c r="H843" s="23"/>
      <c r="I843" s="23"/>
      <c r="J843" s="22"/>
    </row>
    <row r="844" spans="2:10" ht="13">
      <c r="B844" s="23"/>
      <c r="C844" s="23"/>
      <c r="D844" s="23"/>
      <c r="E844" s="22"/>
      <c r="G844" s="22"/>
      <c r="H844" s="23"/>
      <c r="I844" s="23"/>
      <c r="J844" s="22"/>
    </row>
    <row r="845" spans="2:10" ht="13">
      <c r="B845" s="23"/>
      <c r="C845" s="23"/>
      <c r="D845" s="23"/>
      <c r="E845" s="22"/>
      <c r="G845" s="22"/>
      <c r="H845" s="23"/>
      <c r="I845" s="23"/>
      <c r="J845" s="22"/>
    </row>
    <row r="846" spans="2:10" ht="13">
      <c r="B846" s="23"/>
      <c r="C846" s="23"/>
      <c r="D846" s="23"/>
      <c r="E846" s="22"/>
      <c r="G846" s="22"/>
      <c r="H846" s="23"/>
      <c r="I846" s="23"/>
      <c r="J846" s="22"/>
    </row>
    <row r="847" spans="2:10" ht="13">
      <c r="B847" s="23"/>
      <c r="C847" s="23"/>
      <c r="D847" s="23"/>
      <c r="E847" s="22"/>
      <c r="G847" s="22"/>
      <c r="H847" s="23"/>
      <c r="I847" s="23"/>
      <c r="J847" s="22"/>
    </row>
    <row r="848" spans="2:10" ht="13">
      <c r="B848" s="23"/>
      <c r="C848" s="23"/>
      <c r="D848" s="23"/>
      <c r="E848" s="22"/>
      <c r="G848" s="22"/>
      <c r="H848" s="23"/>
      <c r="I848" s="23"/>
      <c r="J848" s="22"/>
    </row>
    <row r="849" spans="2:10" ht="13">
      <c r="B849" s="23"/>
      <c r="C849" s="23"/>
      <c r="D849" s="23"/>
      <c r="E849" s="22"/>
      <c r="G849" s="22"/>
      <c r="H849" s="23"/>
      <c r="I849" s="23"/>
      <c r="J849" s="22"/>
    </row>
    <row r="850" spans="2:10" ht="13">
      <c r="B850" s="23"/>
      <c r="C850" s="23"/>
      <c r="D850" s="23"/>
      <c r="E850" s="22"/>
      <c r="G850" s="22"/>
      <c r="H850" s="23"/>
      <c r="I850" s="23"/>
      <c r="J850" s="22"/>
    </row>
    <row r="851" spans="2:10" ht="13">
      <c r="B851" s="23"/>
      <c r="C851" s="23"/>
      <c r="D851" s="23"/>
      <c r="E851" s="22"/>
      <c r="G851" s="22"/>
      <c r="H851" s="23"/>
      <c r="I851" s="23"/>
      <c r="J851" s="22"/>
    </row>
    <row r="852" spans="2:10" ht="13">
      <c r="B852" s="23"/>
      <c r="C852" s="23"/>
      <c r="D852" s="23"/>
      <c r="E852" s="22"/>
      <c r="G852" s="22"/>
      <c r="H852" s="23"/>
      <c r="I852" s="23"/>
      <c r="J852" s="22"/>
    </row>
    <row r="853" spans="2:10" ht="13">
      <c r="B853" s="23"/>
      <c r="C853" s="23"/>
      <c r="D853" s="23"/>
      <c r="E853" s="22"/>
      <c r="G853" s="22"/>
      <c r="H853" s="23"/>
      <c r="I853" s="23"/>
      <c r="J853" s="22"/>
    </row>
    <row r="854" spans="2:10" ht="13">
      <c r="B854" s="23"/>
      <c r="C854" s="23"/>
      <c r="D854" s="23"/>
      <c r="E854" s="22"/>
      <c r="G854" s="22"/>
      <c r="H854" s="23"/>
      <c r="I854" s="23"/>
      <c r="J854" s="22"/>
    </row>
    <row r="855" spans="2:10" ht="13">
      <c r="B855" s="23"/>
      <c r="C855" s="23"/>
      <c r="D855" s="23"/>
      <c r="E855" s="22"/>
      <c r="G855" s="22"/>
      <c r="H855" s="23"/>
      <c r="I855" s="23"/>
      <c r="J855" s="22"/>
    </row>
    <row r="856" spans="2:10" ht="13">
      <c r="B856" s="23"/>
      <c r="C856" s="23"/>
      <c r="D856" s="23"/>
      <c r="E856" s="22"/>
      <c r="G856" s="22"/>
      <c r="H856" s="23"/>
      <c r="I856" s="23"/>
      <c r="J856" s="22"/>
    </row>
    <row r="857" spans="2:10" ht="13">
      <c r="B857" s="23"/>
      <c r="C857" s="23"/>
      <c r="D857" s="23"/>
      <c r="E857" s="22"/>
      <c r="G857" s="22"/>
      <c r="H857" s="23"/>
      <c r="I857" s="23"/>
      <c r="J857" s="22"/>
    </row>
    <row r="858" spans="2:10" ht="13">
      <c r="B858" s="23"/>
      <c r="C858" s="23"/>
      <c r="D858" s="23"/>
      <c r="E858" s="22"/>
      <c r="G858" s="22"/>
      <c r="H858" s="23"/>
      <c r="I858" s="23"/>
      <c r="J858" s="22"/>
    </row>
    <row r="859" spans="2:10" ht="13">
      <c r="B859" s="23"/>
      <c r="C859" s="23"/>
      <c r="D859" s="23"/>
      <c r="E859" s="22"/>
      <c r="G859" s="22"/>
      <c r="H859" s="23"/>
      <c r="I859" s="23"/>
      <c r="J859" s="22"/>
    </row>
    <row r="860" spans="2:10" ht="13">
      <c r="B860" s="23"/>
      <c r="C860" s="23"/>
      <c r="D860" s="23"/>
      <c r="E860" s="22"/>
      <c r="G860" s="22"/>
      <c r="H860" s="23"/>
      <c r="I860" s="23"/>
      <c r="J860" s="22"/>
    </row>
    <row r="861" spans="2:10" ht="13">
      <c r="B861" s="23"/>
      <c r="C861" s="23"/>
      <c r="D861" s="23"/>
      <c r="E861" s="22"/>
      <c r="G861" s="22"/>
      <c r="H861" s="23"/>
      <c r="I861" s="23"/>
      <c r="J861" s="22"/>
    </row>
    <row r="862" spans="2:10" ht="13">
      <c r="B862" s="23"/>
      <c r="C862" s="23"/>
      <c r="D862" s="23"/>
      <c r="E862" s="22"/>
      <c r="G862" s="22"/>
      <c r="H862" s="23"/>
      <c r="I862" s="23"/>
      <c r="J862" s="22"/>
    </row>
    <row r="863" spans="2:10" ht="13">
      <c r="B863" s="23"/>
      <c r="C863" s="23"/>
      <c r="D863" s="23"/>
      <c r="E863" s="22"/>
      <c r="G863" s="22"/>
      <c r="H863" s="23"/>
      <c r="I863" s="23"/>
      <c r="J863" s="22"/>
    </row>
    <row r="864" spans="2:10" ht="13">
      <c r="B864" s="23"/>
      <c r="C864" s="23"/>
      <c r="D864" s="23"/>
      <c r="E864" s="22"/>
      <c r="G864" s="22"/>
      <c r="H864" s="23"/>
      <c r="I864" s="23"/>
      <c r="J864" s="22"/>
    </row>
    <row r="865" spans="2:10" ht="13">
      <c r="B865" s="23"/>
      <c r="C865" s="23"/>
      <c r="D865" s="23"/>
      <c r="E865" s="22"/>
      <c r="G865" s="22"/>
      <c r="H865" s="23"/>
      <c r="I865" s="23"/>
      <c r="J865" s="22"/>
    </row>
    <row r="866" spans="2:10" ht="13">
      <c r="B866" s="23"/>
      <c r="C866" s="23"/>
      <c r="D866" s="23"/>
      <c r="E866" s="22"/>
      <c r="G866" s="22"/>
      <c r="H866" s="23"/>
      <c r="I866" s="23"/>
      <c r="J866" s="22"/>
    </row>
    <row r="867" spans="2:10" ht="13">
      <c r="B867" s="23"/>
      <c r="C867" s="23"/>
      <c r="D867" s="23"/>
      <c r="E867" s="22"/>
      <c r="G867" s="22"/>
      <c r="H867" s="23"/>
      <c r="I867" s="23"/>
      <c r="J867" s="22"/>
    </row>
    <row r="868" spans="2:10" ht="13">
      <c r="B868" s="23"/>
      <c r="C868" s="23"/>
      <c r="D868" s="23"/>
      <c r="E868" s="22"/>
      <c r="G868" s="22"/>
      <c r="H868" s="23"/>
      <c r="I868" s="23"/>
      <c r="J868" s="22"/>
    </row>
    <row r="869" spans="2:10" ht="13">
      <c r="B869" s="23"/>
      <c r="C869" s="23"/>
      <c r="D869" s="23"/>
      <c r="E869" s="22"/>
      <c r="G869" s="22"/>
      <c r="H869" s="23"/>
      <c r="I869" s="23"/>
      <c r="J869" s="22"/>
    </row>
    <row r="870" spans="2:10" ht="13">
      <c r="B870" s="23"/>
      <c r="C870" s="23"/>
      <c r="D870" s="23"/>
      <c r="E870" s="22"/>
      <c r="G870" s="22"/>
      <c r="H870" s="23"/>
      <c r="I870" s="23"/>
      <c r="J870" s="22"/>
    </row>
    <row r="871" spans="2:10" ht="13">
      <c r="B871" s="23"/>
      <c r="C871" s="23"/>
      <c r="D871" s="23"/>
      <c r="E871" s="22"/>
      <c r="G871" s="22"/>
      <c r="H871" s="23"/>
      <c r="I871" s="23"/>
      <c r="J871" s="22"/>
    </row>
    <row r="872" spans="2:10" ht="13">
      <c r="B872" s="23"/>
      <c r="C872" s="23"/>
      <c r="D872" s="23"/>
      <c r="E872" s="22"/>
      <c r="G872" s="22"/>
      <c r="H872" s="23"/>
      <c r="I872" s="23"/>
      <c r="J872" s="22"/>
    </row>
    <row r="873" spans="2:10" ht="13">
      <c r="B873" s="23"/>
      <c r="C873" s="23"/>
      <c r="D873" s="23"/>
      <c r="E873" s="22"/>
      <c r="G873" s="22"/>
      <c r="H873" s="23"/>
      <c r="I873" s="23"/>
      <c r="J873" s="22"/>
    </row>
    <row r="874" spans="2:10" ht="13">
      <c r="B874" s="23"/>
      <c r="C874" s="23"/>
      <c r="D874" s="23"/>
      <c r="E874" s="22"/>
      <c r="G874" s="22"/>
      <c r="H874" s="23"/>
      <c r="I874" s="23"/>
      <c r="J874" s="22"/>
    </row>
    <row r="875" spans="2:10" ht="13">
      <c r="B875" s="23"/>
      <c r="C875" s="23"/>
      <c r="D875" s="23"/>
      <c r="E875" s="22"/>
      <c r="G875" s="22"/>
      <c r="H875" s="23"/>
      <c r="I875" s="23"/>
      <c r="J875" s="22"/>
    </row>
    <row r="876" spans="2:10" ht="13">
      <c r="B876" s="23"/>
      <c r="C876" s="23"/>
      <c r="D876" s="23"/>
      <c r="E876" s="22"/>
      <c r="G876" s="22"/>
      <c r="H876" s="23"/>
      <c r="I876" s="23"/>
      <c r="J876" s="22"/>
    </row>
    <row r="877" spans="2:10" ht="13">
      <c r="B877" s="23"/>
      <c r="C877" s="23"/>
      <c r="D877" s="23"/>
      <c r="E877" s="22"/>
      <c r="G877" s="22"/>
      <c r="H877" s="23"/>
      <c r="I877" s="23"/>
      <c r="J877" s="22"/>
    </row>
    <row r="878" spans="2:10" ht="13">
      <c r="B878" s="23"/>
      <c r="C878" s="23"/>
      <c r="D878" s="23"/>
      <c r="E878" s="22"/>
      <c r="G878" s="22"/>
      <c r="H878" s="23"/>
      <c r="I878" s="23"/>
      <c r="J878" s="22"/>
    </row>
    <row r="879" spans="2:10" ht="13">
      <c r="B879" s="23"/>
      <c r="C879" s="23"/>
      <c r="D879" s="23"/>
      <c r="E879" s="22"/>
      <c r="G879" s="22"/>
      <c r="H879" s="23"/>
      <c r="I879" s="23"/>
      <c r="J879" s="22"/>
    </row>
    <row r="880" spans="2:10" ht="13">
      <c r="B880" s="23"/>
      <c r="C880" s="23"/>
      <c r="D880" s="23"/>
      <c r="E880" s="22"/>
      <c r="G880" s="22"/>
      <c r="H880" s="23"/>
      <c r="I880" s="23"/>
      <c r="J880" s="22"/>
    </row>
    <row r="881" spans="2:10" ht="13">
      <c r="B881" s="23"/>
      <c r="C881" s="23"/>
      <c r="D881" s="23"/>
      <c r="E881" s="22"/>
      <c r="G881" s="22"/>
      <c r="H881" s="23"/>
      <c r="I881" s="23"/>
      <c r="J881" s="22"/>
    </row>
    <row r="882" spans="2:10" ht="13">
      <c r="B882" s="23"/>
      <c r="C882" s="23"/>
      <c r="D882" s="23"/>
      <c r="E882" s="22"/>
      <c r="G882" s="22"/>
      <c r="H882" s="23"/>
      <c r="I882" s="23"/>
      <c r="J882" s="22"/>
    </row>
    <row r="883" spans="2:10" ht="13">
      <c r="B883" s="23"/>
      <c r="C883" s="23"/>
      <c r="D883" s="23"/>
      <c r="E883" s="22"/>
      <c r="G883" s="22"/>
      <c r="H883" s="23"/>
      <c r="I883" s="23"/>
      <c r="J883" s="22"/>
    </row>
    <row r="884" spans="2:10" ht="13">
      <c r="B884" s="23"/>
      <c r="C884" s="23"/>
      <c r="D884" s="23"/>
      <c r="E884" s="22"/>
      <c r="G884" s="22"/>
      <c r="H884" s="23"/>
      <c r="I884" s="23"/>
      <c r="J884" s="22"/>
    </row>
    <row r="885" spans="2:10" ht="13">
      <c r="B885" s="23"/>
      <c r="C885" s="23"/>
      <c r="D885" s="23"/>
      <c r="E885" s="22"/>
      <c r="G885" s="22"/>
      <c r="H885" s="23"/>
      <c r="I885" s="23"/>
      <c r="J885" s="22"/>
    </row>
    <row r="886" spans="2:10" ht="13">
      <c r="B886" s="23"/>
      <c r="C886" s="23"/>
      <c r="D886" s="23"/>
      <c r="E886" s="22"/>
      <c r="G886" s="22"/>
      <c r="H886" s="23"/>
      <c r="I886" s="23"/>
      <c r="J886" s="22"/>
    </row>
    <row r="887" spans="2:10" ht="13">
      <c r="B887" s="23"/>
      <c r="C887" s="23"/>
      <c r="D887" s="23"/>
      <c r="E887" s="22"/>
      <c r="G887" s="22"/>
      <c r="H887" s="23"/>
      <c r="I887" s="23"/>
      <c r="J887" s="22"/>
    </row>
    <row r="888" spans="2:10" ht="13">
      <c r="B888" s="23"/>
      <c r="C888" s="23"/>
      <c r="D888" s="23"/>
      <c r="E888" s="22"/>
      <c r="G888" s="22"/>
      <c r="H888" s="23"/>
      <c r="I888" s="23"/>
      <c r="J888" s="22"/>
    </row>
    <row r="889" spans="2:10" ht="13">
      <c r="B889" s="23"/>
      <c r="C889" s="23"/>
      <c r="D889" s="23"/>
      <c r="E889" s="22"/>
      <c r="G889" s="22"/>
      <c r="H889" s="23"/>
      <c r="I889" s="23"/>
      <c r="J889" s="22"/>
    </row>
    <row r="890" spans="2:10" ht="13">
      <c r="B890" s="23"/>
      <c r="C890" s="23"/>
      <c r="D890" s="23"/>
      <c r="E890" s="22"/>
      <c r="G890" s="22"/>
      <c r="H890" s="23"/>
      <c r="I890" s="23"/>
      <c r="J890" s="22"/>
    </row>
    <row r="891" spans="2:10" ht="13">
      <c r="B891" s="23"/>
      <c r="C891" s="23"/>
      <c r="D891" s="23"/>
      <c r="E891" s="22"/>
      <c r="G891" s="22"/>
      <c r="H891" s="23"/>
      <c r="I891" s="23"/>
      <c r="J891" s="22"/>
    </row>
    <row r="892" spans="2:10" ht="13">
      <c r="B892" s="23"/>
      <c r="C892" s="23"/>
      <c r="D892" s="23"/>
      <c r="E892" s="22"/>
      <c r="G892" s="22"/>
      <c r="H892" s="23"/>
      <c r="I892" s="23"/>
      <c r="J892" s="22"/>
    </row>
    <row r="893" spans="2:10" ht="13">
      <c r="B893" s="23"/>
      <c r="C893" s="23"/>
      <c r="D893" s="23"/>
      <c r="E893" s="22"/>
      <c r="G893" s="22"/>
      <c r="H893" s="23"/>
      <c r="I893" s="23"/>
      <c r="J893" s="22"/>
    </row>
    <row r="894" spans="2:10" ht="13">
      <c r="B894" s="23"/>
      <c r="C894" s="23"/>
      <c r="D894" s="23"/>
      <c r="E894" s="22"/>
      <c r="G894" s="22"/>
      <c r="H894" s="23"/>
      <c r="I894" s="23"/>
      <c r="J894" s="22"/>
    </row>
    <row r="895" spans="2:10" ht="13">
      <c r="B895" s="23"/>
      <c r="C895" s="23"/>
      <c r="D895" s="23"/>
      <c r="E895" s="22"/>
      <c r="G895" s="22"/>
      <c r="H895" s="23"/>
      <c r="I895" s="23"/>
      <c r="J895" s="22"/>
    </row>
    <row r="896" spans="2:10" ht="13">
      <c r="B896" s="23"/>
      <c r="C896" s="23"/>
      <c r="D896" s="23"/>
      <c r="E896" s="22"/>
      <c r="G896" s="22"/>
      <c r="H896" s="23"/>
      <c r="I896" s="23"/>
      <c r="J896" s="22"/>
    </row>
    <row r="897" spans="2:10" ht="13">
      <c r="B897" s="23"/>
      <c r="C897" s="23"/>
      <c r="D897" s="23"/>
      <c r="E897" s="22"/>
      <c r="G897" s="22"/>
      <c r="H897" s="23"/>
      <c r="I897" s="23"/>
      <c r="J897" s="22"/>
    </row>
    <row r="898" spans="2:10" ht="13">
      <c r="B898" s="23"/>
      <c r="C898" s="23"/>
      <c r="D898" s="23"/>
      <c r="E898" s="22"/>
      <c r="G898" s="22"/>
      <c r="H898" s="23"/>
      <c r="I898" s="23"/>
      <c r="J898" s="22"/>
    </row>
    <row r="899" spans="2:10" ht="13">
      <c r="B899" s="23"/>
      <c r="C899" s="23"/>
      <c r="D899" s="23"/>
      <c r="E899" s="22"/>
      <c r="G899" s="22"/>
      <c r="H899" s="23"/>
      <c r="I899" s="23"/>
      <c r="J899" s="22"/>
    </row>
    <row r="900" spans="2:10" ht="13">
      <c r="B900" s="23"/>
      <c r="C900" s="23"/>
      <c r="D900" s="23"/>
      <c r="E900" s="22"/>
      <c r="G900" s="22"/>
      <c r="H900" s="23"/>
      <c r="I900" s="23"/>
      <c r="J900" s="22"/>
    </row>
    <row r="901" spans="2:10" ht="13">
      <c r="B901" s="23"/>
      <c r="C901" s="23"/>
      <c r="D901" s="23"/>
      <c r="E901" s="22"/>
      <c r="G901" s="22"/>
      <c r="H901" s="23"/>
      <c r="I901" s="23"/>
      <c r="J901" s="22"/>
    </row>
    <row r="902" spans="2:10" ht="13">
      <c r="B902" s="23"/>
      <c r="C902" s="23"/>
      <c r="D902" s="23"/>
      <c r="E902" s="22"/>
      <c r="G902" s="22"/>
      <c r="H902" s="23"/>
      <c r="I902" s="23"/>
      <c r="J902" s="22"/>
    </row>
    <row r="903" spans="2:10" ht="13">
      <c r="B903" s="23"/>
      <c r="C903" s="23"/>
      <c r="D903" s="23"/>
      <c r="E903" s="22"/>
      <c r="G903" s="22"/>
      <c r="H903" s="23"/>
      <c r="I903" s="23"/>
      <c r="J903" s="22"/>
    </row>
    <row r="904" spans="2:10" ht="13">
      <c r="B904" s="23"/>
      <c r="C904" s="23"/>
      <c r="D904" s="23"/>
      <c r="E904" s="22"/>
      <c r="G904" s="22"/>
      <c r="H904" s="23"/>
      <c r="I904" s="23"/>
      <c r="J904" s="22"/>
    </row>
    <row r="905" spans="2:10" ht="13">
      <c r="B905" s="23"/>
      <c r="C905" s="23"/>
      <c r="D905" s="23"/>
      <c r="E905" s="22"/>
      <c r="G905" s="22"/>
      <c r="H905" s="23"/>
      <c r="I905" s="23"/>
      <c r="J905" s="22"/>
    </row>
    <row r="906" spans="2:10" ht="13">
      <c r="B906" s="23"/>
      <c r="C906" s="23"/>
      <c r="D906" s="23"/>
      <c r="E906" s="22"/>
      <c r="G906" s="22"/>
      <c r="H906" s="23"/>
      <c r="I906" s="23"/>
      <c r="J906" s="22"/>
    </row>
    <row r="907" spans="2:10" ht="13">
      <c r="B907" s="23"/>
      <c r="C907" s="23"/>
      <c r="D907" s="23"/>
      <c r="E907" s="22"/>
      <c r="G907" s="22"/>
      <c r="H907" s="23"/>
      <c r="I907" s="23"/>
      <c r="J907" s="22"/>
    </row>
    <row r="908" spans="2:10" ht="13">
      <c r="B908" s="23"/>
      <c r="C908" s="23"/>
      <c r="D908" s="23"/>
      <c r="E908" s="22"/>
      <c r="G908" s="22"/>
      <c r="H908" s="23"/>
      <c r="I908" s="23"/>
      <c r="J908" s="22"/>
    </row>
    <row r="909" spans="2:10" ht="13">
      <c r="B909" s="23"/>
      <c r="C909" s="23"/>
      <c r="D909" s="23"/>
      <c r="E909" s="22"/>
      <c r="G909" s="22"/>
      <c r="H909" s="23"/>
      <c r="I909" s="23"/>
      <c r="J909" s="22"/>
    </row>
    <row r="910" spans="2:10" ht="13">
      <c r="B910" s="23"/>
      <c r="C910" s="23"/>
      <c r="D910" s="23"/>
      <c r="E910" s="22"/>
      <c r="G910" s="22"/>
      <c r="H910" s="23"/>
      <c r="I910" s="23"/>
      <c r="J910" s="22"/>
    </row>
    <row r="911" spans="2:10" ht="13">
      <c r="B911" s="23"/>
      <c r="C911" s="23"/>
      <c r="D911" s="23"/>
      <c r="E911" s="22"/>
      <c r="G911" s="22"/>
      <c r="H911" s="23"/>
      <c r="I911" s="23"/>
      <c r="J911" s="22"/>
    </row>
    <row r="912" spans="2:10" ht="13">
      <c r="B912" s="23"/>
      <c r="C912" s="23"/>
      <c r="D912" s="23"/>
      <c r="E912" s="22"/>
      <c r="G912" s="22"/>
      <c r="H912" s="23"/>
      <c r="I912" s="23"/>
      <c r="J912" s="22"/>
    </row>
    <row r="913" spans="2:10" ht="13">
      <c r="B913" s="23"/>
      <c r="C913" s="23"/>
      <c r="D913" s="23"/>
      <c r="E913" s="22"/>
      <c r="G913" s="22"/>
      <c r="H913" s="23"/>
      <c r="I913" s="23"/>
      <c r="J913" s="22"/>
    </row>
    <row r="914" spans="2:10" ht="13">
      <c r="B914" s="23"/>
      <c r="C914" s="23"/>
      <c r="D914" s="23"/>
      <c r="E914" s="22"/>
      <c r="G914" s="22"/>
      <c r="H914" s="23"/>
      <c r="I914" s="23"/>
      <c r="J914" s="22"/>
    </row>
    <row r="915" spans="2:10" ht="13">
      <c r="B915" s="23"/>
      <c r="C915" s="23"/>
      <c r="D915" s="23"/>
      <c r="E915" s="22"/>
      <c r="G915" s="22"/>
      <c r="H915" s="23"/>
      <c r="I915" s="23"/>
      <c r="J915" s="22"/>
    </row>
    <row r="916" spans="2:10" ht="13">
      <c r="B916" s="23"/>
      <c r="C916" s="23"/>
      <c r="D916" s="23"/>
      <c r="E916" s="22"/>
      <c r="G916" s="22"/>
      <c r="H916" s="23"/>
      <c r="I916" s="23"/>
      <c r="J916" s="22"/>
    </row>
    <row r="917" spans="2:10" ht="13">
      <c r="B917" s="23"/>
      <c r="C917" s="23"/>
      <c r="D917" s="23"/>
      <c r="E917" s="22"/>
      <c r="G917" s="22"/>
      <c r="H917" s="23"/>
      <c r="I917" s="23"/>
      <c r="J917" s="22"/>
    </row>
    <row r="918" spans="2:10" ht="13">
      <c r="B918" s="23"/>
      <c r="C918" s="23"/>
      <c r="D918" s="23"/>
      <c r="E918" s="22"/>
      <c r="G918" s="22"/>
      <c r="H918" s="23"/>
      <c r="I918" s="23"/>
      <c r="J918" s="22"/>
    </row>
    <row r="919" spans="2:10" ht="13">
      <c r="B919" s="23"/>
      <c r="C919" s="23"/>
      <c r="D919" s="23"/>
      <c r="E919" s="22"/>
      <c r="G919" s="22"/>
      <c r="H919" s="23"/>
      <c r="I919" s="23"/>
      <c r="J919" s="22"/>
    </row>
    <row r="920" spans="2:10" ht="13">
      <c r="B920" s="23"/>
      <c r="C920" s="23"/>
      <c r="D920" s="23"/>
      <c r="E920" s="22"/>
      <c r="G920" s="22"/>
      <c r="H920" s="23"/>
      <c r="I920" s="23"/>
      <c r="J920" s="22"/>
    </row>
    <row r="921" spans="2:10" ht="13">
      <c r="B921" s="23"/>
      <c r="C921" s="23"/>
      <c r="D921" s="23"/>
      <c r="E921" s="22"/>
      <c r="G921" s="22"/>
      <c r="H921" s="23"/>
      <c r="I921" s="23"/>
      <c r="J921" s="22"/>
    </row>
    <row r="922" spans="2:10" ht="13">
      <c r="B922" s="23"/>
      <c r="C922" s="23"/>
      <c r="D922" s="23"/>
      <c r="E922" s="22"/>
      <c r="G922" s="22"/>
      <c r="H922" s="23"/>
      <c r="I922" s="23"/>
      <c r="J922" s="22"/>
    </row>
    <row r="923" spans="2:10" ht="13">
      <c r="B923" s="23"/>
      <c r="C923" s="23"/>
      <c r="D923" s="23"/>
      <c r="E923" s="22"/>
      <c r="G923" s="22"/>
      <c r="H923" s="23"/>
      <c r="I923" s="23"/>
      <c r="J923" s="22"/>
    </row>
    <row r="924" spans="2:10" ht="13">
      <c r="B924" s="23"/>
      <c r="C924" s="23"/>
      <c r="D924" s="23"/>
      <c r="E924" s="22"/>
      <c r="G924" s="22"/>
      <c r="H924" s="23"/>
      <c r="I924" s="23"/>
      <c r="J924" s="22"/>
    </row>
    <row r="925" spans="2:10" ht="13">
      <c r="B925" s="23"/>
      <c r="C925" s="23"/>
      <c r="D925" s="23"/>
      <c r="E925" s="22"/>
      <c r="G925" s="22"/>
      <c r="H925" s="23"/>
      <c r="I925" s="23"/>
      <c r="J925" s="22"/>
    </row>
    <row r="926" spans="2:10" ht="13">
      <c r="B926" s="23"/>
      <c r="C926" s="23"/>
      <c r="D926" s="23"/>
      <c r="E926" s="22"/>
      <c r="G926" s="22"/>
      <c r="H926" s="23"/>
      <c r="I926" s="23"/>
      <c r="J926" s="22"/>
    </row>
    <row r="927" spans="2:10" ht="13">
      <c r="B927" s="23"/>
      <c r="C927" s="23"/>
      <c r="D927" s="23"/>
      <c r="E927" s="22"/>
      <c r="G927" s="22"/>
      <c r="H927" s="23"/>
      <c r="I927" s="23"/>
      <c r="J927" s="22"/>
    </row>
    <row r="928" spans="2:10" ht="13">
      <c r="B928" s="23"/>
      <c r="C928" s="23"/>
      <c r="D928" s="23"/>
      <c r="E928" s="22"/>
      <c r="G928" s="22"/>
      <c r="H928" s="23"/>
      <c r="I928" s="23"/>
      <c r="J928" s="22"/>
    </row>
    <row r="929" spans="2:10" ht="13">
      <c r="B929" s="23"/>
      <c r="C929" s="23"/>
      <c r="D929" s="23"/>
      <c r="E929" s="22"/>
      <c r="G929" s="22"/>
      <c r="H929" s="23"/>
      <c r="I929" s="23"/>
      <c r="J929" s="22"/>
    </row>
    <row r="930" spans="2:10" ht="13">
      <c r="B930" s="23"/>
      <c r="C930" s="23"/>
      <c r="D930" s="23"/>
      <c r="E930" s="22"/>
      <c r="G930" s="22"/>
      <c r="H930" s="23"/>
      <c r="I930" s="23"/>
      <c r="J930" s="22"/>
    </row>
    <row r="931" spans="2:10" ht="13">
      <c r="B931" s="23"/>
      <c r="C931" s="23"/>
      <c r="D931" s="23"/>
      <c r="E931" s="22"/>
      <c r="G931" s="22"/>
      <c r="H931" s="23"/>
      <c r="I931" s="23"/>
      <c r="J931" s="22"/>
    </row>
    <row r="932" spans="2:10" ht="13">
      <c r="B932" s="23"/>
      <c r="C932" s="23"/>
      <c r="D932" s="23"/>
      <c r="E932" s="22"/>
      <c r="G932" s="22"/>
      <c r="H932" s="23"/>
      <c r="I932" s="23"/>
      <c r="J932" s="22"/>
    </row>
    <row r="933" spans="2:10" ht="13">
      <c r="B933" s="23"/>
      <c r="C933" s="23"/>
      <c r="D933" s="23"/>
      <c r="E933" s="22"/>
      <c r="G933" s="22"/>
      <c r="H933" s="23"/>
      <c r="I933" s="23"/>
      <c r="J933" s="22"/>
    </row>
    <row r="934" spans="2:10" ht="13">
      <c r="B934" s="23"/>
      <c r="C934" s="23"/>
      <c r="D934" s="23"/>
      <c r="E934" s="22"/>
      <c r="G934" s="22"/>
      <c r="H934" s="23"/>
      <c r="I934" s="23"/>
      <c r="J934" s="22"/>
    </row>
    <row r="935" spans="2:10" ht="13">
      <c r="B935" s="23"/>
      <c r="C935" s="23"/>
      <c r="D935" s="23"/>
      <c r="E935" s="22"/>
      <c r="G935" s="22"/>
      <c r="H935" s="23"/>
      <c r="I935" s="23"/>
      <c r="J935" s="22"/>
    </row>
    <row r="936" spans="2:10" ht="13">
      <c r="B936" s="23"/>
      <c r="C936" s="23"/>
      <c r="D936" s="23"/>
      <c r="E936" s="22"/>
      <c r="G936" s="22"/>
      <c r="H936" s="23"/>
      <c r="I936" s="23"/>
      <c r="J936" s="22"/>
    </row>
    <row r="937" spans="2:10" ht="13">
      <c r="B937" s="23"/>
      <c r="C937" s="23"/>
      <c r="D937" s="23"/>
      <c r="E937" s="22"/>
      <c r="G937" s="22"/>
      <c r="H937" s="23"/>
      <c r="I937" s="23"/>
      <c r="J937" s="22"/>
    </row>
    <row r="938" spans="2:10" ht="13">
      <c r="B938" s="23"/>
      <c r="C938" s="23"/>
      <c r="D938" s="23"/>
      <c r="E938" s="22"/>
      <c r="G938" s="22"/>
      <c r="H938" s="23"/>
      <c r="I938" s="23"/>
      <c r="J938" s="22"/>
    </row>
    <row r="939" spans="2:10" ht="13">
      <c r="B939" s="23"/>
      <c r="C939" s="23"/>
      <c r="D939" s="23"/>
      <c r="E939" s="22"/>
      <c r="G939" s="22"/>
      <c r="H939" s="23"/>
      <c r="I939" s="23"/>
      <c r="J939" s="22"/>
    </row>
    <row r="940" spans="2:10" ht="13">
      <c r="B940" s="23"/>
      <c r="C940" s="23"/>
      <c r="D940" s="23"/>
      <c r="E940" s="22"/>
      <c r="G940" s="22"/>
      <c r="H940" s="23"/>
      <c r="I940" s="23"/>
      <c r="J940" s="22"/>
    </row>
    <row r="941" spans="2:10" ht="13">
      <c r="B941" s="23"/>
      <c r="C941" s="23"/>
      <c r="D941" s="23"/>
      <c r="E941" s="22"/>
      <c r="G941" s="22"/>
      <c r="H941" s="23"/>
      <c r="I941" s="23"/>
      <c r="J941" s="22"/>
    </row>
    <row r="942" spans="2:10" ht="13">
      <c r="B942" s="23"/>
      <c r="C942" s="23"/>
      <c r="D942" s="23"/>
      <c r="E942" s="22"/>
      <c r="G942" s="22"/>
      <c r="H942" s="23"/>
      <c r="I942" s="23"/>
      <c r="J942" s="22"/>
    </row>
    <row r="943" spans="2:10" ht="13">
      <c r="B943" s="23"/>
      <c r="C943" s="23"/>
      <c r="D943" s="23"/>
      <c r="E943" s="22"/>
      <c r="G943" s="22"/>
      <c r="H943" s="23"/>
      <c r="I943" s="23"/>
      <c r="J943" s="22"/>
    </row>
    <row r="944" spans="2:10" ht="13">
      <c r="B944" s="23"/>
      <c r="C944" s="23"/>
      <c r="D944" s="23"/>
      <c r="E944" s="22"/>
      <c r="G944" s="22"/>
      <c r="H944" s="23"/>
      <c r="I944" s="23"/>
      <c r="J944" s="22"/>
    </row>
    <row r="945" spans="2:10" ht="13">
      <c r="B945" s="23"/>
      <c r="C945" s="23"/>
      <c r="D945" s="23"/>
      <c r="E945" s="22"/>
      <c r="G945" s="22"/>
      <c r="H945" s="23"/>
      <c r="I945" s="23"/>
      <c r="J945" s="22"/>
    </row>
    <row r="946" spans="2:10" ht="13">
      <c r="B946" s="23"/>
      <c r="C946" s="23"/>
      <c r="D946" s="23"/>
      <c r="E946" s="22"/>
      <c r="G946" s="22"/>
      <c r="H946" s="23"/>
      <c r="I946" s="23"/>
      <c r="J946" s="22"/>
    </row>
    <row r="947" spans="2:10" ht="13">
      <c r="B947" s="23"/>
      <c r="C947" s="23"/>
      <c r="D947" s="23"/>
      <c r="E947" s="22"/>
      <c r="G947" s="22"/>
      <c r="H947" s="23"/>
      <c r="I947" s="23"/>
      <c r="J947" s="22"/>
    </row>
    <row r="948" spans="2:10" ht="13">
      <c r="B948" s="23"/>
      <c r="C948" s="23"/>
      <c r="D948" s="23"/>
      <c r="E948" s="22"/>
      <c r="G948" s="22"/>
      <c r="H948" s="23"/>
      <c r="I948" s="23"/>
      <c r="J948" s="22"/>
    </row>
    <row r="949" spans="2:10" ht="13">
      <c r="B949" s="23"/>
      <c r="C949" s="23"/>
      <c r="D949" s="23"/>
      <c r="E949" s="22"/>
      <c r="G949" s="22"/>
      <c r="H949" s="23"/>
      <c r="I949" s="23"/>
      <c r="J949" s="22"/>
    </row>
    <row r="950" spans="2:10" ht="13">
      <c r="B950" s="23"/>
      <c r="C950" s="23"/>
      <c r="D950" s="23"/>
      <c r="E950" s="22"/>
      <c r="G950" s="22"/>
      <c r="H950" s="23"/>
      <c r="I950" s="23"/>
      <c r="J950" s="22"/>
    </row>
    <row r="951" spans="2:10" ht="13">
      <c r="B951" s="23"/>
      <c r="C951" s="23"/>
      <c r="D951" s="23"/>
      <c r="E951" s="22"/>
      <c r="G951" s="22"/>
      <c r="H951" s="23"/>
      <c r="I951" s="23"/>
      <c r="J951" s="22"/>
    </row>
    <row r="952" spans="2:10" ht="13">
      <c r="B952" s="23"/>
      <c r="C952" s="23"/>
      <c r="D952" s="23"/>
      <c r="E952" s="22"/>
      <c r="G952" s="22"/>
      <c r="H952" s="23"/>
      <c r="I952" s="23"/>
      <c r="J952" s="22"/>
    </row>
    <row r="953" spans="2:10" ht="13">
      <c r="B953" s="23"/>
      <c r="C953" s="23"/>
      <c r="D953" s="23"/>
      <c r="E953" s="22"/>
      <c r="G953" s="22"/>
      <c r="H953" s="23"/>
      <c r="I953" s="23"/>
      <c r="J953" s="22"/>
    </row>
    <row r="954" spans="2:10" ht="13">
      <c r="B954" s="23"/>
      <c r="C954" s="23"/>
      <c r="D954" s="23"/>
      <c r="E954" s="22"/>
      <c r="G954" s="22"/>
      <c r="H954" s="23"/>
      <c r="I954" s="23"/>
      <c r="J954" s="22"/>
    </row>
    <row r="955" spans="2:10" ht="13">
      <c r="B955" s="23"/>
      <c r="C955" s="23"/>
      <c r="D955" s="23"/>
      <c r="E955" s="22"/>
      <c r="G955" s="22"/>
      <c r="H955" s="23"/>
      <c r="I955" s="23"/>
      <c r="J955" s="22"/>
    </row>
    <row r="956" spans="2:10" ht="13">
      <c r="B956" s="23"/>
      <c r="C956" s="23"/>
      <c r="D956" s="23"/>
      <c r="E956" s="22"/>
      <c r="G956" s="22"/>
      <c r="H956" s="23"/>
      <c r="I956" s="23"/>
      <c r="J956" s="22"/>
    </row>
    <row r="957" spans="2:10" ht="13">
      <c r="B957" s="23"/>
      <c r="C957" s="23"/>
      <c r="D957" s="23"/>
      <c r="E957" s="22"/>
      <c r="G957" s="22"/>
      <c r="H957" s="23"/>
      <c r="I957" s="23"/>
      <c r="J957" s="22"/>
    </row>
    <row r="958" spans="2:10" ht="13">
      <c r="B958" s="23"/>
      <c r="C958" s="23"/>
      <c r="D958" s="23"/>
      <c r="E958" s="22"/>
      <c r="G958" s="22"/>
      <c r="H958" s="23"/>
      <c r="I958" s="23"/>
      <c r="J958" s="22"/>
    </row>
    <row r="959" spans="2:10" ht="13">
      <c r="B959" s="23"/>
      <c r="C959" s="23"/>
      <c r="D959" s="23"/>
      <c r="E959" s="22"/>
      <c r="G959" s="22"/>
      <c r="H959" s="23"/>
      <c r="I959" s="23"/>
      <c r="J959" s="22"/>
    </row>
    <row r="960" spans="2:10" ht="13">
      <c r="B960" s="23"/>
      <c r="C960" s="23"/>
      <c r="D960" s="23"/>
      <c r="E960" s="22"/>
      <c r="G960" s="22"/>
      <c r="H960" s="23"/>
      <c r="I960" s="23"/>
      <c r="J960" s="22"/>
    </row>
    <row r="961" spans="2:10" ht="13">
      <c r="B961" s="23"/>
      <c r="C961" s="23"/>
      <c r="D961" s="23"/>
      <c r="E961" s="22"/>
      <c r="G961" s="22"/>
      <c r="H961" s="23"/>
      <c r="I961" s="23"/>
      <c r="J961" s="22"/>
    </row>
    <row r="962" spans="2:10" ht="13">
      <c r="B962" s="23"/>
      <c r="C962" s="23"/>
      <c r="D962" s="23"/>
      <c r="E962" s="22"/>
      <c r="G962" s="22"/>
      <c r="H962" s="23"/>
      <c r="I962" s="23"/>
      <c r="J962" s="22"/>
    </row>
    <row r="963" spans="2:10" ht="13">
      <c r="B963" s="23"/>
      <c r="C963" s="23"/>
      <c r="D963" s="23"/>
      <c r="E963" s="22"/>
      <c r="G963" s="22"/>
      <c r="H963" s="23"/>
      <c r="I963" s="23"/>
      <c r="J963" s="22"/>
    </row>
    <row r="964" spans="2:10" ht="13">
      <c r="B964" s="23"/>
      <c r="C964" s="23"/>
      <c r="D964" s="23"/>
      <c r="E964" s="22"/>
      <c r="G964" s="22"/>
      <c r="H964" s="23"/>
      <c r="I964" s="23"/>
      <c r="J964" s="22"/>
    </row>
    <row r="965" spans="2:10" ht="13">
      <c r="B965" s="23"/>
      <c r="C965" s="23"/>
      <c r="D965" s="23"/>
      <c r="E965" s="22"/>
      <c r="G965" s="22"/>
      <c r="H965" s="23"/>
      <c r="I965" s="23"/>
      <c r="J965" s="22"/>
    </row>
    <row r="966" spans="2:10" ht="13">
      <c r="B966" s="23"/>
      <c r="C966" s="23"/>
      <c r="D966" s="23"/>
      <c r="E966" s="22"/>
      <c r="G966" s="22"/>
      <c r="H966" s="23"/>
      <c r="I966" s="23"/>
      <c r="J966" s="22"/>
    </row>
    <row r="967" spans="2:10" ht="13">
      <c r="B967" s="23"/>
      <c r="C967" s="23"/>
      <c r="D967" s="23"/>
      <c r="E967" s="22"/>
      <c r="G967" s="22"/>
      <c r="H967" s="23"/>
      <c r="I967" s="23"/>
      <c r="J967" s="22"/>
    </row>
    <row r="968" spans="2:10" ht="13">
      <c r="B968" s="23"/>
      <c r="C968" s="23"/>
      <c r="D968" s="23"/>
      <c r="E968" s="22"/>
      <c r="G968" s="22"/>
      <c r="H968" s="23"/>
      <c r="I968" s="23"/>
      <c r="J968" s="22"/>
    </row>
    <row r="969" spans="2:10" ht="13">
      <c r="B969" s="23"/>
      <c r="C969" s="23"/>
      <c r="D969" s="23"/>
      <c r="E969" s="22"/>
      <c r="G969" s="22"/>
      <c r="H969" s="23"/>
      <c r="I969" s="23"/>
      <c r="J969" s="22"/>
    </row>
    <row r="970" spans="2:10" ht="13">
      <c r="B970" s="23"/>
      <c r="C970" s="23"/>
      <c r="D970" s="23"/>
      <c r="E970" s="22"/>
      <c r="G970" s="22"/>
      <c r="H970" s="23"/>
      <c r="I970" s="23"/>
      <c r="J970" s="22"/>
    </row>
    <row r="971" spans="2:10" ht="13">
      <c r="B971" s="23"/>
      <c r="C971" s="23"/>
      <c r="D971" s="23"/>
      <c r="E971" s="22"/>
      <c r="G971" s="22"/>
      <c r="H971" s="23"/>
      <c r="I971" s="23"/>
      <c r="J971" s="22"/>
    </row>
    <row r="972" spans="2:10" ht="13">
      <c r="B972" s="23"/>
      <c r="C972" s="23"/>
      <c r="D972" s="23"/>
      <c r="E972" s="22"/>
      <c r="G972" s="22"/>
      <c r="H972" s="23"/>
      <c r="I972" s="23"/>
      <c r="J972" s="22"/>
    </row>
    <row r="973" spans="2:10" ht="13">
      <c r="B973" s="23"/>
      <c r="C973" s="23"/>
      <c r="D973" s="23"/>
      <c r="E973" s="22"/>
      <c r="G973" s="22"/>
      <c r="H973" s="23"/>
      <c r="I973" s="23"/>
      <c r="J973" s="22"/>
    </row>
    <row r="974" spans="2:10" ht="13">
      <c r="B974" s="23"/>
      <c r="C974" s="23"/>
      <c r="D974" s="23"/>
      <c r="E974" s="22"/>
      <c r="G974" s="22"/>
      <c r="H974" s="23"/>
      <c r="I974" s="23"/>
      <c r="J974" s="22"/>
    </row>
    <row r="975" spans="2:10" ht="13">
      <c r="B975" s="23"/>
      <c r="C975" s="23"/>
      <c r="D975" s="23"/>
      <c r="E975" s="22"/>
      <c r="G975" s="22"/>
      <c r="H975" s="23"/>
      <c r="I975" s="23"/>
      <c r="J975" s="22"/>
    </row>
    <row r="976" spans="2:10" ht="13">
      <c r="B976" s="23"/>
      <c r="C976" s="23"/>
      <c r="D976" s="23"/>
      <c r="E976" s="22"/>
      <c r="G976" s="22"/>
      <c r="H976" s="23"/>
      <c r="I976" s="23"/>
      <c r="J976" s="22"/>
    </row>
    <row r="977" spans="2:10" ht="13">
      <c r="B977" s="23"/>
      <c r="C977" s="23"/>
      <c r="D977" s="23"/>
      <c r="E977" s="22"/>
      <c r="G977" s="22"/>
      <c r="H977" s="23"/>
      <c r="I977" s="23"/>
      <c r="J977" s="22"/>
    </row>
    <row r="978" spans="2:10" ht="13">
      <c r="B978" s="23"/>
      <c r="C978" s="23"/>
      <c r="D978" s="23"/>
      <c r="E978" s="22"/>
      <c r="G978" s="22"/>
      <c r="H978" s="23"/>
      <c r="I978" s="23"/>
      <c r="J978" s="22"/>
    </row>
    <row r="979" spans="2:10" ht="13">
      <c r="B979" s="23"/>
      <c r="C979" s="23"/>
      <c r="D979" s="23"/>
      <c r="E979" s="22"/>
      <c r="G979" s="22"/>
      <c r="H979" s="23"/>
      <c r="I979" s="23"/>
      <c r="J979" s="22"/>
    </row>
    <row r="980" spans="2:10" ht="13">
      <c r="B980" s="23"/>
      <c r="C980" s="23"/>
      <c r="D980" s="23"/>
      <c r="E980" s="22"/>
      <c r="G980" s="22"/>
      <c r="H980" s="23"/>
      <c r="I980" s="23"/>
      <c r="J980" s="22"/>
    </row>
    <row r="981" spans="2:10" ht="13">
      <c r="B981" s="23"/>
      <c r="C981" s="23"/>
      <c r="D981" s="23"/>
      <c r="E981" s="22"/>
      <c r="G981" s="22"/>
      <c r="H981" s="23"/>
      <c r="I981" s="23"/>
      <c r="J981" s="22"/>
    </row>
    <row r="982" spans="2:10" ht="13">
      <c r="B982" s="23"/>
      <c r="C982" s="23"/>
      <c r="D982" s="23"/>
      <c r="E982" s="22"/>
      <c r="G982" s="22"/>
      <c r="H982" s="23"/>
      <c r="I982" s="23"/>
      <c r="J982" s="22"/>
    </row>
    <row r="983" spans="2:10" ht="13">
      <c r="B983" s="23"/>
      <c r="C983" s="23"/>
      <c r="D983" s="23"/>
      <c r="E983" s="22"/>
      <c r="G983" s="22"/>
      <c r="H983" s="23"/>
      <c r="I983" s="23"/>
      <c r="J983" s="22"/>
    </row>
    <row r="984" spans="2:10" ht="13">
      <c r="B984" s="23"/>
      <c r="C984" s="23"/>
      <c r="D984" s="23"/>
      <c r="E984" s="22"/>
      <c r="G984" s="22"/>
      <c r="H984" s="23"/>
      <c r="I984" s="23"/>
      <c r="J984" s="22"/>
    </row>
    <row r="985" spans="2:10" ht="13">
      <c r="B985" s="23"/>
      <c r="C985" s="23"/>
      <c r="D985" s="23"/>
      <c r="E985" s="22"/>
      <c r="G985" s="22"/>
      <c r="H985" s="23"/>
      <c r="I985" s="23"/>
      <c r="J985" s="22"/>
    </row>
    <row r="986" spans="2:10" ht="13">
      <c r="B986" s="23"/>
      <c r="C986" s="23"/>
      <c r="D986" s="23"/>
      <c r="E986" s="22"/>
      <c r="G986" s="22"/>
      <c r="H986" s="23"/>
      <c r="I986" s="23"/>
      <c r="J986" s="22"/>
    </row>
    <row r="987" spans="2:10" ht="13">
      <c r="B987" s="23"/>
      <c r="C987" s="23"/>
      <c r="D987" s="23"/>
      <c r="E987" s="22"/>
      <c r="G987" s="22"/>
      <c r="H987" s="23"/>
      <c r="I987" s="23"/>
      <c r="J987" s="22"/>
    </row>
    <row r="988" spans="2:10" ht="13">
      <c r="B988" s="23"/>
      <c r="C988" s="23"/>
      <c r="D988" s="23"/>
      <c r="E988" s="22"/>
      <c r="G988" s="22"/>
      <c r="H988" s="23"/>
      <c r="I988" s="23"/>
      <c r="J988" s="22"/>
    </row>
    <row r="989" spans="2:10" ht="13">
      <c r="B989" s="23"/>
      <c r="C989" s="23"/>
      <c r="D989" s="23"/>
      <c r="E989" s="22"/>
      <c r="G989" s="22"/>
      <c r="H989" s="23"/>
      <c r="I989" s="23"/>
      <c r="J989" s="22"/>
    </row>
    <row r="990" spans="2:10" ht="13">
      <c r="B990" s="23"/>
      <c r="C990" s="23"/>
      <c r="D990" s="23"/>
      <c r="E990" s="22"/>
      <c r="G990" s="22"/>
      <c r="H990" s="23"/>
      <c r="I990" s="23"/>
      <c r="J990" s="22"/>
    </row>
    <row r="991" spans="2:10" ht="13">
      <c r="B991" s="23"/>
      <c r="C991" s="23"/>
      <c r="D991" s="23"/>
      <c r="E991" s="22"/>
      <c r="G991" s="22"/>
      <c r="H991" s="23"/>
      <c r="I991" s="23"/>
      <c r="J991" s="22"/>
    </row>
    <row r="992" spans="2:10" ht="13">
      <c r="B992" s="23"/>
      <c r="C992" s="23"/>
      <c r="D992" s="23"/>
      <c r="E992" s="22"/>
      <c r="G992" s="22"/>
      <c r="H992" s="23"/>
      <c r="I992" s="23"/>
      <c r="J992" s="22"/>
    </row>
    <row r="993" spans="2:10" ht="13">
      <c r="B993" s="23"/>
      <c r="C993" s="23"/>
      <c r="D993" s="23"/>
      <c r="E993" s="22"/>
      <c r="G993" s="22"/>
      <c r="H993" s="23"/>
      <c r="I993" s="23"/>
      <c r="J993" s="22"/>
    </row>
    <row r="994" spans="2:10" ht="13">
      <c r="B994" s="23"/>
      <c r="C994" s="23"/>
      <c r="D994" s="23"/>
      <c r="E994" s="22"/>
      <c r="G994" s="22"/>
      <c r="H994" s="23"/>
      <c r="I994" s="23"/>
      <c r="J994" s="22"/>
    </row>
    <row r="995" spans="2:10" ht="13">
      <c r="B995" s="23"/>
      <c r="C995" s="23"/>
      <c r="D995" s="23"/>
      <c r="E995" s="22"/>
      <c r="G995" s="22"/>
      <c r="H995" s="23"/>
      <c r="I995" s="23"/>
      <c r="J995" s="22"/>
    </row>
    <row r="996" spans="2:10" ht="13">
      <c r="B996" s="23"/>
      <c r="C996" s="23"/>
      <c r="D996" s="23"/>
      <c r="E996" s="22"/>
      <c r="G996" s="22"/>
      <c r="H996" s="23"/>
      <c r="I996" s="23"/>
      <c r="J996" s="22"/>
    </row>
    <row r="997" spans="2:10" ht="13">
      <c r="B997" s="23"/>
      <c r="C997" s="23"/>
      <c r="D997" s="23"/>
      <c r="E997" s="22"/>
      <c r="G997" s="22"/>
      <c r="H997" s="23"/>
      <c r="I997" s="23"/>
      <c r="J997" s="22"/>
    </row>
    <row r="998" spans="2:10" ht="13">
      <c r="B998" s="23"/>
      <c r="C998" s="23"/>
      <c r="D998" s="23"/>
      <c r="E998" s="22"/>
      <c r="G998" s="22"/>
      <c r="H998" s="23"/>
      <c r="I998" s="23"/>
      <c r="J998" s="22"/>
    </row>
    <row r="999" spans="2:10" ht="13">
      <c r="B999" s="23"/>
      <c r="C999" s="23"/>
      <c r="D999" s="23"/>
      <c r="E999" s="22"/>
      <c r="G999" s="22"/>
      <c r="H999" s="23"/>
      <c r="I999" s="23"/>
      <c r="J999" s="22"/>
    </row>
    <row r="1000" spans="2:10" ht="13">
      <c r="B1000" s="23"/>
      <c r="C1000" s="23"/>
      <c r="D1000" s="23"/>
      <c r="E1000" s="22"/>
      <c r="G1000" s="22"/>
      <c r="H1000" s="23"/>
      <c r="I1000" s="23"/>
      <c r="J100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7"/>
  <sheetViews>
    <sheetView workbookViewId="0"/>
  </sheetViews>
  <sheetFormatPr baseColWidth="10" defaultColWidth="14.5" defaultRowHeight="15.75" customHeight="1"/>
  <sheetData>
    <row r="1" spans="1:8" ht="15.75" customHeight="1">
      <c r="A1" s="82" t="s">
        <v>0</v>
      </c>
      <c r="B1" s="104" t="s">
        <v>357</v>
      </c>
      <c r="C1" s="82"/>
      <c r="D1" s="82"/>
      <c r="E1" s="82" t="s">
        <v>11</v>
      </c>
    </row>
    <row r="2" spans="1:8" ht="15.75" customHeight="1">
      <c r="A2" s="19" t="s">
        <v>197</v>
      </c>
      <c r="B2" s="105"/>
      <c r="C2" s="106"/>
      <c r="D2" s="106"/>
      <c r="E2" s="106"/>
      <c r="F2" s="107"/>
    </row>
    <row r="3" spans="1:8" ht="15.75" customHeight="1">
      <c r="A3" s="19" t="s">
        <v>108</v>
      </c>
      <c r="B3" s="11">
        <v>140000</v>
      </c>
      <c r="C3" s="106"/>
      <c r="D3" s="106"/>
      <c r="E3" s="108" t="s">
        <v>358</v>
      </c>
      <c r="F3" s="109">
        <v>43891</v>
      </c>
      <c r="G3" s="14" t="s">
        <v>359</v>
      </c>
    </row>
    <row r="4" spans="1:8" ht="15.75" customHeight="1">
      <c r="A4" s="19" t="s">
        <v>199</v>
      </c>
      <c r="B4" s="10"/>
      <c r="C4" s="106"/>
      <c r="D4" s="106"/>
      <c r="F4" s="110"/>
    </row>
    <row r="5" spans="1:8" ht="15.75" customHeight="1">
      <c r="A5" s="19" t="s">
        <v>54</v>
      </c>
      <c r="B5" s="11"/>
      <c r="C5" s="106"/>
      <c r="D5" s="106"/>
      <c r="F5" s="111"/>
    </row>
    <row r="6" spans="1:8" ht="15.75" customHeight="1">
      <c r="A6" s="19" t="s">
        <v>26</v>
      </c>
      <c r="B6" s="105"/>
      <c r="C6" s="106"/>
      <c r="D6" s="106"/>
      <c r="E6" s="106"/>
      <c r="F6" s="112"/>
    </row>
    <row r="7" spans="1:8" ht="15.75" customHeight="1">
      <c r="A7" s="19" t="s">
        <v>41</v>
      </c>
      <c r="B7" s="113">
        <v>1755000</v>
      </c>
      <c r="C7" s="14"/>
      <c r="D7" s="14"/>
      <c r="E7" s="108" t="s">
        <v>360</v>
      </c>
      <c r="F7" s="14" t="s">
        <v>361</v>
      </c>
      <c r="G7" s="108" t="s">
        <v>362</v>
      </c>
      <c r="H7" s="14" t="s">
        <v>363</v>
      </c>
    </row>
    <row r="8" spans="1:8" ht="15.75" customHeight="1">
      <c r="A8" s="19" t="s">
        <v>22</v>
      </c>
      <c r="B8" s="105"/>
      <c r="C8" s="106"/>
      <c r="D8" s="106"/>
      <c r="E8" s="106"/>
      <c r="F8" s="112"/>
    </row>
    <row r="9" spans="1:8" ht="15.75" customHeight="1">
      <c r="A9" s="29" t="s">
        <v>142</v>
      </c>
      <c r="B9" s="14" t="s">
        <v>364</v>
      </c>
      <c r="C9" s="14"/>
      <c r="D9" s="14"/>
      <c r="E9" s="108" t="s">
        <v>365</v>
      </c>
      <c r="F9" s="114" t="s">
        <v>366</v>
      </c>
    </row>
    <row r="10" spans="1:8" ht="15.75" customHeight="1">
      <c r="A10" s="19" t="s">
        <v>204</v>
      </c>
      <c r="B10" s="105"/>
      <c r="C10" s="106"/>
      <c r="D10" s="106"/>
      <c r="E10" s="106"/>
      <c r="F10" s="107"/>
    </row>
    <row r="11" spans="1:8" ht="15.75" customHeight="1">
      <c r="A11" s="19" t="s">
        <v>205</v>
      </c>
      <c r="B11" s="105"/>
      <c r="C11" s="106"/>
      <c r="D11" s="106"/>
      <c r="E11" s="106"/>
      <c r="F11" s="107"/>
    </row>
    <row r="12" spans="1:8" ht="15.75" customHeight="1">
      <c r="A12" s="29" t="s">
        <v>206</v>
      </c>
      <c r="B12" s="105"/>
      <c r="C12" s="106"/>
      <c r="D12" s="106"/>
      <c r="E12" s="106"/>
      <c r="F12" s="112"/>
    </row>
    <row r="13" spans="1:8" ht="15.75" customHeight="1">
      <c r="A13" s="19" t="s">
        <v>74</v>
      </c>
      <c r="B13" s="105"/>
      <c r="C13" s="106"/>
      <c r="D13" s="106"/>
      <c r="E13" s="106" t="s">
        <v>367</v>
      </c>
      <c r="F13" s="115">
        <v>2018</v>
      </c>
      <c r="G13" s="14" t="s">
        <v>368</v>
      </c>
    </row>
    <row r="14" spans="1:8" ht="15.75" customHeight="1">
      <c r="A14" s="19" t="s">
        <v>208</v>
      </c>
      <c r="B14" s="10">
        <v>500000</v>
      </c>
      <c r="C14" s="106"/>
      <c r="D14" s="106"/>
      <c r="E14" s="108" t="s">
        <v>369</v>
      </c>
      <c r="F14" s="109">
        <v>43678</v>
      </c>
      <c r="G14" s="108" t="s">
        <v>370</v>
      </c>
      <c r="H14" s="14" t="s">
        <v>371</v>
      </c>
    </row>
    <row r="15" spans="1:8" ht="15.75" customHeight="1">
      <c r="A15" s="29" t="s">
        <v>104</v>
      </c>
      <c r="B15" s="14" t="s">
        <v>364</v>
      </c>
      <c r="C15" s="106"/>
      <c r="D15" s="106"/>
      <c r="E15" s="106"/>
      <c r="F15" s="107"/>
      <c r="G15" s="108" t="s">
        <v>372</v>
      </c>
      <c r="H15" s="14" t="s">
        <v>373</v>
      </c>
    </row>
    <row r="16" spans="1:8" ht="15.75" customHeight="1">
      <c r="A16" s="19" t="s">
        <v>210</v>
      </c>
      <c r="B16" s="10">
        <v>546000</v>
      </c>
      <c r="C16" s="106"/>
      <c r="D16" s="106"/>
      <c r="E16" s="108" t="s">
        <v>374</v>
      </c>
      <c r="F16" s="116" t="s">
        <v>375</v>
      </c>
      <c r="G16" s="108" t="s">
        <v>376</v>
      </c>
    </row>
    <row r="17" spans="1:12" ht="15.75" customHeight="1">
      <c r="A17" s="19" t="s">
        <v>211</v>
      </c>
      <c r="B17" s="14" t="s">
        <v>364</v>
      </c>
      <c r="C17" s="106"/>
      <c r="D17" s="106"/>
      <c r="G17" s="106" t="s">
        <v>377</v>
      </c>
      <c r="H17" s="116" t="s">
        <v>378</v>
      </c>
    </row>
    <row r="18" spans="1:12" ht="15.75" customHeight="1">
      <c r="A18" s="63" t="s">
        <v>52</v>
      </c>
      <c r="B18" s="14" t="s">
        <v>364</v>
      </c>
      <c r="C18" s="106"/>
      <c r="D18" s="106"/>
      <c r="E18" s="106"/>
      <c r="F18" s="107"/>
      <c r="G18" s="108" t="s">
        <v>379</v>
      </c>
      <c r="H18" s="14" t="s">
        <v>380</v>
      </c>
      <c r="I18" s="108" t="s">
        <v>381</v>
      </c>
      <c r="J18" s="14" t="s">
        <v>382</v>
      </c>
      <c r="K18" s="108" t="s">
        <v>383</v>
      </c>
      <c r="L18" s="14" t="s">
        <v>384</v>
      </c>
    </row>
    <row r="19" spans="1:12" ht="15.75" customHeight="1">
      <c r="A19" s="29" t="s">
        <v>119</v>
      </c>
      <c r="B19" s="14" t="s">
        <v>364</v>
      </c>
      <c r="C19" s="117"/>
      <c r="D19" s="117"/>
      <c r="E19" s="117"/>
      <c r="F19" s="107"/>
      <c r="G19" s="108" t="s">
        <v>385</v>
      </c>
      <c r="H19" s="14" t="s">
        <v>386</v>
      </c>
      <c r="I19" s="108" t="s">
        <v>387</v>
      </c>
      <c r="J19" s="14" t="s">
        <v>388</v>
      </c>
    </row>
    <row r="20" spans="1:12" ht="15.75" customHeight="1">
      <c r="A20" s="19" t="s">
        <v>112</v>
      </c>
      <c r="B20" s="105"/>
      <c r="C20" s="106"/>
      <c r="D20" s="106"/>
      <c r="E20" s="106"/>
      <c r="F20" s="107"/>
    </row>
    <row r="21" spans="1:12" ht="15.75" customHeight="1">
      <c r="A21" s="29" t="s">
        <v>217</v>
      </c>
      <c r="B21" s="14" t="s">
        <v>364</v>
      </c>
      <c r="C21" s="106"/>
      <c r="D21" s="106"/>
      <c r="E21" s="106" t="s">
        <v>389</v>
      </c>
      <c r="F21" s="118" t="s">
        <v>390</v>
      </c>
      <c r="G21" s="119"/>
      <c r="H21" s="120"/>
    </row>
    <row r="22" spans="1:12" ht="13">
      <c r="A22" s="29" t="s">
        <v>106</v>
      </c>
      <c r="B22" s="14" t="s">
        <v>364</v>
      </c>
      <c r="C22" s="106"/>
      <c r="D22" s="106"/>
      <c r="E22" s="106"/>
      <c r="F22" s="107"/>
      <c r="G22" s="108" t="s">
        <v>381</v>
      </c>
      <c r="H22" s="14" t="s">
        <v>391</v>
      </c>
    </row>
    <row r="23" spans="1:12" ht="13">
      <c r="A23" s="19" t="s">
        <v>66</v>
      </c>
      <c r="B23" s="14" t="s">
        <v>364</v>
      </c>
      <c r="C23" s="106"/>
      <c r="D23" s="106"/>
      <c r="E23" s="106"/>
      <c r="F23" s="107"/>
      <c r="G23" s="108" t="s">
        <v>392</v>
      </c>
      <c r="H23" s="14" t="s">
        <v>393</v>
      </c>
    </row>
    <row r="24" spans="1:12" ht="13">
      <c r="A24" s="19" t="s">
        <v>218</v>
      </c>
      <c r="B24" s="105"/>
      <c r="C24" s="106"/>
      <c r="D24" s="106"/>
      <c r="E24" s="106"/>
      <c r="F24" s="112"/>
    </row>
    <row r="25" spans="1:12" ht="13">
      <c r="A25" s="19" t="s">
        <v>219</v>
      </c>
      <c r="B25" s="14" t="s">
        <v>364</v>
      </c>
      <c r="C25" s="106"/>
      <c r="D25" s="106"/>
      <c r="E25" s="106"/>
      <c r="F25" s="107"/>
      <c r="G25" s="108" t="s">
        <v>394</v>
      </c>
      <c r="H25" s="10" t="s">
        <v>395</v>
      </c>
    </row>
    <row r="26" spans="1:12" ht="13">
      <c r="A26" s="19" t="s">
        <v>220</v>
      </c>
      <c r="B26" s="14" t="s">
        <v>364</v>
      </c>
      <c r="C26" s="106"/>
      <c r="D26" s="106"/>
      <c r="E26" s="106"/>
      <c r="F26" s="107"/>
      <c r="G26" s="108" t="s">
        <v>396</v>
      </c>
      <c r="H26" s="14" t="s">
        <v>397</v>
      </c>
      <c r="I26" s="108" t="s">
        <v>398</v>
      </c>
      <c r="J26" s="14" t="s">
        <v>399</v>
      </c>
    </row>
    <row r="27" spans="1:12" ht="13">
      <c r="A27" s="19" t="s">
        <v>64</v>
      </c>
      <c r="B27" s="14" t="s">
        <v>364</v>
      </c>
      <c r="C27" s="106"/>
      <c r="D27" s="106"/>
      <c r="E27" s="106"/>
      <c r="F27" s="112"/>
      <c r="G27" s="108" t="s">
        <v>400</v>
      </c>
      <c r="H27" s="14" t="s">
        <v>401</v>
      </c>
    </row>
    <row r="28" spans="1:12" ht="13">
      <c r="A28" s="29" t="s">
        <v>221</v>
      </c>
      <c r="B28" s="105"/>
      <c r="C28" s="106"/>
      <c r="D28" s="106"/>
      <c r="E28" s="106"/>
      <c r="F28" s="112"/>
    </row>
    <row r="29" spans="1:12" ht="13">
      <c r="A29" s="14" t="s">
        <v>222</v>
      </c>
      <c r="B29" s="11">
        <v>15000</v>
      </c>
      <c r="G29" s="108" t="s">
        <v>379</v>
      </c>
      <c r="H29" s="14" t="s">
        <v>402</v>
      </c>
      <c r="I29" s="108" t="s">
        <v>403</v>
      </c>
      <c r="J29" s="14" t="s">
        <v>404</v>
      </c>
    </row>
    <row r="30" spans="1:12" ht="13">
      <c r="A30" s="14" t="s">
        <v>72</v>
      </c>
      <c r="B30" s="10">
        <v>481450</v>
      </c>
      <c r="E30" s="108" t="s">
        <v>405</v>
      </c>
      <c r="F30" s="14">
        <v>2019</v>
      </c>
      <c r="G30" s="108" t="s">
        <v>406</v>
      </c>
      <c r="H30" s="14" t="s">
        <v>407</v>
      </c>
    </row>
    <row r="32" spans="1:12" ht="13">
      <c r="A32" s="14" t="s">
        <v>408</v>
      </c>
      <c r="B32" s="10">
        <v>4000000</v>
      </c>
      <c r="E32" s="108" t="s">
        <v>409</v>
      </c>
      <c r="F32" s="59">
        <v>43800</v>
      </c>
    </row>
    <row r="33" spans="1:6" ht="13">
      <c r="A33" s="14" t="s">
        <v>410</v>
      </c>
      <c r="B33" s="10">
        <v>1500000</v>
      </c>
      <c r="C33" s="108" t="s">
        <v>411</v>
      </c>
      <c r="E33" s="108" t="s">
        <v>412</v>
      </c>
      <c r="F33" s="14" t="s">
        <v>413</v>
      </c>
    </row>
    <row r="34" spans="1:6" ht="13">
      <c r="E34" s="14" t="s">
        <v>414</v>
      </c>
    </row>
    <row r="57" spans="1:11" ht="13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</row>
    <row r="58" spans="1:11" ht="13">
      <c r="A58" t="s">
        <v>15</v>
      </c>
      <c r="B58" s="121">
        <v>4968423.1878626486</v>
      </c>
      <c r="C58">
        <v>7.39</v>
      </c>
      <c r="D58" s="121">
        <v>110149942.0749149</v>
      </c>
      <c r="E58" s="121">
        <v>5069282.1785762599</v>
      </c>
      <c r="F58">
        <v>7.5</v>
      </c>
      <c r="G58" s="121">
        <v>114058849.01796585</v>
      </c>
      <c r="H58" s="121">
        <v>5154101.4079881981</v>
      </c>
      <c r="I58" s="121">
        <v>115967281.67973447</v>
      </c>
      <c r="J58" s="121">
        <v>5240339.8327466566</v>
      </c>
      <c r="K58" s="121">
        <v>117907646.23679978</v>
      </c>
    </row>
    <row r="59" spans="1:11" ht="13">
      <c r="A59" t="s">
        <v>19</v>
      </c>
      <c r="B59" s="121">
        <v>6169026.419999999</v>
      </c>
      <c r="C59">
        <v>9.7100000000000009</v>
      </c>
      <c r="D59" s="121">
        <v>179703739.6146</v>
      </c>
      <c r="E59" s="121">
        <v>6405917.0345279993</v>
      </c>
      <c r="F59">
        <v>9.74</v>
      </c>
      <c r="G59" s="121">
        <v>187180895.74890816</v>
      </c>
      <c r="H59" s="121">
        <v>6513100.8383497214</v>
      </c>
      <c r="I59" s="121">
        <v>190312806.49657887</v>
      </c>
      <c r="J59" s="121">
        <v>6622078.041576989</v>
      </c>
      <c r="K59" s="121">
        <v>193497120.3748796</v>
      </c>
    </row>
    <row r="60" spans="1:11" ht="13">
      <c r="A60" t="s">
        <v>22</v>
      </c>
      <c r="B60" s="121">
        <v>927420</v>
      </c>
      <c r="C60">
        <v>11.56</v>
      </c>
      <c r="D60" s="121">
        <v>32162925.600000001</v>
      </c>
      <c r="E60" s="121">
        <v>930016.77599999995</v>
      </c>
      <c r="F60">
        <v>11.66</v>
      </c>
      <c r="G60" s="121">
        <v>32531986.824480001</v>
      </c>
      <c r="H60" s="121">
        <v>945577.81669603195</v>
      </c>
      <c r="I60" s="121">
        <v>33076312.028027199</v>
      </c>
      <c r="J60" s="121">
        <v>961399.22472498997</v>
      </c>
      <c r="K60" s="121">
        <v>33629744.880880147</v>
      </c>
    </row>
    <row r="61" spans="1:11" ht="13">
      <c r="A61" t="s">
        <v>26</v>
      </c>
      <c r="B61" s="121">
        <v>1639040</v>
      </c>
      <c r="C61">
        <v>11.56</v>
      </c>
      <c r="D61" s="121">
        <v>56841907.200000003</v>
      </c>
      <c r="E61" s="121">
        <v>1643629.3119999999</v>
      </c>
      <c r="F61">
        <v>11.66</v>
      </c>
      <c r="G61" s="121">
        <v>57494153.333760001</v>
      </c>
      <c r="H61" s="121">
        <v>1671130.517648384</v>
      </c>
      <c r="I61" s="121">
        <v>58456145.507340476</v>
      </c>
      <c r="J61" s="121">
        <v>1699091.8734696766</v>
      </c>
      <c r="K61" s="121">
        <v>59434233.733969286</v>
      </c>
    </row>
    <row r="62" spans="1:11" ht="13">
      <c r="A62" t="s">
        <v>28</v>
      </c>
      <c r="B62" s="121">
        <v>17858799.914085004</v>
      </c>
      <c r="C62">
        <v>7.39</v>
      </c>
      <c r="D62" s="121">
        <v>395929594.09526455</v>
      </c>
      <c r="E62" s="121">
        <v>18221333.552340928</v>
      </c>
      <c r="F62">
        <v>7.5</v>
      </c>
      <c r="G62" s="121">
        <v>409980004.9276709</v>
      </c>
      <c r="H62" s="121">
        <v>18526212.905338697</v>
      </c>
      <c r="I62" s="121">
        <v>416839790.37012064</v>
      </c>
      <c r="J62" s="121">
        <v>18836193.499670822</v>
      </c>
      <c r="K62" s="121">
        <v>423814353.74259353</v>
      </c>
    </row>
    <row r="63" spans="1:11" ht="13">
      <c r="A63" t="s">
        <v>32</v>
      </c>
      <c r="B63" s="121">
        <v>171600</v>
      </c>
      <c r="C63">
        <v>11.56</v>
      </c>
      <c r="D63" s="121">
        <v>5951088</v>
      </c>
      <c r="E63" s="121">
        <v>172080.47999999998</v>
      </c>
      <c r="F63">
        <v>11.66</v>
      </c>
      <c r="G63" s="121">
        <v>6019375.1903999988</v>
      </c>
      <c r="H63" s="121">
        <v>174959.73059135998</v>
      </c>
      <c r="I63" s="121">
        <v>6120091.3760857731</v>
      </c>
      <c r="J63" s="121">
        <v>177887.15680361461</v>
      </c>
      <c r="K63" s="121">
        <v>6222492.7449904392</v>
      </c>
    </row>
    <row r="64" spans="1:11" ht="13">
      <c r="A64" t="s">
        <v>34</v>
      </c>
      <c r="B64" s="121">
        <v>6709076</v>
      </c>
      <c r="C64">
        <v>14.25</v>
      </c>
      <c r="D64" s="121">
        <v>286812999</v>
      </c>
      <c r="E64" s="121">
        <v>6670163.3591999998</v>
      </c>
      <c r="F64">
        <v>14.54</v>
      </c>
      <c r="G64" s="121">
        <v>290952525.72830397</v>
      </c>
      <c r="H64" s="121">
        <v>6781768.5325261336</v>
      </c>
      <c r="I64" s="121">
        <v>295820743.38878995</v>
      </c>
      <c r="J64" s="121">
        <v>6895241.083612361</v>
      </c>
      <c r="K64" s="121">
        <v>300770416.06717116</v>
      </c>
    </row>
    <row r="65" spans="1:11" ht="13">
      <c r="A65" t="s">
        <v>38</v>
      </c>
      <c r="B65" s="121">
        <v>927415.47786460514</v>
      </c>
      <c r="C65">
        <v>7.39</v>
      </c>
      <c r="D65" s="121">
        <v>20560801.144258294</v>
      </c>
      <c r="E65" s="121">
        <v>946242.0120652566</v>
      </c>
      <c r="F65">
        <v>7.5</v>
      </c>
      <c r="G65" s="121">
        <v>21290445.271468274</v>
      </c>
      <c r="H65" s="121">
        <v>962074.5334111324</v>
      </c>
      <c r="I65" s="121">
        <v>21646677.00175048</v>
      </c>
      <c r="J65" s="121">
        <v>978171.96450416744</v>
      </c>
      <c r="K65" s="121">
        <v>22008869.201343767</v>
      </c>
    </row>
    <row r="66" spans="1:11" ht="13">
      <c r="A66" t="s">
        <v>41</v>
      </c>
      <c r="B66" s="121">
        <v>2677007.0878917361</v>
      </c>
      <c r="C66">
        <v>7.39</v>
      </c>
      <c r="D66" s="121">
        <v>59349247.138559788</v>
      </c>
      <c r="E66" s="121">
        <v>2731350.3317759382</v>
      </c>
      <c r="F66">
        <v>7.5</v>
      </c>
      <c r="G66" s="121">
        <v>61455382.464958608</v>
      </c>
      <c r="H66" s="121">
        <v>2777051.285527213</v>
      </c>
      <c r="I66" s="121">
        <v>62483653.924362287</v>
      </c>
      <c r="J66" s="121">
        <v>2823516.9076366541</v>
      </c>
      <c r="K66" s="121">
        <v>63529130.421824709</v>
      </c>
    </row>
    <row r="67" spans="1:11" ht="13">
      <c r="A67" t="s">
        <v>45</v>
      </c>
      <c r="B67" s="121">
        <v>291852.46507572755</v>
      </c>
      <c r="C67">
        <v>7.39</v>
      </c>
      <c r="D67" s="121">
        <v>6470369.1507288795</v>
      </c>
      <c r="E67" s="121">
        <v>297777.07011676481</v>
      </c>
      <c r="F67">
        <v>7.5</v>
      </c>
      <c r="G67" s="121">
        <v>6699984.0776272081</v>
      </c>
      <c r="H67" s="121">
        <v>302759.47605395853</v>
      </c>
      <c r="I67" s="121">
        <v>6812088.2112140665</v>
      </c>
      <c r="J67" s="121">
        <v>307825.24760729336</v>
      </c>
      <c r="K67" s="121">
        <v>6926068.0711641004</v>
      </c>
    </row>
    <row r="68" spans="1:11" ht="13">
      <c r="A68" t="s">
        <v>48</v>
      </c>
      <c r="B68" s="121">
        <v>114950</v>
      </c>
      <c r="C68">
        <v>11.56</v>
      </c>
      <c r="D68" s="121">
        <v>3986466</v>
      </c>
      <c r="E68" s="121">
        <v>115271.85999999999</v>
      </c>
      <c r="F68">
        <v>11.66</v>
      </c>
      <c r="G68" s="121">
        <v>4032209.6627999991</v>
      </c>
      <c r="H68" s="121">
        <v>117200.58876151998</v>
      </c>
      <c r="I68" s="121">
        <v>4099676.5948779685</v>
      </c>
      <c r="J68" s="121">
        <v>119161.58901267772</v>
      </c>
      <c r="K68" s="121">
        <v>4168272.3836634667</v>
      </c>
    </row>
    <row r="69" spans="1:11" ht="13">
      <c r="A69" t="s">
        <v>50</v>
      </c>
      <c r="B69" s="121">
        <v>49200</v>
      </c>
      <c r="C69">
        <v>11.56</v>
      </c>
      <c r="D69" s="121">
        <v>1706256</v>
      </c>
      <c r="E69" s="121">
        <v>49337.759999999995</v>
      </c>
      <c r="F69">
        <v>11.66</v>
      </c>
      <c r="G69" s="121">
        <v>1725834.8448000001</v>
      </c>
      <c r="H69" s="121">
        <v>50163.279400319996</v>
      </c>
      <c r="I69" s="121">
        <v>1754711.5134231932</v>
      </c>
      <c r="J69" s="121">
        <v>51002.611391246151</v>
      </c>
      <c r="K69" s="121">
        <v>1784071.3464657902</v>
      </c>
    </row>
    <row r="70" spans="1:11" ht="13">
      <c r="A70" t="s">
        <v>52</v>
      </c>
      <c r="B70" s="121">
        <v>455520</v>
      </c>
      <c r="C70">
        <v>11.56</v>
      </c>
      <c r="D70" s="121">
        <v>15797433.600000001</v>
      </c>
      <c r="E70" s="121">
        <v>456795.45599999995</v>
      </c>
      <c r="F70">
        <v>11.66</v>
      </c>
      <c r="G70" s="121">
        <v>15978705.05088</v>
      </c>
      <c r="H70" s="121">
        <v>464438.55756979191</v>
      </c>
      <c r="I70" s="121">
        <v>16246060.743791323</v>
      </c>
      <c r="J70" s="121">
        <v>472209.54351504968</v>
      </c>
      <c r="K70" s="121">
        <v>16517889.832156438</v>
      </c>
    </row>
    <row r="71" spans="1:11" ht="13">
      <c r="A71" t="s">
        <v>54</v>
      </c>
      <c r="B71" s="121">
        <v>918240</v>
      </c>
      <c r="C71">
        <v>11.56</v>
      </c>
      <c r="D71" s="121">
        <v>31844563.200000003</v>
      </c>
      <c r="E71" s="121">
        <v>920811.07199999993</v>
      </c>
      <c r="F71">
        <v>11.66</v>
      </c>
      <c r="G71" s="121">
        <v>32209971.298560001</v>
      </c>
      <c r="H71" s="121">
        <v>936218.0828567039</v>
      </c>
      <c r="I71" s="121">
        <v>32748908.5383275</v>
      </c>
      <c r="J71" s="121">
        <v>951882.88381906226</v>
      </c>
      <c r="K71" s="121">
        <v>33296863.275990799</v>
      </c>
    </row>
    <row r="72" spans="1:11" ht="13">
      <c r="A72" t="s">
        <v>56</v>
      </c>
      <c r="B72" s="121">
        <v>52460</v>
      </c>
      <c r="C72">
        <v>11.56</v>
      </c>
      <c r="D72" s="121">
        <v>1819312.7999999998</v>
      </c>
      <c r="E72" s="121">
        <v>52606.887999999999</v>
      </c>
      <c r="F72">
        <v>11.66</v>
      </c>
      <c r="G72" s="121">
        <v>1840188.9422400002</v>
      </c>
      <c r="H72" s="121">
        <v>53487.106450015999</v>
      </c>
      <c r="I72" s="121">
        <v>1870978.9836215596</v>
      </c>
      <c r="J72" s="121">
        <v>54382.052715137666</v>
      </c>
      <c r="K72" s="121">
        <v>1902284.2039755154</v>
      </c>
    </row>
    <row r="73" spans="1:11" ht="13">
      <c r="A73" t="s">
        <v>58</v>
      </c>
      <c r="B73" s="121">
        <v>735440</v>
      </c>
      <c r="C73">
        <v>11.56</v>
      </c>
      <c r="D73" s="121">
        <v>25505059.200000003</v>
      </c>
      <c r="E73" s="121">
        <v>737499.23199999996</v>
      </c>
      <c r="F73">
        <v>11.66</v>
      </c>
      <c r="G73" s="121">
        <v>25797723.135359995</v>
      </c>
      <c r="H73" s="121">
        <v>749839.06914982398</v>
      </c>
      <c r="I73" s="121">
        <v>26229370.638860844</v>
      </c>
      <c r="J73" s="121">
        <v>762385.37645483878</v>
      </c>
      <c r="K73" s="121">
        <v>26668240.468390264</v>
      </c>
    </row>
    <row r="74" spans="1:11" ht="13">
      <c r="A74" t="s">
        <v>60</v>
      </c>
      <c r="B74" s="121">
        <v>8344620</v>
      </c>
      <c r="C74">
        <v>11.56</v>
      </c>
      <c r="D74" s="121">
        <v>289391421.60000002</v>
      </c>
      <c r="E74" s="121">
        <v>8367984.9359999988</v>
      </c>
      <c r="F74">
        <v>11.66</v>
      </c>
      <c r="G74" s="121">
        <v>292712113.06127995</v>
      </c>
      <c r="H74" s="121">
        <v>8507998.0599491503</v>
      </c>
      <c r="I74" s="121">
        <v>297609772.1370213</v>
      </c>
      <c r="J74" s="121">
        <v>8650353.8834882192</v>
      </c>
      <c r="K74" s="121">
        <v>302589378.84441793</v>
      </c>
    </row>
    <row r="75" spans="1:11" ht="13">
      <c r="A75" t="s">
        <v>62</v>
      </c>
      <c r="B75" s="121">
        <v>10666560</v>
      </c>
      <c r="C75">
        <v>11.56</v>
      </c>
      <c r="D75" s="121">
        <v>369916300.80000001</v>
      </c>
      <c r="E75" s="121">
        <v>10696426.367999999</v>
      </c>
      <c r="F75">
        <v>11.66</v>
      </c>
      <c r="G75" s="121">
        <v>374160994.35263997</v>
      </c>
      <c r="H75" s="121">
        <v>10875398.973989375</v>
      </c>
      <c r="I75" s="121">
        <v>380421456.11014837</v>
      </c>
      <c r="J75" s="121">
        <v>11057366.149622165</v>
      </c>
      <c r="K75" s="121">
        <v>386786667.91378331</v>
      </c>
    </row>
    <row r="76" spans="1:11" ht="13">
      <c r="A76" t="s">
        <v>64</v>
      </c>
      <c r="B76" s="121">
        <v>516450</v>
      </c>
      <c r="C76">
        <v>11.56</v>
      </c>
      <c r="D76" s="121">
        <v>17910486</v>
      </c>
      <c r="E76" s="121">
        <v>517896.05999999994</v>
      </c>
      <c r="F76">
        <v>11.66</v>
      </c>
      <c r="G76" s="121">
        <v>18116004.178799998</v>
      </c>
      <c r="H76" s="121">
        <v>526561.49687591987</v>
      </c>
      <c r="I76" s="121">
        <v>18419121.160719678</v>
      </c>
      <c r="J76" s="121">
        <v>535371.92384164769</v>
      </c>
      <c r="K76" s="121">
        <v>18727309.895980835</v>
      </c>
    </row>
    <row r="77" spans="1:11" ht="13">
      <c r="A77" t="s">
        <v>66</v>
      </c>
      <c r="B77" s="121">
        <v>338100</v>
      </c>
      <c r="C77">
        <v>11.56</v>
      </c>
      <c r="D77" s="121">
        <v>11725308</v>
      </c>
      <c r="E77" s="121">
        <v>339046.68</v>
      </c>
      <c r="F77">
        <v>11.66</v>
      </c>
      <c r="G77" s="121">
        <v>11859852.8664</v>
      </c>
      <c r="H77" s="121">
        <v>344719.60904975998</v>
      </c>
      <c r="I77" s="121">
        <v>12058291.924560603</v>
      </c>
      <c r="J77" s="121">
        <v>350487.45754838054</v>
      </c>
      <c r="K77" s="121">
        <v>12260051.265042352</v>
      </c>
    </row>
    <row r="78" spans="1:11" ht="13">
      <c r="A78" t="s">
        <v>68</v>
      </c>
      <c r="B78" s="121">
        <v>4845639.9999999991</v>
      </c>
      <c r="C78">
        <v>9.7100000000000009</v>
      </c>
      <c r="D78" s="121">
        <v>141153493.19999999</v>
      </c>
      <c r="E78" s="121">
        <v>5031712.5759999994</v>
      </c>
      <c r="F78">
        <v>9.74</v>
      </c>
      <c r="G78" s="121">
        <v>147026641.47071999</v>
      </c>
      <c r="H78" s="121">
        <v>5115903.1908216309</v>
      </c>
      <c r="I78" s="121">
        <v>149486691.23580807</v>
      </c>
      <c r="J78" s="121">
        <v>5201502.4830104578</v>
      </c>
      <c r="K78" s="121">
        <v>151987902.55356559</v>
      </c>
    </row>
    <row r="79" spans="1:11" ht="13">
      <c r="A79" t="s">
        <v>72</v>
      </c>
      <c r="B79" s="121">
        <v>850000</v>
      </c>
      <c r="C79">
        <v>9.7100000000000009</v>
      </c>
      <c r="D79" s="121">
        <v>24760500.000000004</v>
      </c>
      <c r="E79" s="121">
        <v>882640</v>
      </c>
      <c r="F79">
        <v>9.74</v>
      </c>
      <c r="G79" s="121">
        <v>25790740.799999997</v>
      </c>
      <c r="H79" s="121">
        <v>897408.33247999998</v>
      </c>
      <c r="I79" s="121">
        <v>26222271.475065604</v>
      </c>
      <c r="J79" s="121">
        <v>912423.7686990553</v>
      </c>
      <c r="K79" s="121">
        <v>26661022.5213864</v>
      </c>
    </row>
    <row r="80" spans="1:11" ht="13">
      <c r="A80" t="s">
        <v>74</v>
      </c>
      <c r="B80" s="121">
        <v>528120</v>
      </c>
      <c r="C80">
        <v>11.56</v>
      </c>
      <c r="D80" s="121">
        <v>18315201.600000001</v>
      </c>
      <c r="E80" s="121">
        <v>529598.73599999992</v>
      </c>
      <c r="F80">
        <v>11.66</v>
      </c>
      <c r="G80" s="121">
        <v>18525363.785279997</v>
      </c>
      <c r="H80" s="121">
        <v>538459.98205075192</v>
      </c>
      <c r="I80" s="121">
        <v>18835330.172135301</v>
      </c>
      <c r="J80" s="121">
        <v>547469.49447042507</v>
      </c>
      <c r="K80" s="121">
        <v>19150482.916575469</v>
      </c>
    </row>
    <row r="81" spans="1:11" ht="13">
      <c r="A81" t="s">
        <v>76</v>
      </c>
      <c r="B81" s="121">
        <v>3678080</v>
      </c>
      <c r="C81">
        <v>11.56</v>
      </c>
      <c r="D81" s="121">
        <v>127555814.40000001</v>
      </c>
      <c r="E81" s="121">
        <v>3688378.6239999998</v>
      </c>
      <c r="F81">
        <v>11.66</v>
      </c>
      <c r="G81" s="121">
        <v>129019484.26751998</v>
      </c>
      <c r="H81" s="121">
        <v>3750092.5751367677</v>
      </c>
      <c r="I81" s="121">
        <v>131178238.27828413</v>
      </c>
      <c r="J81" s="121">
        <v>3812839.1241039559</v>
      </c>
      <c r="K81" s="121">
        <v>133373112.56115636</v>
      </c>
    </row>
    <row r="82" spans="1:11" ht="13">
      <c r="A82" t="s">
        <v>78</v>
      </c>
      <c r="B82" s="121">
        <v>5000000</v>
      </c>
      <c r="C82">
        <v>9.7100000000000009</v>
      </c>
      <c r="D82" s="121">
        <v>145650000.00000003</v>
      </c>
      <c r="E82" s="121">
        <v>5192000</v>
      </c>
      <c r="F82">
        <v>9.74</v>
      </c>
      <c r="G82" s="121">
        <v>151710240</v>
      </c>
      <c r="H82" s="121">
        <v>5278872.5439999998</v>
      </c>
      <c r="I82" s="121">
        <v>154248655.73568001</v>
      </c>
      <c r="J82" s="121">
        <v>5367198.6394062079</v>
      </c>
      <c r="K82" s="121">
        <v>156829544.24344939</v>
      </c>
    </row>
    <row r="83" spans="1:11" ht="13">
      <c r="A83" t="s">
        <v>81</v>
      </c>
      <c r="B83" s="121">
        <v>56700</v>
      </c>
      <c r="C83">
        <v>11.56</v>
      </c>
      <c r="D83" s="121">
        <v>1966356</v>
      </c>
      <c r="E83" s="121">
        <v>56858.759999999995</v>
      </c>
      <c r="F83">
        <v>11.66</v>
      </c>
      <c r="G83" s="121">
        <v>1988919.4247999999</v>
      </c>
      <c r="H83" s="121">
        <v>57810.120772319991</v>
      </c>
      <c r="I83" s="121">
        <v>2022198.0246157532</v>
      </c>
      <c r="J83" s="121">
        <v>58777.39971308245</v>
      </c>
      <c r="K83" s="121">
        <v>2056033.4419636242</v>
      </c>
    </row>
    <row r="84" spans="1:11" ht="13">
      <c r="A84" t="s">
        <v>83</v>
      </c>
      <c r="B84" s="121">
        <v>138030</v>
      </c>
      <c r="C84">
        <v>11.56</v>
      </c>
      <c r="D84" s="121">
        <v>4786880.4000000004</v>
      </c>
      <c r="E84" s="121">
        <v>138416.484</v>
      </c>
      <c r="F84">
        <v>11.66</v>
      </c>
      <c r="G84" s="121">
        <v>4841808.61032</v>
      </c>
      <c r="H84" s="121">
        <v>140732.46861028799</v>
      </c>
      <c r="I84" s="121">
        <v>4922821.7519878745</v>
      </c>
      <c r="J84" s="121">
        <v>143087.20427507532</v>
      </c>
      <c r="K84" s="121">
        <v>5005190.4055421352</v>
      </c>
    </row>
    <row r="85" spans="1:11" ht="13">
      <c r="A85" t="s">
        <v>85</v>
      </c>
      <c r="B85" s="121">
        <v>83520</v>
      </c>
      <c r="C85">
        <v>11.56</v>
      </c>
      <c r="D85" s="121">
        <v>2896473.6</v>
      </c>
      <c r="E85" s="121">
        <v>83753.856</v>
      </c>
      <c r="F85">
        <v>11.66</v>
      </c>
      <c r="G85" s="121">
        <v>2929709.8828800004</v>
      </c>
      <c r="H85" s="121">
        <v>85155.225518591993</v>
      </c>
      <c r="I85" s="121">
        <v>2978729.7886403478</v>
      </c>
      <c r="J85" s="121">
        <v>86580.042751969071</v>
      </c>
      <c r="K85" s="121">
        <v>3028569.8954638783</v>
      </c>
    </row>
    <row r="86" spans="1:11" ht="13">
      <c r="A86" t="s">
        <v>87</v>
      </c>
      <c r="B86" s="121">
        <v>30090</v>
      </c>
      <c r="C86">
        <v>11.56</v>
      </c>
      <c r="D86" s="121">
        <v>1043521.2000000001</v>
      </c>
      <c r="E86" s="121">
        <v>30174.251999999997</v>
      </c>
      <c r="F86">
        <v>11.66</v>
      </c>
      <c r="G86" s="121">
        <v>1055495.3349599999</v>
      </c>
      <c r="H86" s="121">
        <v>30679.127584463997</v>
      </c>
      <c r="I86" s="121">
        <v>1073155.8829045505</v>
      </c>
      <c r="J86" s="121">
        <v>31192.450747207247</v>
      </c>
      <c r="K86" s="121">
        <v>1091111.9271373095</v>
      </c>
    </row>
    <row r="87" spans="1:11" ht="13">
      <c r="A87" t="s">
        <v>89</v>
      </c>
      <c r="B87" s="121">
        <v>8180311.035572974</v>
      </c>
      <c r="C87">
        <v>7.39</v>
      </c>
      <c r="D87" s="121">
        <v>181357495.65865281</v>
      </c>
      <c r="E87" s="121">
        <v>8346371.3495951053</v>
      </c>
      <c r="F87">
        <v>7.5</v>
      </c>
      <c r="G87" s="121">
        <v>187793355.36588988</v>
      </c>
      <c r="H87" s="121">
        <v>8486022.83501653</v>
      </c>
      <c r="I87" s="121">
        <v>190935513.78787193</v>
      </c>
      <c r="J87" s="121">
        <v>8628010.9690920264</v>
      </c>
      <c r="K87" s="121">
        <v>194130246.80457059</v>
      </c>
    </row>
    <row r="88" spans="1:11" ht="13">
      <c r="A88" t="s">
        <v>92</v>
      </c>
      <c r="B88" s="121">
        <v>2750000</v>
      </c>
      <c r="C88">
        <v>11.56</v>
      </c>
      <c r="D88" s="121">
        <v>95370000</v>
      </c>
      <c r="E88" s="121">
        <v>2757699.9999999995</v>
      </c>
      <c r="F88">
        <v>11.66</v>
      </c>
      <c r="G88" s="121">
        <v>96464345.999999985</v>
      </c>
      <c r="H88" s="121">
        <v>2803841.8363999994</v>
      </c>
      <c r="I88" s="121">
        <v>98078387.437271982</v>
      </c>
      <c r="J88" s="121">
        <v>2850755.7180066439</v>
      </c>
      <c r="K88" s="121">
        <v>99719435.015872419</v>
      </c>
    </row>
    <row r="89" spans="1:11" ht="13">
      <c r="A89" t="s">
        <v>94</v>
      </c>
      <c r="B89" s="121">
        <v>1263190</v>
      </c>
      <c r="C89">
        <v>9.7100000000000009</v>
      </c>
      <c r="D89" s="121">
        <v>36796724.700000003</v>
      </c>
      <c r="E89" s="121">
        <v>1311696.496</v>
      </c>
      <c r="F89">
        <v>9.74</v>
      </c>
      <c r="G89" s="121">
        <v>38327771.613120005</v>
      </c>
      <c r="H89" s="121">
        <v>1333643.801771072</v>
      </c>
      <c r="I89" s="121">
        <v>38969071.887750722</v>
      </c>
      <c r="J89" s="121">
        <v>1355958.3298623054</v>
      </c>
      <c r="K89" s="121">
        <v>39621102.398576565</v>
      </c>
    </row>
    <row r="90" spans="1:11" ht="13">
      <c r="A90" t="s">
        <v>98</v>
      </c>
      <c r="B90" s="121">
        <v>1962668.4164191429</v>
      </c>
      <c r="C90">
        <v>11.56</v>
      </c>
      <c r="D90" s="121">
        <v>68065340.681415871</v>
      </c>
      <c r="E90" s="121">
        <v>1968163.8879851163</v>
      </c>
      <c r="F90">
        <v>11.66</v>
      </c>
      <c r="G90" s="121">
        <v>68846372.801719368</v>
      </c>
      <c r="H90" s="121">
        <v>2001095.2061588832</v>
      </c>
      <c r="I90" s="121">
        <v>69998310.311437741</v>
      </c>
      <c r="J90" s="121">
        <v>2034577.5311483336</v>
      </c>
      <c r="K90" s="121">
        <v>71169522.039568707</v>
      </c>
    </row>
    <row r="91" spans="1:11" ht="13">
      <c r="A91" t="s">
        <v>102</v>
      </c>
      <c r="B91" s="121">
        <v>1733450</v>
      </c>
      <c r="C91">
        <v>11.56</v>
      </c>
      <c r="D91" s="121">
        <v>60116046</v>
      </c>
      <c r="E91" s="121">
        <v>1738303.66</v>
      </c>
      <c r="F91">
        <v>11.66</v>
      </c>
      <c r="G91" s="121">
        <v>60805862.026799999</v>
      </c>
      <c r="H91" s="121">
        <v>1767388.9568391198</v>
      </c>
      <c r="I91" s="121">
        <v>61823265.710232407</v>
      </c>
      <c r="J91" s="121">
        <v>1796960.9088649519</v>
      </c>
      <c r="K91" s="121">
        <v>62857692.592096016</v>
      </c>
    </row>
    <row r="92" spans="1:11" ht="13">
      <c r="A92" t="s">
        <v>104</v>
      </c>
      <c r="B92" s="121">
        <v>692310</v>
      </c>
      <c r="C92">
        <v>11.56</v>
      </c>
      <c r="D92" s="121">
        <v>24009310.800000001</v>
      </c>
      <c r="E92" s="121">
        <v>694248.46799999999</v>
      </c>
      <c r="F92">
        <v>11.66</v>
      </c>
      <c r="G92" s="121">
        <v>24284811.410640001</v>
      </c>
      <c r="H92" s="121">
        <v>705864.63336657593</v>
      </c>
      <c r="I92" s="121">
        <v>24691144.875162825</v>
      </c>
      <c r="J92" s="121">
        <v>717675.16041206545</v>
      </c>
      <c r="K92" s="121">
        <v>25104277.111214049</v>
      </c>
    </row>
    <row r="93" spans="1:11" ht="13">
      <c r="A93" t="s">
        <v>106</v>
      </c>
      <c r="B93" s="121">
        <v>464000</v>
      </c>
      <c r="C93">
        <v>11.56</v>
      </c>
      <c r="D93" s="121">
        <v>16091520</v>
      </c>
      <c r="E93" s="121">
        <v>465299.19999999995</v>
      </c>
      <c r="F93">
        <v>11.66</v>
      </c>
      <c r="G93" s="121">
        <v>16276166.015999999</v>
      </c>
      <c r="H93" s="121">
        <v>473084.58621439995</v>
      </c>
      <c r="I93" s="121">
        <v>16548498.82577971</v>
      </c>
      <c r="J93" s="121">
        <v>481000.2375109393</v>
      </c>
      <c r="K93" s="121">
        <v>16825388.308132656</v>
      </c>
    </row>
    <row r="94" spans="1:11" ht="13">
      <c r="A94" t="s">
        <v>108</v>
      </c>
      <c r="B94" s="121">
        <v>184877.99999999997</v>
      </c>
      <c r="C94">
        <v>11.56</v>
      </c>
      <c r="D94" s="121">
        <v>6411569.0399999991</v>
      </c>
      <c r="E94" s="121">
        <v>185395.65839999996</v>
      </c>
      <c r="F94">
        <v>11.66</v>
      </c>
      <c r="G94" s="121">
        <v>6485140.1308319978</v>
      </c>
      <c r="H94" s="121">
        <v>188497.69855634874</v>
      </c>
      <c r="I94" s="121">
        <v>6593649.4955010787</v>
      </c>
      <c r="J94" s="121">
        <v>191651.64204859355</v>
      </c>
      <c r="K94" s="121">
        <v>6703974.4388598017</v>
      </c>
    </row>
    <row r="95" spans="1:11" ht="13">
      <c r="A95" t="s">
        <v>112</v>
      </c>
      <c r="B95" s="121">
        <v>446472</v>
      </c>
      <c r="C95">
        <v>9.7100000000000009</v>
      </c>
      <c r="D95" s="121">
        <v>13005729.359999999</v>
      </c>
      <c r="E95" s="121">
        <v>463616.52480000001</v>
      </c>
      <c r="F95">
        <v>9.74</v>
      </c>
      <c r="G95" s="121">
        <v>13546874.854656</v>
      </c>
      <c r="H95" s="121">
        <v>471373.75649295357</v>
      </c>
      <c r="I95" s="121">
        <v>13773541.164724104</v>
      </c>
      <c r="J95" s="121">
        <v>479260.78218659369</v>
      </c>
      <c r="K95" s="121">
        <v>14004000.055492267</v>
      </c>
    </row>
    <row r="96" spans="1:11" ht="13">
      <c r="A96" t="s">
        <v>115</v>
      </c>
      <c r="B96" s="121">
        <v>189420</v>
      </c>
      <c r="C96">
        <v>11.56</v>
      </c>
      <c r="D96" s="121">
        <v>6569085.6000000006</v>
      </c>
      <c r="E96" s="121">
        <v>189950.37599999999</v>
      </c>
      <c r="F96">
        <v>11.66</v>
      </c>
      <c r="G96" s="121">
        <v>6644464.1524799997</v>
      </c>
      <c r="H96" s="121">
        <v>193128.62569123198</v>
      </c>
      <c r="I96" s="121">
        <v>6755639.3266792949</v>
      </c>
      <c r="J96" s="121">
        <v>196360.05385629766</v>
      </c>
      <c r="K96" s="121">
        <v>6868674.6838932913</v>
      </c>
    </row>
    <row r="97" spans="1:11" ht="13">
      <c r="A97" t="s">
        <v>117</v>
      </c>
      <c r="B97" s="121">
        <v>92340</v>
      </c>
      <c r="C97">
        <v>11.56</v>
      </c>
      <c r="D97" s="121">
        <v>3202351.2</v>
      </c>
      <c r="E97" s="121">
        <v>92598.551999999996</v>
      </c>
      <c r="F97">
        <v>11.66</v>
      </c>
      <c r="G97" s="121">
        <v>3239097.3489600001</v>
      </c>
      <c r="H97" s="121">
        <v>94147.910972063997</v>
      </c>
      <c r="I97" s="121">
        <v>3293293.9258027989</v>
      </c>
      <c r="J97" s="121">
        <v>95723.193818448563</v>
      </c>
      <c r="K97" s="121">
        <v>3348397.3197693303</v>
      </c>
    </row>
    <row r="98" spans="1:11" ht="13">
      <c r="A98" t="s">
        <v>119</v>
      </c>
      <c r="B98" s="121">
        <v>349000</v>
      </c>
      <c r="C98">
        <v>11.56</v>
      </c>
      <c r="D98" s="121">
        <v>12103320</v>
      </c>
      <c r="E98" s="121">
        <v>349977.19999999995</v>
      </c>
      <c r="F98">
        <v>11.66</v>
      </c>
      <c r="G98" s="121">
        <v>12242202.455999998</v>
      </c>
      <c r="H98" s="121">
        <v>355833.01851039997</v>
      </c>
      <c r="I98" s="121">
        <v>12447038.987493791</v>
      </c>
      <c r="J98" s="121">
        <v>361786.81657611596</v>
      </c>
      <c r="K98" s="121">
        <v>12655302.843832538</v>
      </c>
    </row>
    <row r="99" spans="1:11" ht="13">
      <c r="A99" t="s">
        <v>122</v>
      </c>
      <c r="B99" s="121">
        <v>4002919.9999999995</v>
      </c>
      <c r="C99">
        <v>9.7100000000000009</v>
      </c>
      <c r="D99" s="121">
        <v>116605059.59999999</v>
      </c>
      <c r="E99" s="121">
        <v>4156632.1279999996</v>
      </c>
      <c r="F99">
        <v>9.74</v>
      </c>
      <c r="G99" s="121">
        <v>121456790.78015998</v>
      </c>
      <c r="H99" s="121">
        <v>4226180.8967656959</v>
      </c>
      <c r="I99" s="121">
        <v>123489005.80349363</v>
      </c>
      <c r="J99" s="121">
        <v>4296893.3555303793</v>
      </c>
      <c r="K99" s="121">
        <v>125555223.84859769</v>
      </c>
    </row>
    <row r="100" spans="1:11" ht="13">
      <c r="A100" t="s">
        <v>125</v>
      </c>
      <c r="B100" s="121">
        <v>4762560</v>
      </c>
      <c r="C100">
        <v>11.56</v>
      </c>
      <c r="D100" s="121">
        <v>165165580.80000001</v>
      </c>
      <c r="E100" s="121">
        <v>4775895.1679999996</v>
      </c>
      <c r="F100">
        <v>11.66</v>
      </c>
      <c r="G100" s="121">
        <v>167060812.97663999</v>
      </c>
      <c r="H100" s="121">
        <v>4855805.4459509756</v>
      </c>
      <c r="I100" s="121">
        <v>169856074.49936512</v>
      </c>
      <c r="J100" s="121">
        <v>4937052.7826726269</v>
      </c>
      <c r="K100" s="121">
        <v>172698106.33788848</v>
      </c>
    </row>
    <row r="101" spans="1:11" ht="13">
      <c r="A101" t="s">
        <v>127</v>
      </c>
      <c r="B101" s="121">
        <v>1713260</v>
      </c>
      <c r="C101">
        <v>11.56</v>
      </c>
      <c r="D101" s="121">
        <v>59415856.800000004</v>
      </c>
      <c r="E101" s="121">
        <v>1718057.1279999998</v>
      </c>
      <c r="F101">
        <v>11.66</v>
      </c>
      <c r="G101" s="121">
        <v>60097638.337439999</v>
      </c>
      <c r="H101" s="121">
        <v>1746803.6598656958</v>
      </c>
      <c r="I101" s="121">
        <v>61103192.022102043</v>
      </c>
      <c r="J101" s="121">
        <v>1776031.1787025684</v>
      </c>
      <c r="K101" s="121">
        <v>62125570.631015837</v>
      </c>
    </row>
    <row r="102" spans="1:11" ht="13">
      <c r="A102" t="s">
        <v>129</v>
      </c>
      <c r="B102" s="121">
        <v>1428631.18728</v>
      </c>
      <c r="C102">
        <v>11.56</v>
      </c>
      <c r="D102" s="121">
        <v>49544929.5748704</v>
      </c>
      <c r="E102" s="121">
        <v>1432631.3546043839</v>
      </c>
      <c r="F102">
        <v>11.66</v>
      </c>
      <c r="G102" s="121">
        <v>50113444.78406135</v>
      </c>
      <c r="H102" s="121">
        <v>1456602.1424296245</v>
      </c>
      <c r="I102" s="121">
        <v>50951942.942188263</v>
      </c>
      <c r="J102" s="121">
        <v>1480974.0094767569</v>
      </c>
      <c r="K102" s="121">
        <v>51804470.851496965</v>
      </c>
    </row>
    <row r="103" spans="1:11" ht="13">
      <c r="A103" t="s">
        <v>133</v>
      </c>
      <c r="B103" s="121">
        <v>3081299.9999999995</v>
      </c>
      <c r="C103">
        <v>11.56</v>
      </c>
      <c r="D103" s="121">
        <v>106859483.99999997</v>
      </c>
      <c r="E103" s="121">
        <v>3089927.6399999992</v>
      </c>
      <c r="F103">
        <v>11.66</v>
      </c>
      <c r="G103" s="121">
        <v>108085668.84719998</v>
      </c>
      <c r="H103" s="121">
        <v>3141628.3092724793</v>
      </c>
      <c r="I103" s="121">
        <v>109894158.25835133</v>
      </c>
      <c r="J103" s="121">
        <v>3194194.0341432262</v>
      </c>
      <c r="K103" s="121">
        <v>111732907.31433004</v>
      </c>
    </row>
    <row r="104" spans="1:11" ht="13">
      <c r="A104" t="s">
        <v>136</v>
      </c>
      <c r="B104" s="121">
        <v>425992.73123775568</v>
      </c>
      <c r="C104">
        <v>11.56</v>
      </c>
      <c r="D104" s="121">
        <v>14773427.919325367</v>
      </c>
      <c r="E104" s="121">
        <v>427185.51088522136</v>
      </c>
      <c r="F104">
        <v>11.66</v>
      </c>
      <c r="G104" s="121">
        <v>14942949.170765044</v>
      </c>
      <c r="H104" s="121">
        <v>434333.17885335285</v>
      </c>
      <c r="I104" s="121">
        <v>15192974.596290283</v>
      </c>
      <c r="J104" s="121">
        <v>441600.44160192716</v>
      </c>
      <c r="K104" s="121">
        <v>15447183.447235413</v>
      </c>
    </row>
    <row r="105" spans="1:11" ht="13">
      <c r="A105" t="s">
        <v>139</v>
      </c>
      <c r="B105" s="121">
        <v>12716400</v>
      </c>
      <c r="C105">
        <v>11.56</v>
      </c>
      <c r="D105" s="121">
        <v>441004752</v>
      </c>
      <c r="E105" s="121">
        <v>12752005.919999998</v>
      </c>
      <c r="F105">
        <v>11.66</v>
      </c>
      <c r="G105" s="121">
        <v>446065167.08159995</v>
      </c>
      <c r="H105" s="121">
        <v>12965372.483053438</v>
      </c>
      <c r="I105" s="121">
        <v>453528729.45720923</v>
      </c>
      <c r="J105" s="121">
        <v>13182309.095439889</v>
      </c>
      <c r="K105" s="121">
        <v>461117172.15848732</v>
      </c>
    </row>
    <row r="106" spans="1:11" ht="13">
      <c r="A106" t="s">
        <v>141</v>
      </c>
      <c r="B106" s="121">
        <v>67670924</v>
      </c>
      <c r="C106">
        <v>14.25</v>
      </c>
      <c r="D106" s="121">
        <v>2892932001</v>
      </c>
      <c r="E106" s="121">
        <v>67278432.640799999</v>
      </c>
      <c r="F106">
        <v>14.54</v>
      </c>
      <c r="G106" s="121">
        <v>2934685231.7916961</v>
      </c>
      <c r="H106" s="121">
        <v>68404135.375745863</v>
      </c>
      <c r="I106" s="121">
        <v>2983788385.0900345</v>
      </c>
      <c r="J106" s="121">
        <v>69548673.368852839</v>
      </c>
      <c r="K106" s="121">
        <v>3033713132.3493609</v>
      </c>
    </row>
    <row r="107" spans="1:11" ht="13">
      <c r="A107" t="s">
        <v>142</v>
      </c>
      <c r="B107" s="121">
        <v>316019.99999999994</v>
      </c>
      <c r="C107">
        <v>9.7100000000000009</v>
      </c>
      <c r="D107" s="121">
        <v>9205662.5999999996</v>
      </c>
      <c r="E107" s="121">
        <v>328155.16799999995</v>
      </c>
      <c r="F107">
        <v>9.74</v>
      </c>
      <c r="G107" s="121">
        <v>9588694.0089599993</v>
      </c>
      <c r="H107" s="121">
        <v>333645.86027097591</v>
      </c>
      <c r="I107" s="121">
        <v>9749132.0371179171</v>
      </c>
      <c r="J107" s="121">
        <v>339228.4228050299</v>
      </c>
      <c r="K107" s="121">
        <v>9912254.5143629741</v>
      </c>
    </row>
  </sheetData>
  <hyperlinks>
    <hyperlink ref="E3" r:id="rId1" xr:uid="{00000000-0004-0000-0500-000000000000}"/>
    <hyperlink ref="E7" r:id="rId2" xr:uid="{00000000-0004-0000-0500-000001000000}"/>
    <hyperlink ref="G7" r:id="rId3" xr:uid="{00000000-0004-0000-0500-000002000000}"/>
    <hyperlink ref="E9" r:id="rId4" xr:uid="{00000000-0004-0000-0500-000003000000}"/>
    <hyperlink ref="E13" r:id="rId5" xr:uid="{00000000-0004-0000-0500-000004000000}"/>
    <hyperlink ref="E14" r:id="rId6" xr:uid="{00000000-0004-0000-0500-000005000000}"/>
    <hyperlink ref="G14" r:id="rId7" location=":~:text=Given%20the%20fact%20that%20Netflix,number%20that%20will%20undoubtedly%20increase." xr:uid="{00000000-0004-0000-0500-000006000000}"/>
    <hyperlink ref="G15" r:id="rId8" xr:uid="{00000000-0004-0000-0500-000007000000}"/>
    <hyperlink ref="E16" r:id="rId9" xr:uid="{00000000-0004-0000-0500-000008000000}"/>
    <hyperlink ref="G16" r:id="rId10" xr:uid="{00000000-0004-0000-0500-000009000000}"/>
    <hyperlink ref="G17" r:id="rId11" xr:uid="{00000000-0004-0000-0500-00000A000000}"/>
    <hyperlink ref="G18" r:id="rId12" xr:uid="{00000000-0004-0000-0500-00000B000000}"/>
    <hyperlink ref="I18" r:id="rId13" location=":~:text=Out%20of%20the%20countries%20in,thousand%20and%20286%20thousand%2C%20respectively." xr:uid="{00000000-0004-0000-0500-00000C000000}"/>
    <hyperlink ref="K18" r:id="rId14" xr:uid="{00000000-0004-0000-0500-00000D000000}"/>
    <hyperlink ref="G19" r:id="rId15" location=":~:text=DSTV%20estimates%20Netflix%20has%20between,6.6%20million%20subscribers%20last%20year." xr:uid="{00000000-0004-0000-0500-00000E000000}"/>
    <hyperlink ref="I19" r:id="rId16" xr:uid="{00000000-0004-0000-0500-00000F000000}"/>
    <hyperlink ref="E21" r:id="rId17" xr:uid="{00000000-0004-0000-0500-000010000000}"/>
    <hyperlink ref="G22" r:id="rId18" location=":~:text=Out%20of%20the%20countries%20in,thousand%20and%20286%20thousand%2C%20respectively." xr:uid="{00000000-0004-0000-0500-000011000000}"/>
    <hyperlink ref="G23" r:id="rId19" xr:uid="{00000000-0004-0000-0500-000012000000}"/>
    <hyperlink ref="G25" r:id="rId20" xr:uid="{00000000-0004-0000-0500-000013000000}"/>
    <hyperlink ref="G26" r:id="rId21" xr:uid="{00000000-0004-0000-0500-000014000000}"/>
    <hyperlink ref="I26" r:id="rId22" xr:uid="{00000000-0004-0000-0500-000015000000}"/>
    <hyperlink ref="G27" r:id="rId23" xr:uid="{00000000-0004-0000-0500-000016000000}"/>
    <hyperlink ref="G29" r:id="rId24" xr:uid="{00000000-0004-0000-0500-000017000000}"/>
    <hyperlink ref="I29" r:id="rId25" xr:uid="{00000000-0004-0000-0500-000018000000}"/>
    <hyperlink ref="E30" r:id="rId26" xr:uid="{00000000-0004-0000-0500-000019000000}"/>
    <hyperlink ref="G30" r:id="rId27" xr:uid="{00000000-0004-0000-0500-00001A000000}"/>
    <hyperlink ref="E32" r:id="rId28" xr:uid="{00000000-0004-0000-0500-00001B000000}"/>
    <hyperlink ref="C33" r:id="rId29" xr:uid="{00000000-0004-0000-0500-00001C000000}"/>
    <hyperlink ref="E33" r:id="rId30" xr:uid="{00000000-0004-0000-05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Subsciber Figures by Country</vt:lpstr>
      <vt:lpstr>New Figures (end of 2020)</vt:lpstr>
      <vt:lpstr>Region-level Netflix data</vt:lpstr>
      <vt:lpstr>Population and Household Figure</vt:lpstr>
      <vt:lpstr>Sheet4</vt:lpstr>
      <vt:lpstr>Other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2022-03-30T11:32:17Z</dcterms:modified>
</cp:coreProperties>
</file>