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workbookProtection workbookPassword="8385" lockStructure="1"/>
  <bookViews>
    <workbookView xWindow="240" yWindow="75" windowWidth="13275" windowHeight="10230"/>
  </bookViews>
  <sheets>
    <sheet name="GanttChart" sheetId="13" r:id="rId1"/>
    <sheet name="©" sheetId="11" state="veryHidden" r:id="rId2"/>
    <sheet name="TermsOfUse" sheetId="10" r:id="rId3"/>
  </sheets>
  <definedNames>
    <definedName name="helpRow">GanttChart!$A$46</definedName>
    <definedName name="_xlnm.Print_Area" localSheetId="0">GanttChart!$A$3:$IO$34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D10" i="13" l="1"/>
  <c r="F10" i="13"/>
  <c r="E10" i="13"/>
  <c r="E16" i="13"/>
  <c r="D16" i="13"/>
  <c r="F16" i="13" s="1"/>
  <c r="F26" i="13"/>
  <c r="E26" i="13"/>
  <c r="D26" i="13"/>
  <c r="I29" i="13"/>
  <c r="J29" i="13" s="1"/>
  <c r="H29" i="13"/>
  <c r="E29" i="13"/>
  <c r="E21" i="13"/>
  <c r="E20" i="13"/>
  <c r="E19" i="13"/>
  <c r="H19" i="13" s="1"/>
  <c r="E18" i="13"/>
  <c r="I20" i="13"/>
  <c r="J20" i="13" s="1"/>
  <c r="H20" i="13"/>
  <c r="I19" i="13"/>
  <c r="J19" i="13" s="1"/>
  <c r="I21" i="13"/>
  <c r="J21" i="13" s="1"/>
  <c r="H21" i="13"/>
  <c r="E17" i="13"/>
  <c r="H17" i="13" s="1"/>
  <c r="I17" i="13"/>
  <c r="J17" i="13" s="1"/>
  <c r="I24" i="13"/>
  <c r="J24" i="13" s="1"/>
  <c r="E24" i="13"/>
  <c r="H24" i="13" s="1"/>
  <c r="I23" i="13"/>
  <c r="J23" i="13" s="1"/>
  <c r="E23" i="13"/>
  <c r="H23" i="13" s="1"/>
  <c r="I22" i="13"/>
  <c r="J22" i="13" s="1"/>
  <c r="E22" i="13"/>
  <c r="H22" i="13" s="1"/>
  <c r="I33" i="13" l="1"/>
  <c r="J33" i="13" s="1"/>
  <c r="E33" i="13"/>
  <c r="H33" i="13" s="1"/>
  <c r="I32" i="13"/>
  <c r="J32" i="13" s="1"/>
  <c r="E32" i="13"/>
  <c r="H32" i="13" s="1"/>
  <c r="I28" i="13"/>
  <c r="J28" i="13" s="1"/>
  <c r="E28" i="13"/>
  <c r="H28" i="13" s="1"/>
  <c r="I18" i="13"/>
  <c r="J18" i="13" s="1"/>
  <c r="H18" i="13"/>
  <c r="G10" i="13" l="1"/>
  <c r="G16" i="13"/>
  <c r="I15" i="13"/>
  <c r="J15" i="13" s="1"/>
  <c r="E15" i="13"/>
  <c r="H15" i="13" s="1"/>
  <c r="I14" i="13"/>
  <c r="J14" i="13" s="1"/>
  <c r="E14" i="13"/>
  <c r="H14" i="13" s="1"/>
  <c r="I13" i="13"/>
  <c r="J13" i="13" s="1"/>
  <c r="E13" i="13"/>
  <c r="H13" i="13" s="1"/>
  <c r="I12" i="13"/>
  <c r="J12" i="13" s="1"/>
  <c r="E12" i="13"/>
  <c r="H12" i="13" s="1"/>
  <c r="I11" i="13"/>
  <c r="J11" i="13" s="1"/>
  <c r="E11" i="13"/>
  <c r="H11" i="13" s="1"/>
  <c r="G26" i="13"/>
  <c r="E30" i="13"/>
  <c r="H30" i="13" s="1"/>
  <c r="I30" i="13"/>
  <c r="J30" i="13" s="1"/>
  <c r="E27" i="13"/>
  <c r="H27" i="13" s="1"/>
  <c r="I27" i="13"/>
  <c r="J27" i="13" s="1"/>
  <c r="E31" i="13"/>
  <c r="H31" i="13" s="1"/>
  <c r="I31" i="13"/>
  <c r="J31" i="13" s="1"/>
  <c r="E25" i="13"/>
  <c r="H25" i="13" s="1"/>
  <c r="E7" i="13"/>
  <c r="E39" i="13"/>
  <c r="E40" i="13"/>
  <c r="H40" i="13" s="1"/>
  <c r="E41" i="13"/>
  <c r="H41" i="13" s="1"/>
  <c r="E42" i="13"/>
  <c r="H42" i="13" s="1"/>
  <c r="E43" i="13"/>
  <c r="H43" i="13" s="1"/>
  <c r="E44" i="13"/>
  <c r="H44" i="13" s="1"/>
  <c r="E45" i="13"/>
  <c r="H45" i="13" s="1"/>
  <c r="K4" i="13"/>
  <c r="A38" i="13"/>
  <c r="A39" i="13" s="1"/>
  <c r="A40" i="13" s="1"/>
  <c r="A41" i="13" s="1"/>
  <c r="A42" i="13" s="1"/>
  <c r="A43" i="13" s="1"/>
  <c r="A44" i="13" s="1"/>
  <c r="A45" i="13" s="1"/>
  <c r="I43" i="13"/>
  <c r="J43" i="13" s="1"/>
  <c r="A10" i="13"/>
  <c r="G38" i="13"/>
  <c r="I45" i="13"/>
  <c r="J45" i="13" s="1"/>
  <c r="I44" i="13"/>
  <c r="J44" i="13" s="1"/>
  <c r="I42" i="13"/>
  <c r="J42" i="13" s="1"/>
  <c r="I40" i="13"/>
  <c r="J40" i="13" s="1"/>
  <c r="I39" i="13"/>
  <c r="J39" i="13" s="1"/>
  <c r="I41" i="13"/>
  <c r="J41" i="13" s="1"/>
  <c r="L8" i="13"/>
  <c r="M8" i="13" s="1"/>
  <c r="N8" i="13" s="1"/>
  <c r="O8" i="13" s="1"/>
  <c r="P8" i="13" s="1"/>
  <c r="Q8" i="13" s="1"/>
  <c r="R8" i="13" s="1"/>
  <c r="S8" i="13" s="1"/>
  <c r="I25" i="13"/>
  <c r="J25" i="13" s="1"/>
  <c r="H26" i="13" l="1"/>
  <c r="H16" i="13"/>
  <c r="A11" i="13"/>
  <c r="F38" i="13"/>
  <c r="I38" i="13" s="1"/>
  <c r="J38" i="13" s="1"/>
  <c r="H39" i="13"/>
  <c r="L9" i="13"/>
  <c r="S9" i="13"/>
  <c r="T8" i="13"/>
  <c r="U8" i="13" s="1"/>
  <c r="V8" i="13" s="1"/>
  <c r="W8" i="13" s="1"/>
  <c r="X8" i="13" s="1"/>
  <c r="Y8" i="13" s="1"/>
  <c r="Z8" i="13" s="1"/>
  <c r="I10" i="13" l="1"/>
  <c r="J10" i="13" s="1"/>
  <c r="I16" i="13"/>
  <c r="J16" i="13" s="1"/>
  <c r="E38" i="13"/>
  <c r="H38" i="13" s="1"/>
  <c r="H10" i="13"/>
  <c r="I26" i="13"/>
  <c r="J26" i="13" s="1"/>
  <c r="AA8" i="13"/>
  <c r="AB8" i="13" s="1"/>
  <c r="AC8" i="13" s="1"/>
  <c r="AD8" i="13" s="1"/>
  <c r="AE8" i="13" s="1"/>
  <c r="AF8" i="13" s="1"/>
  <c r="AG8" i="13" s="1"/>
  <c r="Z9" i="13"/>
  <c r="A12" i="13" l="1"/>
  <c r="A13" i="13" s="1"/>
  <c r="A14" i="13" s="1"/>
  <c r="AG9" i="13"/>
  <c r="AH8" i="13"/>
  <c r="AI8" i="13" s="1"/>
  <c r="AJ8" i="13" s="1"/>
  <c r="AK8" i="13" s="1"/>
  <c r="AL8" i="13" s="1"/>
  <c r="AM8" i="13" s="1"/>
  <c r="AN8" i="13" s="1"/>
  <c r="AO8" i="13" l="1"/>
  <c r="AP8" i="13" s="1"/>
  <c r="AQ8" i="13" s="1"/>
  <c r="AR8" i="13" s="1"/>
  <c r="AS8" i="13" s="1"/>
  <c r="AT8" i="13" s="1"/>
  <c r="AU8" i="13" s="1"/>
  <c r="AN9" i="13"/>
  <c r="AU9" i="13" l="1"/>
  <c r="AV8" i="13"/>
  <c r="AW8" i="13" s="1"/>
  <c r="AX8" i="13" s="1"/>
  <c r="AY8" i="13" s="1"/>
  <c r="AZ8" i="13" s="1"/>
  <c r="BA8" i="13" s="1"/>
  <c r="BB8" i="13" s="1"/>
  <c r="A15" i="13" l="1"/>
  <c r="BC8" i="13"/>
  <c r="BD8" i="13" s="1"/>
  <c r="BE8" i="13" s="1"/>
  <c r="BF8" i="13" s="1"/>
  <c r="BG8" i="13" s="1"/>
  <c r="BH8" i="13" s="1"/>
  <c r="BI8" i="13" s="1"/>
  <c r="BB9" i="13"/>
  <c r="A16" i="13" l="1"/>
  <c r="A17" i="13" s="1"/>
  <c r="BI9" i="13"/>
  <c r="BJ8" i="13"/>
  <c r="BK8" i="13" s="1"/>
  <c r="BL8" i="13" s="1"/>
  <c r="BM8" i="13" s="1"/>
  <c r="BN8" i="13" s="1"/>
  <c r="BO8" i="13" s="1"/>
  <c r="BP8" i="13" s="1"/>
  <c r="A18" i="13" l="1"/>
  <c r="BQ8" i="13"/>
  <c r="BR8" i="13" s="1"/>
  <c r="BS8" i="13" s="1"/>
  <c r="BT8" i="13" s="1"/>
  <c r="BU8" i="13" s="1"/>
  <c r="BV8" i="13" s="1"/>
  <c r="BW8" i="13" s="1"/>
  <c r="BP9" i="13"/>
  <c r="A19" i="13" l="1"/>
  <c r="A20" i="13" s="1"/>
  <c r="A21" i="13" s="1"/>
  <c r="BW9" i="13"/>
  <c r="BX8" i="13"/>
  <c r="BY8" i="13" s="1"/>
  <c r="BZ8" i="13" s="1"/>
  <c r="CA8" i="13" s="1"/>
  <c r="CB8" i="13" s="1"/>
  <c r="CC8" i="13" s="1"/>
  <c r="CD8" i="13" s="1"/>
  <c r="CE8" i="13" l="1"/>
  <c r="CF8" i="13" s="1"/>
  <c r="CG8" i="13" s="1"/>
  <c r="CH8" i="13" s="1"/>
  <c r="CI8" i="13" s="1"/>
  <c r="CJ8" i="13" s="1"/>
  <c r="CK8" i="13" s="1"/>
  <c r="CD9" i="13"/>
  <c r="CK9" i="13" l="1"/>
  <c r="CL8" i="13"/>
  <c r="CM8" i="13" s="1"/>
  <c r="CN8" i="13" s="1"/>
  <c r="CO8" i="13" s="1"/>
  <c r="CP8" i="13" s="1"/>
  <c r="CQ8" i="13" s="1"/>
  <c r="CR8" i="13" s="1"/>
  <c r="A22" i="13" l="1"/>
  <c r="A23" i="13" s="1"/>
  <c r="A24" i="13" s="1"/>
  <c r="CS8" i="13"/>
  <c r="CT8" i="13" s="1"/>
  <c r="CU8" i="13" s="1"/>
  <c r="CV8" i="13" s="1"/>
  <c r="CW8" i="13" s="1"/>
  <c r="CX8" i="13" s="1"/>
  <c r="CY8" i="13" s="1"/>
  <c r="CR9" i="13"/>
  <c r="CY9" i="13" l="1"/>
  <c r="CZ8" i="13"/>
  <c r="DA8" i="13" s="1"/>
  <c r="DB8" i="13" s="1"/>
  <c r="DC8" i="13" s="1"/>
  <c r="DD8" i="13" s="1"/>
  <c r="DE8" i="13" s="1"/>
  <c r="DF8" i="13" s="1"/>
  <c r="DG8" i="13" l="1"/>
  <c r="DH8" i="13" s="1"/>
  <c r="DI8" i="13" s="1"/>
  <c r="DJ8" i="13" s="1"/>
  <c r="DK8" i="13" s="1"/>
  <c r="DL8" i="13" s="1"/>
  <c r="DM8" i="13" s="1"/>
  <c r="DF9" i="13"/>
  <c r="DM9" i="13" l="1"/>
  <c r="DN8" i="13"/>
  <c r="DO8" i="13" s="1"/>
  <c r="DP8" i="13" s="1"/>
  <c r="DQ8" i="13" s="1"/>
  <c r="DR8" i="13" s="1"/>
  <c r="DS8" i="13" s="1"/>
  <c r="DT8" i="13" s="1"/>
  <c r="DU8" i="13" l="1"/>
  <c r="DV8" i="13" s="1"/>
  <c r="DW8" i="13" s="1"/>
  <c r="DX8" i="13" s="1"/>
  <c r="DY8" i="13" s="1"/>
  <c r="DZ8" i="13" s="1"/>
  <c r="EA8" i="13" s="1"/>
  <c r="DT9" i="13"/>
  <c r="EA9" i="13" l="1"/>
  <c r="EB8" i="13"/>
  <c r="EC8" i="13" s="1"/>
  <c r="ED8" i="13" s="1"/>
  <c r="EE8" i="13" s="1"/>
  <c r="EF8" i="13" s="1"/>
  <c r="EG8" i="13" s="1"/>
  <c r="EH8" i="13" s="1"/>
  <c r="EI8" i="13" l="1"/>
  <c r="EJ8" i="13" s="1"/>
  <c r="EK8" i="13" s="1"/>
  <c r="EL8" i="13" s="1"/>
  <c r="EM8" i="13" s="1"/>
  <c r="EN8" i="13" s="1"/>
  <c r="EO8" i="13" s="1"/>
  <c r="EH9" i="13"/>
  <c r="EO9" i="13" l="1"/>
  <c r="EP8" i="13"/>
  <c r="EQ8" i="13" s="1"/>
  <c r="ER8" i="13" s="1"/>
  <c r="ES8" i="13" s="1"/>
  <c r="ET8" i="13" s="1"/>
  <c r="EU8" i="13" s="1"/>
  <c r="EV8" i="13" s="1"/>
  <c r="EW8" i="13" l="1"/>
  <c r="EX8" i="13" s="1"/>
  <c r="EY8" i="13" s="1"/>
  <c r="EZ8" i="13" s="1"/>
  <c r="FA8" i="13" s="1"/>
  <c r="FB8" i="13" s="1"/>
  <c r="FC8" i="13" s="1"/>
  <c r="EV9" i="13"/>
  <c r="FC9" i="13" l="1"/>
  <c r="FD8" i="13"/>
  <c r="FE8" i="13" s="1"/>
  <c r="FF8" i="13" s="1"/>
  <c r="FG8" i="13" s="1"/>
  <c r="FH8" i="13" s="1"/>
  <c r="FI8" i="13" s="1"/>
  <c r="FJ8" i="13" s="1"/>
  <c r="FK8" i="13" l="1"/>
  <c r="FL8" i="13" s="1"/>
  <c r="FM8" i="13" s="1"/>
  <c r="FN8" i="13" s="1"/>
  <c r="FO8" i="13" s="1"/>
  <c r="FP8" i="13" s="1"/>
  <c r="FQ8" i="13" s="1"/>
  <c r="FJ9" i="13"/>
  <c r="FQ9" i="13" l="1"/>
  <c r="FR8" i="13"/>
  <c r="FS8" i="13" s="1"/>
  <c r="FT8" i="13" s="1"/>
  <c r="FU8" i="13" s="1"/>
  <c r="FV8" i="13" s="1"/>
  <c r="FW8" i="13" s="1"/>
  <c r="FX8" i="13" s="1"/>
  <c r="FY8" i="13" l="1"/>
  <c r="FZ8" i="13" s="1"/>
  <c r="GA8" i="13" s="1"/>
  <c r="GB8" i="13" s="1"/>
  <c r="GC8" i="13" s="1"/>
  <c r="GD8" i="13" s="1"/>
  <c r="GE8" i="13" s="1"/>
  <c r="FX9" i="13"/>
  <c r="GE9" i="13" l="1"/>
  <c r="GF8" i="13"/>
  <c r="GG8" i="13" s="1"/>
  <c r="GH8" i="13" s="1"/>
  <c r="GI8" i="13" s="1"/>
  <c r="GJ8" i="13" s="1"/>
  <c r="GK8" i="13" s="1"/>
  <c r="GL8" i="13" s="1"/>
  <c r="GM8" i="13" l="1"/>
  <c r="GN8" i="13" s="1"/>
  <c r="GO8" i="13" s="1"/>
  <c r="GP8" i="13" s="1"/>
  <c r="GQ8" i="13" s="1"/>
  <c r="GR8" i="13" s="1"/>
  <c r="GS8" i="13" s="1"/>
  <c r="GL9" i="13"/>
  <c r="GS9" i="13" l="1"/>
  <c r="GT8" i="13"/>
  <c r="GU8" i="13" s="1"/>
  <c r="GV8" i="13" s="1"/>
  <c r="GW8" i="13" s="1"/>
  <c r="GX8" i="13" s="1"/>
  <c r="GY8" i="13" s="1"/>
  <c r="GZ8" i="13" s="1"/>
  <c r="HA8" i="13" l="1"/>
  <c r="HB8" i="13" s="1"/>
  <c r="HC8" i="13" s="1"/>
  <c r="HD8" i="13" s="1"/>
  <c r="HE8" i="13" s="1"/>
  <c r="HF8" i="13" s="1"/>
  <c r="HG8" i="13" s="1"/>
  <c r="GZ9" i="13"/>
  <c r="HG9" i="13" l="1"/>
  <c r="HH8" i="13"/>
  <c r="HI8" i="13" s="1"/>
  <c r="HJ8" i="13" s="1"/>
  <c r="HK8" i="13" s="1"/>
  <c r="HL8" i="13" s="1"/>
  <c r="HM8" i="13" s="1"/>
  <c r="HN8" i="13" s="1"/>
  <c r="HO8" i="13" l="1"/>
  <c r="HP8" i="13" s="1"/>
  <c r="HQ8" i="13" s="1"/>
  <c r="HR8" i="13" s="1"/>
  <c r="HS8" i="13" s="1"/>
  <c r="HT8" i="13" s="1"/>
  <c r="HU8" i="13" s="1"/>
  <c r="HN9" i="13"/>
  <c r="HU9" i="13" l="1"/>
  <c r="HV8" i="13"/>
  <c r="HW8" i="13" s="1"/>
  <c r="HX8" i="13" s="1"/>
  <c r="HY8" i="13" s="1"/>
  <c r="HZ8" i="13" s="1"/>
  <c r="IA8" i="13" s="1"/>
  <c r="IB8" i="13" s="1"/>
  <c r="IC8" i="13" l="1"/>
  <c r="ID8" i="13" s="1"/>
  <c r="IE8" i="13" s="1"/>
  <c r="IF8" i="13" s="1"/>
  <c r="IG8" i="13" s="1"/>
  <c r="IH8" i="13" s="1"/>
  <c r="II8" i="13" s="1"/>
  <c r="IB9" i="13"/>
  <c r="II9" i="13" l="1"/>
  <c r="IJ8" i="13"/>
  <c r="IK8" i="13" s="1"/>
  <c r="IL8" i="13" s="1"/>
  <c r="IM8" i="13" s="1"/>
  <c r="IN8" i="13" s="1"/>
  <c r="IO8" i="13" s="1"/>
  <c r="A25" i="13" l="1"/>
  <c r="A26" i="13" s="1"/>
  <c r="A27" i="13" s="1"/>
  <c r="A28" i="13" s="1"/>
  <c r="A29" i="13" l="1"/>
  <c r="A30" i="13" s="1"/>
  <c r="A31" i="13" s="1"/>
  <c r="A32" i="13" s="1"/>
  <c r="A33" i="13" s="1"/>
</calcChain>
</file>

<file path=xl/comments1.xml><?xml version="1.0" encoding="utf-8"?>
<comments xmlns="http://schemas.openxmlformats.org/spreadsheetml/2006/main">
  <authors>
    <author>Vertex42</author>
    <author>Jon</author>
  </authors>
  <commentList>
    <comment ref="G1" authorId="0">
      <text>
        <r>
          <rPr>
            <b/>
            <sz val="8"/>
            <color indexed="81"/>
            <rFont val="Tahoma"/>
          </rPr>
          <t>Terms of Use and Copyright:</t>
        </r>
        <r>
          <rPr>
            <sz val="8"/>
            <color indexed="81"/>
            <rFont val="Tahoma"/>
          </rPr>
          <t xml:space="preserve">
See the Terms Of Use worksheet and the license agreement on Vertex42.com for information about terms of use, copyright, warranties, and disclaimers. </t>
        </r>
        <r>
          <rPr>
            <sz val="8"/>
            <color indexed="10"/>
            <rFont val="Tahoma"/>
            <family val="2"/>
          </rPr>
          <t>Removing copyright notices is illegal.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</rPr>
          <t xml:space="preserve">
Level 1: 1, 2, 3, ...
Level 2: 1.1, 1.2, 1.3, ...
Level 3: 1.1.1, 1.1.2, 1.1.3, …
The WBS is automatically entered, but the formulas are different for different levels.</t>
        </r>
      </text>
    </comment>
    <comment ref="D9" authorId="1">
      <text>
        <r>
          <rPr>
            <b/>
            <sz val="8"/>
            <color indexed="81"/>
            <rFont val="Tahoma"/>
          </rPr>
          <t>Start Date</t>
        </r>
        <r>
          <rPr>
            <sz val="8"/>
            <color indexed="81"/>
            <rFont val="Tahoma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E9" authorId="1">
      <text>
        <r>
          <rPr>
            <b/>
            <sz val="8"/>
            <color indexed="81"/>
            <rFont val="Tahoma"/>
          </rPr>
          <t>End Date</t>
        </r>
        <r>
          <rPr>
            <sz val="8"/>
            <color indexed="81"/>
            <rFont val="Tahoma"/>
            <family val="2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day to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day.</t>
        </r>
        <r>
          <rPr>
            <sz val="8"/>
            <color indexed="81"/>
            <rFont val="Tahoma"/>
          </rPr>
          <t xml:space="preserve">
</t>
        </r>
      </text>
    </comment>
    <comment ref="F9" authorId="1">
      <text>
        <r>
          <rPr>
            <b/>
            <sz val="8"/>
            <color indexed="81"/>
            <rFont val="Tahoma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</rPr>
          <t>beginning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Start date</t>
        </r>
        <r>
          <rPr>
            <sz val="8"/>
            <color indexed="81"/>
            <rFont val="Tahoma"/>
            <family val="2"/>
          </rPr>
          <t xml:space="preserve"> to the </t>
        </r>
        <r>
          <rPr>
            <b/>
            <sz val="8"/>
            <color indexed="81"/>
            <rFont val="Tahoma"/>
            <family val="2"/>
          </rPr>
          <t>ending</t>
        </r>
        <r>
          <rPr>
            <sz val="8"/>
            <color indexed="81"/>
            <rFont val="Tahoma"/>
            <family val="2"/>
          </rPr>
          <t xml:space="preserve"> of the </t>
        </r>
        <r>
          <rPr>
            <b/>
            <sz val="8"/>
            <color indexed="81"/>
            <rFont val="Tahoma"/>
            <family val="2"/>
          </rPr>
          <t>End Date</t>
        </r>
        <r>
          <rPr>
            <sz val="8"/>
            <color indexed="81"/>
            <rFont val="Tahoma"/>
            <family val="2"/>
          </rPr>
          <t>.
When the duration is calculated, it is calculated as End Date minus the Start Date plus 1 day, so that a task starting and ending on the same day has a duration of 1 day.</t>
        </r>
      </text>
    </comment>
    <comment ref="G9" authorId="1">
      <text>
        <r>
          <rPr>
            <b/>
            <sz val="8"/>
            <color indexed="81"/>
            <rFont val="Tahoma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H9" authorId="1">
      <text>
        <r>
          <rPr>
            <b/>
            <sz val="8"/>
            <color indexed="81"/>
            <rFont val="Tahoma"/>
            <family val="2"/>
          </rPr>
          <t>Working Days</t>
        </r>
        <r>
          <rPr>
            <sz val="8"/>
            <color indexed="81"/>
            <rFont val="Tahoma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I9" authorId="1">
      <text>
        <r>
          <rPr>
            <b/>
            <sz val="8"/>
            <color indexed="81"/>
            <rFont val="Tahoma"/>
          </rPr>
          <t>Calendar Days Complete</t>
        </r>
        <r>
          <rPr>
            <sz val="8"/>
            <color indexed="81"/>
            <rFont val="Tahoma"/>
          </rPr>
          <t xml:space="preserve">
This column is calculated by multiplying the Duration by the %Complete and rounding down to the nearest integer.</t>
        </r>
      </text>
    </comment>
    <comment ref="J9" authorId="1">
      <text>
        <r>
          <rPr>
            <b/>
            <sz val="8"/>
            <color indexed="81"/>
            <rFont val="Tahoma"/>
          </rPr>
          <t>Calendar Days Remaining</t>
        </r>
        <r>
          <rPr>
            <sz val="8"/>
            <color indexed="81"/>
            <rFont val="Tahoma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<sst xmlns="http://schemas.openxmlformats.org/spreadsheetml/2006/main" count="86" uniqueCount="79">
  <si>
    <t>Days Remaining</t>
  </si>
  <si>
    <t>Project Lead:</t>
  </si>
  <si>
    <t>Today's Date:</t>
  </si>
  <si>
    <t>Start</t>
  </si>
  <si>
    <t>End</t>
  </si>
  <si>
    <t>Days Complete</t>
  </si>
  <si>
    <t>(vertical red line)</t>
  </si>
  <si>
    <t>Duration (Days)</t>
  </si>
  <si>
    <t>WBS</t>
  </si>
  <si>
    <t>Tasks</t>
  </si>
  <si>
    <t>% Complete</t>
  </si>
  <si>
    <t>Task Category 1</t>
  </si>
  <si>
    <t>Working Days</t>
  </si>
  <si>
    <t>Start Date:</t>
  </si>
  <si>
    <t>© 2008 Vertex42 LLC</t>
  </si>
  <si>
    <t>[42]</t>
  </si>
  <si>
    <t>Gantt Chart</t>
  </si>
  <si>
    <t>Task
Lead</t>
  </si>
  <si>
    <t>Terms of Use</t>
  </si>
  <si>
    <t>Limited Use Policy</t>
  </si>
  <si>
    <r>
      <t>company use</t>
    </r>
    <r>
      <rPr>
        <sz val="10"/>
        <rFont val="Arial"/>
        <family val="2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</si>
  <si>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</si>
  <si>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t>No Warranties</t>
  </si>
  <si>
    <t>THE SOFTWARE AND ANY RELATED DOCUMENTATION ARE PROVIDED TO YOU "AS IS."</t>
  </si>
  <si>
    <t>VERTEX42, LLC MAKES NO WARRANTIES, EXPRESS OR IMPLIED, AND EXPRESSLY DISCLAIMS ALL</t>
  </si>
  <si>
    <t>REPRESENTATIONS, ORAL OR WRITTEN, TERMS, CONDITIONS, AND WARRANTIES, INCLUDING BUT NOT</t>
  </si>
  <si>
    <t>LIMITED TO, IMPLIED WARRANTIES OF MERCHANTABILITY, FITNESS FOR A PARTICULAR PURPOSE, AND</t>
  </si>
  <si>
    <t>NONINFRINGEMENT. WITHOUT LIMITING THE ABOVE YOU ACCEPT THAT THE SOFTWARE MAY NOT MEET</t>
  </si>
  <si>
    <t>YOUR REQUIREMENTS, OPERATE ERROR FREE, OR IDENTIFY ANY OR ALL ERRORS OR PROBLEMS, OR DO</t>
  </si>
  <si>
    <t>SO ACCURATELY. This Agreement does not affect any statutory rights you may have as a consumer.</t>
  </si>
  <si>
    <t>Limitation of Liability</t>
  </si>
  <si>
    <t>IN NO EVENT SHALL VERTEX42, LLC BE LIABLE TO YOU, FOR ANY DAMAGES, INCLUDING ANY LOST PROFITS,</t>
  </si>
  <si>
    <t>LOST SAVINGS, OR ANY OTHER DIRECT, INDIRECT, SPECIAL, INCIDENTAL, OR CONSEQUENTIAL DAMAGES</t>
  </si>
  <si>
    <t>ARISING FROM THE USE OR THE INABILITY TO USE THE SOFTWARE (EVEN IF WE OR AN AUTHORIZED DEALER</t>
  </si>
  <si>
    <t>OR DISTRIBUTOR HAS BEEN ADVISED OF THE POSSIBILITY OF THESE DAMAGES), OR ANY MISTAKES AND</t>
  </si>
  <si>
    <t xml:space="preserve">NEGLIGENCE IN DEVELOPING THIS SOFTWARE, OR FOR ANY CLAIM BY ANY OTHER PARTY. THE </t>
  </si>
  <si>
    <t xml:space="preserve">ORGANIZATION, BUSINESS, OR PERSON USING THIS SOFTWARE BEARS ALL RISKS AND RESPONSIBILITY </t>
  </si>
  <si>
    <t>FOR THE QUALITY AND PERFORMANCE OF THIS SOFTWARE.</t>
  </si>
  <si>
    <t>Somes states do not allow the limitation or exclusion of liability for incidental or consequential damages,</t>
  </si>
  <si>
    <t>so the above limitation may not apply to you.</t>
  </si>
  <si>
    <r>
      <t xml:space="preserve">This </t>
    </r>
    <r>
      <rPr>
        <b/>
        <sz val="10"/>
        <rFont val="Trebuchet MS"/>
        <family val="2"/>
      </rPr>
      <t>TermsOfUse</t>
    </r>
    <r>
      <rPr>
        <sz val="10"/>
        <rFont val="Arial"/>
        <family val="2"/>
      </rPr>
      <t xml:space="preserve"> worksheet may not be modified, removed, or deleted.</t>
    </r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</si>
  <si>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0"/>
        <rFont val="Arial"/>
        <family val="2"/>
      </rPr>
      <t xml:space="preserve"> or for your</t>
    </r>
    <r>
      <rPr>
        <b/>
        <sz val="10"/>
        <rFont val="Arial"/>
        <family val="2"/>
      </rPr>
      <t/>
    </r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</si>
  <si>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</si>
  <si>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t>http://www.vertex42.com/ExcelTemplates/excel-gantt-chart.html</t>
  </si>
  <si>
    <t>Gantt Chart Template</t>
  </si>
  <si>
    <t>© 2008-2009 Vertex42 LLC</t>
  </si>
  <si>
    <t>Sub Task level 2</t>
  </si>
  <si>
    <t>Level 4 task</t>
  </si>
  <si>
    <t>Level 3 Task</t>
  </si>
  <si>
    <r>
      <t xml:space="preserve">TEMPLATE ROWS: </t>
    </r>
    <r>
      <rPr>
        <sz val="8"/>
        <rFont val="Arial"/>
      </rPr>
      <t>Copy and insert the entire section, or just the specific sub tasks, depending on which level you want to use (formulas are different for different WBS levels)</t>
    </r>
  </si>
  <si>
    <t>HELP</t>
  </si>
  <si>
    <t>© 2006-2009 Vertex42 LLC. All rights reserved.</t>
  </si>
  <si>
    <t>First Day of Week (Mon=2):</t>
  </si>
  <si>
    <t>PAAC Transit System Simulation</t>
  </si>
  <si>
    <t>Bazinga</t>
  </si>
  <si>
    <t>SRS-IEEE830</t>
  </si>
  <si>
    <t>Sean</t>
  </si>
  <si>
    <t>Source Control</t>
  </si>
  <si>
    <t>System Requirements</t>
  </si>
  <si>
    <t>Work Schedule</t>
  </si>
  <si>
    <t>Class Definitions</t>
  </si>
  <si>
    <t>Datatype Definitions</t>
  </si>
  <si>
    <t>Object Interactions</t>
  </si>
  <si>
    <t>Work Package 1</t>
  </si>
  <si>
    <t>Track Controller</t>
  </si>
  <si>
    <t>Work Package 2</t>
  </si>
  <si>
    <t>Update SRS</t>
  </si>
  <si>
    <t>Update Work Schedule</t>
  </si>
  <si>
    <t>Test Plan</t>
  </si>
  <si>
    <t>Unit Tests</t>
  </si>
  <si>
    <t>Work Package 3</t>
  </si>
  <si>
    <t>Implement Tests</t>
  </si>
  <si>
    <t>System Implementation</t>
  </si>
  <si>
    <t>System Integration</t>
  </si>
  <si>
    <t>Testing</t>
  </si>
  <si>
    <t>Installation &amp; Help</t>
  </si>
  <si>
    <t>Component Tests</t>
  </si>
  <si>
    <t>Track Controller Design</t>
  </si>
  <si>
    <t>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</si>
</sst>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d/yy"/>
    <numFmt numFmtId="165" formatCode="dd\ \-\ mmm\ \-\ yy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name val="Arial"/>
      <family val="2"/>
    </font>
    <font>
      <sz val="8"/>
      <color indexed="55"/>
      <name val="Arial"/>
    </font>
    <font>
      <sz val="8"/>
      <color indexed="81"/>
      <name val="Tahoma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u/>
      <sz val="10"/>
      <color indexed="12"/>
      <name val="Arial"/>
    </font>
    <font>
      <sz val="8"/>
      <name val="Arial Narrow"/>
      <family val="2"/>
    </font>
    <font>
      <b/>
      <sz val="14"/>
      <color indexed="16"/>
      <name val="Trebuchet MS"/>
      <family val="2"/>
    </font>
    <font>
      <b/>
      <sz val="18"/>
      <color indexed="56"/>
      <name val="Trebuchet MS"/>
      <family val="2"/>
    </font>
    <font>
      <i/>
      <sz val="8"/>
      <name val="Arial"/>
      <family val="2"/>
    </font>
    <font>
      <b/>
      <sz val="8"/>
      <name val="Arial Narrow"/>
      <family val="2"/>
    </font>
    <font>
      <sz val="7"/>
      <name val="Arial"/>
    </font>
    <font>
      <sz val="8"/>
      <name val="Trebuchet MS"/>
      <family val="2"/>
    </font>
    <font>
      <b/>
      <sz val="10"/>
      <name val="Trebuchet MS"/>
      <family val="2"/>
    </font>
    <font>
      <sz val="12"/>
      <name val="Arial"/>
    </font>
    <font>
      <sz val="6"/>
      <color indexed="9"/>
      <name val="Arial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u/>
      <sz val="8"/>
      <color indexed="12"/>
      <name val="Arial"/>
    </font>
    <font>
      <sz val="8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 applyBorder="1"/>
    <xf numFmtId="0" fontId="0" fillId="0" borderId="0" xfId="0" applyAlignment="1"/>
    <xf numFmtId="14" fontId="1" fillId="0" borderId="0" xfId="0" applyNumberFormat="1" applyFont="1" applyBorder="1" applyAlignment="1">
      <alignment horizontal="left"/>
    </xf>
    <xf numFmtId="0" fontId="0" fillId="0" borderId="0" xfId="0" applyFill="1" applyBorder="1" applyAlignment="1"/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3" fillId="3" borderId="1" xfId="0" applyFont="1" applyFill="1" applyBorder="1"/>
    <xf numFmtId="0" fontId="13" fillId="0" borderId="0" xfId="1" applyAlignment="1" applyProtection="1"/>
    <xf numFmtId="0" fontId="2" fillId="2" borderId="0" xfId="0" applyFont="1" applyFill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2" borderId="0" xfId="0" applyFont="1" applyFill="1"/>
    <xf numFmtId="0" fontId="0" fillId="0" borderId="0" xfId="0" applyNumberFormat="1"/>
    <xf numFmtId="0" fontId="22" fillId="0" borderId="0" xfId="0" applyFont="1"/>
    <xf numFmtId="0" fontId="23" fillId="0" borderId="0" xfId="0" applyFont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18" fillId="2" borderId="2" xfId="0" applyFont="1" applyFill="1" applyBorder="1" applyAlignment="1" applyProtection="1">
      <alignment wrapText="1"/>
      <protection locked="0"/>
    </xf>
    <xf numFmtId="0" fontId="14" fillId="2" borderId="2" xfId="0" applyFont="1" applyFill="1" applyBorder="1" applyProtection="1">
      <protection locked="0"/>
    </xf>
    <xf numFmtId="164" fontId="4" fillId="4" borderId="2" xfId="0" applyNumberFormat="1" applyFont="1" applyFill="1" applyBorder="1" applyAlignment="1" applyProtection="1">
      <alignment horizontal="right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9" fontId="4" fillId="4" borderId="2" xfId="2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 applyProtection="1">
      <alignment wrapText="1"/>
      <protection locked="0"/>
    </xf>
    <xf numFmtId="0" fontId="14" fillId="0" borderId="2" xfId="0" applyFont="1" applyFill="1" applyBorder="1" applyProtection="1">
      <protection locked="0"/>
    </xf>
    <xf numFmtId="164" fontId="4" fillId="5" borderId="2" xfId="0" applyNumberFormat="1" applyFont="1" applyFill="1" applyBorder="1" applyAlignment="1" applyProtection="1">
      <alignment horizontal="right"/>
      <protection locked="0"/>
    </xf>
    <xf numFmtId="1" fontId="4" fillId="5" borderId="2" xfId="0" applyNumberFormat="1" applyFont="1" applyFill="1" applyBorder="1" applyAlignment="1" applyProtection="1">
      <alignment horizontal="center"/>
      <protection locked="0"/>
    </xf>
    <xf numFmtId="9" fontId="4" fillId="5" borderId="2" xfId="2" applyFont="1" applyFill="1" applyBorder="1" applyAlignment="1" applyProtection="1">
      <alignment horizontal="center"/>
      <protection locked="0"/>
    </xf>
    <xf numFmtId="14" fontId="24" fillId="0" borderId="0" xfId="0" applyNumberFormat="1" applyFont="1" applyFill="1"/>
    <xf numFmtId="14" fontId="25" fillId="0" borderId="0" xfId="0" applyNumberFormat="1" applyFont="1" applyFill="1"/>
    <xf numFmtId="0" fontId="25" fillId="0" borderId="0" xfId="0" applyFont="1" applyFill="1" applyBorder="1"/>
    <xf numFmtId="0" fontId="14" fillId="0" borderId="2" xfId="0" applyFont="1" applyFill="1" applyBorder="1" applyAlignment="1" applyProtection="1">
      <alignment horizontal="left" wrapText="1" indent="1"/>
      <protection locked="0"/>
    </xf>
    <xf numFmtId="0" fontId="14" fillId="0" borderId="2" xfId="0" applyFont="1" applyFill="1" applyBorder="1" applyAlignment="1" applyProtection="1">
      <alignment horizontal="left" wrapText="1" indent="2"/>
      <protection locked="0"/>
    </xf>
    <xf numFmtId="0" fontId="4" fillId="0" borderId="0" xfId="0" applyFont="1" applyFill="1" applyBorder="1" applyProtection="1"/>
    <xf numFmtId="0" fontId="4" fillId="0" borderId="0" xfId="0" applyFont="1" applyProtection="1"/>
    <xf numFmtId="0" fontId="9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Protection="1"/>
    <xf numFmtId="0" fontId="9" fillId="0" borderId="3" xfId="0" applyFont="1" applyFill="1" applyBorder="1" applyAlignment="1"/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/>
    </xf>
    <xf numFmtId="0" fontId="18" fillId="2" borderId="4" xfId="0" applyFont="1" applyFill="1" applyBorder="1" applyAlignment="1" applyProtection="1">
      <alignment wrapText="1"/>
      <protection locked="0"/>
    </xf>
    <xf numFmtId="0" fontId="14" fillId="2" borderId="4" xfId="0" applyFont="1" applyFill="1" applyBorder="1" applyProtection="1">
      <protection locked="0"/>
    </xf>
    <xf numFmtId="164" fontId="4" fillId="4" borderId="4" xfId="0" applyNumberFormat="1" applyFont="1" applyFill="1" applyBorder="1" applyAlignment="1" applyProtection="1">
      <alignment horizontal="right"/>
      <protection locked="0"/>
    </xf>
    <xf numFmtId="0" fontId="9" fillId="0" borderId="3" xfId="0" applyFont="1" applyBorder="1" applyAlignment="1">
      <alignment horizontal="center"/>
    </xf>
    <xf numFmtId="0" fontId="0" fillId="0" borderId="3" xfId="0" applyBorder="1" applyAlignment="1"/>
    <xf numFmtId="0" fontId="9" fillId="0" borderId="3" xfId="0" applyFont="1" applyBorder="1" applyAlignment="1">
      <alignment horizontal="left" wrapText="1"/>
    </xf>
    <xf numFmtId="0" fontId="6" fillId="6" borderId="0" xfId="0" applyNumberFormat="1" applyFont="1" applyFill="1" applyAlignment="1" applyProtection="1">
      <alignment horizontal="right"/>
      <protection locked="0"/>
    </xf>
    <xf numFmtId="0" fontId="0" fillId="6" borderId="0" xfId="0" applyFill="1" applyBorder="1"/>
    <xf numFmtId="0" fontId="17" fillId="6" borderId="0" xfId="0" applyFont="1" applyFill="1" applyAlignment="1">
      <alignment horizontal="right"/>
    </xf>
    <xf numFmtId="0" fontId="4" fillId="6" borderId="0" xfId="0" applyFont="1" applyFill="1" applyAlignment="1" applyProtection="1">
      <alignment horizontal="center"/>
      <protection locked="0"/>
    </xf>
    <xf numFmtId="0" fontId="4" fillId="0" borderId="0" xfId="0" applyFont="1"/>
    <xf numFmtId="14" fontId="4" fillId="0" borderId="0" xfId="0" applyNumberFormat="1" applyFont="1" applyAlignment="1" applyProtection="1">
      <alignment horizontal="left"/>
    </xf>
    <xf numFmtId="0" fontId="9" fillId="2" borderId="4" xfId="0" applyNumberFormat="1" applyFont="1" applyFill="1" applyBorder="1" applyAlignment="1" applyProtection="1">
      <alignment horizontal="left"/>
      <protection locked="0"/>
    </xf>
    <xf numFmtId="164" fontId="4" fillId="2" borderId="4" xfId="0" applyNumberFormat="1" applyFont="1" applyFill="1" applyBorder="1" applyAlignment="1" applyProtection="1">
      <alignment horizontal="right"/>
      <protection locked="0"/>
    </xf>
    <xf numFmtId="1" fontId="4" fillId="2" borderId="4" xfId="0" applyNumberFormat="1" applyFont="1" applyFill="1" applyBorder="1" applyAlignment="1" applyProtection="1">
      <alignment horizontal="center"/>
      <protection locked="0"/>
    </xf>
    <xf numFmtId="1" fontId="4" fillId="2" borderId="4" xfId="2" applyNumberFormat="1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0" borderId="2" xfId="0" applyNumberFormat="1" applyFont="1" applyFill="1" applyBorder="1" applyAlignment="1" applyProtection="1">
      <alignment horizontal="left"/>
      <protection locked="0"/>
    </xf>
    <xf numFmtId="164" fontId="4" fillId="0" borderId="2" xfId="0" applyNumberFormat="1" applyFont="1" applyFill="1" applyBorder="1" applyAlignment="1" applyProtection="1">
      <alignment horizontal="right"/>
      <protection locked="0"/>
    </xf>
    <xf numFmtId="1" fontId="4" fillId="0" borderId="2" xfId="0" applyNumberFormat="1" applyFont="1" applyFill="1" applyBorder="1" applyAlignment="1" applyProtection="1">
      <alignment horizontal="center"/>
      <protection locked="0"/>
    </xf>
    <xf numFmtId="1" fontId="4" fillId="0" borderId="2" xfId="2" applyNumberFormat="1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Protection="1">
      <protection locked="0"/>
    </xf>
    <xf numFmtId="0" fontId="4" fillId="0" borderId="2" xfId="0" applyFont="1" applyBorder="1" applyProtection="1">
      <protection locked="0"/>
    </xf>
    <xf numFmtId="0" fontId="9" fillId="2" borderId="2" xfId="0" applyNumberFormat="1" applyFont="1" applyFill="1" applyBorder="1" applyAlignment="1" applyProtection="1">
      <alignment horizontal="left"/>
      <protection locked="0"/>
    </xf>
    <xf numFmtId="1" fontId="4" fillId="2" borderId="2" xfId="0" applyNumberFormat="1" applyFont="1" applyFill="1" applyBorder="1" applyAlignment="1" applyProtection="1">
      <alignment horizontal="center"/>
      <protection locked="0"/>
    </xf>
    <xf numFmtId="1" fontId="4" fillId="2" borderId="2" xfId="2" applyNumberFormat="1" applyFont="1" applyFill="1" applyBorder="1" applyAlignment="1" applyProtection="1">
      <alignment horizontal="center"/>
      <protection locked="0"/>
    </xf>
    <xf numFmtId="164" fontId="4" fillId="2" borderId="2" xfId="0" applyNumberFormat="1" applyFont="1" applyFill="1" applyBorder="1" applyAlignment="1" applyProtection="1">
      <alignment horizontal="right"/>
      <protection locked="0"/>
    </xf>
    <xf numFmtId="165" fontId="4" fillId="0" borderId="6" xfId="0" applyNumberFormat="1" applyFont="1" applyBorder="1" applyAlignment="1">
      <alignment horizontal="center" vertical="center" textRotation="90"/>
    </xf>
    <xf numFmtId="165" fontId="0" fillId="0" borderId="3" xfId="0" applyNumberFormat="1" applyBorder="1" applyAlignment="1">
      <alignment horizontal="center" vertical="center" textRotation="90"/>
    </xf>
    <xf numFmtId="165" fontId="0" fillId="0" borderId="7" xfId="0" applyNumberFormat="1" applyBorder="1" applyAlignment="1">
      <alignment horizontal="center" vertical="center" textRotation="90"/>
    </xf>
    <xf numFmtId="0" fontId="19" fillId="2" borderId="0" xfId="0" applyFont="1" applyFill="1" applyAlignment="1">
      <alignment horizontal="right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1" fillId="0" borderId="5" xfId="0" applyNumberFormat="1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6" fillId="6" borderId="0" xfId="1" applyFont="1" applyFill="1" applyAlignment="1" applyProtection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66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FFFF"/>
      <rgbColor rgb="00CCFFCC"/>
      <rgbColor rgb="00FFFFD7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K$1" horiz="1" max="100" page="4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tex42.com/ExcelTemplates/excel-gantt-chart.html?xl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95</xdr:col>
          <xdr:colOff>0</xdr:colOff>
          <xdr:row>8</xdr:row>
          <xdr:rowOff>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>
    <xdr:from>
      <xdr:col>0</xdr:col>
      <xdr:colOff>38100</xdr:colOff>
      <xdr:row>45</xdr:row>
      <xdr:rowOff>57150</xdr:rowOff>
    </xdr:from>
    <xdr:to>
      <xdr:col>175</xdr:col>
      <xdr:colOff>0</xdr:colOff>
      <xdr:row>92</xdr:row>
      <xdr:rowOff>57150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38100" y="7924800"/>
          <a:ext cx="8991600" cy="7591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AEAEA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HELP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Modify the </a:t>
          </a: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GREEN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cells and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Tasks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and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Task Lead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columns.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The number of weeks shown in the gantt chart is limited by the maximum number of columns available in Excel.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The Start Date that you choose determines the first week in the gantt chart.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Change the first day of the week via cell K8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Use the slider to adjust the range of dates shown in the gantt chart.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Only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34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weeks (7 1/2 months) can be shown/printed at one time, because each week uses up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columns.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The Working Days column shows "###". How do I fix that?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need to install the Analysis ToolPak add-in that comes with Excel. Go to Tools &gt; Add-ins, and select Analysis ToolPak.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make Task 2 start the day after the end of Task 1?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Use the following formula for the start date of Task 2: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</a:t>
          </a: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EndDate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+1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where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EndDate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is the reference to the cell containing the end date of task 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add/insert tasks and subtasks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 the entire ROW (or a group of rows) for the type of task(s) you want to add and then right-click on the row where you want to insert the new tasks, then select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Insert Copied Cells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You can copy rows from within the gantt chart, or copy rows from the Template Rows.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Important 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When inserting a new subtask after the last subtask or before the first subtask, you will need to update the formulas for calculating the Level 1 %Complete and Duration (see below) to include the new subtask, because the ranges won't automatically expand to include the additional row.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calculate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%Complete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 a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Level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task based upon the %Complete of all of the associated subtasks?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Example: If Task 1 is on row 10 and the subtasks are on rows 11-14, use the following formula: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=SUMPRODUCT(F11:F14,G11:G14)/SUM(F11:F14)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calculate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Duration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for a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Level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task based upon the largest end date of a sub task?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Example: If the Level 1 task is on row 10 and the sub tasks are on rows 11-14, use the following formula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=MAX(D11:D14)-C10+1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can I include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holidays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 the calculation of the Working Days?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can add a list of holidays to exclude in the NETWORKDAYS function. See Excel's help (F1) for more information.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Q: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How do I change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print settings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the entire range of cells that you want to print and then go to File &gt; Print Area &gt; Set Print Area. Then go to File &gt; Page Setup or File &gt; Print Preview and adjust the Scaling and Page Orientation as desired.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How do I use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grouping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You can expand or collapse a group of rows using Excel's "Group and Outline" feature. To define a group of rows, select the rows and go to Data &gt; Group and Outline and select Group ...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How do I change the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background color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of the bars in the Gantt Chart?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colors used for the bars in the Gantt Chart are set using Conditional Formatting. The simplest approach for Excel 2002/2003 would be to change the colors via the color palette. Go to Tools &gt; Options &gt; Color tab. Or, you can select all of the cells in the Gantt Chart and go to Format &gt; Conditional Formatting to change the colors.</a:t>
          </a:r>
          <a:endParaRPr lang="en-US"/>
        </a:p>
      </xdr:txBody>
    </xdr:sp>
    <xdr:clientData fPrintsWithSheet="0"/>
  </xdr:twoCellAnchor>
  <xdr:twoCellAnchor editAs="oneCell">
    <xdr:from>
      <xdr:col>7</xdr:col>
      <xdr:colOff>9525</xdr:colOff>
      <xdr:row>0</xdr:row>
      <xdr:rowOff>9525</xdr:rowOff>
    </xdr:from>
    <xdr:to>
      <xdr:col>9</xdr:col>
      <xdr:colOff>238125</xdr:colOff>
      <xdr:row>0</xdr:row>
      <xdr:rowOff>161925</xdr:rowOff>
    </xdr:to>
    <xdr:pic>
      <xdr:nvPicPr>
        <xdr:cNvPr id="16395" name="Picture 11" descr="vertex42_logo_40px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525"/>
          <a:ext cx="7239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9</xdr:col>
      <xdr:colOff>19050</xdr:colOff>
      <xdr:row>0</xdr:row>
      <xdr:rowOff>28575</xdr:rowOff>
    </xdr:from>
    <xdr:to>
      <xdr:col>107</xdr:col>
      <xdr:colOff>0</xdr:colOff>
      <xdr:row>1</xdr:row>
      <xdr:rowOff>85725</xdr:rowOff>
    </xdr:to>
    <xdr:sp macro="" textlink="">
      <xdr:nvSpPr>
        <xdr:cNvPr id="16399" name="AutoShape 15">
          <a:hlinkClick xmlns:r="http://schemas.openxmlformats.org/officeDocument/2006/relationships" r:id="rId3" tooltip="Go To Vertex42.com"/>
        </xdr:cNvPr>
        <xdr:cNvSpPr>
          <a:spLocks noChangeArrowheads="1"/>
        </xdr:cNvSpPr>
      </xdr:nvSpPr>
      <xdr:spPr bwMode="auto">
        <a:xfrm>
          <a:off x="4238625" y="28575"/>
          <a:ext cx="3152775" cy="3524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53882" dir="2700000" algn="ctr" rotWithShape="0">
                  <a:srgbClr xmlns:mc="http://schemas.openxmlformats.org/markup-compatibility/2006" val="3366FF" mc:Ignorable="a14" a14:legacySpreadsheetColorIndex="48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 purchase an unlocked version of this template, visit</a:t>
          </a:r>
        </a:p>
        <a:p>
          <a:pPr algn="l" rtl="0">
            <a:defRPr sz="1000"/>
          </a:pPr>
          <a:r>
            <a:rPr lang="en-US" sz="800" b="0" i="0" u="sng" strike="noStrike" baseline="0">
              <a:solidFill>
                <a:srgbClr val="0000FF"/>
              </a:solidFill>
              <a:latin typeface="Arial"/>
              <a:cs typeface="Arial"/>
            </a:rPr>
            <a:t>http://www.vertex42.com/ExcelTemplates/excel-gantt-chart.html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5648325</xdr:colOff>
      <xdr:row>1</xdr:row>
      <xdr:rowOff>38100</xdr:rowOff>
    </xdr:from>
    <xdr:to>
      <xdr:col>1</xdr:col>
      <xdr:colOff>0</xdr:colOff>
      <xdr:row>3</xdr:row>
      <xdr:rowOff>0</xdr:rowOff>
    </xdr:to>
    <xdr:pic>
      <xdr:nvPicPr>
        <xdr:cNvPr id="14337" name="Picture 1" descr="vertex42_logo_40p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247650"/>
          <a:ext cx="1333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excel-gantt-char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excel-gantt-cha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IV50"/>
  <sheetViews>
    <sheetView showGridLines="0" tabSelected="1" zoomScaleNormal="100" workbookViewId="0">
      <selection activeCell="I18" sqref="I18"/>
    </sheetView>
  </sheetViews>
  <sheetFormatPr defaultRowHeight="12.75" x14ac:dyDescent="0.2"/>
  <cols>
    <col min="1" max="1" width="6.140625" style="3" customWidth="1"/>
    <col min="2" max="2" width="15.85546875" customWidth="1"/>
    <col min="3" max="3" width="8.140625" bestFit="1" customWidth="1"/>
    <col min="4" max="4" width="7.7109375" customWidth="1"/>
    <col min="5" max="5" width="7.42578125" customWidth="1"/>
    <col min="6" max="6" width="4.7109375" customWidth="1"/>
    <col min="7" max="7" width="5.85546875" bestFit="1" customWidth="1"/>
    <col min="8" max="10" width="3.7109375" customWidth="1"/>
    <col min="11" max="11" width="2.7109375" customWidth="1"/>
    <col min="12" max="227" width="0.42578125" customWidth="1"/>
    <col min="228" max="249" width="0.42578125" style="3" customWidth="1"/>
    <col min="250" max="16384" width="9.140625" style="3"/>
  </cols>
  <sheetData>
    <row r="1" spans="1:256" customFormat="1" ht="23.25" x14ac:dyDescent="0.2">
      <c r="A1" s="8" t="s">
        <v>16</v>
      </c>
      <c r="B1" s="7"/>
      <c r="C1" s="7"/>
      <c r="D1" s="7"/>
      <c r="E1" s="7"/>
      <c r="F1" s="7"/>
      <c r="G1" s="77" t="s">
        <v>14</v>
      </c>
      <c r="H1" s="77"/>
      <c r="I1" s="77"/>
      <c r="J1" s="77"/>
      <c r="K1" s="51">
        <v>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256" x14ac:dyDescent="0.2">
      <c r="A2" s="52"/>
      <c r="B2" s="52"/>
      <c r="C2" s="52"/>
      <c r="D2" s="52"/>
      <c r="E2" s="52"/>
      <c r="F2" s="52"/>
      <c r="G2" s="52"/>
      <c r="H2" s="52"/>
      <c r="I2" s="81" t="s">
        <v>50</v>
      </c>
      <c r="J2" s="81"/>
    </row>
    <row r="3" spans="1:256" ht="15.75" x14ac:dyDescent="0.25">
      <c r="A3" s="19" t="s">
        <v>53</v>
      </c>
    </row>
    <row r="4" spans="1:256" x14ac:dyDescent="0.2">
      <c r="A4" s="20" t="s">
        <v>54</v>
      </c>
      <c r="G4" s="1" t="s">
        <v>2</v>
      </c>
      <c r="H4" s="78">
        <v>40948</v>
      </c>
      <c r="I4" s="78"/>
      <c r="J4" s="78"/>
      <c r="K4" s="55" t="str">
        <f>TEXT(H4,"dddd")</f>
        <v>Thursday</v>
      </c>
    </row>
    <row r="5" spans="1:256" x14ac:dyDescent="0.2">
      <c r="H5" s="56" t="s">
        <v>6</v>
      </c>
    </row>
    <row r="6" spans="1:256" x14ac:dyDescent="0.2">
      <c r="B6" s="1" t="s">
        <v>1</v>
      </c>
      <c r="C6" s="80" t="s">
        <v>56</v>
      </c>
      <c r="D6" s="80"/>
      <c r="E6" s="80"/>
      <c r="F6" s="4"/>
      <c r="G6" s="4"/>
      <c r="IQ6" s="18" t="s">
        <v>15</v>
      </c>
    </row>
    <row r="7" spans="1:256" x14ac:dyDescent="0.2">
      <c r="B7" s="1" t="s">
        <v>13</v>
      </c>
      <c r="C7" s="79">
        <v>40913</v>
      </c>
      <c r="D7" s="79"/>
      <c r="E7" s="55" t="str">
        <f>TEXT(C7,"dddd")</f>
        <v>Thursday</v>
      </c>
      <c r="F7" s="4"/>
      <c r="G7" s="4"/>
    </row>
    <row r="8" spans="1:256" s="2" customFormat="1" x14ac:dyDescent="0.2">
      <c r="A8" s="18" t="s">
        <v>15</v>
      </c>
      <c r="B8"/>
      <c r="C8"/>
      <c r="D8"/>
      <c r="E8"/>
      <c r="F8" s="5"/>
      <c r="G8" s="4"/>
      <c r="H8" s="4"/>
      <c r="I8" s="4"/>
      <c r="J8" s="53" t="s">
        <v>52</v>
      </c>
      <c r="K8" s="54">
        <v>2</v>
      </c>
      <c r="L8" s="31">
        <f>(C7-WEEKDAY(C7,1)+K8)+7*K1</f>
        <v>40910</v>
      </c>
      <c r="M8" s="32">
        <f t="shared" ref="M8:BX8" si="0">L8+1</f>
        <v>40911</v>
      </c>
      <c r="N8" s="32">
        <f t="shared" si="0"/>
        <v>40912</v>
      </c>
      <c r="O8" s="32">
        <f t="shared" si="0"/>
        <v>40913</v>
      </c>
      <c r="P8" s="32">
        <f t="shared" si="0"/>
        <v>40914</v>
      </c>
      <c r="Q8" s="32">
        <f t="shared" si="0"/>
        <v>40915</v>
      </c>
      <c r="R8" s="32">
        <f t="shared" si="0"/>
        <v>40916</v>
      </c>
      <c r="S8" s="32">
        <f t="shared" si="0"/>
        <v>40917</v>
      </c>
      <c r="T8" s="32">
        <f t="shared" si="0"/>
        <v>40918</v>
      </c>
      <c r="U8" s="32">
        <f t="shared" si="0"/>
        <v>40919</v>
      </c>
      <c r="V8" s="32">
        <f t="shared" si="0"/>
        <v>40920</v>
      </c>
      <c r="W8" s="32">
        <f t="shared" si="0"/>
        <v>40921</v>
      </c>
      <c r="X8" s="32">
        <f t="shared" si="0"/>
        <v>40922</v>
      </c>
      <c r="Y8" s="32">
        <f t="shared" si="0"/>
        <v>40923</v>
      </c>
      <c r="Z8" s="32">
        <f t="shared" si="0"/>
        <v>40924</v>
      </c>
      <c r="AA8" s="32">
        <f t="shared" si="0"/>
        <v>40925</v>
      </c>
      <c r="AB8" s="32">
        <f t="shared" si="0"/>
        <v>40926</v>
      </c>
      <c r="AC8" s="32">
        <f t="shared" si="0"/>
        <v>40927</v>
      </c>
      <c r="AD8" s="32">
        <f t="shared" si="0"/>
        <v>40928</v>
      </c>
      <c r="AE8" s="32">
        <f t="shared" si="0"/>
        <v>40929</v>
      </c>
      <c r="AF8" s="32">
        <f t="shared" si="0"/>
        <v>40930</v>
      </c>
      <c r="AG8" s="32">
        <f t="shared" si="0"/>
        <v>40931</v>
      </c>
      <c r="AH8" s="32">
        <f t="shared" si="0"/>
        <v>40932</v>
      </c>
      <c r="AI8" s="32">
        <f t="shared" si="0"/>
        <v>40933</v>
      </c>
      <c r="AJ8" s="32">
        <f t="shared" si="0"/>
        <v>40934</v>
      </c>
      <c r="AK8" s="32">
        <f t="shared" si="0"/>
        <v>40935</v>
      </c>
      <c r="AL8" s="32">
        <f t="shared" si="0"/>
        <v>40936</v>
      </c>
      <c r="AM8" s="32">
        <f t="shared" si="0"/>
        <v>40937</v>
      </c>
      <c r="AN8" s="32">
        <f t="shared" si="0"/>
        <v>40938</v>
      </c>
      <c r="AO8" s="32">
        <f t="shared" si="0"/>
        <v>40939</v>
      </c>
      <c r="AP8" s="32">
        <f t="shared" si="0"/>
        <v>40940</v>
      </c>
      <c r="AQ8" s="32">
        <f t="shared" si="0"/>
        <v>40941</v>
      </c>
      <c r="AR8" s="32">
        <f t="shared" si="0"/>
        <v>40942</v>
      </c>
      <c r="AS8" s="32">
        <f t="shared" si="0"/>
        <v>40943</v>
      </c>
      <c r="AT8" s="32">
        <f t="shared" si="0"/>
        <v>40944</v>
      </c>
      <c r="AU8" s="32">
        <f t="shared" si="0"/>
        <v>40945</v>
      </c>
      <c r="AV8" s="32">
        <f t="shared" si="0"/>
        <v>40946</v>
      </c>
      <c r="AW8" s="32">
        <f t="shared" si="0"/>
        <v>40947</v>
      </c>
      <c r="AX8" s="32">
        <f t="shared" si="0"/>
        <v>40948</v>
      </c>
      <c r="AY8" s="32">
        <f t="shared" si="0"/>
        <v>40949</v>
      </c>
      <c r="AZ8" s="32">
        <f t="shared" si="0"/>
        <v>40950</v>
      </c>
      <c r="BA8" s="32">
        <f t="shared" si="0"/>
        <v>40951</v>
      </c>
      <c r="BB8" s="32">
        <f t="shared" si="0"/>
        <v>40952</v>
      </c>
      <c r="BC8" s="32">
        <f t="shared" si="0"/>
        <v>40953</v>
      </c>
      <c r="BD8" s="32">
        <f t="shared" si="0"/>
        <v>40954</v>
      </c>
      <c r="BE8" s="32">
        <f t="shared" si="0"/>
        <v>40955</v>
      </c>
      <c r="BF8" s="32">
        <f t="shared" si="0"/>
        <v>40956</v>
      </c>
      <c r="BG8" s="32">
        <f t="shared" si="0"/>
        <v>40957</v>
      </c>
      <c r="BH8" s="32">
        <f t="shared" si="0"/>
        <v>40958</v>
      </c>
      <c r="BI8" s="32">
        <f t="shared" si="0"/>
        <v>40959</v>
      </c>
      <c r="BJ8" s="32">
        <f t="shared" si="0"/>
        <v>40960</v>
      </c>
      <c r="BK8" s="32">
        <f t="shared" si="0"/>
        <v>40961</v>
      </c>
      <c r="BL8" s="32">
        <f t="shared" si="0"/>
        <v>40962</v>
      </c>
      <c r="BM8" s="32">
        <f t="shared" si="0"/>
        <v>40963</v>
      </c>
      <c r="BN8" s="32">
        <f t="shared" si="0"/>
        <v>40964</v>
      </c>
      <c r="BO8" s="32">
        <f t="shared" si="0"/>
        <v>40965</v>
      </c>
      <c r="BP8" s="32">
        <f t="shared" si="0"/>
        <v>40966</v>
      </c>
      <c r="BQ8" s="32">
        <f t="shared" si="0"/>
        <v>40967</v>
      </c>
      <c r="BR8" s="32">
        <f t="shared" si="0"/>
        <v>40968</v>
      </c>
      <c r="BS8" s="32">
        <f t="shared" si="0"/>
        <v>40969</v>
      </c>
      <c r="BT8" s="32">
        <f t="shared" si="0"/>
        <v>40970</v>
      </c>
      <c r="BU8" s="32">
        <f t="shared" si="0"/>
        <v>40971</v>
      </c>
      <c r="BV8" s="32">
        <f t="shared" si="0"/>
        <v>40972</v>
      </c>
      <c r="BW8" s="32">
        <f t="shared" si="0"/>
        <v>40973</v>
      </c>
      <c r="BX8" s="32">
        <f t="shared" si="0"/>
        <v>40974</v>
      </c>
      <c r="BY8" s="32">
        <f t="shared" ref="BY8:EJ8" si="1">BX8+1</f>
        <v>40975</v>
      </c>
      <c r="BZ8" s="32">
        <f t="shared" si="1"/>
        <v>40976</v>
      </c>
      <c r="CA8" s="32">
        <f t="shared" si="1"/>
        <v>40977</v>
      </c>
      <c r="CB8" s="32">
        <f t="shared" si="1"/>
        <v>40978</v>
      </c>
      <c r="CC8" s="32">
        <f t="shared" si="1"/>
        <v>40979</v>
      </c>
      <c r="CD8" s="32">
        <f t="shared" si="1"/>
        <v>40980</v>
      </c>
      <c r="CE8" s="32">
        <f t="shared" si="1"/>
        <v>40981</v>
      </c>
      <c r="CF8" s="32">
        <f t="shared" si="1"/>
        <v>40982</v>
      </c>
      <c r="CG8" s="32">
        <f t="shared" si="1"/>
        <v>40983</v>
      </c>
      <c r="CH8" s="32">
        <f t="shared" si="1"/>
        <v>40984</v>
      </c>
      <c r="CI8" s="32">
        <f t="shared" si="1"/>
        <v>40985</v>
      </c>
      <c r="CJ8" s="32">
        <f t="shared" si="1"/>
        <v>40986</v>
      </c>
      <c r="CK8" s="32">
        <f t="shared" si="1"/>
        <v>40987</v>
      </c>
      <c r="CL8" s="32">
        <f t="shared" si="1"/>
        <v>40988</v>
      </c>
      <c r="CM8" s="32">
        <f t="shared" si="1"/>
        <v>40989</v>
      </c>
      <c r="CN8" s="32">
        <f t="shared" si="1"/>
        <v>40990</v>
      </c>
      <c r="CO8" s="32">
        <f t="shared" si="1"/>
        <v>40991</v>
      </c>
      <c r="CP8" s="32">
        <f t="shared" si="1"/>
        <v>40992</v>
      </c>
      <c r="CQ8" s="32">
        <f t="shared" si="1"/>
        <v>40993</v>
      </c>
      <c r="CR8" s="32">
        <f t="shared" si="1"/>
        <v>40994</v>
      </c>
      <c r="CS8" s="32">
        <f t="shared" si="1"/>
        <v>40995</v>
      </c>
      <c r="CT8" s="32">
        <f t="shared" si="1"/>
        <v>40996</v>
      </c>
      <c r="CU8" s="32">
        <f t="shared" si="1"/>
        <v>40997</v>
      </c>
      <c r="CV8" s="32">
        <f t="shared" si="1"/>
        <v>40998</v>
      </c>
      <c r="CW8" s="32">
        <f t="shared" si="1"/>
        <v>40999</v>
      </c>
      <c r="CX8" s="32">
        <f t="shared" si="1"/>
        <v>41000</v>
      </c>
      <c r="CY8" s="32">
        <f t="shared" si="1"/>
        <v>41001</v>
      </c>
      <c r="CZ8" s="32">
        <f t="shared" si="1"/>
        <v>41002</v>
      </c>
      <c r="DA8" s="32">
        <f t="shared" si="1"/>
        <v>41003</v>
      </c>
      <c r="DB8" s="32">
        <f t="shared" si="1"/>
        <v>41004</v>
      </c>
      <c r="DC8" s="32">
        <f t="shared" si="1"/>
        <v>41005</v>
      </c>
      <c r="DD8" s="32">
        <f t="shared" si="1"/>
        <v>41006</v>
      </c>
      <c r="DE8" s="32">
        <f t="shared" si="1"/>
        <v>41007</v>
      </c>
      <c r="DF8" s="32">
        <f t="shared" si="1"/>
        <v>41008</v>
      </c>
      <c r="DG8" s="32">
        <f t="shared" si="1"/>
        <v>41009</v>
      </c>
      <c r="DH8" s="32">
        <f t="shared" si="1"/>
        <v>41010</v>
      </c>
      <c r="DI8" s="32">
        <f t="shared" si="1"/>
        <v>41011</v>
      </c>
      <c r="DJ8" s="32">
        <f t="shared" si="1"/>
        <v>41012</v>
      </c>
      <c r="DK8" s="32">
        <f t="shared" si="1"/>
        <v>41013</v>
      </c>
      <c r="DL8" s="32">
        <f t="shared" si="1"/>
        <v>41014</v>
      </c>
      <c r="DM8" s="32">
        <f t="shared" si="1"/>
        <v>41015</v>
      </c>
      <c r="DN8" s="32">
        <f t="shared" si="1"/>
        <v>41016</v>
      </c>
      <c r="DO8" s="32">
        <f t="shared" si="1"/>
        <v>41017</v>
      </c>
      <c r="DP8" s="32">
        <f t="shared" si="1"/>
        <v>41018</v>
      </c>
      <c r="DQ8" s="32">
        <f t="shared" si="1"/>
        <v>41019</v>
      </c>
      <c r="DR8" s="32">
        <f t="shared" si="1"/>
        <v>41020</v>
      </c>
      <c r="DS8" s="32">
        <f t="shared" si="1"/>
        <v>41021</v>
      </c>
      <c r="DT8" s="32">
        <f t="shared" si="1"/>
        <v>41022</v>
      </c>
      <c r="DU8" s="32">
        <f t="shared" si="1"/>
        <v>41023</v>
      </c>
      <c r="DV8" s="32">
        <f t="shared" si="1"/>
        <v>41024</v>
      </c>
      <c r="DW8" s="32">
        <f t="shared" si="1"/>
        <v>41025</v>
      </c>
      <c r="DX8" s="32">
        <f t="shared" si="1"/>
        <v>41026</v>
      </c>
      <c r="DY8" s="32">
        <f t="shared" si="1"/>
        <v>41027</v>
      </c>
      <c r="DZ8" s="32">
        <f t="shared" si="1"/>
        <v>41028</v>
      </c>
      <c r="EA8" s="32">
        <f t="shared" si="1"/>
        <v>41029</v>
      </c>
      <c r="EB8" s="32">
        <f t="shared" si="1"/>
        <v>41030</v>
      </c>
      <c r="EC8" s="32">
        <f t="shared" si="1"/>
        <v>41031</v>
      </c>
      <c r="ED8" s="32">
        <f t="shared" si="1"/>
        <v>41032</v>
      </c>
      <c r="EE8" s="32">
        <f t="shared" si="1"/>
        <v>41033</v>
      </c>
      <c r="EF8" s="32">
        <f t="shared" si="1"/>
        <v>41034</v>
      </c>
      <c r="EG8" s="32">
        <f t="shared" si="1"/>
        <v>41035</v>
      </c>
      <c r="EH8" s="32">
        <f t="shared" si="1"/>
        <v>41036</v>
      </c>
      <c r="EI8" s="32">
        <f t="shared" si="1"/>
        <v>41037</v>
      </c>
      <c r="EJ8" s="32">
        <f t="shared" si="1"/>
        <v>41038</v>
      </c>
      <c r="EK8" s="32">
        <f t="shared" ref="EK8:GV8" si="2">EJ8+1</f>
        <v>41039</v>
      </c>
      <c r="EL8" s="32">
        <f t="shared" si="2"/>
        <v>41040</v>
      </c>
      <c r="EM8" s="32">
        <f t="shared" si="2"/>
        <v>41041</v>
      </c>
      <c r="EN8" s="32">
        <f t="shared" si="2"/>
        <v>41042</v>
      </c>
      <c r="EO8" s="32">
        <f t="shared" si="2"/>
        <v>41043</v>
      </c>
      <c r="EP8" s="32">
        <f t="shared" si="2"/>
        <v>41044</v>
      </c>
      <c r="EQ8" s="32">
        <f t="shared" si="2"/>
        <v>41045</v>
      </c>
      <c r="ER8" s="32">
        <f t="shared" si="2"/>
        <v>41046</v>
      </c>
      <c r="ES8" s="32">
        <f t="shared" si="2"/>
        <v>41047</v>
      </c>
      <c r="ET8" s="32">
        <f t="shared" si="2"/>
        <v>41048</v>
      </c>
      <c r="EU8" s="32">
        <f t="shared" si="2"/>
        <v>41049</v>
      </c>
      <c r="EV8" s="32">
        <f t="shared" si="2"/>
        <v>41050</v>
      </c>
      <c r="EW8" s="32">
        <f t="shared" si="2"/>
        <v>41051</v>
      </c>
      <c r="EX8" s="32">
        <f t="shared" si="2"/>
        <v>41052</v>
      </c>
      <c r="EY8" s="32">
        <f t="shared" si="2"/>
        <v>41053</v>
      </c>
      <c r="EZ8" s="32">
        <f t="shared" si="2"/>
        <v>41054</v>
      </c>
      <c r="FA8" s="32">
        <f t="shared" si="2"/>
        <v>41055</v>
      </c>
      <c r="FB8" s="32">
        <f t="shared" si="2"/>
        <v>41056</v>
      </c>
      <c r="FC8" s="32">
        <f t="shared" si="2"/>
        <v>41057</v>
      </c>
      <c r="FD8" s="32">
        <f t="shared" si="2"/>
        <v>41058</v>
      </c>
      <c r="FE8" s="32">
        <f t="shared" si="2"/>
        <v>41059</v>
      </c>
      <c r="FF8" s="32">
        <f t="shared" si="2"/>
        <v>41060</v>
      </c>
      <c r="FG8" s="32">
        <f t="shared" si="2"/>
        <v>41061</v>
      </c>
      <c r="FH8" s="32">
        <f t="shared" si="2"/>
        <v>41062</v>
      </c>
      <c r="FI8" s="32">
        <f t="shared" si="2"/>
        <v>41063</v>
      </c>
      <c r="FJ8" s="32">
        <f t="shared" si="2"/>
        <v>41064</v>
      </c>
      <c r="FK8" s="32">
        <f t="shared" si="2"/>
        <v>41065</v>
      </c>
      <c r="FL8" s="32">
        <f t="shared" si="2"/>
        <v>41066</v>
      </c>
      <c r="FM8" s="32">
        <f t="shared" si="2"/>
        <v>41067</v>
      </c>
      <c r="FN8" s="32">
        <f t="shared" si="2"/>
        <v>41068</v>
      </c>
      <c r="FO8" s="32">
        <f t="shared" si="2"/>
        <v>41069</v>
      </c>
      <c r="FP8" s="32">
        <f t="shared" si="2"/>
        <v>41070</v>
      </c>
      <c r="FQ8" s="32">
        <f t="shared" si="2"/>
        <v>41071</v>
      </c>
      <c r="FR8" s="32">
        <f t="shared" si="2"/>
        <v>41072</v>
      </c>
      <c r="FS8" s="32">
        <f t="shared" si="2"/>
        <v>41073</v>
      </c>
      <c r="FT8" s="32">
        <f t="shared" si="2"/>
        <v>41074</v>
      </c>
      <c r="FU8" s="32">
        <f t="shared" si="2"/>
        <v>41075</v>
      </c>
      <c r="FV8" s="32">
        <f t="shared" si="2"/>
        <v>41076</v>
      </c>
      <c r="FW8" s="32">
        <f t="shared" si="2"/>
        <v>41077</v>
      </c>
      <c r="FX8" s="32">
        <f t="shared" si="2"/>
        <v>41078</v>
      </c>
      <c r="FY8" s="32">
        <f t="shared" si="2"/>
        <v>41079</v>
      </c>
      <c r="FZ8" s="32">
        <f t="shared" si="2"/>
        <v>41080</v>
      </c>
      <c r="GA8" s="32">
        <f t="shared" si="2"/>
        <v>41081</v>
      </c>
      <c r="GB8" s="32">
        <f t="shared" si="2"/>
        <v>41082</v>
      </c>
      <c r="GC8" s="32">
        <f t="shared" si="2"/>
        <v>41083</v>
      </c>
      <c r="GD8" s="32">
        <f t="shared" si="2"/>
        <v>41084</v>
      </c>
      <c r="GE8" s="32">
        <f t="shared" si="2"/>
        <v>41085</v>
      </c>
      <c r="GF8" s="32">
        <f t="shared" si="2"/>
        <v>41086</v>
      </c>
      <c r="GG8" s="32">
        <f t="shared" si="2"/>
        <v>41087</v>
      </c>
      <c r="GH8" s="32">
        <f t="shared" si="2"/>
        <v>41088</v>
      </c>
      <c r="GI8" s="32">
        <f t="shared" si="2"/>
        <v>41089</v>
      </c>
      <c r="GJ8" s="32">
        <f t="shared" si="2"/>
        <v>41090</v>
      </c>
      <c r="GK8" s="32">
        <f t="shared" si="2"/>
        <v>41091</v>
      </c>
      <c r="GL8" s="32">
        <f t="shared" si="2"/>
        <v>41092</v>
      </c>
      <c r="GM8" s="32">
        <f t="shared" si="2"/>
        <v>41093</v>
      </c>
      <c r="GN8" s="32">
        <f t="shared" si="2"/>
        <v>41094</v>
      </c>
      <c r="GO8" s="32">
        <f t="shared" si="2"/>
        <v>41095</v>
      </c>
      <c r="GP8" s="32">
        <f t="shared" si="2"/>
        <v>41096</v>
      </c>
      <c r="GQ8" s="32">
        <f t="shared" si="2"/>
        <v>41097</v>
      </c>
      <c r="GR8" s="32">
        <f t="shared" si="2"/>
        <v>41098</v>
      </c>
      <c r="GS8" s="32">
        <f t="shared" si="2"/>
        <v>41099</v>
      </c>
      <c r="GT8" s="32">
        <f t="shared" si="2"/>
        <v>41100</v>
      </c>
      <c r="GU8" s="32">
        <f t="shared" si="2"/>
        <v>41101</v>
      </c>
      <c r="GV8" s="32">
        <f t="shared" si="2"/>
        <v>41102</v>
      </c>
      <c r="GW8" s="32">
        <f t="shared" ref="GW8:IO8" si="3">GV8+1</f>
        <v>41103</v>
      </c>
      <c r="GX8" s="32">
        <f t="shared" si="3"/>
        <v>41104</v>
      </c>
      <c r="GY8" s="32">
        <f t="shared" si="3"/>
        <v>41105</v>
      </c>
      <c r="GZ8" s="32">
        <f t="shared" si="3"/>
        <v>41106</v>
      </c>
      <c r="HA8" s="32">
        <f t="shared" si="3"/>
        <v>41107</v>
      </c>
      <c r="HB8" s="32">
        <f t="shared" si="3"/>
        <v>41108</v>
      </c>
      <c r="HC8" s="32">
        <f t="shared" si="3"/>
        <v>41109</v>
      </c>
      <c r="HD8" s="32">
        <f t="shared" si="3"/>
        <v>41110</v>
      </c>
      <c r="HE8" s="32">
        <f t="shared" si="3"/>
        <v>41111</v>
      </c>
      <c r="HF8" s="32">
        <f t="shared" si="3"/>
        <v>41112</v>
      </c>
      <c r="HG8" s="32">
        <f t="shared" si="3"/>
        <v>41113</v>
      </c>
      <c r="HH8" s="32">
        <f t="shared" si="3"/>
        <v>41114</v>
      </c>
      <c r="HI8" s="32">
        <f t="shared" si="3"/>
        <v>41115</v>
      </c>
      <c r="HJ8" s="32">
        <f t="shared" si="3"/>
        <v>41116</v>
      </c>
      <c r="HK8" s="32">
        <f t="shared" si="3"/>
        <v>41117</v>
      </c>
      <c r="HL8" s="32">
        <f t="shared" si="3"/>
        <v>41118</v>
      </c>
      <c r="HM8" s="32">
        <f t="shared" si="3"/>
        <v>41119</v>
      </c>
      <c r="HN8" s="32">
        <f t="shared" si="3"/>
        <v>41120</v>
      </c>
      <c r="HO8" s="32">
        <f t="shared" si="3"/>
        <v>41121</v>
      </c>
      <c r="HP8" s="32">
        <f t="shared" si="3"/>
        <v>41122</v>
      </c>
      <c r="HQ8" s="32">
        <f t="shared" si="3"/>
        <v>41123</v>
      </c>
      <c r="HR8" s="32">
        <f t="shared" si="3"/>
        <v>41124</v>
      </c>
      <c r="HS8" s="32">
        <f t="shared" si="3"/>
        <v>41125</v>
      </c>
      <c r="HT8" s="32">
        <f t="shared" si="3"/>
        <v>41126</v>
      </c>
      <c r="HU8" s="32">
        <f t="shared" si="3"/>
        <v>41127</v>
      </c>
      <c r="HV8" s="32">
        <f t="shared" si="3"/>
        <v>41128</v>
      </c>
      <c r="HW8" s="32">
        <f t="shared" si="3"/>
        <v>41129</v>
      </c>
      <c r="HX8" s="32">
        <f t="shared" si="3"/>
        <v>41130</v>
      </c>
      <c r="HY8" s="32">
        <f t="shared" si="3"/>
        <v>41131</v>
      </c>
      <c r="HZ8" s="32">
        <f t="shared" si="3"/>
        <v>41132</v>
      </c>
      <c r="IA8" s="32">
        <f t="shared" si="3"/>
        <v>41133</v>
      </c>
      <c r="IB8" s="32">
        <f t="shared" si="3"/>
        <v>41134</v>
      </c>
      <c r="IC8" s="32">
        <f t="shared" si="3"/>
        <v>41135</v>
      </c>
      <c r="ID8" s="32">
        <f t="shared" si="3"/>
        <v>41136</v>
      </c>
      <c r="IE8" s="32">
        <f t="shared" si="3"/>
        <v>41137</v>
      </c>
      <c r="IF8" s="32">
        <f t="shared" si="3"/>
        <v>41138</v>
      </c>
      <c r="IG8" s="32">
        <f t="shared" si="3"/>
        <v>41139</v>
      </c>
      <c r="IH8" s="32">
        <f t="shared" si="3"/>
        <v>41140</v>
      </c>
      <c r="II8" s="32">
        <f t="shared" si="3"/>
        <v>41141</v>
      </c>
      <c r="IJ8" s="32">
        <f t="shared" si="3"/>
        <v>41142</v>
      </c>
      <c r="IK8" s="32">
        <f t="shared" si="3"/>
        <v>41143</v>
      </c>
      <c r="IL8" s="32">
        <f t="shared" si="3"/>
        <v>41144</v>
      </c>
      <c r="IM8" s="32">
        <f t="shared" si="3"/>
        <v>41145</v>
      </c>
      <c r="IN8" s="32">
        <f t="shared" si="3"/>
        <v>41146</v>
      </c>
      <c r="IO8" s="32">
        <f t="shared" si="3"/>
        <v>41147</v>
      </c>
      <c r="IP8" s="33"/>
      <c r="IQ8" s="3"/>
      <c r="IR8" s="3"/>
      <c r="IS8" s="3"/>
      <c r="IT8" s="3"/>
      <c r="IU8" s="3"/>
      <c r="IV8" s="3"/>
    </row>
    <row r="9" spans="1:256" s="6" customFormat="1" ht="76.5" customHeight="1" x14ac:dyDescent="0.2">
      <c r="A9" s="41" t="s">
        <v>8</v>
      </c>
      <c r="B9" s="48" t="s">
        <v>9</v>
      </c>
      <c r="C9" s="50" t="s">
        <v>17</v>
      </c>
      <c r="D9" s="42" t="s">
        <v>3</v>
      </c>
      <c r="E9" s="42" t="s">
        <v>4</v>
      </c>
      <c r="F9" s="43" t="s">
        <v>7</v>
      </c>
      <c r="G9" s="44" t="s">
        <v>10</v>
      </c>
      <c r="H9" s="43" t="s">
        <v>12</v>
      </c>
      <c r="I9" s="44" t="s">
        <v>5</v>
      </c>
      <c r="J9" s="44" t="s">
        <v>0</v>
      </c>
      <c r="K9" s="49"/>
      <c r="L9" s="74">
        <f>L8</f>
        <v>40910</v>
      </c>
      <c r="M9" s="75"/>
      <c r="N9" s="75"/>
      <c r="O9" s="75"/>
      <c r="P9" s="75"/>
      <c r="Q9" s="75"/>
      <c r="R9" s="76"/>
      <c r="S9" s="74">
        <f>S8</f>
        <v>40917</v>
      </c>
      <c r="T9" s="75"/>
      <c r="U9" s="75"/>
      <c r="V9" s="75"/>
      <c r="W9" s="75"/>
      <c r="X9" s="75"/>
      <c r="Y9" s="76"/>
      <c r="Z9" s="74">
        <f>Z8</f>
        <v>40924</v>
      </c>
      <c r="AA9" s="75"/>
      <c r="AB9" s="75"/>
      <c r="AC9" s="75"/>
      <c r="AD9" s="75"/>
      <c r="AE9" s="75"/>
      <c r="AF9" s="76"/>
      <c r="AG9" s="74">
        <f>AG8</f>
        <v>40931</v>
      </c>
      <c r="AH9" s="75"/>
      <c r="AI9" s="75"/>
      <c r="AJ9" s="75"/>
      <c r="AK9" s="75"/>
      <c r="AL9" s="75"/>
      <c r="AM9" s="76"/>
      <c r="AN9" s="74">
        <f>AN8</f>
        <v>40938</v>
      </c>
      <c r="AO9" s="75"/>
      <c r="AP9" s="75"/>
      <c r="AQ9" s="75"/>
      <c r="AR9" s="75"/>
      <c r="AS9" s="75"/>
      <c r="AT9" s="76"/>
      <c r="AU9" s="74">
        <f>AU8</f>
        <v>40945</v>
      </c>
      <c r="AV9" s="75"/>
      <c r="AW9" s="75"/>
      <c r="AX9" s="75"/>
      <c r="AY9" s="75"/>
      <c r="AZ9" s="75"/>
      <c r="BA9" s="76"/>
      <c r="BB9" s="74">
        <f>BB8</f>
        <v>40952</v>
      </c>
      <c r="BC9" s="75"/>
      <c r="BD9" s="75"/>
      <c r="BE9" s="75"/>
      <c r="BF9" s="75"/>
      <c r="BG9" s="75"/>
      <c r="BH9" s="76"/>
      <c r="BI9" s="74">
        <f>BI8</f>
        <v>40959</v>
      </c>
      <c r="BJ9" s="75"/>
      <c r="BK9" s="75"/>
      <c r="BL9" s="75"/>
      <c r="BM9" s="75"/>
      <c r="BN9" s="75"/>
      <c r="BO9" s="76"/>
      <c r="BP9" s="74">
        <f>BP8</f>
        <v>40966</v>
      </c>
      <c r="BQ9" s="75"/>
      <c r="BR9" s="75"/>
      <c r="BS9" s="75"/>
      <c r="BT9" s="75"/>
      <c r="BU9" s="75"/>
      <c r="BV9" s="76"/>
      <c r="BW9" s="74">
        <f>BW8</f>
        <v>40973</v>
      </c>
      <c r="BX9" s="75"/>
      <c r="BY9" s="75"/>
      <c r="BZ9" s="75"/>
      <c r="CA9" s="75"/>
      <c r="CB9" s="75"/>
      <c r="CC9" s="76"/>
      <c r="CD9" s="74">
        <f>CD8</f>
        <v>40980</v>
      </c>
      <c r="CE9" s="75"/>
      <c r="CF9" s="75"/>
      <c r="CG9" s="75"/>
      <c r="CH9" s="75"/>
      <c r="CI9" s="75"/>
      <c r="CJ9" s="76"/>
      <c r="CK9" s="74">
        <f>CK8</f>
        <v>40987</v>
      </c>
      <c r="CL9" s="75"/>
      <c r="CM9" s="75"/>
      <c r="CN9" s="75"/>
      <c r="CO9" s="75"/>
      <c r="CP9" s="75"/>
      <c r="CQ9" s="76"/>
      <c r="CR9" s="74">
        <f>CR8</f>
        <v>40994</v>
      </c>
      <c r="CS9" s="75"/>
      <c r="CT9" s="75"/>
      <c r="CU9" s="75"/>
      <c r="CV9" s="75"/>
      <c r="CW9" s="75"/>
      <c r="CX9" s="76"/>
      <c r="CY9" s="74">
        <f>CY8</f>
        <v>41001</v>
      </c>
      <c r="CZ9" s="75"/>
      <c r="DA9" s="75"/>
      <c r="DB9" s="75"/>
      <c r="DC9" s="75"/>
      <c r="DD9" s="75"/>
      <c r="DE9" s="76"/>
      <c r="DF9" s="74">
        <f>DF8</f>
        <v>41008</v>
      </c>
      <c r="DG9" s="75"/>
      <c r="DH9" s="75"/>
      <c r="DI9" s="75"/>
      <c r="DJ9" s="75"/>
      <c r="DK9" s="75"/>
      <c r="DL9" s="76"/>
      <c r="DM9" s="74">
        <f>DM8</f>
        <v>41015</v>
      </c>
      <c r="DN9" s="75"/>
      <c r="DO9" s="75"/>
      <c r="DP9" s="75"/>
      <c r="DQ9" s="75"/>
      <c r="DR9" s="75"/>
      <c r="DS9" s="76"/>
      <c r="DT9" s="74">
        <f>DT8</f>
        <v>41022</v>
      </c>
      <c r="DU9" s="75"/>
      <c r="DV9" s="75"/>
      <c r="DW9" s="75"/>
      <c r="DX9" s="75"/>
      <c r="DY9" s="75"/>
      <c r="DZ9" s="76"/>
      <c r="EA9" s="74">
        <f>EA8</f>
        <v>41029</v>
      </c>
      <c r="EB9" s="75"/>
      <c r="EC9" s="75"/>
      <c r="ED9" s="75"/>
      <c r="EE9" s="75"/>
      <c r="EF9" s="75"/>
      <c r="EG9" s="76"/>
      <c r="EH9" s="74">
        <f>EH8</f>
        <v>41036</v>
      </c>
      <c r="EI9" s="75"/>
      <c r="EJ9" s="75"/>
      <c r="EK9" s="75"/>
      <c r="EL9" s="75"/>
      <c r="EM9" s="75"/>
      <c r="EN9" s="76"/>
      <c r="EO9" s="74">
        <f>EO8</f>
        <v>41043</v>
      </c>
      <c r="EP9" s="75"/>
      <c r="EQ9" s="75"/>
      <c r="ER9" s="75"/>
      <c r="ES9" s="75"/>
      <c r="ET9" s="75"/>
      <c r="EU9" s="76"/>
      <c r="EV9" s="74">
        <f>EV8</f>
        <v>41050</v>
      </c>
      <c r="EW9" s="75"/>
      <c r="EX9" s="75"/>
      <c r="EY9" s="75"/>
      <c r="EZ9" s="75"/>
      <c r="FA9" s="75"/>
      <c r="FB9" s="76"/>
      <c r="FC9" s="74">
        <f>FC8</f>
        <v>41057</v>
      </c>
      <c r="FD9" s="75"/>
      <c r="FE9" s="75"/>
      <c r="FF9" s="75"/>
      <c r="FG9" s="75"/>
      <c r="FH9" s="75"/>
      <c r="FI9" s="76"/>
      <c r="FJ9" s="74">
        <f>FJ8</f>
        <v>41064</v>
      </c>
      <c r="FK9" s="75"/>
      <c r="FL9" s="75"/>
      <c r="FM9" s="75"/>
      <c r="FN9" s="75"/>
      <c r="FO9" s="75"/>
      <c r="FP9" s="76"/>
      <c r="FQ9" s="74">
        <f>FQ8</f>
        <v>41071</v>
      </c>
      <c r="FR9" s="75"/>
      <c r="FS9" s="75"/>
      <c r="FT9" s="75"/>
      <c r="FU9" s="75"/>
      <c r="FV9" s="75"/>
      <c r="FW9" s="76"/>
      <c r="FX9" s="74">
        <f>FX8</f>
        <v>41078</v>
      </c>
      <c r="FY9" s="75"/>
      <c r="FZ9" s="75"/>
      <c r="GA9" s="75"/>
      <c r="GB9" s="75"/>
      <c r="GC9" s="75"/>
      <c r="GD9" s="76"/>
      <c r="GE9" s="74">
        <f>GE8</f>
        <v>41085</v>
      </c>
      <c r="GF9" s="75"/>
      <c r="GG9" s="75"/>
      <c r="GH9" s="75"/>
      <c r="GI9" s="75"/>
      <c r="GJ9" s="75"/>
      <c r="GK9" s="76"/>
      <c r="GL9" s="74">
        <f>GL8</f>
        <v>41092</v>
      </c>
      <c r="GM9" s="75"/>
      <c r="GN9" s="75"/>
      <c r="GO9" s="75"/>
      <c r="GP9" s="75"/>
      <c r="GQ9" s="75"/>
      <c r="GR9" s="76"/>
      <c r="GS9" s="74">
        <f>GS8</f>
        <v>41099</v>
      </c>
      <c r="GT9" s="75"/>
      <c r="GU9" s="75"/>
      <c r="GV9" s="75"/>
      <c r="GW9" s="75"/>
      <c r="GX9" s="75"/>
      <c r="GY9" s="76"/>
      <c r="GZ9" s="74">
        <f>GZ8</f>
        <v>41106</v>
      </c>
      <c r="HA9" s="75"/>
      <c r="HB9" s="75"/>
      <c r="HC9" s="75"/>
      <c r="HD9" s="75"/>
      <c r="HE9" s="75"/>
      <c r="HF9" s="76"/>
      <c r="HG9" s="74">
        <f>HG8</f>
        <v>41113</v>
      </c>
      <c r="HH9" s="75"/>
      <c r="HI9" s="75"/>
      <c r="HJ9" s="75"/>
      <c r="HK9" s="75"/>
      <c r="HL9" s="75"/>
      <c r="HM9" s="76"/>
      <c r="HN9" s="74">
        <f>HN8</f>
        <v>41120</v>
      </c>
      <c r="HO9" s="75"/>
      <c r="HP9" s="75"/>
      <c r="HQ9" s="75"/>
      <c r="HR9" s="75"/>
      <c r="HS9" s="75"/>
      <c r="HT9" s="76"/>
      <c r="HU9" s="74">
        <f>HU8</f>
        <v>41127</v>
      </c>
      <c r="HV9" s="75"/>
      <c r="HW9" s="75"/>
      <c r="HX9" s="75"/>
      <c r="HY9" s="75"/>
      <c r="HZ9" s="75"/>
      <c r="IA9" s="76"/>
      <c r="IB9" s="74">
        <f>IB8</f>
        <v>41134</v>
      </c>
      <c r="IC9" s="75"/>
      <c r="ID9" s="75"/>
      <c r="IE9" s="75"/>
      <c r="IF9" s="75"/>
      <c r="IG9" s="75"/>
      <c r="IH9" s="76"/>
      <c r="II9" s="74">
        <f>II8</f>
        <v>41141</v>
      </c>
      <c r="IJ9" s="75"/>
      <c r="IK9" s="75"/>
      <c r="IL9" s="75"/>
      <c r="IM9" s="75"/>
      <c r="IN9" s="75"/>
      <c r="IO9" s="76"/>
    </row>
    <row r="10" spans="1:256" s="63" customFormat="1" x14ac:dyDescent="0.25">
      <c r="A10" s="57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45" t="s">
        <v>63</v>
      </c>
      <c r="C10" s="46"/>
      <c r="D10" s="47">
        <f>MIN(D11:D15)</f>
        <v>40921</v>
      </c>
      <c r="E10" s="58">
        <f>D10+F10-1</f>
        <v>40947</v>
      </c>
      <c r="F10" s="24">
        <f>MAX(E11:E15)-D10+1</f>
        <v>27</v>
      </c>
      <c r="G10" s="25">
        <f>SUMPRODUCT(F11:F15,G11:G15)/SUM(F11:F15)</f>
        <v>1</v>
      </c>
      <c r="H10" s="59">
        <f t="shared" ref="H10:H31" si="4">NETWORKDAYS(D10,E10)</f>
        <v>19</v>
      </c>
      <c r="I10" s="60">
        <f t="shared" ref="I10:I31" si="5">ROUNDDOWN(G10*F10,0)</f>
        <v>27</v>
      </c>
      <c r="J10" s="59">
        <f t="shared" ref="J10:J31" si="6">F10-I10</f>
        <v>0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2"/>
      <c r="IQ10" s="62"/>
      <c r="IR10" s="62"/>
      <c r="IS10" s="62"/>
      <c r="IT10" s="62"/>
      <c r="IU10" s="62"/>
      <c r="IV10" s="62"/>
    </row>
    <row r="11" spans="1:256" s="69" customFormat="1" x14ac:dyDescent="0.25">
      <c r="A11" s="64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26" t="s">
        <v>55</v>
      </c>
      <c r="C11" s="27"/>
      <c r="D11" s="28">
        <v>40921</v>
      </c>
      <c r="E11" s="65">
        <f t="shared" ref="E11" si="7">D11+F11-1</f>
        <v>40927</v>
      </c>
      <c r="F11" s="29">
        <v>7</v>
      </c>
      <c r="G11" s="30">
        <v>1</v>
      </c>
      <c r="H11" s="66">
        <f t="shared" ref="H11" si="8">NETWORKDAYS(D11,E11)</f>
        <v>5</v>
      </c>
      <c r="I11" s="67">
        <f t="shared" ref="I11" si="9">ROUNDDOWN(G11*F11,0)</f>
        <v>7</v>
      </c>
      <c r="J11" s="66">
        <f t="shared" ref="J11" si="10">F11-I11</f>
        <v>0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2"/>
      <c r="IQ11" s="62"/>
      <c r="IR11" s="62"/>
      <c r="IS11" s="62"/>
      <c r="IT11" s="62"/>
      <c r="IU11" s="62"/>
      <c r="IV11" s="62"/>
    </row>
    <row r="12" spans="1:256" s="69" customFormat="1" x14ac:dyDescent="0.25">
      <c r="A12" s="64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1.2</v>
      </c>
      <c r="B12" s="26" t="s">
        <v>57</v>
      </c>
      <c r="C12" s="27"/>
      <c r="D12" s="28">
        <v>40921</v>
      </c>
      <c r="E12" s="65">
        <f t="shared" ref="E12" si="11">D12+F12-1</f>
        <v>40927</v>
      </c>
      <c r="F12" s="29">
        <v>7</v>
      </c>
      <c r="G12" s="30">
        <v>1</v>
      </c>
      <c r="H12" s="66">
        <f t="shared" ref="H12" si="12">NETWORKDAYS(D12,E12)</f>
        <v>5</v>
      </c>
      <c r="I12" s="67">
        <f t="shared" ref="I12" si="13">ROUNDDOWN(G12*F12,0)</f>
        <v>7</v>
      </c>
      <c r="J12" s="66">
        <f t="shared" ref="J12" si="14">F12-I12</f>
        <v>0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2"/>
      <c r="IQ12" s="62"/>
      <c r="IR12" s="62"/>
      <c r="IS12" s="62"/>
      <c r="IT12" s="62"/>
      <c r="IU12" s="62"/>
      <c r="IV12" s="62"/>
    </row>
    <row r="13" spans="1:256" s="69" customFormat="1" x14ac:dyDescent="0.25">
      <c r="A13" s="64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1.3</v>
      </c>
      <c r="B13" s="26" t="s">
        <v>58</v>
      </c>
      <c r="C13" s="27"/>
      <c r="D13" s="28">
        <v>40928</v>
      </c>
      <c r="E13" s="65">
        <f t="shared" ref="E13:E14" si="15">D13+F13-1</f>
        <v>40947</v>
      </c>
      <c r="F13" s="29">
        <v>20</v>
      </c>
      <c r="G13" s="30">
        <v>1</v>
      </c>
      <c r="H13" s="66">
        <f t="shared" ref="H13:H14" si="16">NETWORKDAYS(D13,E13)</f>
        <v>14</v>
      </c>
      <c r="I13" s="67">
        <f t="shared" ref="I13:I14" si="17">ROUNDDOWN(G13*F13,0)</f>
        <v>20</v>
      </c>
      <c r="J13" s="66">
        <f t="shared" ref="J13:J14" si="18">F13-I13</f>
        <v>0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2"/>
      <c r="IQ13" s="62"/>
      <c r="IR13" s="62"/>
      <c r="IS13" s="62"/>
      <c r="IT13" s="62"/>
      <c r="IU13" s="62"/>
      <c r="IV13" s="62"/>
    </row>
    <row r="14" spans="1:256" s="69" customFormat="1" x14ac:dyDescent="0.25">
      <c r="A14" s="64" t="str">
        <f ca="1">IF(ISERROR(VALUE(SUBSTITUTE(OFFSET(A14,-1,0,1,1),".",""))),"0.0.1",IF(ISERROR(FIND("`",SUBSTITUTE(OFFSET(A14,-1,0,1,1),".","`",2))),OFFSET(A14,-1,0,1,1)&amp;".1",LEFT(OFFSET(A14,-1,0,1,1),FIND("`",SUBSTITUTE(OFFSET(A14,-1,0,1,1),".","`",2)))&amp;IF(ISERROR(FIND("`",SUBSTITUTE(OFFSET(A14,-1,0,1,1),".","`",3))),VALUE(RIGHT(OFFSET(A14,-1,0,1,1),LEN(OFFSET(A14,-1,0,1,1))-FIND("`",SUBSTITUTE(OFFSET(A14,-1,0,1,1),".","`",2))))+1,VALUE(MID(OFFSET(A14,-1,0,1,1),FIND("`",SUBSTITUTE(OFFSET(A14,-1,0,1,1),".","`",2))+1,(FIND("`",SUBSTITUTE(OFFSET(A14,-1,0,1,1),".","`",3))-FIND("`",SUBSTITUTE(OFFSET(A14,-1,0,1,1),".","`",2))-1)))+1)))</f>
        <v>1.3.1</v>
      </c>
      <c r="B14" s="34" t="s">
        <v>64</v>
      </c>
      <c r="C14" s="27"/>
      <c r="D14" s="28">
        <v>40935</v>
      </c>
      <c r="E14" s="65">
        <f t="shared" si="15"/>
        <v>40947</v>
      </c>
      <c r="F14" s="29">
        <v>13</v>
      </c>
      <c r="G14" s="30">
        <v>1</v>
      </c>
      <c r="H14" s="66">
        <f t="shared" si="16"/>
        <v>9</v>
      </c>
      <c r="I14" s="67">
        <f t="shared" si="17"/>
        <v>13</v>
      </c>
      <c r="J14" s="66">
        <f t="shared" si="18"/>
        <v>0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2"/>
      <c r="IQ14" s="62"/>
      <c r="IR14" s="62"/>
      <c r="IS14" s="62"/>
      <c r="IT14" s="62"/>
      <c r="IU14" s="62"/>
      <c r="IV14" s="62"/>
    </row>
    <row r="15" spans="1:256" s="69" customFormat="1" x14ac:dyDescent="0.25">
      <c r="A15" s="64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1.4</v>
      </c>
      <c r="B15" s="26" t="s">
        <v>59</v>
      </c>
      <c r="C15" s="27"/>
      <c r="D15" s="28">
        <v>40942</v>
      </c>
      <c r="E15" s="65">
        <f t="shared" ref="E15" si="19">D15+F15-1</f>
        <v>40947</v>
      </c>
      <c r="F15" s="29">
        <v>6</v>
      </c>
      <c r="G15" s="30">
        <v>1</v>
      </c>
      <c r="H15" s="66">
        <f t="shared" ref="H15" si="20">NETWORKDAYS(D15,E15)</f>
        <v>4</v>
      </c>
      <c r="I15" s="67">
        <f t="shared" ref="I15" si="21">ROUNDDOWN(G15*F15,0)</f>
        <v>6</v>
      </c>
      <c r="J15" s="66">
        <f t="shared" ref="J15" si="22">F15-I15</f>
        <v>0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2"/>
      <c r="IQ15" s="62"/>
      <c r="IR15" s="62"/>
      <c r="IS15" s="62"/>
      <c r="IT15" s="62"/>
      <c r="IU15" s="62"/>
      <c r="IV15" s="62"/>
    </row>
    <row r="16" spans="1:256" s="63" customFormat="1" x14ac:dyDescent="0.25">
      <c r="A16" s="70">
        <f ca="1">IF(ISERROR(VALUE(SUBSTITUTE(OFFSET(A16,-1,0,1,1),".",""))),1,IF(ISERROR(FIND("`",SUBSTITUTE(OFFSET(A16,-1,0,1,1),".","`",1))),VALUE(OFFSET(A16,-1,0,1,1))+1,VALUE(LEFT(OFFSET(A16,-1,0,1,1),FIND("`",SUBSTITUTE(OFFSET(A16,-1,0,1,1),".","`",1))-1))+1))</f>
        <v>2</v>
      </c>
      <c r="B16" s="21" t="s">
        <v>65</v>
      </c>
      <c r="C16" s="22"/>
      <c r="D16" s="23">
        <f>MIN(D17:D25)</f>
        <v>40949</v>
      </c>
      <c r="E16" s="58">
        <f>D16+F16-1</f>
        <v>40990</v>
      </c>
      <c r="F16" s="24">
        <f>MAX(E17:E25)-D16+1</f>
        <v>42</v>
      </c>
      <c r="G16" s="25">
        <f>SUMPRODUCT(F25:F25,G25:G25)/SUM(F25:F25)</f>
        <v>0.6</v>
      </c>
      <c r="H16" s="71">
        <f t="shared" si="4"/>
        <v>30</v>
      </c>
      <c r="I16" s="72">
        <f t="shared" si="5"/>
        <v>25</v>
      </c>
      <c r="J16" s="71">
        <f t="shared" si="6"/>
        <v>17</v>
      </c>
      <c r="IP16" s="62"/>
      <c r="IQ16" s="62"/>
      <c r="IR16" s="62"/>
      <c r="IS16" s="62"/>
      <c r="IT16" s="62"/>
      <c r="IU16" s="62"/>
      <c r="IV16" s="62"/>
    </row>
    <row r="17" spans="1:256" s="69" customFormat="1" x14ac:dyDescent="0.25">
      <c r="A17" s="64" t="str">
        <f ca="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2.1</v>
      </c>
      <c r="B17" s="26" t="s">
        <v>66</v>
      </c>
      <c r="C17" s="27"/>
      <c r="D17" s="28">
        <v>40949</v>
      </c>
      <c r="E17" s="65">
        <f>D17+F17-1</f>
        <v>40990</v>
      </c>
      <c r="F17" s="29">
        <v>42</v>
      </c>
      <c r="G17" s="30">
        <v>0.6</v>
      </c>
      <c r="H17" s="66">
        <f t="shared" si="4"/>
        <v>30</v>
      </c>
      <c r="I17" s="67">
        <f t="shared" si="5"/>
        <v>25</v>
      </c>
      <c r="J17" s="66">
        <f t="shared" si="6"/>
        <v>17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2"/>
      <c r="IQ17" s="62"/>
      <c r="IR17" s="62"/>
      <c r="IS17" s="62"/>
      <c r="IT17" s="62"/>
      <c r="IU17" s="62"/>
      <c r="IV17" s="62"/>
    </row>
    <row r="18" spans="1:256" s="69" customFormat="1" x14ac:dyDescent="0.25">
      <c r="A18" s="64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2.2</v>
      </c>
      <c r="B18" s="26" t="s">
        <v>77</v>
      </c>
      <c r="C18" s="27"/>
      <c r="D18" s="28">
        <v>40949</v>
      </c>
      <c r="E18" s="65">
        <f t="shared" ref="E18:E21" si="23">D18+F18-1</f>
        <v>40969</v>
      </c>
      <c r="F18" s="29">
        <v>21</v>
      </c>
      <c r="G18" s="30">
        <v>0</v>
      </c>
      <c r="H18" s="66">
        <f t="shared" ref="H18:H21" si="24">NETWORKDAYS(D18,E18)</f>
        <v>15</v>
      </c>
      <c r="I18" s="67">
        <f t="shared" ref="I18:I19" si="25">ROUNDDOWN(G18*F18,0)</f>
        <v>0</v>
      </c>
      <c r="J18" s="66">
        <f t="shared" ref="J18:J19" si="26">F18-I18</f>
        <v>21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2"/>
      <c r="IQ18" s="62"/>
      <c r="IR18" s="62"/>
      <c r="IS18" s="62"/>
      <c r="IT18" s="62"/>
      <c r="IU18" s="62"/>
      <c r="IV18" s="62"/>
    </row>
    <row r="19" spans="1:256" s="69" customFormat="1" x14ac:dyDescent="0.25">
      <c r="A19" s="64" t="str">
        <f ca="1">IF(ISERROR(VALUE(SUBSTITUTE(OFFSET(A19,-1,0,1,1),".",""))),"0.0.1",IF(ISERROR(FIND("`",SUBSTITUTE(OFFSET(A19,-1,0,1,1),".","`",2))),OFFSET(A19,-1,0,1,1)&amp;".1",LEFT(OFFSET(A19,-1,0,1,1),FIND("`",SUBSTITUTE(OFFSET(A19,-1,0,1,1),".","`",2)))&amp;IF(ISERROR(FIND("`",SUBSTITUTE(OFFSET(A19,-1,0,1,1),".","`",3))),VALUE(RIGHT(OFFSET(A19,-1,0,1,1),LEN(OFFSET(A19,-1,0,1,1))-FIND("`",SUBSTITUTE(OFFSET(A19,-1,0,1,1),".","`",2))))+1,VALUE(MID(OFFSET(A19,-1,0,1,1),FIND("`",SUBSTITUTE(OFFSET(A19,-1,0,1,1),".","`",2))+1,(FIND("`",SUBSTITUTE(OFFSET(A19,-1,0,1,1),".","`",3))-FIND("`",SUBSTITUTE(OFFSET(A19,-1,0,1,1),".","`",2))-1)))+1)))</f>
        <v>2.2.1</v>
      </c>
      <c r="B19" s="34" t="s">
        <v>60</v>
      </c>
      <c r="C19" s="27"/>
      <c r="D19" s="28">
        <v>40949</v>
      </c>
      <c r="E19" s="65">
        <f t="shared" si="23"/>
        <v>40955</v>
      </c>
      <c r="F19" s="29">
        <v>7</v>
      </c>
      <c r="G19" s="30">
        <v>0</v>
      </c>
      <c r="H19" s="66">
        <f t="shared" ref="H19:H20" si="27">NETWORKDAYS(D19,E19)</f>
        <v>5</v>
      </c>
      <c r="I19" s="67">
        <f t="shared" si="25"/>
        <v>0</v>
      </c>
      <c r="J19" s="66">
        <f t="shared" si="26"/>
        <v>7</v>
      </c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2"/>
      <c r="IQ19" s="62"/>
      <c r="IR19" s="62"/>
      <c r="IS19" s="62"/>
      <c r="IT19" s="62"/>
      <c r="IU19" s="62"/>
      <c r="IV19" s="62"/>
    </row>
    <row r="20" spans="1:256" s="69" customFormat="1" x14ac:dyDescent="0.25">
      <c r="A20" s="64" t="str">
        <f ca="1">IF(ISERROR(VALUE(SUBSTITUTE(OFFSET(A20,-1,0,1,1),".",""))),"0.0.1",IF(ISERROR(FIND("`",SUBSTITUTE(OFFSET(A20,-1,0,1,1),".","`",2))),OFFSET(A20,-1,0,1,1)&amp;".1",LEFT(OFFSET(A20,-1,0,1,1),FIND("`",SUBSTITUTE(OFFSET(A20,-1,0,1,1),".","`",2)))&amp;IF(ISERROR(FIND("`",SUBSTITUTE(OFFSET(A20,-1,0,1,1),".","`",3))),VALUE(RIGHT(OFFSET(A20,-1,0,1,1),LEN(OFFSET(A20,-1,0,1,1))-FIND("`",SUBSTITUTE(OFFSET(A20,-1,0,1,1),".","`",2))))+1,VALUE(MID(OFFSET(A20,-1,0,1,1),FIND("`",SUBSTITUTE(OFFSET(A20,-1,0,1,1),".","`",2))+1,(FIND("`",SUBSTITUTE(OFFSET(A20,-1,0,1,1),".","`",3))-FIND("`",SUBSTITUTE(OFFSET(A20,-1,0,1,1),".","`",2))-1)))+1)))</f>
        <v>2.2.2</v>
      </c>
      <c r="B20" s="34" t="s">
        <v>61</v>
      </c>
      <c r="C20" s="27"/>
      <c r="D20" s="28">
        <v>40949</v>
      </c>
      <c r="E20" s="65">
        <f t="shared" si="23"/>
        <v>40955</v>
      </c>
      <c r="F20" s="29">
        <v>7</v>
      </c>
      <c r="G20" s="30">
        <v>0</v>
      </c>
      <c r="H20" s="66">
        <f t="shared" si="27"/>
        <v>5</v>
      </c>
      <c r="I20" s="67">
        <f t="shared" ref="I20" si="28">ROUNDDOWN(G20*F20,0)</f>
        <v>0</v>
      </c>
      <c r="J20" s="66">
        <f t="shared" ref="J20" si="29">F20-I20</f>
        <v>7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2"/>
      <c r="IQ20" s="62"/>
      <c r="IR20" s="62"/>
      <c r="IS20" s="62"/>
      <c r="IT20" s="62"/>
      <c r="IU20" s="62"/>
      <c r="IV20" s="62"/>
    </row>
    <row r="21" spans="1:256" s="69" customFormat="1" x14ac:dyDescent="0.25">
      <c r="A21" s="64" t="str">
        <f ca="1">IF(ISERROR(VALUE(SUBSTITUTE(OFFSET(A21,-1,0,1,1),".",""))),"0.0.1",IF(ISERROR(FIND("`",SUBSTITUTE(OFFSET(A21,-1,0,1,1),".","`",2))),OFFSET(A21,-1,0,1,1)&amp;".1",LEFT(OFFSET(A21,-1,0,1,1),FIND("`",SUBSTITUTE(OFFSET(A21,-1,0,1,1),".","`",2)))&amp;IF(ISERROR(FIND("`",SUBSTITUTE(OFFSET(A21,-1,0,1,1),".","`",3))),VALUE(RIGHT(OFFSET(A21,-1,0,1,1),LEN(OFFSET(A21,-1,0,1,1))-FIND("`",SUBSTITUTE(OFFSET(A21,-1,0,1,1),".","`",2))))+1,VALUE(MID(OFFSET(A21,-1,0,1,1),FIND("`",SUBSTITUTE(OFFSET(A21,-1,0,1,1),".","`",2))+1,(FIND("`",SUBSTITUTE(OFFSET(A21,-1,0,1,1),".","`",3))-FIND("`",SUBSTITUTE(OFFSET(A21,-1,0,1,1),".","`",2))-1)))+1)))</f>
        <v>2.2.3</v>
      </c>
      <c r="B21" s="34" t="s">
        <v>62</v>
      </c>
      <c r="C21" s="27"/>
      <c r="D21" s="28">
        <v>40949</v>
      </c>
      <c r="E21" s="65">
        <f t="shared" si="23"/>
        <v>40955</v>
      </c>
      <c r="F21" s="29">
        <v>7</v>
      </c>
      <c r="G21" s="30">
        <v>0</v>
      </c>
      <c r="H21" s="66">
        <f t="shared" si="24"/>
        <v>5</v>
      </c>
      <c r="I21" s="67">
        <f t="shared" ref="I21" si="30">ROUNDDOWN(G21*F21,0)</f>
        <v>0</v>
      </c>
      <c r="J21" s="66">
        <f t="shared" ref="J21" si="31">F21-I21</f>
        <v>7</v>
      </c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2"/>
      <c r="IQ21" s="62"/>
      <c r="IR21" s="62"/>
      <c r="IS21" s="62"/>
      <c r="IT21" s="62"/>
      <c r="IU21" s="62"/>
      <c r="IV21" s="62"/>
    </row>
    <row r="22" spans="1:256" s="69" customFormat="1" x14ac:dyDescent="0.25">
      <c r="A22" s="64" t="str">
        <f ca="1">IF(ISERROR(VALUE(SUBSTITUTE(OFFSET(A22,-1,0,1,1),".",""))),"0.0.1",IF(ISERROR(FIND("`",SUBSTITUTE(OFFSET(A22,-1,0,1,1),".","`",2))),OFFSET(A22,-1,0,1,1)&amp;".1",LEFT(OFFSET(A22,-1,0,1,1),FIND("`",SUBSTITUTE(OFFSET(A22,-1,0,1,1),".","`",2)))&amp;IF(ISERROR(FIND("`",SUBSTITUTE(OFFSET(A22,-1,0,1,1),".","`",3))),VALUE(RIGHT(OFFSET(A22,-1,0,1,1),LEN(OFFSET(A22,-1,0,1,1))-FIND("`",SUBSTITUTE(OFFSET(A22,-1,0,1,1),".","`",2))))+1,VALUE(MID(OFFSET(A22,-1,0,1,1),FIND("`",SUBSTITUTE(OFFSET(A22,-1,0,1,1),".","`",2))+1,(FIND("`",SUBSTITUTE(OFFSET(A22,-1,0,1,1),".","`",3))-FIND("`",SUBSTITUTE(OFFSET(A22,-1,0,1,1),".","`",2))-1)))+1)))</f>
        <v>2.2.4</v>
      </c>
      <c r="B22" s="34" t="s">
        <v>68</v>
      </c>
      <c r="C22" s="27"/>
      <c r="D22" s="28">
        <v>40971</v>
      </c>
      <c r="E22" s="65">
        <f t="shared" ref="E22:E24" si="32">D22+F22-1</f>
        <v>40984</v>
      </c>
      <c r="F22" s="29">
        <v>14</v>
      </c>
      <c r="G22" s="30">
        <v>0</v>
      </c>
      <c r="H22" s="66">
        <f t="shared" ref="H22:H24" si="33">NETWORKDAYS(D22,E22)</f>
        <v>10</v>
      </c>
      <c r="I22" s="67">
        <f t="shared" ref="I22" si="34">ROUNDDOWN(G22*F22,0)</f>
        <v>0</v>
      </c>
      <c r="J22" s="66">
        <f t="shared" ref="J22" si="35">F22-I22</f>
        <v>14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2"/>
      <c r="IQ22" s="62"/>
      <c r="IR22" s="62"/>
      <c r="IS22" s="62"/>
      <c r="IT22" s="62"/>
      <c r="IU22" s="62"/>
      <c r="IV22" s="62"/>
    </row>
    <row r="23" spans="1:256" s="69" customFormat="1" x14ac:dyDescent="0.25">
      <c r="A23" s="64" t="str">
        <f ca="1">IF(ISERROR(VALUE(SUBSTITUTE(OFFSET(A23,-1,0,1,1),".",""))),"0.0.0.1",IF(ISERROR(FIND("`",SUBSTITUTE(OFFSET(A23,-1,0,1,1),".","`",3))),OFFSET(A23,-1,0,1,1)&amp;".1",LEFT(OFFSET(A23,-1,0,1,1),FIND("`",SUBSTITUTE(OFFSET(A23,-1,0,1,1),".","`",3)))&amp;IF(ISERROR(FIND("`",SUBSTITUTE(OFFSET(A23,-1,0,1,1),".","`",4))),VALUE(RIGHT(OFFSET(A23,-1,0,1,1),LEN(OFFSET(A23,-1,0,1,1))-FIND("`",SUBSTITUTE(OFFSET(A23,-1,0,1,1),".","`",3))))+1,VALUE(MID(OFFSET(A23,-1,0,1,1),FIND("`",SUBSTITUTE(OFFSET(A23,-1,0,1,1),".","`",3))+1,(FIND("`",SUBSTITUTE(OFFSET(A23,-1,0,1,1),".","`",4))-FIND("`",SUBSTITUTE(OFFSET(A23,-1,0,1,1),".","`",3))-1)))+1)))</f>
        <v>2.2.4.1</v>
      </c>
      <c r="B23" s="35" t="s">
        <v>76</v>
      </c>
      <c r="C23" s="27"/>
      <c r="D23" s="28">
        <v>40971</v>
      </c>
      <c r="E23" s="65">
        <f t="shared" si="32"/>
        <v>40977</v>
      </c>
      <c r="F23" s="29">
        <v>7</v>
      </c>
      <c r="G23" s="30">
        <v>0</v>
      </c>
      <c r="H23" s="66">
        <f t="shared" si="33"/>
        <v>5</v>
      </c>
      <c r="I23" s="67">
        <f>ROUNDDOWN(G23*F23,0)</f>
        <v>0</v>
      </c>
      <c r="J23" s="66">
        <f>F23-I23</f>
        <v>7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2"/>
      <c r="IQ23" s="62"/>
      <c r="IR23" s="62"/>
      <c r="IS23" s="62"/>
      <c r="IT23" s="62"/>
      <c r="IU23" s="62"/>
      <c r="IV23" s="62"/>
    </row>
    <row r="24" spans="1:256" s="69" customFormat="1" x14ac:dyDescent="0.25">
      <c r="A24" s="64" t="str">
        <f ca="1">IF(ISERROR(VALUE(SUBSTITUTE(OFFSET(A24,-1,0,1,1),".",""))),"0.0.0.1",IF(ISERROR(FIND("`",SUBSTITUTE(OFFSET(A24,-1,0,1,1),".","`",3))),OFFSET(A24,-1,0,1,1)&amp;".1",LEFT(OFFSET(A24,-1,0,1,1),FIND("`",SUBSTITUTE(OFFSET(A24,-1,0,1,1),".","`",3)))&amp;IF(ISERROR(FIND("`",SUBSTITUTE(OFFSET(A24,-1,0,1,1),".","`",4))),VALUE(RIGHT(OFFSET(A24,-1,0,1,1),LEN(OFFSET(A24,-1,0,1,1))-FIND("`",SUBSTITUTE(OFFSET(A24,-1,0,1,1),".","`",3))))+1,VALUE(MID(OFFSET(A24,-1,0,1,1),FIND("`",SUBSTITUTE(OFFSET(A24,-1,0,1,1),".","`",3))+1,(FIND("`",SUBSTITUTE(OFFSET(A24,-1,0,1,1),".","`",4))-FIND("`",SUBSTITUTE(OFFSET(A24,-1,0,1,1),".","`",3))-1)))+1)))</f>
        <v>2.2.4.2</v>
      </c>
      <c r="B24" s="35" t="s">
        <v>69</v>
      </c>
      <c r="C24" s="27"/>
      <c r="D24" s="28">
        <v>40971</v>
      </c>
      <c r="E24" s="65">
        <f t="shared" si="32"/>
        <v>40984</v>
      </c>
      <c r="F24" s="29">
        <v>14</v>
      </c>
      <c r="G24" s="30">
        <v>0</v>
      </c>
      <c r="H24" s="66">
        <f t="shared" si="33"/>
        <v>10</v>
      </c>
      <c r="I24" s="67">
        <f>ROUNDDOWN(G24*F24,0)</f>
        <v>0</v>
      </c>
      <c r="J24" s="66">
        <f>F24-I24</f>
        <v>14</v>
      </c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2"/>
      <c r="IQ24" s="62"/>
      <c r="IR24" s="62"/>
      <c r="IS24" s="62"/>
      <c r="IT24" s="62"/>
      <c r="IU24" s="62"/>
      <c r="IV24" s="62"/>
    </row>
    <row r="25" spans="1:256" s="69" customFormat="1" x14ac:dyDescent="0.25">
      <c r="A25" s="64" t="str">
        <f ca="1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2.3</v>
      </c>
      <c r="B25" s="26" t="s">
        <v>67</v>
      </c>
      <c r="C25" s="27"/>
      <c r="D25" s="28">
        <v>40949</v>
      </c>
      <c r="E25" s="65">
        <f t="shared" ref="E25:E31" si="36">D25+F25-1</f>
        <v>40990</v>
      </c>
      <c r="F25" s="29">
        <v>42</v>
      </c>
      <c r="G25" s="30">
        <v>0.6</v>
      </c>
      <c r="H25" s="66">
        <f t="shared" si="4"/>
        <v>30</v>
      </c>
      <c r="I25" s="67">
        <f t="shared" si="5"/>
        <v>25</v>
      </c>
      <c r="J25" s="66">
        <f t="shared" si="6"/>
        <v>17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2"/>
      <c r="IQ25" s="62"/>
      <c r="IR25" s="62"/>
      <c r="IS25" s="62"/>
      <c r="IT25" s="62"/>
      <c r="IU25" s="62"/>
      <c r="IV25" s="62"/>
    </row>
    <row r="26" spans="1:256" s="63" customFormat="1" x14ac:dyDescent="0.25">
      <c r="A26" s="70">
        <f ca="1">IF(ISERROR(VALUE(SUBSTITUTE(OFFSET(A26,-1,0,1,1),".",""))),1,IF(ISERROR(FIND("`",SUBSTITUTE(OFFSET(A26,-1,0,1,1),".","`",1))),VALUE(OFFSET(A26,-1,0,1,1))+1,VALUE(LEFT(OFFSET(A26,-1,0,1,1),FIND("`",SUBSTITUTE(OFFSET(A26,-1,0,1,1),".","`",1))-1))+1))</f>
        <v>3</v>
      </c>
      <c r="B26" s="21" t="s">
        <v>70</v>
      </c>
      <c r="C26" s="22"/>
      <c r="D26" s="23">
        <f>MIN(D27:D33)</f>
        <v>40970</v>
      </c>
      <c r="E26" s="58">
        <f>D26+F26-1</f>
        <v>41025</v>
      </c>
      <c r="F26" s="24">
        <f>MAX(E27:E33)-D26+1</f>
        <v>56</v>
      </c>
      <c r="G26" s="25">
        <f>SUMPRODUCT(F27:F31,G27:G31)/SUM(F27:F31)</f>
        <v>0</v>
      </c>
      <c r="H26" s="71">
        <f t="shared" si="4"/>
        <v>40</v>
      </c>
      <c r="I26" s="72">
        <f t="shared" si="5"/>
        <v>0</v>
      </c>
      <c r="J26" s="71">
        <f t="shared" si="6"/>
        <v>56</v>
      </c>
      <c r="IP26" s="62"/>
      <c r="IQ26" s="62"/>
      <c r="IR26" s="62"/>
      <c r="IS26" s="62"/>
      <c r="IT26" s="62"/>
      <c r="IU26" s="62"/>
      <c r="IV26" s="62"/>
    </row>
    <row r="27" spans="1:256" s="69" customFormat="1" x14ac:dyDescent="0.25">
      <c r="A27" s="64" t="str">
        <f ca="1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3.1</v>
      </c>
      <c r="B27" s="26" t="s">
        <v>72</v>
      </c>
      <c r="C27" s="27"/>
      <c r="D27" s="28">
        <v>40970</v>
      </c>
      <c r="E27" s="65">
        <f t="shared" si="36"/>
        <v>40997</v>
      </c>
      <c r="F27" s="29">
        <v>28</v>
      </c>
      <c r="G27" s="30">
        <v>0</v>
      </c>
      <c r="H27" s="66">
        <f t="shared" si="4"/>
        <v>20</v>
      </c>
      <c r="I27" s="67">
        <f t="shared" si="5"/>
        <v>0</v>
      </c>
      <c r="J27" s="66">
        <f t="shared" si="6"/>
        <v>28</v>
      </c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2"/>
      <c r="IQ27" s="62"/>
      <c r="IR27" s="62"/>
      <c r="IS27" s="62"/>
      <c r="IT27" s="62"/>
      <c r="IU27" s="62"/>
      <c r="IV27" s="62"/>
    </row>
    <row r="28" spans="1:256" s="69" customFormat="1" x14ac:dyDescent="0.25">
      <c r="A28" s="64" t="str">
        <f ca="1">IF(ISERROR(VALUE(SUBSTITUTE(OFFSET(A28,-1,0,1,1),".",""))),"0.0.0.1",IF(ISERROR(FIND("`",SUBSTITUTE(OFFSET(A28,-1,0,1,1),".","`",3))),OFFSET(A28,-1,0,1,1)&amp;".1",LEFT(OFFSET(A28,-1,0,1,1),FIND("`",SUBSTITUTE(OFFSET(A28,-1,0,1,1),".","`",3)))&amp;IF(ISERROR(FIND("`",SUBSTITUTE(OFFSET(A28,-1,0,1,1),".","`",4))),VALUE(RIGHT(OFFSET(A28,-1,0,1,1),LEN(OFFSET(A28,-1,0,1,1))-FIND("`",SUBSTITUTE(OFFSET(A28,-1,0,1,1),".","`",3))))+1,VALUE(MID(OFFSET(A28,-1,0,1,1),FIND("`",SUBSTITUTE(OFFSET(A28,-1,0,1,1),".","`",3))+1,(FIND("`",SUBSTITUTE(OFFSET(A28,-1,0,1,1),".","`",4))-FIND("`",SUBSTITUTE(OFFSET(A28,-1,0,1,1),".","`",3))-1)))+1)))</f>
        <v>3.1.1</v>
      </c>
      <c r="B28" s="35" t="s">
        <v>64</v>
      </c>
      <c r="C28" s="27"/>
      <c r="D28" s="28">
        <v>40970</v>
      </c>
      <c r="E28" s="65">
        <f t="shared" si="36"/>
        <v>40997</v>
      </c>
      <c r="F28" s="29">
        <v>28</v>
      </c>
      <c r="G28" s="30">
        <v>0</v>
      </c>
      <c r="H28" s="66">
        <f t="shared" si="4"/>
        <v>20</v>
      </c>
      <c r="I28" s="67">
        <f t="shared" ref="I28:I30" si="37">ROUNDDOWN(G28*F28,0)</f>
        <v>0</v>
      </c>
      <c r="J28" s="66">
        <f t="shared" ref="J28:J30" si="38">F28-I28</f>
        <v>28</v>
      </c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2"/>
      <c r="IQ28" s="62"/>
      <c r="IR28" s="62"/>
      <c r="IS28" s="62"/>
      <c r="IT28" s="62"/>
      <c r="IU28" s="62"/>
      <c r="IV28" s="62"/>
    </row>
    <row r="29" spans="1:256" s="69" customFormat="1" x14ac:dyDescent="0.25">
      <c r="A29" s="64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3.2</v>
      </c>
      <c r="B29" s="26" t="s">
        <v>78</v>
      </c>
      <c r="C29" s="27"/>
      <c r="D29" s="28">
        <v>40970</v>
      </c>
      <c r="E29" s="65">
        <f>D29+F29-1</f>
        <v>40997</v>
      </c>
      <c r="F29" s="29">
        <v>28</v>
      </c>
      <c r="G29" s="30">
        <v>0</v>
      </c>
      <c r="H29" s="66">
        <f>NETWORKDAYS(D29,E29)</f>
        <v>20</v>
      </c>
      <c r="I29" s="67">
        <f t="shared" ref="I29" si="39">ROUNDDOWN(G29*F29,0)</f>
        <v>0</v>
      </c>
      <c r="J29" s="66">
        <f t="shared" ref="J29" si="40">F29-I29</f>
        <v>28</v>
      </c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2"/>
      <c r="IQ29" s="62"/>
      <c r="IR29" s="62"/>
      <c r="IS29" s="62"/>
      <c r="IT29" s="62"/>
      <c r="IU29" s="62"/>
      <c r="IV29" s="62"/>
    </row>
    <row r="30" spans="1:256" s="69" customFormat="1" x14ac:dyDescent="0.25">
      <c r="A30" s="64" t="str">
        <f ca="1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3.3</v>
      </c>
      <c r="B30" s="26" t="s">
        <v>71</v>
      </c>
      <c r="C30" s="27"/>
      <c r="D30" s="28">
        <v>40970</v>
      </c>
      <c r="E30" s="65">
        <f>D30+F30-1</f>
        <v>40997</v>
      </c>
      <c r="F30" s="29">
        <v>28</v>
      </c>
      <c r="G30" s="30">
        <v>0</v>
      </c>
      <c r="H30" s="66">
        <f>NETWORKDAYS(D30,E30)</f>
        <v>20</v>
      </c>
      <c r="I30" s="67">
        <f t="shared" si="37"/>
        <v>0</v>
      </c>
      <c r="J30" s="66">
        <f t="shared" si="38"/>
        <v>28</v>
      </c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2"/>
      <c r="IQ30" s="62"/>
      <c r="IR30" s="62"/>
      <c r="IS30" s="62"/>
      <c r="IT30" s="62"/>
      <c r="IU30" s="62"/>
      <c r="IV30" s="62"/>
    </row>
    <row r="31" spans="1:256" s="69" customFormat="1" x14ac:dyDescent="0.25">
      <c r="A31" s="64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3.4</v>
      </c>
      <c r="B31" s="26" t="s">
        <v>73</v>
      </c>
      <c r="C31" s="27"/>
      <c r="D31" s="28">
        <v>40998</v>
      </c>
      <c r="E31" s="65">
        <f t="shared" si="36"/>
        <v>41025</v>
      </c>
      <c r="F31" s="29">
        <v>28</v>
      </c>
      <c r="G31" s="30">
        <v>0</v>
      </c>
      <c r="H31" s="66">
        <f t="shared" si="4"/>
        <v>20</v>
      </c>
      <c r="I31" s="67">
        <f t="shared" si="5"/>
        <v>0</v>
      </c>
      <c r="J31" s="66">
        <f t="shared" si="6"/>
        <v>28</v>
      </c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2"/>
      <c r="IQ31" s="62"/>
      <c r="IR31" s="62"/>
      <c r="IS31" s="62"/>
      <c r="IT31" s="62"/>
      <c r="IU31" s="62"/>
      <c r="IV31" s="62"/>
    </row>
    <row r="32" spans="1:256" s="69" customFormat="1" x14ac:dyDescent="0.25">
      <c r="A32" s="64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3.5</v>
      </c>
      <c r="B32" s="26" t="s">
        <v>74</v>
      </c>
      <c r="C32" s="27"/>
      <c r="D32" s="28">
        <v>40998</v>
      </c>
      <c r="E32" s="65">
        <f t="shared" ref="E32" si="41">D32+F32-1</f>
        <v>41025</v>
      </c>
      <c r="F32" s="29">
        <v>28</v>
      </c>
      <c r="G32" s="30">
        <v>0</v>
      </c>
      <c r="H32" s="66">
        <f t="shared" ref="H32" si="42">NETWORKDAYS(D32,E32)</f>
        <v>20</v>
      </c>
      <c r="I32" s="67">
        <f t="shared" ref="I32" si="43">ROUNDDOWN(G32*F32,0)</f>
        <v>0</v>
      </c>
      <c r="J32" s="66">
        <f t="shared" ref="J32" si="44">F32-I32</f>
        <v>28</v>
      </c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2"/>
      <c r="IQ32" s="62"/>
      <c r="IR32" s="62"/>
      <c r="IS32" s="62"/>
      <c r="IT32" s="62"/>
      <c r="IU32" s="62"/>
      <c r="IV32" s="62"/>
    </row>
    <row r="33" spans="1:256" s="69" customFormat="1" x14ac:dyDescent="0.25">
      <c r="A33" s="64" t="str">
        <f ca="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3.6</v>
      </c>
      <c r="B33" s="26" t="s">
        <v>75</v>
      </c>
      <c r="C33" s="27"/>
      <c r="D33" s="28">
        <v>41019</v>
      </c>
      <c r="E33" s="65">
        <f t="shared" ref="E33" si="45">D33+F33-1</f>
        <v>41025</v>
      </c>
      <c r="F33" s="29">
        <v>7</v>
      </c>
      <c r="G33" s="30">
        <v>0</v>
      </c>
      <c r="H33" s="66">
        <f t="shared" ref="H33" si="46">NETWORKDAYS(D33,E33)</f>
        <v>5</v>
      </c>
      <c r="I33" s="67">
        <f t="shared" ref="I33" si="47">ROUNDDOWN(G33*F33,0)</f>
        <v>0</v>
      </c>
      <c r="J33" s="66">
        <f t="shared" ref="J33" si="48">F33-I33</f>
        <v>7</v>
      </c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2"/>
      <c r="IQ33" s="62"/>
      <c r="IR33" s="62"/>
      <c r="IS33" s="62"/>
      <c r="IT33" s="62"/>
      <c r="IU33" s="62"/>
      <c r="IV33" s="62"/>
    </row>
    <row r="34" spans="1:256" s="36" customFormat="1" ht="11.25" x14ac:dyDescent="0.2"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</row>
    <row r="35" spans="1:256" s="36" customFormat="1" ht="11.25" x14ac:dyDescent="0.2"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</row>
    <row r="36" spans="1:256" s="36" customFormat="1" ht="11.25" x14ac:dyDescent="0.2"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</row>
    <row r="37" spans="1:256" s="36" customFormat="1" ht="11.25" x14ac:dyDescent="0.2">
      <c r="A37" s="38" t="s">
        <v>49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</row>
    <row r="38" spans="1:256" s="63" customFormat="1" x14ac:dyDescent="0.25">
      <c r="A38" s="70">
        <f ca="1">IF(ISERROR(VALUE(SUBSTITUTE(OFFSET(A38,-1,0,1,1),".",""))),1,IF(ISERROR(FIND("`",SUBSTITUTE(OFFSET(A38,-1,0,1,1),".","`",1))),VALUE(OFFSET(A38,-1,0,1,1))+1,VALUE(LEFT(OFFSET(A38,-1,0,1,1),FIND("`",SUBSTITUTE(OFFSET(A38,-1,0,1,1),".","`",1))-1))+1))</f>
        <v>1</v>
      </c>
      <c r="B38" s="21" t="s">
        <v>11</v>
      </c>
      <c r="C38" s="22"/>
      <c r="D38" s="23">
        <v>39818</v>
      </c>
      <c r="E38" s="73">
        <f>D38+F38-1</f>
        <v>39818</v>
      </c>
      <c r="F38" s="24">
        <f>MAX(E39:E45)-D38+1</f>
        <v>1</v>
      </c>
      <c r="G38" s="25">
        <f>SUMPRODUCT(F39:F45,G39:G45)/SUM(F39:F45)</f>
        <v>0</v>
      </c>
      <c r="H38" s="71">
        <f t="shared" ref="H38:H45" si="49">NETWORKDAYS(D38,E38)</f>
        <v>1</v>
      </c>
      <c r="I38" s="72">
        <f t="shared" ref="I38:I45" si="50">ROUNDDOWN(G38*F38,0)</f>
        <v>0</v>
      </c>
      <c r="J38" s="71">
        <f t="shared" ref="J38:J45" si="51">F38-I38</f>
        <v>1</v>
      </c>
      <c r="IP38" s="62"/>
      <c r="IQ38" s="62"/>
      <c r="IR38" s="62"/>
      <c r="IS38" s="62"/>
      <c r="IT38" s="62"/>
      <c r="IU38" s="62"/>
      <c r="IV38" s="62"/>
    </row>
    <row r="39" spans="1:256" s="69" customFormat="1" x14ac:dyDescent="0.25">
      <c r="A39" s="64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1.1</v>
      </c>
      <c r="B39" s="26" t="s">
        <v>46</v>
      </c>
      <c r="C39" s="27"/>
      <c r="D39" s="28">
        <v>39818</v>
      </c>
      <c r="E39" s="65">
        <f>D39+F39-1</f>
        <v>39818</v>
      </c>
      <c r="F39" s="29">
        <v>1</v>
      </c>
      <c r="G39" s="30">
        <v>0</v>
      </c>
      <c r="H39" s="66">
        <f t="shared" si="49"/>
        <v>1</v>
      </c>
      <c r="I39" s="67">
        <f t="shared" si="50"/>
        <v>0</v>
      </c>
      <c r="J39" s="66">
        <f t="shared" si="51"/>
        <v>1</v>
      </c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2"/>
      <c r="IQ39" s="62"/>
      <c r="IR39" s="62"/>
      <c r="IS39" s="62"/>
      <c r="IT39" s="62"/>
      <c r="IU39" s="62"/>
      <c r="IV39" s="62"/>
    </row>
    <row r="40" spans="1:256" s="69" customFormat="1" x14ac:dyDescent="0.25">
      <c r="A40" s="64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1.2</v>
      </c>
      <c r="B40" s="26" t="s">
        <v>46</v>
      </c>
      <c r="C40" s="27"/>
      <c r="D40" s="28">
        <v>39818</v>
      </c>
      <c r="E40" s="65">
        <f t="shared" ref="E40:E45" si="52">D40+F40-1</f>
        <v>39818</v>
      </c>
      <c r="F40" s="29">
        <v>1</v>
      </c>
      <c r="G40" s="30">
        <v>0</v>
      </c>
      <c r="H40" s="66">
        <f t="shared" si="49"/>
        <v>1</v>
      </c>
      <c r="I40" s="67">
        <f t="shared" si="50"/>
        <v>0</v>
      </c>
      <c r="J40" s="66">
        <f t="shared" si="51"/>
        <v>1</v>
      </c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2"/>
      <c r="IQ40" s="62"/>
      <c r="IR40" s="62"/>
      <c r="IS40" s="62"/>
      <c r="IT40" s="62"/>
      <c r="IU40" s="62"/>
      <c r="IV40" s="62"/>
    </row>
    <row r="41" spans="1:256" s="69" customFormat="1" x14ac:dyDescent="0.25">
      <c r="A41" s="64" t="str">
        <f ca="1">IF(ISERROR(VALUE(SUBSTITUTE(OFFSET(A41,-1,0,1,1),".",""))),"0.0.1",IF(ISERROR(FIND("`",SUBSTITUTE(OFFSET(A41,-1,0,1,1),".","`",2))),OFFSET(A41,-1,0,1,1)&amp;".1",LEFT(OFFSET(A41,-1,0,1,1),FIND("`",SUBSTITUTE(OFFSET(A41,-1,0,1,1),".","`",2)))&amp;IF(ISERROR(FIND("`",SUBSTITUTE(OFFSET(A41,-1,0,1,1),".","`",3))),VALUE(RIGHT(OFFSET(A41,-1,0,1,1),LEN(OFFSET(A41,-1,0,1,1))-FIND("`",SUBSTITUTE(OFFSET(A41,-1,0,1,1),".","`",2))))+1,VALUE(MID(OFFSET(A41,-1,0,1,1),FIND("`",SUBSTITUTE(OFFSET(A41,-1,0,1,1),".","`",2))+1,(FIND("`",SUBSTITUTE(OFFSET(A41,-1,0,1,1),".","`",3))-FIND("`",SUBSTITUTE(OFFSET(A41,-1,0,1,1),".","`",2))-1)))+1)))</f>
        <v>1.2.1</v>
      </c>
      <c r="B41" s="34" t="s">
        <v>48</v>
      </c>
      <c r="C41" s="27"/>
      <c r="D41" s="28">
        <v>39818</v>
      </c>
      <c r="E41" s="65">
        <f t="shared" si="52"/>
        <v>39818</v>
      </c>
      <c r="F41" s="29">
        <v>1</v>
      </c>
      <c r="G41" s="30">
        <v>0</v>
      </c>
      <c r="H41" s="66">
        <f t="shared" si="49"/>
        <v>1</v>
      </c>
      <c r="I41" s="67">
        <f t="shared" si="50"/>
        <v>0</v>
      </c>
      <c r="J41" s="66">
        <f t="shared" si="51"/>
        <v>1</v>
      </c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2"/>
      <c r="IQ41" s="62"/>
      <c r="IR41" s="62"/>
      <c r="IS41" s="62"/>
      <c r="IT41" s="62"/>
      <c r="IU41" s="62"/>
      <c r="IV41" s="62"/>
    </row>
    <row r="42" spans="1:256" s="69" customFormat="1" x14ac:dyDescent="0.25">
      <c r="A42" s="64" t="str">
        <f ca="1">IF(ISERROR(VALUE(SUBSTITUTE(OFFSET(A42,-1,0,1,1),".",""))),"0.0.1",IF(ISERROR(FIND("`",SUBSTITUTE(OFFSET(A42,-1,0,1,1),".","`",2))),OFFSET(A42,-1,0,1,1)&amp;".1",LEFT(OFFSET(A42,-1,0,1,1),FIND("`",SUBSTITUTE(OFFSET(A42,-1,0,1,1),".","`",2)))&amp;IF(ISERROR(FIND("`",SUBSTITUTE(OFFSET(A42,-1,0,1,1),".","`",3))),VALUE(RIGHT(OFFSET(A42,-1,0,1,1),LEN(OFFSET(A42,-1,0,1,1))-FIND("`",SUBSTITUTE(OFFSET(A42,-1,0,1,1),".","`",2))))+1,VALUE(MID(OFFSET(A42,-1,0,1,1),FIND("`",SUBSTITUTE(OFFSET(A42,-1,0,1,1),".","`",2))+1,(FIND("`",SUBSTITUTE(OFFSET(A42,-1,0,1,1),".","`",3))-FIND("`",SUBSTITUTE(OFFSET(A42,-1,0,1,1),".","`",2))-1)))+1)))</f>
        <v>1.2.2</v>
      </c>
      <c r="B42" s="34" t="s">
        <v>48</v>
      </c>
      <c r="C42" s="27"/>
      <c r="D42" s="28">
        <v>39818</v>
      </c>
      <c r="E42" s="65">
        <f t="shared" si="52"/>
        <v>39818</v>
      </c>
      <c r="F42" s="29">
        <v>1</v>
      </c>
      <c r="G42" s="30">
        <v>0</v>
      </c>
      <c r="H42" s="66">
        <f t="shared" si="49"/>
        <v>1</v>
      </c>
      <c r="I42" s="67">
        <f t="shared" si="50"/>
        <v>0</v>
      </c>
      <c r="J42" s="66">
        <f t="shared" si="51"/>
        <v>1</v>
      </c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2"/>
      <c r="IQ42" s="62"/>
      <c r="IR42" s="62"/>
      <c r="IS42" s="62"/>
      <c r="IT42" s="62"/>
      <c r="IU42" s="62"/>
      <c r="IV42" s="62"/>
    </row>
    <row r="43" spans="1:256" s="69" customFormat="1" x14ac:dyDescent="0.25">
      <c r="A43" s="64" t="str">
        <f ca="1">IF(ISERROR(VALUE(SUBSTITUTE(OFFSET(A43,-1,0,1,1),".",""))),"0.0.0.1",IF(ISERROR(FIND("`",SUBSTITUTE(OFFSET(A43,-1,0,1,1),".","`",3))),OFFSET(A43,-1,0,1,1)&amp;".1",LEFT(OFFSET(A43,-1,0,1,1),FIND("`",SUBSTITUTE(OFFSET(A43,-1,0,1,1),".","`",3)))&amp;IF(ISERROR(FIND("`",SUBSTITUTE(OFFSET(A43,-1,0,1,1),".","`",4))),VALUE(RIGHT(OFFSET(A43,-1,0,1,1),LEN(OFFSET(A43,-1,0,1,1))-FIND("`",SUBSTITUTE(OFFSET(A43,-1,0,1,1),".","`",3))))+1,VALUE(MID(OFFSET(A43,-1,0,1,1),FIND("`",SUBSTITUTE(OFFSET(A43,-1,0,1,1),".","`",3))+1,(FIND("`",SUBSTITUTE(OFFSET(A43,-1,0,1,1),".","`",4))-FIND("`",SUBSTITUTE(OFFSET(A43,-1,0,1,1),".","`",3))-1)))+1)))</f>
        <v>1.2.2.1</v>
      </c>
      <c r="B43" s="35" t="s">
        <v>47</v>
      </c>
      <c r="C43" s="27"/>
      <c r="D43" s="28">
        <v>39818</v>
      </c>
      <c r="E43" s="65">
        <f t="shared" si="52"/>
        <v>39818</v>
      </c>
      <c r="F43" s="29">
        <v>1</v>
      </c>
      <c r="G43" s="30">
        <v>0</v>
      </c>
      <c r="H43" s="66">
        <f t="shared" si="49"/>
        <v>1</v>
      </c>
      <c r="I43" s="67">
        <f>ROUNDDOWN(G43*F43,0)</f>
        <v>0</v>
      </c>
      <c r="J43" s="66">
        <f>F43-I43</f>
        <v>1</v>
      </c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2"/>
      <c r="IQ43" s="62"/>
      <c r="IR43" s="62"/>
      <c r="IS43" s="62"/>
      <c r="IT43" s="62"/>
      <c r="IU43" s="62"/>
      <c r="IV43" s="62"/>
    </row>
    <row r="44" spans="1:256" s="69" customFormat="1" x14ac:dyDescent="0.25">
      <c r="A44" s="64" t="str">
        <f ca="1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1.3</v>
      </c>
      <c r="B44" s="26" t="s">
        <v>46</v>
      </c>
      <c r="C44" s="27"/>
      <c r="D44" s="28">
        <v>39818</v>
      </c>
      <c r="E44" s="65">
        <f t="shared" si="52"/>
        <v>39818</v>
      </c>
      <c r="F44" s="29">
        <v>1</v>
      </c>
      <c r="G44" s="30">
        <v>0</v>
      </c>
      <c r="H44" s="66">
        <f t="shared" si="49"/>
        <v>1</v>
      </c>
      <c r="I44" s="67">
        <f t="shared" si="50"/>
        <v>0</v>
      </c>
      <c r="J44" s="66">
        <f t="shared" si="51"/>
        <v>1</v>
      </c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2"/>
      <c r="IQ44" s="62"/>
      <c r="IR44" s="62"/>
      <c r="IS44" s="62"/>
      <c r="IT44" s="62"/>
      <c r="IU44" s="62"/>
      <c r="IV44" s="62"/>
    </row>
    <row r="45" spans="1:256" s="69" customFormat="1" x14ac:dyDescent="0.25">
      <c r="A45" s="64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1.4</v>
      </c>
      <c r="B45" s="26" t="s">
        <v>46</v>
      </c>
      <c r="C45" s="27"/>
      <c r="D45" s="28">
        <v>39818</v>
      </c>
      <c r="E45" s="65">
        <f t="shared" si="52"/>
        <v>39818</v>
      </c>
      <c r="F45" s="29">
        <v>1</v>
      </c>
      <c r="G45" s="30">
        <v>0</v>
      </c>
      <c r="H45" s="66">
        <f t="shared" si="49"/>
        <v>1</v>
      </c>
      <c r="I45" s="67">
        <f t="shared" si="50"/>
        <v>0</v>
      </c>
      <c r="J45" s="66">
        <f t="shared" si="51"/>
        <v>1</v>
      </c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2"/>
      <c r="IQ45" s="62"/>
      <c r="IR45" s="62"/>
      <c r="IS45" s="62"/>
      <c r="IT45" s="62"/>
      <c r="IU45" s="62"/>
      <c r="IV45" s="62"/>
    </row>
    <row r="46" spans="1:256" s="36" customFormat="1" ht="11.25" x14ac:dyDescent="0.2"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</row>
    <row r="47" spans="1:256" s="39" customFormat="1" x14ac:dyDescent="0.2"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</row>
    <row r="48" spans="1:256" s="39" customFormat="1" x14ac:dyDescent="0.2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</row>
    <row r="49" spans="2:227" s="39" customFormat="1" x14ac:dyDescent="0.2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</row>
    <row r="50" spans="2:227" s="39" customFormat="1" x14ac:dyDescent="0.2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</row>
  </sheetData>
  <sheetProtection password="8385" sheet="1" objects="1" scenarios="1" formatCells="0" formatColumns="0" formatRows="0" insertRows="0" deleteRows="0"/>
  <mergeCells count="39">
    <mergeCell ref="EH9:EN9"/>
    <mergeCell ref="BI9:BO9"/>
    <mergeCell ref="EV9:FB9"/>
    <mergeCell ref="EO9:EU9"/>
    <mergeCell ref="EA9:EG9"/>
    <mergeCell ref="CY9:DE9"/>
    <mergeCell ref="DF9:DL9"/>
    <mergeCell ref="DM9:DS9"/>
    <mergeCell ref="DT9:DZ9"/>
    <mergeCell ref="C7:D7"/>
    <mergeCell ref="C6:E6"/>
    <mergeCell ref="I2:J2"/>
    <mergeCell ref="BB9:BH9"/>
    <mergeCell ref="CR9:CX9"/>
    <mergeCell ref="BP9:BV9"/>
    <mergeCell ref="BW9:CC9"/>
    <mergeCell ref="CD9:CJ9"/>
    <mergeCell ref="CK9:CQ9"/>
    <mergeCell ref="HU9:IA9"/>
    <mergeCell ref="GS9:GY9"/>
    <mergeCell ref="GZ9:HF9"/>
    <mergeCell ref="HG9:HM9"/>
    <mergeCell ref="HN9:HT9"/>
    <mergeCell ref="II9:IO9"/>
    <mergeCell ref="IB9:IH9"/>
    <mergeCell ref="G1:J1"/>
    <mergeCell ref="H4:J4"/>
    <mergeCell ref="AN9:AT9"/>
    <mergeCell ref="AU9:BA9"/>
    <mergeCell ref="L9:R9"/>
    <mergeCell ref="S9:Y9"/>
    <mergeCell ref="Z9:AF9"/>
    <mergeCell ref="AG9:AM9"/>
    <mergeCell ref="GL9:GR9"/>
    <mergeCell ref="FJ9:FP9"/>
    <mergeCell ref="FQ9:FW9"/>
    <mergeCell ref="FX9:GD9"/>
    <mergeCell ref="GE9:GK9"/>
    <mergeCell ref="FC9:FI9"/>
  </mergeCells>
  <phoneticPr fontId="4" type="noConversion"/>
  <conditionalFormatting sqref="L12:IO15 L18:IO18 L22:IO25 L39:IO45 L27:IO28 L30:IO33">
    <cfRule type="expression" dxfId="26" priority="130" stopIfTrue="1">
      <formula>L$8=$H$4</formula>
    </cfRule>
    <cfRule type="expression" dxfId="25" priority="131" stopIfTrue="1">
      <formula>AND(L$8&gt;=$D12,L$8&lt;$D12+$I12)</formula>
    </cfRule>
    <cfRule type="expression" dxfId="24" priority="132" stopIfTrue="1">
      <formula>AND(L$8&gt;=$D12,L$8&lt;=$D12+$F12-1)</formula>
    </cfRule>
  </conditionalFormatting>
  <conditionalFormatting sqref="L10:IO10 L16:IO16 L26:IO26 L38:IO38">
    <cfRule type="expression" dxfId="23" priority="133" stopIfTrue="1">
      <formula>L$8=$H$4</formula>
    </cfRule>
    <cfRule type="expression" dxfId="22" priority="134" stopIfTrue="1">
      <formula>AND(L$8&gt;=$D10,L$8&lt;$D10+$I10)</formula>
    </cfRule>
    <cfRule type="expression" dxfId="21" priority="135" stopIfTrue="1">
      <formula>AND(L$8&gt;=$D10,L$8&lt;=$D10+$F10-1)</formula>
    </cfRule>
  </conditionalFormatting>
  <conditionalFormatting sqref="L11:IO11">
    <cfRule type="expression" dxfId="20" priority="118" stopIfTrue="1">
      <formula>L$8=$H$4</formula>
    </cfRule>
    <cfRule type="expression" dxfId="19" priority="119" stopIfTrue="1">
      <formula>AND(L$8&gt;=$D11,L$8&lt;$D11+$I11)</formula>
    </cfRule>
    <cfRule type="expression" dxfId="18" priority="120" stopIfTrue="1">
      <formula>AND(L$8&gt;=$D11,L$8&lt;=$D11+$F11-1)</formula>
    </cfRule>
  </conditionalFormatting>
  <conditionalFormatting sqref="L17:IO17">
    <cfRule type="expression" dxfId="17" priority="13" stopIfTrue="1">
      <formula>L$8=$H$4</formula>
    </cfRule>
    <cfRule type="expression" dxfId="16" priority="14" stopIfTrue="1">
      <formula>AND(L$8&gt;=$D17,L$8&lt;$D17+$I17)</formula>
    </cfRule>
    <cfRule type="expression" dxfId="15" priority="15" stopIfTrue="1">
      <formula>AND(L$8&gt;=$D17,L$8&lt;=$D17+$F17-1)</formula>
    </cfRule>
  </conditionalFormatting>
  <conditionalFormatting sqref="L21:IO21">
    <cfRule type="expression" dxfId="14" priority="10" stopIfTrue="1">
      <formula>L$8=$H$4</formula>
    </cfRule>
    <cfRule type="expression" dxfId="13" priority="11" stopIfTrue="1">
      <formula>AND(L$8&gt;=$D21,L$8&lt;$D21+$I21)</formula>
    </cfRule>
    <cfRule type="expression" dxfId="12" priority="12" stopIfTrue="1">
      <formula>AND(L$8&gt;=$D21,L$8&lt;=$D21+$F21-1)</formula>
    </cfRule>
  </conditionalFormatting>
  <conditionalFormatting sqref="L20:IO20">
    <cfRule type="expression" dxfId="11" priority="7" stopIfTrue="1">
      <formula>L$8=$H$4</formula>
    </cfRule>
    <cfRule type="expression" dxfId="10" priority="8" stopIfTrue="1">
      <formula>AND(L$8&gt;=$D20,L$8&lt;$D20+$I20)</formula>
    </cfRule>
    <cfRule type="expression" dxfId="9" priority="9" stopIfTrue="1">
      <formula>AND(L$8&gt;=$D20,L$8&lt;=$D20+$F20-1)</formula>
    </cfRule>
  </conditionalFormatting>
  <conditionalFormatting sqref="L19:IO19">
    <cfRule type="expression" dxfId="8" priority="4" stopIfTrue="1">
      <formula>L$8=$H$4</formula>
    </cfRule>
    <cfRule type="expression" dxfId="7" priority="5" stopIfTrue="1">
      <formula>AND(L$8&gt;=$D19,L$8&lt;$D19+$I19)</formula>
    </cfRule>
    <cfRule type="expression" dxfId="6" priority="6" stopIfTrue="1">
      <formula>AND(L$8&gt;=$D19,L$8&lt;=$D19+$F19-1)</formula>
    </cfRule>
  </conditionalFormatting>
  <conditionalFormatting sqref="L29:IO29">
    <cfRule type="expression" dxfId="5" priority="1" stopIfTrue="1">
      <formula>L$8=$H$4</formula>
    </cfRule>
    <cfRule type="expression" dxfId="4" priority="2" stopIfTrue="1">
      <formula>AND(L$8&gt;=$D29,L$8&lt;$D29+$I29)</formula>
    </cfRule>
    <cfRule type="expression" dxfId="3" priority="3" stopIfTrue="1">
      <formula>AND(L$8&gt;=$D29,L$8&lt;=$D29+$F29-1)</formula>
    </cfRule>
  </conditionalFormatting>
  <hyperlinks>
    <hyperlink ref="I2:J2" location="helpRow" display="Help"/>
  </hyperlinks>
  <pageMargins left="0.25" right="0.25" top="0.5" bottom="0.5" header="0.5" footer="0.25"/>
  <pageSetup scale="81" fitToHeight="0" orientation="landscape" r:id="rId1"/>
  <headerFooter alignWithMargins="0">
    <oddFooter>&amp;L&amp;8Gantt Chart Template by Vertex42.com&amp;R&amp;8© 2008 Vertex42 LLC</oddFooter>
  </headerFooter>
  <ignoredErrors>
    <ignoredError sqref="H38:J45 A25 A31 G38 E38:E45 H10:J10 A10 H16:J16 E25 H25:J26 A27 E31 H31:J31 E27 H27:J27" unlockedFormula="1"/>
    <ignoredError sqref="A26 A16" formula="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Scroll Bar 1">
              <controlPr defaultSize="0" print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95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/>
  </sheetViews>
  <sheetFormatPr defaultRowHeight="12.75" x14ac:dyDescent="0.2"/>
  <sheetData>
    <row r="1" spans="1:1" ht="15" x14ac:dyDescent="0.2">
      <c r="A1" s="17" t="s">
        <v>44</v>
      </c>
    </row>
    <row r="2" spans="1:1" x14ac:dyDescent="0.2">
      <c r="A2" t="s">
        <v>45</v>
      </c>
    </row>
    <row r="3" spans="1:1" x14ac:dyDescent="0.2">
      <c r="A3" s="10" t="s">
        <v>43</v>
      </c>
    </row>
  </sheetData>
  <phoneticPr fontId="4" type="noConversion"/>
  <hyperlinks>
    <hyperlink ref="A3" r:id="rId1"/>
  </hyperlinks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1"/>
  <sheetViews>
    <sheetView showGridLines="0" workbookViewId="0"/>
  </sheetViews>
  <sheetFormatPr defaultRowHeight="12.75" x14ac:dyDescent="0.2"/>
  <cols>
    <col min="1" max="1" width="104.7109375" customWidth="1"/>
  </cols>
  <sheetData>
    <row r="1" spans="1:1" ht="16.5" thickBot="1" x14ac:dyDescent="0.3">
      <c r="A1" s="9" t="s">
        <v>18</v>
      </c>
    </row>
    <row r="2" spans="1:1" x14ac:dyDescent="0.2">
      <c r="A2" t="s">
        <v>51</v>
      </c>
    </row>
    <row r="3" spans="1:1" x14ac:dyDescent="0.2">
      <c r="A3" s="10" t="s">
        <v>43</v>
      </c>
    </row>
    <row r="4" spans="1:1" ht="15" x14ac:dyDescent="0.3">
      <c r="A4" t="s">
        <v>40</v>
      </c>
    </row>
    <row r="6" spans="1:1" x14ac:dyDescent="0.2">
      <c r="A6" s="11" t="s">
        <v>19</v>
      </c>
    </row>
    <row r="7" spans="1:1" x14ac:dyDescent="0.2">
      <c r="A7" s="12" t="s">
        <v>41</v>
      </c>
    </row>
    <row r="8" spans="1:1" x14ac:dyDescent="0.2">
      <c r="A8" s="13" t="s">
        <v>20</v>
      </c>
    </row>
    <row r="9" spans="1:1" x14ac:dyDescent="0.2">
      <c r="A9" s="12" t="s">
        <v>21</v>
      </c>
    </row>
    <row r="10" spans="1:1" x14ac:dyDescent="0.2">
      <c r="A10" t="s">
        <v>42</v>
      </c>
    </row>
    <row r="11" spans="1:1" x14ac:dyDescent="0.2">
      <c r="A11" s="14"/>
    </row>
    <row r="12" spans="1:1" ht="15" x14ac:dyDescent="0.3">
      <c r="A12" s="15" t="s">
        <v>22</v>
      </c>
    </row>
    <row r="13" spans="1:1" x14ac:dyDescent="0.2">
      <c r="A13" s="16" t="s">
        <v>23</v>
      </c>
    </row>
    <row r="14" spans="1:1" x14ac:dyDescent="0.2">
      <c r="A14" s="16" t="s">
        <v>24</v>
      </c>
    </row>
    <row r="15" spans="1:1" x14ac:dyDescent="0.2">
      <c r="A15" s="16" t="s">
        <v>25</v>
      </c>
    </row>
    <row r="16" spans="1:1" x14ac:dyDescent="0.2">
      <c r="A16" s="16" t="s">
        <v>26</v>
      </c>
    </row>
    <row r="17" spans="1:1" x14ac:dyDescent="0.2">
      <c r="A17" s="16" t="s">
        <v>27</v>
      </c>
    </row>
    <row r="18" spans="1:1" x14ac:dyDescent="0.2">
      <c r="A18" s="16" t="s">
        <v>28</v>
      </c>
    </row>
    <row r="19" spans="1:1" x14ac:dyDescent="0.2">
      <c r="A19" s="16" t="s">
        <v>29</v>
      </c>
    </row>
    <row r="21" spans="1:1" ht="15" x14ac:dyDescent="0.3">
      <c r="A21" s="15" t="s">
        <v>30</v>
      </c>
    </row>
    <row r="22" spans="1:1" x14ac:dyDescent="0.2">
      <c r="A22" s="16" t="s">
        <v>31</v>
      </c>
    </row>
    <row r="23" spans="1:1" x14ac:dyDescent="0.2">
      <c r="A23" s="16" t="s">
        <v>32</v>
      </c>
    </row>
    <row r="24" spans="1:1" x14ac:dyDescent="0.2">
      <c r="A24" s="16" t="s">
        <v>33</v>
      </c>
    </row>
    <row r="25" spans="1:1" x14ac:dyDescent="0.2">
      <c r="A25" s="16" t="s">
        <v>34</v>
      </c>
    </row>
    <row r="26" spans="1:1" x14ac:dyDescent="0.2">
      <c r="A26" s="16" t="s">
        <v>35</v>
      </c>
    </row>
    <row r="27" spans="1:1" x14ac:dyDescent="0.2">
      <c r="A27" s="16" t="s">
        <v>36</v>
      </c>
    </row>
    <row r="28" spans="1:1" x14ac:dyDescent="0.2">
      <c r="A28" s="16" t="s">
        <v>37</v>
      </c>
    </row>
    <row r="29" spans="1:1" x14ac:dyDescent="0.2">
      <c r="A29" s="16"/>
    </row>
    <row r="30" spans="1:1" x14ac:dyDescent="0.2">
      <c r="A30" t="s">
        <v>38</v>
      </c>
    </row>
    <row r="31" spans="1:1" x14ac:dyDescent="0.2">
      <c r="A31" t="s">
        <v>39</v>
      </c>
    </row>
  </sheetData>
  <sheetProtection password="8385" sheet="1" objects="1" scenarios="1"/>
  <phoneticPr fontId="20" type="noConversion"/>
  <hyperlinks>
    <hyperlink ref="A3" r:id="rId1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GanttChart</vt:lpstr>
      <vt:lpstr>TermsOfUse</vt:lpstr>
      <vt:lpstr>helpRow</vt:lpstr>
      <vt:lpstr>GanttChart!Print_Area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www.vertex42.com</dc:creator>
  <dc:description>(c) 2006-2009 Vertex42 LLC. All Rights Reserved.</dc:description>
  <cp:lastModifiedBy>Sean</cp:lastModifiedBy>
  <cp:lastPrinted>2009-05-20T20:22:50Z</cp:lastPrinted>
  <dcterms:created xsi:type="dcterms:W3CDTF">2006-11-11T15:27:14Z</dcterms:created>
  <dcterms:modified xsi:type="dcterms:W3CDTF">2012-02-09T20:23:02Z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2006-2009 Vertex42 LLC</vt:lpwstr>
  </property>
  <property fmtid="{D5CDD505-2E9C-101B-9397-08002B2CF9AE}" pid="3" name="Version">
    <vt:lpwstr>1.7.1</vt:lpwstr>
  </property>
</Properties>
</file>