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me" sheetId="1" r:id="rId1"/>
    <sheet name="INPUT DATA" sheetId="2" r:id="rId2"/>
    <sheet name="SF9 - GRADE 1" sheetId="3" r:id="rId3"/>
    <sheet name="TERM 1 SUMMARY" sheetId="4" r:id="rId4"/>
    <sheet name="TERM 2 SUMMARY" sheetId="5" r:id="rId5"/>
    <sheet name="TERM 3 SUMMARY" sheetId="6" r:id="rId6"/>
    <sheet name="PACE - GRADE 1" sheetId="7" r:id="rId7"/>
    <sheet name="TERM 1 READING &amp; LITERACY" sheetId="8" r:id="rId8"/>
    <sheet name="TERM 2 READING &amp; LITERACY" sheetId="9" r:id="rId9"/>
    <sheet name="TERM 3 READING &amp; LITERACY" sheetId="10" r:id="rId10"/>
    <sheet name="TERM 1 LANGUAGE" sheetId="11" r:id="rId11"/>
    <sheet name="TERM 2 LANGUAGE" sheetId="12" r:id="rId12"/>
    <sheet name="TERM 3 LANGUAGE" sheetId="13" r:id="rId13"/>
    <sheet name="TERM 1-3 MATHEMATICS" sheetId="14" r:id="rId14"/>
    <sheet name="TERM 1-3 GMRC" sheetId="15" r:id="rId15"/>
    <sheet name="G1 PACE FORM MAKABANSA" sheetId="16" r:id="rId16"/>
    <sheet name="G1 - ATTENDANCE SUMMARY"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d/yyyy"/>
    <numFmt numFmtId="165" formatCode="mm/d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1"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
  <sheetViews>
    <sheetView workbookViewId="0" rightToLeft="0"/>
  </sheetViews>
  <cols>
    <col min="1" max="1" customWidth="1" width="12.5"/>
    <col min="2" max="2" customWidth="1" width="12.5"/>
    <col min="3" max="3" customWidth="1" width="12.5"/>
    <col min="4" max="4" customWidth="1" width="12.5"/>
    <col min="5" max="5" customWidth="1" width="12.5"/>
    <col min="6" max="6" customWidth="1" width="12.5"/>
    <col min="7" max="7" customWidth="1" width="12.5"/>
    <col min="8" max="8" customWidth="1" width="12.5"/>
    <col min="9" max="9" customWidth="1" width="12.5"/>
    <col min="10" max="10" customWidth="1" width="12.5"/>
    <col min="11" max="11" customWidth="1" width="12.5"/>
    <col min="12" max="12" customWidth="1" width="12.5"/>
    <col min="13" max="13" customWidth="1" width="12.5"/>
    <col min="14" max="14" customWidth="1" width="12.5"/>
    <col min="15" max="15" customWidth="1" width="12.5"/>
    <col min="16" max="16" customWidth="1" width="12.5"/>
    <col min="17" max="17" customWidth="1" width="12.5"/>
    <col min="18" max="18" customWidth="1" width="12.5"/>
    <col min="19" max="19" customWidth="1" width="12.5"/>
    <col min="20" max="20" customWidth="1" width="12.5"/>
    <col min="21" max="21" customWidth="1" width="12.5"/>
    <col min="22" max="22" customWidth="1" width="12.5"/>
    <col min="23" max="23" customWidth="1" width="12.5"/>
    <col min="24" max="24" customWidth="1" width="12.5"/>
    <col min="25" max="25" customWidth="1" width="12.5"/>
    <col min="26" max="26" customWidth="1" width="12.5"/>
  </cols>
  <sheetData/>
  <pageMargins left="0.7" right="0.7" top="0.75" bottom="0.75" header="0" footer="0"/>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V1000"/>
  <sheetViews>
    <sheetView workbookViewId="0" rightToLeft="0"/>
  </sheetViews>
  <cols>
    <col min="1" max="1" customWidth="1" width="3.75"/>
    <col min="2" max="2" customWidth="1" width="3.75"/>
    <col min="3" max="3" customWidth="1" width="11.5"/>
    <col min="4" max="4" customWidth="1" width="7.5"/>
    <col min="5" max="5" customWidth="1" width="3.75"/>
    <col min="6" max="6" customWidth="1" width="12.5"/>
    <col min="7" max="7" customWidth="1" width="31.5"/>
    <col min="8" max="8" customWidth="1" width="3.75"/>
    <col min="9" max="9" customWidth="1" width="3.75"/>
    <col min="10" max="10" customWidth="1" width="3.75"/>
    <col min="11" max="11" customWidth="1" width="3.75"/>
    <col min="12" max="12" customWidth="1" width="37.5"/>
    <col min="13" max="13" customWidth="1" width="15.13"/>
    <col min="14" max="14" customWidth="1" width="16.88"/>
    <col min="15" max="15" customWidth="1" width="3.75"/>
    <col min="16" max="16" customWidth="1" width="3.75"/>
    <col min="17" max="17" customWidth="1" width="37.5"/>
    <col min="18" max="18" customWidth="1" width="12.5"/>
    <col min="19" max="19" customWidth="1" width="16"/>
    <col min="20" max="20" customWidth="1" width="3.75"/>
    <col min="21" max="21" customWidth="1" width="3.75"/>
    <col min="22" max="22" customWidth="1" width="12.5"/>
    <col min="23" max="23" customWidth="1" width="12.5"/>
    <col min="24" max="24" customWidth="1" width="12.5"/>
    <col min="25" max="25" customWidth="1" width="12.5"/>
    <col min="26" max="26" customWidth="1" width="12.5"/>
  </cols>
  <sheetData>
    <row r="1" ht="15.75" customHeight="1">
      <c r="A1" t="str">
        <v>Input Data Sheet for Electronic-Class Record (ECR) for Class Adviser</v>
      </c>
    </row>
    <row r="2" ht="15.75" customHeight="1"/>
    <row r="3" ht="15.75" customHeight="1"/>
    <row r="4" ht="15.75" customHeight="1"/>
    <row r="5" ht="15.75" customHeight="1"/>
    <row r="6" ht="15.75" customHeight="1"/>
    <row r="7" ht="15.75" customHeight="1">
      <c r="B7" t="str">
        <v>SCHOOL INFORMATION</v>
      </c>
      <c r="J7" t="str">
        <v>LEARNERS' DATA</v>
      </c>
    </row>
    <row r="8" ht="15.75" customHeight="1"/>
    <row r="9" ht="15.75" customHeight="1"/>
    <row r="10" ht="15.75" customHeight="1">
      <c r="C10" t="str">
        <v>REGION</v>
      </c>
      <c r="E10" t="str">
        <v>:</v>
      </c>
      <c r="K10" t="str">
        <v>MALE</v>
      </c>
      <c r="M10" t="str">
        <v>LRN</v>
      </c>
      <c r="N10" t="str">
        <v>BIRTHDATE</v>
      </c>
      <c r="P10" t="str">
        <v>FEMALE</v>
      </c>
      <c r="R10" t="str">
        <v>LRN</v>
      </c>
      <c r="S10" t="str">
        <v>BIRTHDATE</v>
      </c>
    </row>
    <row r="11" ht="15.75" customHeight="1">
      <c r="C11" t="str">
        <v>DIVISION</v>
      </c>
      <c r="E11" t="str">
        <v>:</v>
      </c>
      <c r="K11">
        <v>1</v>
      </c>
      <c r="L11" t="str">
        <v>sample</v>
      </c>
      <c r="M11" s="1">
        <v>1234566776</v>
      </c>
      <c r="N11" s="2">
        <v>43590</v>
      </c>
      <c r="P11">
        <v>1</v>
      </c>
    </row>
    <row r="12" ht="15.75" customHeight="1">
      <c r="C12" t="str">
        <v>CITY/MUNICIPALITY</v>
      </c>
      <c r="E12" t="str">
        <v>:</v>
      </c>
      <c r="K12">
        <v>2</v>
      </c>
      <c r="P12">
        <v>2</v>
      </c>
    </row>
    <row r="13" ht="15.75" customHeight="1">
      <c r="C13" t="str">
        <v>DISTRICT</v>
      </c>
      <c r="E13" t="str">
        <v>:</v>
      </c>
      <c r="K13">
        <v>3</v>
      </c>
      <c r="P13">
        <v>3</v>
      </c>
    </row>
    <row r="14" ht="15.75" customHeight="1">
      <c r="K14">
        <v>4</v>
      </c>
      <c r="P14">
        <v>4</v>
      </c>
    </row>
    <row r="15" ht="15.75" customHeight="1">
      <c r="C15" t="str">
        <v>SCHOOL ID</v>
      </c>
      <c r="E15" t="str">
        <v>:</v>
      </c>
      <c r="K15">
        <v>5</v>
      </c>
      <c r="P15">
        <v>5</v>
      </c>
    </row>
    <row r="16" ht="15.75" customHeight="1">
      <c r="C16" t="str">
        <v>SCHOOL NAME</v>
      </c>
      <c r="E16" t="str">
        <v>:</v>
      </c>
      <c r="K16">
        <v>6</v>
      </c>
      <c r="P16">
        <v>6</v>
      </c>
    </row>
    <row r="17" ht="15.75" customHeight="1">
      <c r="K17">
        <v>7</v>
      </c>
      <c r="P17">
        <v>7</v>
      </c>
    </row>
    <row r="18" ht="15.75" customHeight="1">
      <c r="C18" t="str">
        <v>SCHOOL YEAR</v>
      </c>
      <c r="E18" t="str">
        <v>:</v>
      </c>
      <c r="K18">
        <v>8</v>
      </c>
      <c r="P18">
        <v>8</v>
      </c>
    </row>
    <row r="19" ht="15.75" customHeight="1">
      <c r="C19" t="str">
        <v>SCHOOL HEAD</v>
      </c>
      <c r="E19" t="str">
        <v>:</v>
      </c>
      <c r="K19">
        <v>9</v>
      </c>
      <c r="P19">
        <v>9</v>
      </c>
    </row>
    <row r="20" ht="15.75" customHeight="1">
      <c r="K20">
        <v>10</v>
      </c>
      <c r="P20">
        <v>10</v>
      </c>
    </row>
    <row r="21" ht="15.75" customHeight="1">
      <c r="K21">
        <v>11</v>
      </c>
      <c r="P21">
        <v>11</v>
      </c>
    </row>
    <row r="22" ht="15.75" customHeight="1">
      <c r="K22">
        <v>12</v>
      </c>
      <c r="P22">
        <v>12</v>
      </c>
    </row>
    <row r="23" ht="15.75" customHeight="1">
      <c r="B23" t="str">
        <v>TEACHER, GRADE LEVEL, SECTION INFORMATION</v>
      </c>
      <c r="K23">
        <v>13</v>
      </c>
      <c r="P23">
        <v>13</v>
      </c>
    </row>
    <row r="24" ht="15.75" customHeight="1">
      <c r="K24">
        <v>14</v>
      </c>
      <c r="P24">
        <v>14</v>
      </c>
    </row>
    <row r="25" ht="15.75" customHeight="1">
      <c r="K25">
        <v>15</v>
      </c>
      <c r="P25">
        <v>15</v>
      </c>
    </row>
    <row r="26" ht="15.75" customHeight="1">
      <c r="C26" t="str">
        <v>ADVISER</v>
      </c>
      <c r="E26" t="str">
        <v>:</v>
      </c>
      <c r="K26">
        <v>16</v>
      </c>
      <c r="P26">
        <v>16</v>
      </c>
    </row>
    <row r="27" ht="15.75" customHeight="1">
      <c r="C27" t="str">
        <v>GRADE LEVEL</v>
      </c>
      <c r="E27" t="str">
        <v>:</v>
      </c>
      <c r="G27" t="str">
        <v>(Accepts Grade 1 to Grade 3 only)</v>
      </c>
      <c r="K27">
        <v>17</v>
      </c>
      <c r="P27">
        <v>17</v>
      </c>
    </row>
    <row r="28" ht="15.75" customHeight="1">
      <c r="C28" t="str">
        <v>SECTION</v>
      </c>
      <c r="E28" t="str">
        <v>:</v>
      </c>
      <c r="K28">
        <v>18</v>
      </c>
      <c r="P28">
        <v>18</v>
      </c>
    </row>
    <row r="29" ht="15.75" customHeight="1">
      <c r="K29">
        <v>19</v>
      </c>
      <c r="P29">
        <v>19</v>
      </c>
    </row>
    <row r="30" ht="15.75" customHeight="1">
      <c r="C30"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K30">
        <v>20</v>
      </c>
      <c r="P30">
        <v>20</v>
      </c>
    </row>
    <row r="31" ht="15.75" customHeight="1">
      <c r="K31">
        <v>21</v>
      </c>
      <c r="P31">
        <v>21</v>
      </c>
    </row>
    <row r="32" ht="15.75" customHeight="1">
      <c r="K32">
        <v>22</v>
      </c>
      <c r="P32">
        <v>22</v>
      </c>
    </row>
    <row r="33" ht="15.75" customHeight="1">
      <c r="K33">
        <v>23</v>
      </c>
      <c r="P33">
        <v>23</v>
      </c>
    </row>
    <row r="34" ht="15.75" customHeight="1">
      <c r="K34">
        <v>24</v>
      </c>
      <c r="P34">
        <v>24</v>
      </c>
    </row>
    <row r="35" ht="15.75" customHeight="1">
      <c r="K35">
        <v>25</v>
      </c>
      <c r="P35">
        <v>25</v>
      </c>
    </row>
    <row r="36" ht="15.75" customHeight="1">
      <c r="K36">
        <v>26</v>
      </c>
      <c r="P36">
        <v>26</v>
      </c>
    </row>
    <row r="37" ht="15.75" customHeight="1">
      <c r="B37" t="str">
        <v>Sheet protection is not copied into E-Class Record.</v>
      </c>
      <c r="K37">
        <v>27</v>
      </c>
      <c r="P37">
        <v>27</v>
      </c>
    </row>
    <row r="38" ht="15.75" customHeight="1">
      <c r="K38">
        <v>28</v>
      </c>
      <c r="P38">
        <v>28</v>
      </c>
    </row>
    <row r="39" ht="15.75" customHeight="1">
      <c r="K39">
        <v>29</v>
      </c>
      <c r="P39">
        <v>29</v>
      </c>
    </row>
    <row r="40" ht="15.75" customHeight="1">
      <c r="K40">
        <v>30</v>
      </c>
      <c r="P40">
        <v>30</v>
      </c>
    </row>
    <row r="41" ht="15.75" customHeight="1">
      <c r="K41">
        <v>31</v>
      </c>
      <c r="P41">
        <v>31</v>
      </c>
    </row>
    <row r="42" ht="15.75" customHeight="1">
      <c r="K42">
        <v>32</v>
      </c>
      <c r="P42">
        <v>32</v>
      </c>
    </row>
    <row r="43" ht="15.75" customHeight="1">
      <c r="K43">
        <v>33</v>
      </c>
      <c r="P43">
        <v>33</v>
      </c>
    </row>
    <row r="44" ht="15.75" customHeight="1">
      <c r="K44">
        <v>34</v>
      </c>
      <c r="P44">
        <v>34</v>
      </c>
    </row>
    <row r="45" ht="15.75" customHeight="1">
      <c r="K45">
        <v>35</v>
      </c>
      <c r="P45">
        <v>35</v>
      </c>
    </row>
    <row r="46" ht="15.75" customHeight="1">
      <c r="K46">
        <v>36</v>
      </c>
      <c r="P46">
        <v>36</v>
      </c>
    </row>
    <row r="47" ht="15.75" customHeight="1">
      <c r="K47">
        <v>37</v>
      </c>
      <c r="P47">
        <v>37</v>
      </c>
    </row>
    <row r="48" ht="15.75" customHeight="1">
      <c r="K48">
        <v>38</v>
      </c>
      <c r="P48">
        <v>38</v>
      </c>
    </row>
    <row r="49" ht="15.75" customHeight="1">
      <c r="K49">
        <v>39</v>
      </c>
      <c r="P49">
        <v>39</v>
      </c>
    </row>
    <row r="50" ht="15.75" customHeight="1">
      <c r="K50">
        <v>40</v>
      </c>
      <c r="P50">
        <v>40</v>
      </c>
    </row>
    <row r="51" ht="15.75" customHeight="1">
      <c r="K51">
        <v>41</v>
      </c>
      <c r="P51">
        <v>41</v>
      </c>
    </row>
    <row r="52" ht="15.75" customHeight="1">
      <c r="K52">
        <v>42</v>
      </c>
      <c r="P52">
        <v>42</v>
      </c>
    </row>
    <row r="53" ht="15.75" customHeight="1">
      <c r="K53">
        <v>43</v>
      </c>
      <c r="P53">
        <v>43</v>
      </c>
    </row>
    <row r="54" ht="15.75" customHeight="1">
      <c r="K54">
        <v>44</v>
      </c>
      <c r="P54">
        <v>44</v>
      </c>
    </row>
    <row r="55" ht="15.75" customHeight="1">
      <c r="K55">
        <v>45</v>
      </c>
      <c r="P55">
        <v>45</v>
      </c>
    </row>
    <row r="56" ht="15.75" customHeight="1">
      <c r="K56">
        <v>46</v>
      </c>
      <c r="P56">
        <v>46</v>
      </c>
    </row>
    <row r="57" ht="15.75" customHeight="1">
      <c r="K57">
        <v>47</v>
      </c>
      <c r="P57">
        <v>47</v>
      </c>
    </row>
    <row r="58" ht="15.75" customHeight="1">
      <c r="K58">
        <v>48</v>
      </c>
      <c r="P58">
        <v>48</v>
      </c>
    </row>
    <row r="59" ht="15.75" customHeight="1">
      <c r="K59">
        <v>49</v>
      </c>
      <c r="P59">
        <v>49</v>
      </c>
    </row>
    <row r="60" ht="15.75" customHeight="1">
      <c r="K60">
        <v>50</v>
      </c>
      <c r="P60">
        <v>50</v>
      </c>
    </row>
    <row r="61" ht="15.75" customHeight="1"/>
    <row r="62" ht="15.75" customHeight="1">
      <c r="T62" t="str">
        <v>2026_v1.0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7:G39"/>
    <mergeCell ref="C13:D13"/>
    <mergeCell ref="C15:D15"/>
    <mergeCell ref="C16:D17"/>
    <mergeCell ref="E16:E17"/>
    <mergeCell ref="F16:G17"/>
    <mergeCell ref="C18:D18"/>
    <mergeCell ref="C19:D19"/>
  </mergeCells>
  <pageMargins left="0.7" right="0.7" top="0.75" bottom="0.75" header="0" footer="0"/>
  <ignoredErrors>
    <ignoredError numberStoredAsText="1" sqref="A1:V1000"/>
  </ignoredErrors>
</worksheet>
</file>

<file path=xl/worksheets/sheet3.xml><?xml version="1.0" encoding="utf-8"?>
<worksheet xmlns="http://schemas.openxmlformats.org/spreadsheetml/2006/main" xmlns:r="http://schemas.openxmlformats.org/officeDocument/2006/relationships">
  <dimension ref="A1:U1000"/>
  <sheetViews>
    <sheetView workbookViewId="0" rightToLeft="0"/>
  </sheetViews>
  <cols>
    <col min="1" max="1" customWidth="1" width="2.5"/>
    <col min="2" max="2" customWidth="1" width="3.13"/>
    <col min="3" max="3" customWidth="1" width="8.5"/>
    <col min="4" max="4" customWidth="1" width="14.5"/>
    <col min="5" max="5" customWidth="1" width="3.75"/>
    <col min="6" max="6" customWidth="1" width="14.63"/>
    <col min="7" max="7" customWidth="1" width="8.25"/>
    <col min="8" max="8" customWidth="1" width="8.5"/>
    <col min="9" max="9" customWidth="1" width="7.5"/>
    <col min="10" max="10" customWidth="1" width="4.13"/>
    <col min="11" max="11" customWidth="1" width="4.5"/>
    <col min="12" max="12" customWidth="1" width="11.5"/>
    <col min="13" max="13" customWidth="1" width="14.5"/>
    <col min="14" max="14" customWidth="1" width="9.5"/>
    <col min="15" max="15" customWidth="1" width="7"/>
    <col min="16" max="16" customWidth="1" width="5.5"/>
    <col min="17" max="17" customWidth="1" width="10.13"/>
    <col min="18" max="18" customWidth="1" width="10.13"/>
    <col min="19" max="19" customWidth="1" width="3.13"/>
    <col min="20" max="20" customWidth="1" width="3.75"/>
    <col min="21" max="21" customWidth="1" width="12.5"/>
    <col min="22" max="22" customWidth="1" width="12.5"/>
    <col min="23" max="23" customWidth="1" width="12.5"/>
    <col min="24" max="24" customWidth="1" width="12.5"/>
    <col min="25" max="25" customWidth="1" width="12.5"/>
    <col min="26" max="26" customWidth="1" width="12.5"/>
  </cols>
  <sheetData>
    <row r="1" ht="5.25" customHeight="1"/>
    <row r="2" ht="15.75" customHeight="1"/>
    <row r="3" ht="15.75" customHeight="1">
      <c r="C3" t="str">
        <v>Republic of the Philippines</v>
      </c>
    </row>
    <row r="4" ht="15.75" customHeight="1">
      <c r="C4" t="str">
        <v>Department of Education</v>
      </c>
    </row>
    <row r="5" ht="15.75" customHeight="1">
      <c r="C5" t="str">
        <v>Region</v>
      </c>
    </row>
    <row r="6" ht="15.75" customHeight="1">
      <c r="C6" t="str">
        <v>SCHOOLS DIVISION OFFICE OF___</v>
      </c>
    </row>
    <row r="7" ht="15.75" customHeight="1">
      <c r="C7" t="str">
        <v>District</v>
      </c>
    </row>
    <row r="8" ht="15.75" customHeight="1">
      <c r="C8" t="str">
        <v>Municipality/City, Province</v>
      </c>
    </row>
    <row r="9" ht="15.75" customHeight="1"/>
    <row r="10" ht="15.75" customHeight="1">
      <c r="C10" t="str">
        <v>ABC ELEMENTARY SCHOOL</v>
      </c>
    </row>
    <row r="11" ht="15.75" customHeight="1"/>
    <row r="12" ht="15.75" customHeight="1">
      <c r="C12" t="str">
        <v>LEARNER'S PROGRESS REPORT CARD</v>
      </c>
    </row>
    <row r="13" ht="15.75" customHeight="1">
      <c r="C13" t="str">
        <v>School Year</v>
      </c>
    </row>
    <row r="14" ht="15.75" customHeight="1"/>
    <row r="15" ht="15.75" customHeight="1">
      <c r="C15" t="str">
        <v>Name:</v>
      </c>
      <c r="D15" t="str">
        <v>sample</v>
      </c>
      <c r="M15" t="str">
        <v>LRN:</v>
      </c>
      <c r="N15" s="1">
        <f>VLOOKUP(D15,'TERM 1 SUMMARY'!C14:S114,4,0)</f>
        <v>1234566776</v>
      </c>
    </row>
    <row r="16" ht="15.75" customHeight="1">
      <c r="C16" t="str">
        <v>Section:</v>
      </c>
      <c r="D16" t="str">
        <f>'TERM 1 SUMMARY'!G10</f>
        <v/>
      </c>
      <c r="G16" t="str">
        <v>Teacher:</v>
      </c>
      <c r="H16" t="str">
        <f>'TERM 1 SUMMARY'!P9</f>
        <v/>
      </c>
      <c r="M16" t="str">
        <v>Birthdate:</v>
      </c>
      <c r="N16" s="3">
        <f>VLOOKUP(D15,'TERM 1 SUMMARY'!C14:S114,6,0)</f>
        <v>43590</v>
      </c>
    </row>
    <row r="17" ht="15.75" customHeight="1">
      <c r="C17" t="str">
        <v>Age of the Child (Beginning of SY): Years:</v>
      </c>
      <c r="G17">
        <f>VLOOKUP(D15,'TERM 1 SUMMARY'!C14:S114,7,0)</f>
        <v>7</v>
      </c>
      <c r="H17" t="str">
        <v>Months:</v>
      </c>
      <c r="I17">
        <f>VLOOKUP(D15,'TERM 1 SUMMARY'!C14:S114,8,0)</f>
        <v>1</v>
      </c>
      <c r="L17" t="str">
        <v>Age of the Child (End of SY): Years:</v>
      </c>
      <c r="O17">
        <f>VLOOKUP(D15,'TERM 1 SUMMARY'!C14:S114,9,0)</f>
        <v>7</v>
      </c>
      <c r="Q17" t="str">
        <v>Months:</v>
      </c>
      <c r="R17">
        <f>VLOOKUP(D15,'TERM 1 SUMMARY'!C14:S114,10,0)</f>
        <v>11</v>
      </c>
    </row>
    <row r="18" ht="15.75" customHeight="1"/>
    <row r="19" ht="32.25" customHeight="1">
      <c r="C19" t="str">
        <v>This report provides a descriptive account of your child’s learning progress for each term. It highlights what your child can already do, what they are currently developing, and how they can be further supported.</v>
      </c>
    </row>
    <row r="20" ht="25.5" customHeight="1">
      <c r="C20" t="str">
        <v>This report is based on varied evidence of learning, including classroom activities, observations, learner outputs, and assessments. It is designed to give a clearer and more meaningful understanding of your child’s development rather than relying on numerical or letter grades.</v>
      </c>
    </row>
    <row r="21" ht="6.75" customHeight="1"/>
    <row r="22" ht="15.75" customHeight="1">
      <c r="C22" t="str">
        <v>TERM 1 (UNANG TERMINO)</v>
      </c>
      <c r="L22" t="str">
        <v>ATTENDANCE RECORD</v>
      </c>
    </row>
    <row r="23" ht="15.75" customHeight="1" xml:space="preserve">
      <c r="C23" t="str" xml:space="preserve">
        <v xml:space="preserve">What Your Child Can Do
(Mga Nagagawa)</v>
      </c>
      <c r="E23" t="str">
        <f>VLOOKUP(D15,'TERM 1 SUMMARY'!C14:N114,12,0)</f>
        <v/>
      </c>
    </row>
    <row r="24" ht="15.75" customHeight="1">
      <c r="L24" t="str">
        <v>Term</v>
      </c>
      <c r="M24" t="str">
        <v>Month</v>
      </c>
      <c r="O24" t="str">
        <v>No. of Class Days</v>
      </c>
      <c r="Q24" t="str">
        <v>No. Days Present</v>
      </c>
      <c r="R24" t="str">
        <v>No. of Times Absent</v>
      </c>
    </row>
    <row r="25" ht="15.75" customHeight="1">
      <c r="L25">
        <v>1</v>
      </c>
      <c r="M25" t="str">
        <v>June</v>
      </c>
      <c r="O25">
        <f>'G1 - ATTENDANCE SUMMARY'!F116</f>
        <v>20</v>
      </c>
      <c r="Q25" t="str">
        <f>VLOOKUP(D15,'G1 - ATTENDANCE SUMMARY'!C13:Q113,4,0)</f>
        <v/>
      </c>
      <c r="R25">
        <f>O25-Q25</f>
        <v>20</v>
      </c>
    </row>
    <row r="26" ht="15.75" customHeight="1">
      <c r="M26" t="str">
        <v>July</v>
      </c>
      <c r="O26">
        <f>'G1 - ATTENDANCE SUMMARY'!G116</f>
        <v>20</v>
      </c>
      <c r="Q26" t="str">
        <f>VLOOKUP(D15,'G1 - ATTENDANCE SUMMARY'!C13:Q113,6,0)</f>
        <v/>
      </c>
      <c r="R26">
        <f>O26-Q26</f>
        <v>20</v>
      </c>
    </row>
    <row r="27" ht="15.75" customHeight="1">
      <c r="M27" t="str">
        <v>August</v>
      </c>
      <c r="O27">
        <f>'G1 - ATTENDANCE SUMMARY'!H116</f>
        <v>20</v>
      </c>
      <c r="Q27" t="str">
        <f>VLOOKUP(D15,'G1 - ATTENDANCE SUMMARY'!C13:Q113,6,0)</f>
        <v/>
      </c>
      <c r="R27">
        <f>O27-Q27</f>
        <v>20</v>
      </c>
    </row>
    <row r="28" ht="15.75" customHeight="1">
      <c r="M28" t="str">
        <v>September</v>
      </c>
      <c r="O28">
        <f>'G1 - ATTENDANCE SUMMARY'!I116</f>
        <v>10</v>
      </c>
      <c r="Q28" t="str">
        <f>VLOOKUP(D15,'G1 - ATTENDANCE SUMMARY'!C13:P113,7,0)</f>
        <v/>
      </c>
      <c r="R28">
        <f>O28-Q28</f>
        <v>10</v>
      </c>
    </row>
    <row r="29" ht="15.75" customHeight="1">
      <c r="L29">
        <v>2</v>
      </c>
      <c r="M29" t="str">
        <v>September</v>
      </c>
      <c r="O29">
        <f>'G1 - ATTENDANCE SUMMARY'!J116</f>
        <v>10</v>
      </c>
      <c r="Q29" t="str">
        <f>VLOOKUP(D15,'G1 - ATTENDANCE SUMMARY'!C13:P113,8,0)</f>
        <v/>
      </c>
      <c r="R29">
        <f>O29-Q29</f>
        <v>10</v>
      </c>
    </row>
    <row r="30" ht="15.75" customHeight="1">
      <c r="M30" t="str">
        <v>October</v>
      </c>
      <c r="O30">
        <f>'G1 - ATTENDANCE SUMMARY'!K116</f>
        <v>20</v>
      </c>
      <c r="Q30" t="str">
        <f>VLOOKUP(D15,'G1 - ATTENDANCE SUMMARY'!C13:P113,9,0)</f>
        <v/>
      </c>
      <c r="R30">
        <f>O30-Q30</f>
        <v>20</v>
      </c>
    </row>
    <row r="31" ht="15.75" customHeight="1" xml:space="preserve">
      <c r="C31" t="str" xml:space="preserve">
        <v xml:space="preserve">What Your Child Is Learning To Improve
(Dapat Linangin)</v>
      </c>
      <c r="E31" t="str">
        <f>VLOOKUP(D15,'TERM 1 SUMMARY'!C14:T114,15,0)</f>
        <v/>
      </c>
      <c r="M31" t="str">
        <v>November</v>
      </c>
      <c r="O31">
        <f>'G1 - ATTENDANCE SUMMARY'!L116</f>
        <v>20</v>
      </c>
      <c r="Q31" t="str">
        <f>VLOOKUP(D15,'G1 - ATTENDANCE SUMMARY'!C13:P113,10,0)</f>
        <v/>
      </c>
      <c r="R31">
        <f>O31-Q31</f>
        <v>20</v>
      </c>
    </row>
    <row r="32" ht="15.75" customHeight="1">
      <c r="M32" t="str">
        <v>December</v>
      </c>
      <c r="O32">
        <f>'G1 - ATTENDANCE SUMMARY'!M116</f>
        <v>20</v>
      </c>
      <c r="Q32" t="str">
        <f>VLOOKUP(D15,'G1 - ATTENDANCE SUMMARY'!C13:P113,11,0)</f>
        <v/>
      </c>
      <c r="R32">
        <f>O32-Q32</f>
        <v>20</v>
      </c>
    </row>
    <row r="33" ht="15.75" customHeight="1">
      <c r="L33">
        <v>3</v>
      </c>
      <c r="M33" t="str">
        <v>January</v>
      </c>
      <c r="O33">
        <f>'G1 - ATTENDANCE SUMMARY'!N116</f>
        <v>18</v>
      </c>
      <c r="Q33" t="str">
        <f>VLOOKUP(D15,'G1 - ATTENDANCE SUMMARY'!C13:P113,12,0)</f>
        <v/>
      </c>
      <c r="R33">
        <f>O33-Q33</f>
        <v>18</v>
      </c>
    </row>
    <row r="34" ht="15.75" customHeight="1">
      <c r="M34" t="str">
        <v>February</v>
      </c>
      <c r="O34">
        <f>'G1 - ATTENDANCE SUMMARY'!O116</f>
        <v>18</v>
      </c>
      <c r="Q34" t="str">
        <f>VLOOKUP(D15,'G1 - ATTENDANCE SUMMARY'!C13:P113,13,0)</f>
        <v/>
      </c>
      <c r="R34">
        <f>O34-Q34</f>
        <v>18</v>
      </c>
    </row>
    <row r="35" ht="15.75" customHeight="1">
      <c r="M35" t="str">
        <v>March</v>
      </c>
      <c r="O35">
        <f>'G1 - ATTENDANCE SUMMARY'!P116</f>
        <v>20</v>
      </c>
      <c r="Q35" t="str">
        <f>VLOOKUP(D15,'G1 - ATTENDANCE SUMMARY'!C13:P113,14,0)</f>
        <v/>
      </c>
      <c r="R35">
        <f>O35-Q35</f>
        <v>20</v>
      </c>
    </row>
    <row r="36" ht="15.75" customHeight="1">
      <c r="M36" t="str">
        <v>April</v>
      </c>
      <c r="O36">
        <f>'G1 - ATTENDANCE SUMMARY'!Q116</f>
        <v>5</v>
      </c>
      <c r="Q36" t="str">
        <f>VLOOKUP(D15,'G1 - ATTENDANCE SUMMARY'!C13:Q113,15,0)</f>
        <v/>
      </c>
      <c r="R36">
        <f>O36-Q36</f>
        <v>5</v>
      </c>
    </row>
    <row r="37" ht="15.75" customHeight="1">
      <c r="L37" t="str">
        <v>TOTAL</v>
      </c>
      <c r="O37">
        <f>SUM(O25:O36)</f>
        <v>201</v>
      </c>
      <c r="Q37">
        <f>SUM(Q25:Q36)</f>
        <v>0</v>
      </c>
      <c r="R37">
        <f>O37-Q37</f>
        <v>201</v>
      </c>
    </row>
    <row r="38" ht="15.75" customHeight="1"/>
    <row r="39" ht="15.75" customHeight="1">
      <c r="L39" t="str">
        <v>IMPORTANT NOTE TO PARENTS/GUARDIANS</v>
      </c>
    </row>
    <row r="40" ht="15.75" customHeight="1">
      <c r="C40" t="str">
        <v>Parent's/Guardian's Signature:</v>
      </c>
    </row>
    <row r="41" ht="15.75" customHeight="1">
      <c r="L41" t="str">
        <v>A detailed record of your child’s progress across specific learning competencies is attached in the succeeding pages. This includes the monitoring of skills in Reading and Literacy, Language, Mathematics, Good Manners and Right Conduct, and Makabansa.</v>
      </c>
    </row>
    <row r="42" ht="15.75" customHeight="1">
      <c r="C42" t="str">
        <v>TERM 2 (IKALAWANG TERMINO)</v>
      </c>
    </row>
    <row r="43" ht="15.75" customHeight="1" xml:space="preserve">
      <c r="C43" t="str" xml:space="preserve">
        <v xml:space="preserve">What Your Child Can Do
(Mga Nagagawa)</v>
      </c>
      <c r="E43" t="str">
        <f>VLOOKUP(D15,'TERM 2 SUMMARY'!C14:N114,12,0)</f>
        <v/>
      </c>
    </row>
    <row r="44" ht="15.75" customHeight="1">
      <c r="L44" t="str">
        <v>Performance levels used in monitoring:</v>
      </c>
    </row>
    <row r="45" ht="15.75" customHeight="1"/>
    <row r="46" ht="15.75" customHeight="1">
      <c r="L46" t="str">
        <v>Letter Grade</v>
      </c>
      <c r="M46" t="str">
        <v>Descriptor</v>
      </c>
      <c r="N46" t="str">
        <v>Description</v>
      </c>
    </row>
    <row r="47" ht="15.75" customHeight="1">
      <c r="L47" t="str">
        <v>A</v>
      </c>
      <c r="M47" t="str">
        <v>Advancing (Namumukod-  tangi)</v>
      </c>
      <c r="N47" t="str">
        <v>Consistently demonstrates advanced skills, understanding, and values beyond expectations; applies learning independently, confidently, and with initiative across tasks and situations.</v>
      </c>
    </row>
    <row r="48" ht="15.75" customHeight="1"/>
    <row r="49" ht="15.75" customHeight="1"/>
    <row r="50" ht="15.75" customHeight="1">
      <c r="L50" t="str">
        <v>B</v>
      </c>
      <c r="M50" t="str">
        <v>Benchmarking (Naipamamalas)</v>
      </c>
      <c r="N50" t="str">
        <v>Demonstrates expected skills, understanding, and values at grade level with consistency; performs tasks accurately and independently in most situations.</v>
      </c>
    </row>
    <row r="51" ht="15.75" customHeight="1" xml:space="preserve">
      <c r="C51" t="str" xml:space="preserve">
        <v xml:space="preserve">What Your Child Is Learning To Improve
(Dapat Linangin)</v>
      </c>
      <c r="E51" t="str">
        <f>VLOOKUP(D15,'TERM 2 SUMMARY'!C14:T114,15,0)</f>
        <v/>
      </c>
    </row>
    <row r="52" ht="15.75" customHeight="1"/>
    <row r="53" ht="15.75" customHeight="1">
      <c r="L53" t="str">
        <v>C</v>
      </c>
      <c r="M53" t="str">
        <v>Connecting (Natutungo)</v>
      </c>
      <c r="N53" t="str">
        <v>Shows developing skills, understanding, and values; able to apply learning in familiar tasks with minimal guidance and support.</v>
      </c>
    </row>
    <row r="54" ht="15.75" customHeight="1"/>
    <row r="55" ht="15.75" customHeight="1"/>
    <row r="56" ht="15.75" customHeight="1" xml:space="preserve">
      <c r="L56" t="str" xml:space="preserve">
        <v xml:space="preserve">D
</v>
      </c>
      <c r="M56" t="str">
        <v>Developing (Nagpapaunlad)</v>
      </c>
      <c r="N56" t="str">
        <v>Demonstrates emerging skills, understanding, and values; requires regular guidance, practice, and support to improve performance.</v>
      </c>
    </row>
    <row r="57" ht="15.75" customHeight="1"/>
    <row r="58" ht="15.75" customHeight="1"/>
    <row r="59" ht="15.75" customHeight="1">
      <c r="L59" t="str">
        <v>E</v>
      </c>
      <c r="M59" t="str">
        <v>Emerging (Nagsisimula)</v>
      </c>
      <c r="N59" t="str">
        <v>Beginning to demonstrate basic skills, understanding, and values; requires close supervision, structured support, and targeted intervention.</v>
      </c>
    </row>
    <row r="60" ht="15.75" customHeight="1">
      <c r="C60" t="str">
        <v>Parent's/Guardian's Signature:</v>
      </c>
    </row>
    <row r="61" ht="15.75" customHeight="1"/>
    <row r="62" ht="15.75" customHeight="1">
      <c r="C62" t="str">
        <v>TERM 3 (IKATLONG TERMINO)</v>
      </c>
    </row>
    <row r="63" ht="15.75" customHeight="1" xml:space="preserve">
      <c r="C63" t="str" xml:space="preserve">
        <v xml:space="preserve">What Your Child Can Do
(Mga Nagagawa)</v>
      </c>
      <c r="E63" t="str">
        <f>VLOOKUP(D15,'TERM 3 SUMMARY'!C14:N114,12,0)</f>
        <v/>
      </c>
      <c r="L63" t="str">
        <v>CERTIFICATE OF TRANSFER</v>
      </c>
    </row>
    <row r="64" ht="15.75" customHeight="1"/>
    <row r="65" ht="15.75" customHeight="1">
      <c r="L65" t="str">
        <v>This is to certify that the above-named learner has satisfactorily completed the requirements for the grade level indicated.</v>
      </c>
    </row>
    <row r="66" ht="15.75" customHeight="1"/>
    <row r="67" ht="15.75" customHeight="1"/>
    <row r="68" ht="15.75" customHeight="1">
      <c r="L68" t="str">
        <v>Admitted to Grade: ____________________________</v>
      </c>
    </row>
    <row r="69" ht="15.75" customHeight="1">
      <c r="L69" t="str">
        <v>Eligible for Admission to Grade: ________________</v>
      </c>
    </row>
    <row r="70" ht="15.75" customHeight="1">
      <c r="L70" t="str">
        <v>Approved:</v>
      </c>
    </row>
    <row r="71" ht="15.75" customHeight="1" xml:space="preserve">
      <c r="C71" t="str" xml:space="preserve">
        <v xml:space="preserve">What Your Child Is Learning To Improve
(Dapat Linangin)</v>
      </c>
      <c r="E71" t="str">
        <f>VLOOKUP(D15,'TERM 3 SUMMARY'!C14:T114,15,0)</f>
        <v/>
      </c>
    </row>
    <row r="72" ht="15.75" customHeight="1"/>
    <row r="73" ht="15.75" customHeight="1">
      <c r="L73" t="str">
        <v>Adviser</v>
      </c>
    </row>
    <row r="74" ht="15.75" customHeight="1"/>
    <row r="75" ht="15.75" customHeight="1"/>
    <row r="76" ht="15.75" customHeight="1">
      <c r="L76" t="str">
        <v>School Head</v>
      </c>
    </row>
    <row r="77" ht="15.75" customHeight="1"/>
    <row r="78" ht="15.75" customHeight="1">
      <c r="L78" t="str">
        <v>CANCELLATION OF ELIGIBILITY TO TRANSFER</v>
      </c>
    </row>
    <row r="79" ht="15.75" customHeight="1"/>
    <row r="80" ht="15.75" customHeight="1">
      <c r="C80" t="str">
        <v>Parent's/Guardian's Signature:</v>
      </c>
      <c r="L80" t="str">
        <v>Admitted in: _____________ Date: __________</v>
      </c>
    </row>
    <row r="81" ht="15.75" customHeight="1"/>
    <row r="82" ht="15.75" customHeight="1">
      <c r="L82" t="str">
        <v>____________________________</v>
      </c>
    </row>
    <row r="83" ht="15.75" customHeight="1">
      <c r="L83" t="str">
        <v>School Head</v>
      </c>
    </row>
    <row r="84" ht="9.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O29:P29"/>
    <mergeCell ref="O30:P30"/>
    <mergeCell ref="C19:R19"/>
    <mergeCell ref="C20:R20"/>
    <mergeCell ref="C22:J22"/>
    <mergeCell ref="L22:R22"/>
    <mergeCell ref="C23:D30"/>
    <mergeCell ref="E23:J30"/>
    <mergeCell ref="O24:P24"/>
    <mergeCell ref="M35:N35"/>
    <mergeCell ref="M36:N36"/>
    <mergeCell ref="C31:D39"/>
    <mergeCell ref="C40:E40"/>
    <mergeCell ref="M29:N29"/>
    <mergeCell ref="M30:N30"/>
    <mergeCell ref="E31:J39"/>
    <mergeCell ref="M31:N31"/>
    <mergeCell ref="M32:N32"/>
    <mergeCell ref="L33:L36"/>
    <mergeCell ref="L37:N37"/>
    <mergeCell ref="F40:J40"/>
    <mergeCell ref="O36:P36"/>
    <mergeCell ref="O37:P37"/>
    <mergeCell ref="L39:R39"/>
    <mergeCell ref="L41:R43"/>
    <mergeCell ref="C42:J42"/>
    <mergeCell ref="C43:D50"/>
    <mergeCell ref="N46:R46"/>
    <mergeCell ref="L53:L55"/>
    <mergeCell ref="L56:L58"/>
    <mergeCell ref="L59:L61"/>
    <mergeCell ref="M59:M61"/>
    <mergeCell ref="C51:D59"/>
    <mergeCell ref="C60:E60"/>
    <mergeCell ref="C63:D70"/>
    <mergeCell ref="C71:D79"/>
    <mergeCell ref="C80:E80"/>
    <mergeCell ref="F60:J60"/>
    <mergeCell ref="C62:J62"/>
    <mergeCell ref="E63:J70"/>
    <mergeCell ref="E71:J79"/>
    <mergeCell ref="F80:J80"/>
    <mergeCell ref="E43:J50"/>
    <mergeCell ref="L47:L49"/>
    <mergeCell ref="L50:L52"/>
    <mergeCell ref="M50:M52"/>
    <mergeCell ref="E51:J59"/>
    <mergeCell ref="M53:M55"/>
    <mergeCell ref="M56:M58"/>
    <mergeCell ref="M47:M49"/>
    <mergeCell ref="N47:R49"/>
    <mergeCell ref="N50:R52"/>
    <mergeCell ref="N53:R55"/>
    <mergeCell ref="N56:R58"/>
    <mergeCell ref="N59:R61"/>
    <mergeCell ref="L63:R63"/>
    <mergeCell ref="L82:R82"/>
    <mergeCell ref="L83:R83"/>
    <mergeCell ref="L65:R66"/>
    <mergeCell ref="M72:Q72"/>
    <mergeCell ref="L73:R73"/>
    <mergeCell ref="M75:Q75"/>
    <mergeCell ref="L76:R76"/>
    <mergeCell ref="L78:R78"/>
    <mergeCell ref="L80:R80"/>
    <mergeCell ref="C2:S2"/>
    <mergeCell ref="C3:R3"/>
    <mergeCell ref="C4:R4"/>
    <mergeCell ref="C5:R5"/>
    <mergeCell ref="C6:R6"/>
    <mergeCell ref="C7:R7"/>
    <mergeCell ref="C8:R8"/>
    <mergeCell ref="N16:R16"/>
    <mergeCell ref="O17:P17"/>
    <mergeCell ref="C10:R10"/>
    <mergeCell ref="C12:R12"/>
    <mergeCell ref="C13:R13"/>
    <mergeCell ref="D15:L15"/>
    <mergeCell ref="N15:R15"/>
    <mergeCell ref="D16:F16"/>
    <mergeCell ref="H16:L16"/>
    <mergeCell ref="O25:P25"/>
    <mergeCell ref="O26:P26"/>
    <mergeCell ref="M24:N24"/>
    <mergeCell ref="L25:L28"/>
    <mergeCell ref="M25:N25"/>
    <mergeCell ref="M26:N26"/>
    <mergeCell ref="M27:N27"/>
    <mergeCell ref="M28:N28"/>
    <mergeCell ref="L29:L32"/>
    <mergeCell ref="M33:N33"/>
    <mergeCell ref="M34:N34"/>
    <mergeCell ref="O27:P27"/>
    <mergeCell ref="O28:P28"/>
    <mergeCell ref="O31:P31"/>
    <mergeCell ref="O32:P32"/>
    <mergeCell ref="O33:P33"/>
    <mergeCell ref="O34:P34"/>
    <mergeCell ref="O35:P35"/>
  </mergeCells>
  <pageMargins left="0.16666666666666666" right="0.16666666666666666" top="0.16666666666666666" bottom="0.16666666666666666" header="0" footer="0"/>
  <ignoredErrors>
    <ignoredError numberStoredAsText="1" sqref="A1:U1000"/>
  </ignoredErrors>
</worksheet>
</file>

<file path=xl/worksheets/sheet4.xml><?xml version="1.0" encoding="utf-8"?>
<worksheet xmlns="http://schemas.openxmlformats.org/spreadsheetml/2006/main" xmlns:r="http://schemas.openxmlformats.org/officeDocument/2006/relationships">
  <dimension ref="A1:U1000"/>
  <sheetViews>
    <sheetView workbookViewId="0" rightToLeft="0"/>
  </sheetViews>
  <cols>
    <col min="1" max="1" customWidth="1" width="3.75"/>
    <col min="2" max="2" customWidth="1" width="3.75"/>
    <col min="3" max="3" customWidth="1" width="13.13"/>
    <col min="4" max="4" customWidth="1" width="12.5"/>
    <col min="5" max="5" customWidth="1" width="16.5"/>
    <col min="6" max="6" customWidth="1" width="18.5"/>
    <col min="7" max="7" customWidth="1" width="6"/>
    <col min="8" max="8" customWidth="1" width="16"/>
    <col min="9" max="9" customWidth="1" width="7.75"/>
    <col min="10" max="10" customWidth="1" width="7.75"/>
    <col min="11" max="11" customWidth="1" width="7.75"/>
    <col min="12" max="12" customWidth="1" width="7.75"/>
    <col min="13" max="13" customWidth="1" width="5.13"/>
    <col min="14" max="14" customWidth="1" width="18.75"/>
    <col min="15" max="15" customWidth="1" width="18.75"/>
    <col min="16" max="16" customWidth="1" width="18.75"/>
    <col min="17" max="17" customWidth="1" width="18.75"/>
    <col min="18" max="18" customWidth="1" width="18.75"/>
    <col min="19" max="19" customWidth="1" width="18.75"/>
    <col min="20" max="20" customWidth="1" width="3.75"/>
    <col min="21" max="21" customWidth="1" width="12.5"/>
    <col min="22" max="22" customWidth="1" width="12.5"/>
    <col min="23" max="23" customWidth="1" width="12.5"/>
    <col min="24" max="24" customWidth="1" width="12.5"/>
    <col min="25" max="25" customWidth="1" width="12.5"/>
    <col min="26" max="26" customWidth="1" width="12.5"/>
  </cols>
  <sheetData>
    <row r="1" ht="15.75" customHeight="1">
      <c r="A1" t="str">
        <v>CLASS SUMMARY</v>
      </c>
    </row>
    <row r="2" ht="15.75" customHeight="1"/>
    <row r="3" ht="15.75" customHeight="1"/>
    <row r="4" ht="15.75" customHeight="1"/>
    <row r="5" ht="15.75" customHeight="1">
      <c r="D5" t="str">
        <v>REGION</v>
      </c>
      <c r="E5" t="str">
        <f>IF('INPUT DATA'!F10="","",'INPUT DATA'!F10)</f>
        <v/>
      </c>
      <c r="L5" t="str">
        <v>DIVISION</v>
      </c>
      <c r="M5" t="str">
        <f>IF('INPUT DATA'!F11="","",'INPUT DATA'!F11)</f>
        <v/>
      </c>
    </row>
    <row r="6" ht="15.75" customHeight="1">
      <c r="D6" t="str">
        <v>SCHOOL NAME</v>
      </c>
      <c r="E6" t="str">
        <f>IF('INPUT DATA'!F16="","",'INPUT DATA'!F16)</f>
        <v/>
      </c>
      <c r="L6" t="str">
        <v>SCHOOL ID</v>
      </c>
      <c r="M6" t="str">
        <f>IF('INPUT DATA'!F15="","",'INPUT DATA'!F15)</f>
        <v/>
      </c>
      <c r="Q6" t="str">
        <v>SCHOOL YEAR</v>
      </c>
      <c r="R6" t="str">
        <f>IF('INPUT DATA'!F18="","",'INPUT DATA'!F18)</f>
        <v/>
      </c>
    </row>
    <row r="7" ht="15.75" customHeight="1"/>
    <row r="8" ht="15.75" customHeight="1"/>
    <row r="9" ht="15.75" customHeight="1">
      <c r="B9" t="str">
        <v>FIRST TERM</v>
      </c>
      <c r="F9" t="str">
        <v>GRADE LEVEL</v>
      </c>
      <c r="G9" t="str">
        <f>IF('INPUT DATA'!F27="","",'INPUT DATA'!F27)</f>
        <v/>
      </c>
      <c r="O9" t="str">
        <v>ADVISER</v>
      </c>
      <c r="P9" t="str">
        <f>IF('INPUT DATA'!F26="","",'INPUT DATA'!F26)</f>
        <v/>
      </c>
    </row>
    <row r="10" ht="15.75" customHeight="1">
      <c r="F10" t="str">
        <v>SECTION</v>
      </c>
      <c r="G10" t="str">
        <f>IF('INPUT DATA'!F28="","",'INPUT DATA'!F28)</f>
        <v/>
      </c>
    </row>
    <row r="11" ht="15.75" customHeight="1">
      <c r="B11" t="str">
        <v>LEARNERS' NAMES</v>
      </c>
      <c r="F11" t="str">
        <v>LRN</v>
      </c>
      <c r="H11" t="str">
        <v>Date of Birth</v>
      </c>
      <c r="I11" t="str">
        <v>Age (BoSY)</v>
      </c>
      <c r="K11" t="str">
        <v>Age (EoSY)</v>
      </c>
      <c r="M11" t="str">
        <v>Sex</v>
      </c>
      <c r="N11" t="str">
        <v>What Your Child Can Do</v>
      </c>
      <c r="Q11" t="str">
        <v>What Your Child Is Learning To Improve</v>
      </c>
    </row>
    <row r="12" ht="15.75" customHeight="1">
      <c r="I12" t="str">
        <v>Years</v>
      </c>
      <c r="J12" t="str">
        <v>Months</v>
      </c>
      <c r="K12" t="str">
        <v>Years</v>
      </c>
      <c r="L12" t="str">
        <v>Months</v>
      </c>
      <c r="N12" t="str">
        <v xml:space="preserve"> (Mga Nagagawa)</v>
      </c>
      <c r="Q12" t="str">
        <v xml:space="preserve"> (Dapat Linangin)</v>
      </c>
    </row>
    <row r="13" ht="15.75" customHeight="1">
      <c r="B13" t="str">
        <v>MALE</v>
      </c>
    </row>
    <row r="14" ht="15.75" customHeight="1">
      <c r="B14">
        <v>1</v>
      </c>
      <c r="C14" t="str">
        <f>IF('INPUT DATA'!L11="","",'INPUT DATA'!L11)</f>
        <v>sample</v>
      </c>
      <c r="F14" s="1">
        <f>IF('INPUT DATA'!M11="","",'INPUT DATA'!M11)</f>
        <v>1234566776</v>
      </c>
      <c r="H14" s="3">
        <f>IF('INPUT DATA'!N11="","",'INPUT DATA'!N11)</f>
        <v>43590</v>
      </c>
      <c r="I14">
        <f>IF(H14="","",DATEDIF(H14,DATE(2026,6,8),"Y"))</f>
        <v>7</v>
      </c>
      <c r="J14">
        <f>IF(H14="","",DATEDIF(H14,DATE(2026,6,8),"YM"))</f>
        <v>1</v>
      </c>
      <c r="K14">
        <f>IF(H14="","",DATEDIF(H14,DATE(2027,4,8),"Y"))</f>
        <v>7</v>
      </c>
      <c r="L14">
        <f>IF(H14="","",DATEDIF(H14,DATE(2027,4,8),"YM"))</f>
        <v>11</v>
      </c>
      <c r="M14" t="str">
        <v>M</v>
      </c>
    </row>
    <row r="15" ht="15.75" customHeight="1">
      <c r="B15">
        <v>2</v>
      </c>
      <c r="C15" t="str">
        <f>IF('INPUT DATA'!L12="","",'INPUT DATA'!L12)</f>
        <v/>
      </c>
      <c r="F15" t="str">
        <f>IF('INPUT DATA'!M12="","",'INPUT DATA'!M12)</f>
        <v/>
      </c>
      <c r="H15" s="3" t="str">
        <f>IF('INPUT DATA'!N12="","",'INPUT DATA'!N12)</f>
        <v/>
      </c>
      <c r="I15" t="str">
        <f>IF(H15="","",DATEDIF(H15,DATE(2026,6,8),"Y"))</f>
        <v/>
      </c>
      <c r="J15" t="str">
        <f>IF(H15="","",DATEDIF(H15,DATE(2026,6,8),"YM"))</f>
        <v/>
      </c>
      <c r="K15" t="str">
        <f>IF(H15="","",DATEDIF(H15,DATE(2027,4,8),"Y"))</f>
        <v/>
      </c>
      <c r="L15" t="str">
        <f>IF(H15="","",DATEDIF(H15,DATE(2027,4,8),"YM"))</f>
        <v/>
      </c>
      <c r="M15" t="str">
        <v>M</v>
      </c>
    </row>
    <row r="16" ht="15.75" customHeight="1">
      <c r="B16">
        <v>3</v>
      </c>
      <c r="C16" t="str">
        <f>IF('INPUT DATA'!L13="","",'INPUT DATA'!L13)</f>
        <v/>
      </c>
      <c r="F16" t="str">
        <f>IF('INPUT DATA'!M13="","",'INPUT DATA'!M13)</f>
        <v/>
      </c>
      <c r="H16" s="3" t="str">
        <f>IF('INPUT DATA'!N13="","",'INPUT DATA'!N13)</f>
        <v/>
      </c>
      <c r="I16" t="str">
        <f>IF(H16="","",DATEDIF(H16,DATE(2026,6,8),"Y"))</f>
        <v/>
      </c>
      <c r="J16" t="str">
        <f>IF(H16="","",DATEDIF(H16,DATE(2026,6,8),"YM"))</f>
        <v/>
      </c>
      <c r="K16" t="str">
        <f>IF(H16="","",DATEDIF(H16,DATE(2027,4,8),"Y"))</f>
        <v/>
      </c>
      <c r="L16" t="str">
        <f>IF(H16="","",DATEDIF(H16,DATE(2027,4,8),"YM"))</f>
        <v/>
      </c>
      <c r="M16" t="str">
        <v>M</v>
      </c>
    </row>
    <row r="17" ht="15.75" customHeight="1">
      <c r="B17">
        <v>4</v>
      </c>
      <c r="C17" t="str">
        <f>IF('INPUT DATA'!L14="","",'INPUT DATA'!L14)</f>
        <v/>
      </c>
      <c r="F17" t="str">
        <f>IF('INPUT DATA'!M14="","",'INPUT DATA'!M14)</f>
        <v/>
      </c>
      <c r="H17" s="3" t="str">
        <f>IF('INPUT DATA'!N14="","",'INPUT DATA'!N14)</f>
        <v/>
      </c>
      <c r="I17" t="str">
        <f>IF(H17="","",DATEDIF(H17,DATE(2026,6,8),"Y"))</f>
        <v/>
      </c>
      <c r="J17" t="str">
        <f>IF(H17="","",DATEDIF(H17,DATE(2026,6,8),"YM"))</f>
        <v/>
      </c>
      <c r="K17" t="str">
        <f>IF(H17="","",DATEDIF(H17,DATE(2027,4,8),"Y"))</f>
        <v/>
      </c>
      <c r="L17" t="str">
        <f>IF(H17="","",DATEDIF(H17,DATE(2027,4,8),"YM"))</f>
        <v/>
      </c>
      <c r="M17" t="str">
        <v>M</v>
      </c>
    </row>
    <row r="18" ht="15.75" customHeight="1">
      <c r="B18">
        <v>5</v>
      </c>
      <c r="C18" t="str">
        <f>IF('INPUT DATA'!L15="","",'INPUT DATA'!L15)</f>
        <v/>
      </c>
      <c r="F18" t="str">
        <f>IF('INPUT DATA'!M15="","",'INPUT DATA'!M15)</f>
        <v/>
      </c>
      <c r="H18" s="3" t="str">
        <f>IF('INPUT DATA'!N15="","",'INPUT DATA'!N15)</f>
        <v/>
      </c>
      <c r="I18" t="str">
        <f>IF(H18="","",DATEDIF(H18,DATE(2026,6,8),"Y"))</f>
        <v/>
      </c>
      <c r="J18" t="str">
        <f>IF(H18="","",DATEDIF(H18,DATE(2026,6,8),"YM"))</f>
        <v/>
      </c>
      <c r="K18" t="str">
        <f>IF(H18="","",DATEDIF(H18,DATE(2027,4,8),"Y"))</f>
        <v/>
      </c>
      <c r="L18" t="str">
        <f>IF(H18="","",DATEDIF(H18,DATE(2027,4,8),"YM"))</f>
        <v/>
      </c>
      <c r="M18" t="str">
        <v>M</v>
      </c>
    </row>
    <row r="19" ht="15.75" customHeight="1">
      <c r="B19">
        <v>6</v>
      </c>
      <c r="C19" t="str">
        <f>IF('INPUT DATA'!L16="","",'INPUT DATA'!L16)</f>
        <v/>
      </c>
      <c r="F19" t="str">
        <f>IF('INPUT DATA'!M16="","",'INPUT DATA'!M16)</f>
        <v/>
      </c>
      <c r="H19" s="3" t="str">
        <f>IF('INPUT DATA'!N16="","",'INPUT DATA'!N16)</f>
        <v/>
      </c>
      <c r="I19" t="str">
        <f>IF(H19="","",DATEDIF(H19,DATE(2026,6,8),"Y"))</f>
        <v/>
      </c>
      <c r="J19" t="str">
        <f>IF(H19="","",DATEDIF(H19,DATE(2026,6,8),"YM"))</f>
        <v/>
      </c>
      <c r="K19" t="str">
        <f>IF(H19="","",DATEDIF(H19,DATE(2027,4,8),"Y"))</f>
        <v/>
      </c>
      <c r="L19" t="str">
        <f>IF(H19="","",DATEDIF(H19,DATE(2027,4,8),"YM"))</f>
        <v/>
      </c>
      <c r="M19" t="str">
        <v>M</v>
      </c>
    </row>
    <row r="20" ht="15.75" customHeight="1">
      <c r="B20">
        <v>7</v>
      </c>
      <c r="C20" t="str">
        <f>IF('INPUT DATA'!L17="","",'INPUT DATA'!L17)</f>
        <v/>
      </c>
      <c r="F20" t="str">
        <f>IF('INPUT DATA'!M17="","",'INPUT DATA'!M17)</f>
        <v/>
      </c>
      <c r="H20" s="3" t="str">
        <f>IF('INPUT DATA'!N17="","",'INPUT DATA'!N17)</f>
        <v/>
      </c>
      <c r="I20" t="str">
        <f>IF(H20="","",DATEDIF(H20,DATE(2026,6,8),"Y"))</f>
        <v/>
      </c>
      <c r="J20" t="str">
        <f>IF(H20="","",DATEDIF(H20,DATE(2026,6,8),"YM"))</f>
        <v/>
      </c>
      <c r="K20" t="str">
        <f>IF(H20="","",DATEDIF(H20,DATE(2027,4,8),"Y"))</f>
        <v/>
      </c>
      <c r="L20" t="str">
        <f>IF(H20="","",DATEDIF(H20,DATE(2027,4,8),"YM"))</f>
        <v/>
      </c>
      <c r="M20" t="str">
        <v>M</v>
      </c>
    </row>
    <row r="21" ht="15.75" customHeight="1">
      <c r="B21">
        <v>8</v>
      </c>
      <c r="C21" t="str">
        <f>IF('INPUT DATA'!L18="","",'INPUT DATA'!L18)</f>
        <v/>
      </c>
      <c r="F21" t="str">
        <f>IF('INPUT DATA'!M18="","",'INPUT DATA'!M18)</f>
        <v/>
      </c>
      <c r="H21" s="3" t="str">
        <f>IF('INPUT DATA'!N18="","",'INPUT DATA'!N18)</f>
        <v/>
      </c>
      <c r="I21" t="str">
        <f>IF(H21="","",DATEDIF(H21,DATE(2026,6,8),"Y"))</f>
        <v/>
      </c>
      <c r="J21" t="str">
        <f>IF(H21="","",DATEDIF(H21,DATE(2026,6,8),"YM"))</f>
        <v/>
      </c>
      <c r="K21" t="str">
        <f>IF(H21="","",DATEDIF(H21,DATE(2027,4,8),"Y"))</f>
        <v/>
      </c>
      <c r="L21" t="str">
        <f>IF(H21="","",DATEDIF(H21,DATE(2027,4,8),"YM"))</f>
        <v/>
      </c>
      <c r="M21" t="str">
        <v>M</v>
      </c>
    </row>
    <row r="22" ht="15.75" customHeight="1">
      <c r="B22">
        <v>9</v>
      </c>
      <c r="C22" t="str">
        <f>IF('INPUT DATA'!L19="","",'INPUT DATA'!L19)</f>
        <v/>
      </c>
      <c r="F22" t="str">
        <f>IF('INPUT DATA'!M19="","",'INPUT DATA'!M19)</f>
        <v/>
      </c>
      <c r="H22" s="3" t="str">
        <f>IF('INPUT DATA'!N19="","",'INPUT DATA'!N19)</f>
        <v/>
      </c>
      <c r="I22" t="str">
        <f>IF(H22="","",DATEDIF(H22,DATE(2026,6,8),"Y"))</f>
        <v/>
      </c>
      <c r="J22" t="str">
        <f>IF(H22="","",DATEDIF(H22,DATE(2026,6,8),"YM"))</f>
        <v/>
      </c>
      <c r="K22" t="str">
        <f>IF(H22="","",DATEDIF(H22,DATE(2027,4,8),"Y"))</f>
        <v/>
      </c>
      <c r="L22" t="str">
        <f>IF(H22="","",DATEDIF(H22,DATE(2027,4,8),"YM"))</f>
        <v/>
      </c>
      <c r="M22" t="str">
        <v>M</v>
      </c>
    </row>
    <row r="23" ht="15.75" customHeight="1">
      <c r="B23">
        <v>10</v>
      </c>
      <c r="C23" t="str">
        <f>IF('INPUT DATA'!L20="","",'INPUT DATA'!L20)</f>
        <v/>
      </c>
      <c r="F23" t="str">
        <f>IF('INPUT DATA'!M20="","",'INPUT DATA'!M20)</f>
        <v/>
      </c>
      <c r="H23" s="3" t="str">
        <f>IF('INPUT DATA'!N20="","",'INPUT DATA'!N20)</f>
        <v/>
      </c>
      <c r="I23" t="str">
        <f>IF(H23="","",DATEDIF(H23,DATE(2026,6,8),"Y"))</f>
        <v/>
      </c>
      <c r="J23" t="str">
        <f>IF(H23="","",DATEDIF(H23,DATE(2026,6,8),"YM"))</f>
        <v/>
      </c>
      <c r="K23" t="str">
        <f>IF(H23="","",DATEDIF(H23,DATE(2027,4,8),"Y"))</f>
        <v/>
      </c>
      <c r="L23" t="str">
        <f>IF(H23="","",DATEDIF(H23,DATE(2027,4,8),"YM"))</f>
        <v/>
      </c>
      <c r="M23" t="str">
        <v>M</v>
      </c>
    </row>
    <row r="24" ht="15.75" customHeight="1">
      <c r="B24">
        <v>11</v>
      </c>
      <c r="C24" t="str">
        <f>IF('INPUT DATA'!L21="","",'INPUT DATA'!L21)</f>
        <v/>
      </c>
      <c r="F24" t="str">
        <f>IF('INPUT DATA'!M21="","",'INPUT DATA'!M21)</f>
        <v/>
      </c>
      <c r="H24" s="3" t="str">
        <f>IF('INPUT DATA'!N21="","",'INPUT DATA'!N21)</f>
        <v/>
      </c>
      <c r="I24" t="str">
        <f>IF(H24="","",DATEDIF(H24,DATE(2026,6,8),"Y"))</f>
        <v/>
      </c>
      <c r="J24" t="str">
        <f>IF(H24="","",DATEDIF(H24,DATE(2026,6,8),"YM"))</f>
        <v/>
      </c>
      <c r="K24" t="str">
        <f>IF(H24="","",DATEDIF(H24,DATE(2027,4,8),"Y"))</f>
        <v/>
      </c>
      <c r="L24" t="str">
        <f>IF(H24="","",DATEDIF(H24,DATE(2027,4,8),"YM"))</f>
        <v/>
      </c>
      <c r="M24" t="str">
        <v>M</v>
      </c>
    </row>
    <row r="25" ht="15.75" customHeight="1">
      <c r="B25">
        <v>12</v>
      </c>
      <c r="C25" t="str">
        <f>IF('INPUT DATA'!L22="","",'INPUT DATA'!L22)</f>
        <v/>
      </c>
      <c r="F25" t="str">
        <f>IF('INPUT DATA'!M22="","",'INPUT DATA'!M22)</f>
        <v/>
      </c>
      <c r="H25" s="3" t="str">
        <f>IF('INPUT DATA'!N22="","",'INPUT DATA'!N22)</f>
        <v/>
      </c>
      <c r="I25" t="str">
        <f>IF(H25="","",DATEDIF(H25,DATE(2026,6,8),"Y"))</f>
        <v/>
      </c>
      <c r="J25" t="str">
        <f>IF(H25="","",DATEDIF(H25,DATE(2026,6,8),"YM"))</f>
        <v/>
      </c>
      <c r="K25" t="str">
        <f>IF(H25="","",DATEDIF(H25,DATE(2027,4,8),"Y"))</f>
        <v/>
      </c>
      <c r="L25" t="str">
        <f>IF(H25="","",DATEDIF(H25,DATE(2027,4,8),"YM"))</f>
        <v/>
      </c>
      <c r="M25" t="str">
        <v>M</v>
      </c>
    </row>
    <row r="26" ht="15.75" customHeight="1">
      <c r="B26">
        <v>13</v>
      </c>
      <c r="C26" t="str">
        <f>IF('INPUT DATA'!L23="","",'INPUT DATA'!L23)</f>
        <v/>
      </c>
      <c r="F26" t="str">
        <f>IF('INPUT DATA'!M23="","",'INPUT DATA'!M23)</f>
        <v/>
      </c>
      <c r="H26" s="3" t="str">
        <f>IF('INPUT DATA'!N23="","",'INPUT DATA'!N23)</f>
        <v/>
      </c>
      <c r="I26" t="str">
        <f>IF(H26="","",DATEDIF(H26,DATE(2026,6,8),"Y"))</f>
        <v/>
      </c>
      <c r="J26" t="str">
        <f>IF(H26="","",DATEDIF(H26,DATE(2026,6,8),"YM"))</f>
        <v/>
      </c>
      <c r="K26" t="str">
        <f>IF(H26="","",DATEDIF(H26,DATE(2027,4,8),"Y"))</f>
        <v/>
      </c>
      <c r="L26" t="str">
        <f>IF(H26="","",DATEDIF(H26,DATE(2027,4,8),"YM"))</f>
        <v/>
      </c>
      <c r="M26" t="str">
        <v>M</v>
      </c>
    </row>
    <row r="27" ht="15.75" customHeight="1">
      <c r="B27">
        <v>14</v>
      </c>
      <c r="C27" t="str">
        <f>IF('INPUT DATA'!L24="","",'INPUT DATA'!L24)</f>
        <v/>
      </c>
      <c r="F27" t="str">
        <f>IF('INPUT DATA'!M24="","",'INPUT DATA'!M24)</f>
        <v/>
      </c>
      <c r="H27" s="3" t="str">
        <f>IF('INPUT DATA'!N24="","",'INPUT DATA'!N24)</f>
        <v/>
      </c>
      <c r="I27" t="str">
        <f>IF(H27="","",DATEDIF(H27,DATE(2026,6,8),"Y"))</f>
        <v/>
      </c>
      <c r="J27" t="str">
        <f>IF(H27="","",DATEDIF(H27,DATE(2026,6,8),"YM"))</f>
        <v/>
      </c>
      <c r="K27" t="str">
        <f>IF(H27="","",DATEDIF(H27,DATE(2027,4,8),"Y"))</f>
        <v/>
      </c>
      <c r="L27" t="str">
        <f>IF(H27="","",DATEDIF(H27,DATE(2027,4,8),"YM"))</f>
        <v/>
      </c>
      <c r="M27" t="str">
        <v>M</v>
      </c>
    </row>
    <row r="28" ht="15.75" customHeight="1">
      <c r="B28">
        <v>15</v>
      </c>
      <c r="C28" t="str">
        <f>IF('INPUT DATA'!L25="","",'INPUT DATA'!L25)</f>
        <v/>
      </c>
      <c r="F28" t="str">
        <f>IF('INPUT DATA'!M25="","",'INPUT DATA'!M25)</f>
        <v/>
      </c>
      <c r="H28" s="3" t="str">
        <f>IF('INPUT DATA'!N25="","",'INPUT DATA'!N25)</f>
        <v/>
      </c>
      <c r="I28" t="str">
        <f>IF(H28="","",DATEDIF(H28,DATE(2026,6,8),"Y"))</f>
        <v/>
      </c>
      <c r="J28" t="str">
        <f>IF(H28="","",DATEDIF(H28,DATE(2026,6,8),"YM"))</f>
        <v/>
      </c>
      <c r="K28" t="str">
        <f>IF(H28="","",DATEDIF(H28,DATE(2027,4,8),"Y"))</f>
        <v/>
      </c>
      <c r="L28" t="str">
        <f>IF(H28="","",DATEDIF(H28,DATE(2027,4,8),"YM"))</f>
        <v/>
      </c>
      <c r="M28" t="str">
        <v>M</v>
      </c>
    </row>
    <row r="29" ht="15.75" customHeight="1">
      <c r="B29">
        <v>16</v>
      </c>
      <c r="C29" t="str">
        <f>IF('INPUT DATA'!L26="","",'INPUT DATA'!L26)</f>
        <v/>
      </c>
      <c r="F29" t="str">
        <f>IF('INPUT DATA'!M26="","",'INPUT DATA'!M26)</f>
        <v/>
      </c>
      <c r="H29" s="3" t="str">
        <f>IF('INPUT DATA'!N26="","",'INPUT DATA'!N26)</f>
        <v/>
      </c>
      <c r="I29" t="str">
        <f>IF(H29="","",DATEDIF(H29,DATE(2026,6,8),"Y"))</f>
        <v/>
      </c>
      <c r="J29" t="str">
        <f>IF(H29="","",DATEDIF(H29,DATE(2026,6,8),"YM"))</f>
        <v/>
      </c>
      <c r="K29" t="str">
        <f>IF(H29="","",DATEDIF(H29,DATE(2027,4,8),"Y"))</f>
        <v/>
      </c>
      <c r="L29" t="str">
        <f>IF(H29="","",DATEDIF(H29,DATE(2027,4,8),"YM"))</f>
        <v/>
      </c>
      <c r="M29" t="str">
        <v>M</v>
      </c>
    </row>
    <row r="30" ht="15.75" customHeight="1">
      <c r="B30">
        <v>17</v>
      </c>
      <c r="C30" t="str">
        <f>IF('INPUT DATA'!L27="","",'INPUT DATA'!L27)</f>
        <v/>
      </c>
      <c r="F30" t="str">
        <f>IF('INPUT DATA'!M27="","",'INPUT DATA'!M27)</f>
        <v/>
      </c>
      <c r="H30" s="3" t="str">
        <f>IF('INPUT DATA'!N27="","",'INPUT DATA'!N27)</f>
        <v/>
      </c>
      <c r="I30" t="str">
        <f>IF(H30="","",DATEDIF(H30,DATE(2026,6,8),"Y"))</f>
        <v/>
      </c>
      <c r="J30" t="str">
        <f>IF(H30="","",DATEDIF(H30,DATE(2026,6,8),"YM"))</f>
        <v/>
      </c>
      <c r="K30" t="str">
        <f>IF(H30="","",DATEDIF(H30,DATE(2027,4,8),"Y"))</f>
        <v/>
      </c>
      <c r="L30" t="str">
        <f>IF(H30="","",DATEDIF(H30,DATE(2027,4,8),"YM"))</f>
        <v/>
      </c>
      <c r="M30" t="str">
        <v>M</v>
      </c>
    </row>
    <row r="31" ht="15.75" customHeight="1">
      <c r="B31">
        <v>18</v>
      </c>
      <c r="C31" t="str">
        <f>IF('INPUT DATA'!L28="","",'INPUT DATA'!L28)</f>
        <v/>
      </c>
      <c r="F31" t="str">
        <f>IF('INPUT DATA'!M28="","",'INPUT DATA'!M28)</f>
        <v/>
      </c>
      <c r="H31" s="3" t="str">
        <f>IF('INPUT DATA'!N28="","",'INPUT DATA'!N28)</f>
        <v/>
      </c>
      <c r="I31" t="str">
        <f>IF(H31="","",DATEDIF(H31,DATE(2026,6,8),"Y"))</f>
        <v/>
      </c>
      <c r="J31" t="str">
        <f>IF(H31="","",DATEDIF(H31,DATE(2026,6,8),"YM"))</f>
        <v/>
      </c>
      <c r="K31" t="str">
        <f>IF(H31="","",DATEDIF(H31,DATE(2027,4,8),"Y"))</f>
        <v/>
      </c>
      <c r="L31" t="str">
        <f>IF(H31="","",DATEDIF(H31,DATE(2027,4,8),"YM"))</f>
        <v/>
      </c>
      <c r="M31" t="str">
        <v>M</v>
      </c>
    </row>
    <row r="32" ht="15.75" customHeight="1">
      <c r="B32">
        <v>19</v>
      </c>
      <c r="C32" t="str">
        <f>IF('INPUT DATA'!L29="","",'INPUT DATA'!L29)</f>
        <v/>
      </c>
      <c r="F32" t="str">
        <f>IF('INPUT DATA'!M29="","",'INPUT DATA'!M29)</f>
        <v/>
      </c>
      <c r="H32" s="3" t="str">
        <f>IF('INPUT DATA'!N29="","",'INPUT DATA'!N29)</f>
        <v/>
      </c>
      <c r="I32" t="str">
        <f>IF(H32="","",DATEDIF(H32,DATE(2026,6,8),"Y"))</f>
        <v/>
      </c>
      <c r="J32" t="str">
        <f>IF(H32="","",DATEDIF(H32,DATE(2026,6,8),"YM"))</f>
        <v/>
      </c>
      <c r="K32" t="str">
        <f>IF(H32="","",DATEDIF(H32,DATE(2027,4,8),"Y"))</f>
        <v/>
      </c>
      <c r="L32" t="str">
        <f>IF(H32="","",DATEDIF(H32,DATE(2027,4,8),"YM"))</f>
        <v/>
      </c>
      <c r="M32" t="str">
        <v>M</v>
      </c>
    </row>
    <row r="33" ht="15.75" customHeight="1">
      <c r="B33">
        <v>20</v>
      </c>
      <c r="C33" t="str">
        <f>IF('INPUT DATA'!L30="","",'INPUT DATA'!L30)</f>
        <v/>
      </c>
      <c r="F33" t="str">
        <f>IF('INPUT DATA'!M30="","",'INPUT DATA'!M30)</f>
        <v/>
      </c>
      <c r="H33" s="3" t="str">
        <f>IF('INPUT DATA'!N30="","",'INPUT DATA'!N30)</f>
        <v/>
      </c>
      <c r="I33" t="str">
        <f>IF(H33="","",DATEDIF(H33,DATE(2026,6,8),"Y"))</f>
        <v/>
      </c>
      <c r="J33" t="str">
        <f>IF(H33="","",DATEDIF(H33,DATE(2026,6,8),"YM"))</f>
        <v/>
      </c>
      <c r="K33" t="str">
        <f>IF(H33="","",DATEDIF(H33,DATE(2027,4,8),"Y"))</f>
        <v/>
      </c>
      <c r="L33" t="str">
        <f>IF(H33="","",DATEDIF(H33,DATE(2027,4,8),"YM"))</f>
        <v/>
      </c>
      <c r="M33" t="str">
        <v>M</v>
      </c>
    </row>
    <row r="34" ht="15.75" customHeight="1">
      <c r="B34">
        <v>21</v>
      </c>
      <c r="C34" t="str">
        <f>IF('INPUT DATA'!L31="","",'INPUT DATA'!L31)</f>
        <v/>
      </c>
      <c r="F34" t="str">
        <f>IF('INPUT DATA'!M31="","",'INPUT DATA'!M31)</f>
        <v/>
      </c>
      <c r="H34" s="3" t="str">
        <f>IF('INPUT DATA'!N31="","",'INPUT DATA'!N31)</f>
        <v/>
      </c>
      <c r="I34" t="str">
        <f>IF(H34="","",DATEDIF(H34,DATE(2026,6,8),"Y"))</f>
        <v/>
      </c>
      <c r="J34" t="str">
        <f>IF(H34="","",DATEDIF(H34,DATE(2026,6,8),"YM"))</f>
        <v/>
      </c>
      <c r="K34" t="str">
        <f>IF(H34="","",DATEDIF(H34,DATE(2027,4,8),"Y"))</f>
        <v/>
      </c>
      <c r="L34" t="str">
        <f>IF(H34="","",DATEDIF(H34,DATE(2027,4,8),"YM"))</f>
        <v/>
      </c>
      <c r="M34" t="str">
        <v>M</v>
      </c>
    </row>
    <row r="35" ht="15.75" customHeight="1">
      <c r="B35">
        <v>22</v>
      </c>
      <c r="C35" t="str">
        <f>IF('INPUT DATA'!L32="","",'INPUT DATA'!L32)</f>
        <v/>
      </c>
      <c r="F35" t="str">
        <f>IF('INPUT DATA'!M32="","",'INPUT DATA'!M32)</f>
        <v/>
      </c>
      <c r="H35" s="3" t="str">
        <f>IF('INPUT DATA'!N32="","",'INPUT DATA'!N32)</f>
        <v/>
      </c>
      <c r="I35" t="str">
        <f>IF(H35="","",DATEDIF(H35,DATE(2026,6,8),"Y"))</f>
        <v/>
      </c>
      <c r="J35" t="str">
        <f>IF(H35="","",DATEDIF(H35,DATE(2026,6,8),"YM"))</f>
        <v/>
      </c>
      <c r="K35" t="str">
        <f>IF(H35="","",DATEDIF(H35,DATE(2027,4,8),"Y"))</f>
        <v/>
      </c>
      <c r="L35" t="str">
        <f>IF(H35="","",DATEDIF(H35,DATE(2027,4,8),"YM"))</f>
        <v/>
      </c>
      <c r="M35" t="str">
        <v>M</v>
      </c>
    </row>
    <row r="36" ht="15.75" customHeight="1">
      <c r="B36">
        <v>23</v>
      </c>
      <c r="C36" t="str">
        <f>IF('INPUT DATA'!L33="","",'INPUT DATA'!L33)</f>
        <v/>
      </c>
      <c r="F36" t="str">
        <f>IF('INPUT DATA'!M33="","",'INPUT DATA'!M33)</f>
        <v/>
      </c>
      <c r="H36" s="3" t="str">
        <f>IF('INPUT DATA'!N33="","",'INPUT DATA'!N33)</f>
        <v/>
      </c>
      <c r="I36" t="str">
        <f>IF(H36="","",DATEDIF(H36,DATE(2026,6,8),"Y"))</f>
        <v/>
      </c>
      <c r="J36" t="str">
        <f>IF(H36="","",DATEDIF(H36,DATE(2026,6,8),"YM"))</f>
        <v/>
      </c>
      <c r="K36" t="str">
        <f>IF(H36="","",DATEDIF(H36,DATE(2027,4,8),"Y"))</f>
        <v/>
      </c>
      <c r="L36" t="str">
        <f>IF(H36="","",DATEDIF(H36,DATE(2027,4,8),"YM"))</f>
        <v/>
      </c>
      <c r="M36" t="str">
        <v>M</v>
      </c>
    </row>
    <row r="37" ht="15.75" customHeight="1">
      <c r="B37">
        <v>24</v>
      </c>
      <c r="C37" t="str">
        <f>IF('INPUT DATA'!L34="","",'INPUT DATA'!L34)</f>
        <v/>
      </c>
      <c r="F37" t="str">
        <f>IF('INPUT DATA'!M34="","",'INPUT DATA'!M34)</f>
        <v/>
      </c>
      <c r="H37" s="3" t="str">
        <f>IF('INPUT DATA'!N34="","",'INPUT DATA'!N34)</f>
        <v/>
      </c>
      <c r="I37" t="str">
        <f>IF(H37="","",DATEDIF(H37,DATE(2026,6,8),"Y"))</f>
        <v/>
      </c>
      <c r="J37" t="str">
        <f>IF(H37="","",DATEDIF(H37,DATE(2026,6,8),"YM"))</f>
        <v/>
      </c>
      <c r="K37" t="str">
        <f>IF(H37="","",DATEDIF(H37,DATE(2027,4,8),"Y"))</f>
        <v/>
      </c>
      <c r="L37" t="str">
        <f>IF(H37="","",DATEDIF(H37,DATE(2027,4,8),"YM"))</f>
        <v/>
      </c>
      <c r="M37" t="str">
        <v>M</v>
      </c>
    </row>
    <row r="38" ht="15.75" customHeight="1">
      <c r="B38">
        <v>25</v>
      </c>
      <c r="C38" t="str">
        <f>IF('INPUT DATA'!L35="","",'INPUT DATA'!L35)</f>
        <v/>
      </c>
      <c r="F38" t="str">
        <f>IF('INPUT DATA'!M35="","",'INPUT DATA'!M35)</f>
        <v/>
      </c>
      <c r="H38" s="3" t="str">
        <f>IF('INPUT DATA'!N35="","",'INPUT DATA'!N35)</f>
        <v/>
      </c>
      <c r="I38" t="str">
        <f>IF(H38="","",DATEDIF(H38,DATE(2026,6,8),"Y"))</f>
        <v/>
      </c>
      <c r="J38" t="str">
        <f>IF(H38="","",DATEDIF(H38,DATE(2026,6,8),"YM"))</f>
        <v/>
      </c>
      <c r="K38" t="str">
        <f>IF(H38="","",DATEDIF(H38,DATE(2027,4,8),"Y"))</f>
        <v/>
      </c>
      <c r="L38" t="str">
        <f>IF(H38="","",DATEDIF(H38,DATE(2027,4,8),"YM"))</f>
        <v/>
      </c>
      <c r="M38" t="str">
        <v>M</v>
      </c>
    </row>
    <row r="39" ht="15.75" customHeight="1">
      <c r="B39">
        <v>26</v>
      </c>
      <c r="C39" t="str">
        <f>IF('INPUT DATA'!L36="","",'INPUT DATA'!L36)</f>
        <v/>
      </c>
      <c r="F39" t="str">
        <f>IF('INPUT DATA'!M36="","",'INPUT DATA'!M36)</f>
        <v/>
      </c>
      <c r="H39" s="3" t="str">
        <f>IF('INPUT DATA'!N36="","",'INPUT DATA'!N36)</f>
        <v/>
      </c>
      <c r="I39" t="str">
        <f>IF(H39="","",DATEDIF(H39,DATE(2026,6,8),"Y"))</f>
        <v/>
      </c>
      <c r="J39" t="str">
        <f>IF(H39="","",DATEDIF(H39,DATE(2026,6,8),"YM"))</f>
        <v/>
      </c>
      <c r="K39" t="str">
        <f>IF(H39="","",DATEDIF(H39,DATE(2027,4,8),"Y"))</f>
        <v/>
      </c>
      <c r="L39" t="str">
        <f>IF(H39="","",DATEDIF(H39,DATE(2027,4,8),"YM"))</f>
        <v/>
      </c>
      <c r="M39" t="str">
        <v>M</v>
      </c>
    </row>
    <row r="40" ht="15.75" customHeight="1">
      <c r="B40">
        <v>27</v>
      </c>
      <c r="C40" t="str">
        <f>IF('INPUT DATA'!L37="","",'INPUT DATA'!L37)</f>
        <v/>
      </c>
      <c r="F40" t="str">
        <f>IF('INPUT DATA'!M37="","",'INPUT DATA'!M37)</f>
        <v/>
      </c>
      <c r="H40" s="3" t="str">
        <f>IF('INPUT DATA'!N37="","",'INPUT DATA'!N37)</f>
        <v/>
      </c>
      <c r="I40" t="str">
        <f>IF(H40="","",DATEDIF(H40,DATE(2026,6,8),"Y"))</f>
        <v/>
      </c>
      <c r="J40" t="str">
        <f>IF(H40="","",DATEDIF(H40,DATE(2026,6,8),"YM"))</f>
        <v/>
      </c>
      <c r="K40" t="str">
        <f>IF(H40="","",DATEDIF(H40,DATE(2027,4,8),"Y"))</f>
        <v/>
      </c>
      <c r="L40" t="str">
        <f>IF(H40="","",DATEDIF(H40,DATE(2027,4,8),"YM"))</f>
        <v/>
      </c>
      <c r="M40" t="str">
        <v>M</v>
      </c>
    </row>
    <row r="41" ht="15.75" customHeight="1">
      <c r="B41">
        <v>28</v>
      </c>
      <c r="C41" t="str">
        <f>IF('INPUT DATA'!L38="","",'INPUT DATA'!L38)</f>
        <v/>
      </c>
      <c r="F41" t="str">
        <f>IF('INPUT DATA'!M38="","",'INPUT DATA'!M38)</f>
        <v/>
      </c>
      <c r="H41" s="3" t="str">
        <f>IF('INPUT DATA'!N38="","",'INPUT DATA'!N38)</f>
        <v/>
      </c>
      <c r="I41" t="str">
        <f>IF(H41="","",DATEDIF(H41,DATE(2026,6,8),"Y"))</f>
        <v/>
      </c>
      <c r="J41" t="str">
        <f>IF(H41="","",DATEDIF(H41,DATE(2026,6,8),"YM"))</f>
        <v/>
      </c>
      <c r="K41" t="str">
        <f>IF(H41="","",DATEDIF(H41,DATE(2027,4,8),"Y"))</f>
        <v/>
      </c>
      <c r="L41" t="str">
        <f>IF(H41="","",DATEDIF(H41,DATE(2027,4,8),"YM"))</f>
        <v/>
      </c>
      <c r="M41" t="str">
        <v>M</v>
      </c>
    </row>
    <row r="42" ht="15.75" customHeight="1">
      <c r="B42">
        <v>29</v>
      </c>
      <c r="C42" t="str">
        <f>IF('INPUT DATA'!L39="","",'INPUT DATA'!L39)</f>
        <v/>
      </c>
      <c r="F42" t="str">
        <f>IF('INPUT DATA'!M39="","",'INPUT DATA'!M39)</f>
        <v/>
      </c>
      <c r="H42" s="3" t="str">
        <f>IF('INPUT DATA'!N39="","",'INPUT DATA'!N39)</f>
        <v/>
      </c>
      <c r="I42" t="str">
        <f>IF(H42="","",DATEDIF(H42,DATE(2026,6,8),"Y"))</f>
        <v/>
      </c>
      <c r="J42" t="str">
        <f>IF(H42="","",DATEDIF(H42,DATE(2026,6,8),"YM"))</f>
        <v/>
      </c>
      <c r="K42" t="str">
        <f>IF(H42="","",DATEDIF(H42,DATE(2027,4,8),"Y"))</f>
        <v/>
      </c>
      <c r="L42" t="str">
        <f>IF(H42="","",DATEDIF(H42,DATE(2027,4,8),"YM"))</f>
        <v/>
      </c>
      <c r="M42" t="str">
        <v>M</v>
      </c>
    </row>
    <row r="43" ht="15.75" customHeight="1">
      <c r="B43">
        <v>30</v>
      </c>
      <c r="C43" t="str">
        <f>IF('INPUT DATA'!L40="","",'INPUT DATA'!L40)</f>
        <v/>
      </c>
      <c r="F43" t="str">
        <f>IF('INPUT DATA'!M40="","",'INPUT DATA'!M40)</f>
        <v/>
      </c>
      <c r="H43" s="3" t="str">
        <f>IF('INPUT DATA'!N40="","",'INPUT DATA'!N40)</f>
        <v/>
      </c>
      <c r="I43" t="str">
        <f>IF(H43="","",DATEDIF(H43,DATE(2026,6,8),"Y"))</f>
        <v/>
      </c>
      <c r="J43" t="str">
        <f>IF(H43="","",DATEDIF(H43,DATE(2026,6,8),"YM"))</f>
        <v/>
      </c>
      <c r="K43" t="str">
        <f>IF(H43="","",DATEDIF(H43,DATE(2027,4,8),"Y"))</f>
        <v/>
      </c>
      <c r="L43" t="str">
        <f>IF(H43="","",DATEDIF(H43,DATE(2027,4,8),"YM"))</f>
        <v/>
      </c>
      <c r="M43" t="str">
        <v>M</v>
      </c>
    </row>
    <row r="44" ht="15.75" customHeight="1">
      <c r="B44">
        <v>31</v>
      </c>
      <c r="C44" t="str">
        <f>IF('INPUT DATA'!L41="","",'INPUT DATA'!L41)</f>
        <v/>
      </c>
      <c r="F44" t="str">
        <f>IF('INPUT DATA'!M41="","",'INPUT DATA'!M41)</f>
        <v/>
      </c>
      <c r="H44" s="3" t="str">
        <f>IF('INPUT DATA'!N41="","",'INPUT DATA'!N41)</f>
        <v/>
      </c>
      <c r="I44" t="str">
        <f>IF(H44="","",DATEDIF(H44,DATE(2026,6,8),"Y"))</f>
        <v/>
      </c>
      <c r="J44" t="str">
        <f>IF(H44="","",DATEDIF(H44,DATE(2026,6,8),"YM"))</f>
        <v/>
      </c>
      <c r="K44" t="str">
        <f>IF(H44="","",DATEDIF(H44,DATE(2027,4,8),"Y"))</f>
        <v/>
      </c>
      <c r="L44" t="str">
        <f>IF(H44="","",DATEDIF(H44,DATE(2027,4,8),"YM"))</f>
        <v/>
      </c>
      <c r="M44" t="str">
        <v>M</v>
      </c>
    </row>
    <row r="45" ht="15.75" customHeight="1">
      <c r="B45">
        <v>32</v>
      </c>
      <c r="C45" t="str">
        <f>IF('INPUT DATA'!L42="","",'INPUT DATA'!L42)</f>
        <v/>
      </c>
      <c r="F45" t="str">
        <f>IF('INPUT DATA'!M42="","",'INPUT DATA'!M42)</f>
        <v/>
      </c>
      <c r="H45" s="3" t="str">
        <f>IF('INPUT DATA'!N42="","",'INPUT DATA'!N42)</f>
        <v/>
      </c>
      <c r="I45" t="str">
        <f>IF(H45="","",DATEDIF(H45,DATE(2026,6,8),"Y"))</f>
        <v/>
      </c>
      <c r="J45" t="str">
        <f>IF(H45="","",DATEDIF(H45,DATE(2026,6,8),"YM"))</f>
        <v/>
      </c>
      <c r="K45" t="str">
        <f>IF(H45="","",DATEDIF(H45,DATE(2027,4,8),"Y"))</f>
        <v/>
      </c>
      <c r="L45" t="str">
        <f>IF(H45="","",DATEDIF(H45,DATE(2027,4,8),"YM"))</f>
        <v/>
      </c>
      <c r="M45" t="str">
        <v>M</v>
      </c>
    </row>
    <row r="46" ht="15.75" customHeight="1">
      <c r="B46">
        <v>33</v>
      </c>
      <c r="C46" t="str">
        <f>IF('INPUT DATA'!L43="","",'INPUT DATA'!L43)</f>
        <v/>
      </c>
      <c r="F46" t="str">
        <f>IF('INPUT DATA'!M43="","",'INPUT DATA'!M43)</f>
        <v/>
      </c>
      <c r="H46" s="3" t="str">
        <f>IF('INPUT DATA'!N43="","",'INPUT DATA'!N43)</f>
        <v/>
      </c>
      <c r="I46" t="str">
        <f>IF(H46="","",DATEDIF(H46,DATE(2026,6,8),"Y"))</f>
        <v/>
      </c>
      <c r="J46" t="str">
        <f>IF(H46="","",DATEDIF(H46,DATE(2026,6,8),"YM"))</f>
        <v/>
      </c>
      <c r="K46" t="str">
        <f>IF(H46="","",DATEDIF(H46,DATE(2027,4,8),"Y"))</f>
        <v/>
      </c>
      <c r="L46" t="str">
        <f>IF(H46="","",DATEDIF(H46,DATE(2027,4,8),"YM"))</f>
        <v/>
      </c>
      <c r="M46" t="str">
        <v>M</v>
      </c>
    </row>
    <row r="47" ht="15.75" customHeight="1">
      <c r="B47">
        <v>34</v>
      </c>
      <c r="C47" t="str">
        <f>IF('INPUT DATA'!L44="","",'INPUT DATA'!L44)</f>
        <v/>
      </c>
      <c r="F47" t="str">
        <f>IF('INPUT DATA'!M44="","",'INPUT DATA'!M44)</f>
        <v/>
      </c>
      <c r="H47" s="3" t="str">
        <f>IF('INPUT DATA'!N44="","",'INPUT DATA'!N44)</f>
        <v/>
      </c>
      <c r="I47" t="str">
        <f>IF(H47="","",DATEDIF(H47,DATE(2026,6,8),"Y"))</f>
        <v/>
      </c>
      <c r="J47" t="str">
        <f>IF(H47="","",DATEDIF(H47,DATE(2026,6,8),"YM"))</f>
        <v/>
      </c>
      <c r="K47" t="str">
        <f>IF(H47="","",DATEDIF(H47,DATE(2027,4,8),"Y"))</f>
        <v/>
      </c>
      <c r="L47" t="str">
        <f>IF(H47="","",DATEDIF(H47,DATE(2027,4,8),"YM"))</f>
        <v/>
      </c>
      <c r="M47" t="str">
        <v>M</v>
      </c>
    </row>
    <row r="48" ht="15.75" customHeight="1">
      <c r="B48">
        <v>35</v>
      </c>
      <c r="C48" t="str">
        <f>IF('INPUT DATA'!L45="","",'INPUT DATA'!L45)</f>
        <v/>
      </c>
      <c r="F48" t="str">
        <f>IF('INPUT DATA'!M45="","",'INPUT DATA'!M45)</f>
        <v/>
      </c>
      <c r="H48" s="3" t="str">
        <f>IF('INPUT DATA'!N45="","",'INPUT DATA'!N45)</f>
        <v/>
      </c>
      <c r="I48" t="str">
        <f>IF(H48="","",DATEDIF(H48,DATE(2026,6,8),"Y"))</f>
        <v/>
      </c>
      <c r="J48" t="str">
        <f>IF(H48="","",DATEDIF(H48,DATE(2026,6,8),"YM"))</f>
        <v/>
      </c>
      <c r="K48" t="str">
        <f>IF(H48="","",DATEDIF(H48,DATE(2027,4,8),"Y"))</f>
        <v/>
      </c>
      <c r="L48" t="str">
        <f>IF(H48="","",DATEDIF(H48,DATE(2027,4,8),"YM"))</f>
        <v/>
      </c>
      <c r="M48" t="str">
        <v>M</v>
      </c>
    </row>
    <row r="49" ht="15.75" customHeight="1">
      <c r="B49">
        <v>36</v>
      </c>
      <c r="C49" t="str">
        <f>IF('INPUT DATA'!L46="","",'INPUT DATA'!L46)</f>
        <v/>
      </c>
      <c r="F49" t="str">
        <f>IF('INPUT DATA'!M46="","",'INPUT DATA'!M46)</f>
        <v/>
      </c>
      <c r="H49" s="3" t="str">
        <f>IF('INPUT DATA'!N46="","",'INPUT DATA'!N46)</f>
        <v/>
      </c>
      <c r="I49" t="str">
        <f>IF(H49="","",DATEDIF(H49,DATE(2026,6,8),"Y"))</f>
        <v/>
      </c>
      <c r="J49" t="str">
        <f>IF(H49="","",DATEDIF(H49,DATE(2026,6,8),"YM"))</f>
        <v/>
      </c>
      <c r="K49" t="str">
        <f>IF(H49="","",DATEDIF(H49,DATE(2027,4,8),"Y"))</f>
        <v/>
      </c>
      <c r="L49" t="str">
        <f>IF(H49="","",DATEDIF(H49,DATE(2027,4,8),"YM"))</f>
        <v/>
      </c>
      <c r="M49" t="str">
        <v>M</v>
      </c>
    </row>
    <row r="50" ht="15.75" customHeight="1">
      <c r="B50">
        <v>37</v>
      </c>
      <c r="C50" t="str">
        <f>IF('INPUT DATA'!L47="","",'INPUT DATA'!L47)</f>
        <v/>
      </c>
      <c r="F50" t="str">
        <f>IF('INPUT DATA'!M47="","",'INPUT DATA'!M47)</f>
        <v/>
      </c>
      <c r="H50" s="3" t="str">
        <f>IF('INPUT DATA'!N47="","",'INPUT DATA'!N47)</f>
        <v/>
      </c>
      <c r="I50" t="str">
        <f>IF(H50="","",DATEDIF(H50,DATE(2026,6,8),"Y"))</f>
        <v/>
      </c>
      <c r="J50" t="str">
        <f>IF(H50="","",DATEDIF(H50,DATE(2026,6,8),"YM"))</f>
        <v/>
      </c>
      <c r="K50" t="str">
        <f>IF(H50="","",DATEDIF(H50,DATE(2027,4,8),"Y"))</f>
        <v/>
      </c>
      <c r="L50" t="str">
        <f>IF(H50="","",DATEDIF(H50,DATE(2027,4,8),"YM"))</f>
        <v/>
      </c>
      <c r="M50" t="str">
        <v>M</v>
      </c>
    </row>
    <row r="51" ht="15.75" customHeight="1">
      <c r="B51">
        <v>38</v>
      </c>
      <c r="C51" t="str">
        <f>IF('INPUT DATA'!L48="","",'INPUT DATA'!L48)</f>
        <v/>
      </c>
      <c r="F51" t="str">
        <f>IF('INPUT DATA'!M48="","",'INPUT DATA'!M48)</f>
        <v/>
      </c>
      <c r="H51" s="3" t="str">
        <f>IF('INPUT DATA'!N48="","",'INPUT DATA'!N48)</f>
        <v/>
      </c>
      <c r="I51" t="str">
        <f>IF(H51="","",DATEDIF(H51,DATE(2026,6,8),"Y"))</f>
        <v/>
      </c>
      <c r="J51" t="str">
        <f>IF(H51="","",DATEDIF(H51,DATE(2026,6,8),"YM"))</f>
        <v/>
      </c>
      <c r="K51" t="str">
        <f>IF(H51="","",DATEDIF(H51,DATE(2027,4,8),"Y"))</f>
        <v/>
      </c>
      <c r="L51" t="str">
        <f>IF(H51="","",DATEDIF(H51,DATE(2027,4,8),"YM"))</f>
        <v/>
      </c>
      <c r="M51" t="str">
        <v>M</v>
      </c>
    </row>
    <row r="52" ht="15.75" customHeight="1">
      <c r="B52">
        <v>39</v>
      </c>
      <c r="C52" t="str">
        <f>IF('INPUT DATA'!L49="","",'INPUT DATA'!L49)</f>
        <v/>
      </c>
      <c r="F52" t="str">
        <f>IF('INPUT DATA'!M49="","",'INPUT DATA'!M49)</f>
        <v/>
      </c>
      <c r="H52" s="3" t="str">
        <f>IF('INPUT DATA'!N49="","",'INPUT DATA'!N49)</f>
        <v/>
      </c>
      <c r="I52" t="str">
        <f>IF(H52="","",DATEDIF(H52,DATE(2026,6,8),"Y"))</f>
        <v/>
      </c>
      <c r="J52" t="str">
        <f>IF(H52="","",DATEDIF(H52,DATE(2026,6,8),"YM"))</f>
        <v/>
      </c>
      <c r="K52" t="str">
        <f>IF(H52="","",DATEDIF(H52,DATE(2027,4,8),"Y"))</f>
        <v/>
      </c>
      <c r="L52" t="str">
        <f>IF(H52="","",DATEDIF(H52,DATE(2027,4,8),"YM"))</f>
        <v/>
      </c>
      <c r="M52" t="str">
        <v>M</v>
      </c>
    </row>
    <row r="53" ht="15.75" customHeight="1">
      <c r="B53">
        <v>40</v>
      </c>
      <c r="C53" t="str">
        <f>IF('INPUT DATA'!L50="","",'INPUT DATA'!L50)</f>
        <v/>
      </c>
      <c r="F53" t="str">
        <f>IF('INPUT DATA'!M50="","",'INPUT DATA'!M50)</f>
        <v/>
      </c>
      <c r="H53" s="3" t="str">
        <f>IF('INPUT DATA'!N50="","",'INPUT DATA'!N50)</f>
        <v/>
      </c>
      <c r="I53" t="str">
        <f>IF(H53="","",DATEDIF(H53,DATE(2026,6,8),"Y"))</f>
        <v/>
      </c>
      <c r="J53" t="str">
        <f>IF(H53="","",DATEDIF(H53,DATE(2026,6,8),"YM"))</f>
        <v/>
      </c>
      <c r="K53" t="str">
        <f>IF(H53="","",DATEDIF(H53,DATE(2027,4,8),"Y"))</f>
        <v/>
      </c>
      <c r="L53" t="str">
        <f>IF(H53="","",DATEDIF(H53,DATE(2027,4,8),"YM"))</f>
        <v/>
      </c>
      <c r="M53" t="str">
        <v>M</v>
      </c>
    </row>
    <row r="54" ht="15.75" customHeight="1">
      <c r="B54">
        <v>41</v>
      </c>
      <c r="C54" t="str">
        <f>IF('INPUT DATA'!L51="","",'INPUT DATA'!L51)</f>
        <v/>
      </c>
      <c r="F54" t="str">
        <f>IF('INPUT DATA'!M51="","",'INPUT DATA'!M51)</f>
        <v/>
      </c>
      <c r="H54" s="3" t="str">
        <f>IF('INPUT DATA'!N51="","",'INPUT DATA'!N51)</f>
        <v/>
      </c>
      <c r="I54" t="str">
        <f>IF(H54="","",DATEDIF(H54,DATE(2026,6,8),"Y"))</f>
        <v/>
      </c>
      <c r="J54" t="str">
        <f>IF(H54="","",DATEDIF(H54,DATE(2026,6,8),"YM"))</f>
        <v/>
      </c>
      <c r="K54" t="str">
        <f>IF(H54="","",DATEDIF(H54,DATE(2027,4,8),"Y"))</f>
        <v/>
      </c>
      <c r="L54" t="str">
        <f>IF(H54="","",DATEDIF(H54,DATE(2027,4,8),"YM"))</f>
        <v/>
      </c>
      <c r="M54" t="str">
        <v>M</v>
      </c>
    </row>
    <row r="55" ht="15.75" customHeight="1">
      <c r="B55">
        <v>42</v>
      </c>
      <c r="C55" t="str">
        <f>IF('INPUT DATA'!L52="","",'INPUT DATA'!L52)</f>
        <v/>
      </c>
      <c r="F55" t="str">
        <f>IF('INPUT DATA'!M52="","",'INPUT DATA'!M52)</f>
        <v/>
      </c>
      <c r="H55" s="3" t="str">
        <f>IF('INPUT DATA'!N52="","",'INPUT DATA'!N52)</f>
        <v/>
      </c>
      <c r="I55" t="str">
        <f>IF(H55="","",DATEDIF(H55,DATE(2026,6,8),"Y"))</f>
        <v/>
      </c>
      <c r="J55" t="str">
        <f>IF(H55="","",DATEDIF(H55,DATE(2026,6,8),"YM"))</f>
        <v/>
      </c>
      <c r="K55" t="str">
        <f>IF(H55="","",DATEDIF(H55,DATE(2027,4,8),"Y"))</f>
        <v/>
      </c>
      <c r="L55" t="str">
        <f>IF(H55="","",DATEDIF(H55,DATE(2027,4,8),"YM"))</f>
        <v/>
      </c>
      <c r="M55" t="str">
        <v>M</v>
      </c>
    </row>
    <row r="56" ht="15.75" customHeight="1">
      <c r="B56">
        <v>43</v>
      </c>
      <c r="C56" t="str">
        <f>IF('INPUT DATA'!L53="","",'INPUT DATA'!L53)</f>
        <v/>
      </c>
      <c r="F56" t="str">
        <f>IF('INPUT DATA'!M53="","",'INPUT DATA'!M53)</f>
        <v/>
      </c>
      <c r="H56" s="3" t="str">
        <f>IF('INPUT DATA'!N53="","",'INPUT DATA'!N53)</f>
        <v/>
      </c>
      <c r="I56" t="str">
        <f>IF(H56="","",DATEDIF(H56,DATE(2026,6,8),"Y"))</f>
        <v/>
      </c>
      <c r="J56" t="str">
        <f>IF(H56="","",DATEDIF(H56,DATE(2026,6,8),"YM"))</f>
        <v/>
      </c>
      <c r="K56" t="str">
        <f>IF(H56="","",DATEDIF(H56,DATE(2027,4,8),"Y"))</f>
        <v/>
      </c>
      <c r="L56" t="str">
        <f>IF(H56="","",DATEDIF(H56,DATE(2027,4,8),"YM"))</f>
        <v/>
      </c>
      <c r="M56" t="str">
        <v>M</v>
      </c>
    </row>
    <row r="57" ht="15.75" customHeight="1">
      <c r="B57">
        <v>44</v>
      </c>
      <c r="C57" t="str">
        <f>IF('INPUT DATA'!L54="","",'INPUT DATA'!L54)</f>
        <v/>
      </c>
      <c r="F57" t="str">
        <f>IF('INPUT DATA'!M54="","",'INPUT DATA'!M54)</f>
        <v/>
      </c>
      <c r="H57" s="3" t="str">
        <f>IF('INPUT DATA'!N54="","",'INPUT DATA'!N54)</f>
        <v/>
      </c>
      <c r="I57" t="str">
        <f>IF(H57="","",DATEDIF(H57,DATE(2026,6,8),"Y"))</f>
        <v/>
      </c>
      <c r="J57" t="str">
        <f>IF(H57="","",DATEDIF(H57,DATE(2026,6,8),"YM"))</f>
        <v/>
      </c>
      <c r="K57" t="str">
        <f>IF(H57="","",DATEDIF(H57,DATE(2027,4,8),"Y"))</f>
        <v/>
      </c>
      <c r="L57" t="str">
        <f>IF(H57="","",DATEDIF(H57,DATE(2027,4,8),"YM"))</f>
        <v/>
      </c>
      <c r="M57" t="str">
        <v>M</v>
      </c>
    </row>
    <row r="58" ht="15.75" customHeight="1">
      <c r="B58">
        <v>45</v>
      </c>
      <c r="C58" t="str">
        <f>IF('INPUT DATA'!L55="","",'INPUT DATA'!L55)</f>
        <v/>
      </c>
      <c r="F58" t="str">
        <f>IF('INPUT DATA'!M55="","",'INPUT DATA'!M55)</f>
        <v/>
      </c>
      <c r="H58" s="3" t="str">
        <f>IF('INPUT DATA'!N55="","",'INPUT DATA'!N55)</f>
        <v/>
      </c>
      <c r="I58" t="str">
        <f>IF(H58="","",DATEDIF(H58,DATE(2026,6,8),"Y"))</f>
        <v/>
      </c>
      <c r="J58" t="str">
        <f>IF(H58="","",DATEDIF(H58,DATE(2026,6,8),"YM"))</f>
        <v/>
      </c>
      <c r="K58" t="str">
        <f>IF(H58="","",DATEDIF(H58,DATE(2027,4,8),"Y"))</f>
        <v/>
      </c>
      <c r="L58" t="str">
        <f>IF(H58="","",DATEDIF(H58,DATE(2027,4,8),"YM"))</f>
        <v/>
      </c>
      <c r="M58" t="str">
        <v>M</v>
      </c>
    </row>
    <row r="59" ht="15.75" customHeight="1">
      <c r="B59">
        <v>46</v>
      </c>
      <c r="C59" t="str">
        <f>IF('INPUT DATA'!L56="","",'INPUT DATA'!L56)</f>
        <v/>
      </c>
      <c r="F59" t="str">
        <f>IF('INPUT DATA'!M56="","",'INPUT DATA'!M56)</f>
        <v/>
      </c>
      <c r="H59" s="3" t="str">
        <f>IF('INPUT DATA'!N56="","",'INPUT DATA'!N56)</f>
        <v/>
      </c>
      <c r="I59" t="str">
        <f>IF(H59="","",DATEDIF(H59,DATE(2026,6,8),"Y"))</f>
        <v/>
      </c>
      <c r="J59" t="str">
        <f>IF(H59="","",DATEDIF(H59,DATE(2026,6,8),"YM"))</f>
        <v/>
      </c>
      <c r="K59" t="str">
        <f>IF(H59="","",DATEDIF(H59,DATE(2027,4,8),"Y"))</f>
        <v/>
      </c>
      <c r="L59" t="str">
        <f>IF(H59="","",DATEDIF(H59,DATE(2027,4,8),"YM"))</f>
        <v/>
      </c>
      <c r="M59" t="str">
        <v>M</v>
      </c>
    </row>
    <row r="60" ht="15.75" customHeight="1">
      <c r="B60">
        <v>47</v>
      </c>
      <c r="C60" t="str">
        <f>IF('INPUT DATA'!L57="","",'INPUT DATA'!L57)</f>
        <v/>
      </c>
      <c r="F60" t="str">
        <f>IF('INPUT DATA'!M57="","",'INPUT DATA'!M57)</f>
        <v/>
      </c>
      <c r="H60" s="3" t="str">
        <f>IF('INPUT DATA'!N57="","",'INPUT DATA'!N57)</f>
        <v/>
      </c>
      <c r="I60" t="str">
        <f>IF(H60="","",DATEDIF(H60,DATE(2026,6,8),"Y"))</f>
        <v/>
      </c>
      <c r="J60" t="str">
        <f>IF(H60="","",DATEDIF(H60,DATE(2026,6,8),"YM"))</f>
        <v/>
      </c>
      <c r="K60" t="str">
        <f>IF(H60="","",DATEDIF(H60,DATE(2027,4,8),"Y"))</f>
        <v/>
      </c>
      <c r="L60" t="str">
        <f>IF(H60="","",DATEDIF(H60,DATE(2027,4,8),"YM"))</f>
        <v/>
      </c>
      <c r="M60" t="str">
        <v>M</v>
      </c>
    </row>
    <row r="61" ht="15.75" customHeight="1">
      <c r="B61">
        <v>48</v>
      </c>
      <c r="C61" t="str">
        <f>IF('INPUT DATA'!L58="","",'INPUT DATA'!L58)</f>
        <v/>
      </c>
      <c r="F61" t="str">
        <f>IF('INPUT DATA'!M58="","",'INPUT DATA'!M58)</f>
        <v/>
      </c>
      <c r="H61" s="3" t="str">
        <f>IF('INPUT DATA'!N58="","",'INPUT DATA'!N58)</f>
        <v/>
      </c>
      <c r="I61" t="str">
        <f>IF(H61="","",DATEDIF(H61,DATE(2026,6,8),"Y"))</f>
        <v/>
      </c>
      <c r="J61" t="str">
        <f>IF(H61="","",DATEDIF(H61,DATE(2026,6,8),"YM"))</f>
        <v/>
      </c>
      <c r="K61" t="str">
        <f>IF(H61="","",DATEDIF(H61,DATE(2027,4,8),"Y"))</f>
        <v/>
      </c>
      <c r="L61" t="str">
        <f>IF(H61="","",DATEDIF(H61,DATE(2027,4,8),"YM"))</f>
        <v/>
      </c>
      <c r="M61" t="str">
        <v>M</v>
      </c>
    </row>
    <row r="62" ht="15.75" customHeight="1">
      <c r="B62">
        <v>49</v>
      </c>
      <c r="C62" t="str">
        <f>IF('INPUT DATA'!L59="","",'INPUT DATA'!L59)</f>
        <v/>
      </c>
      <c r="F62" t="str">
        <f>IF('INPUT DATA'!M59="","",'INPUT DATA'!M59)</f>
        <v/>
      </c>
      <c r="H62" s="3" t="str">
        <f>IF('INPUT DATA'!N59="","",'INPUT DATA'!N59)</f>
        <v/>
      </c>
      <c r="I62" t="str">
        <f>IF(H62="","",DATEDIF(H62,DATE(2026,6,8),"Y"))</f>
        <v/>
      </c>
      <c r="J62" t="str">
        <f>IF(H62="","",DATEDIF(H62,DATE(2026,6,8),"YM"))</f>
        <v/>
      </c>
      <c r="K62" t="str">
        <f>IF(H62="","",DATEDIF(H62,DATE(2027,4,8),"Y"))</f>
        <v/>
      </c>
      <c r="L62" t="str">
        <f>IF(H62="","",DATEDIF(H62,DATE(2027,4,8),"YM"))</f>
        <v/>
      </c>
      <c r="M62" t="str">
        <v>M</v>
      </c>
    </row>
    <row r="63" ht="15.75" customHeight="1">
      <c r="B63">
        <v>50</v>
      </c>
      <c r="C63" t="str">
        <f>IF('INPUT DATA'!L60="","",'INPUT DATA'!L60)</f>
        <v/>
      </c>
      <c r="F63" t="str">
        <f>IF('INPUT DATA'!M60="","",'INPUT DATA'!M60)</f>
        <v/>
      </c>
      <c r="H63" s="3" t="str">
        <f>IF('INPUT DATA'!N60="","",'INPUT DATA'!N60)</f>
        <v/>
      </c>
      <c r="I63" t="str">
        <f>IF(H63="","",DATEDIF(H63,DATE(2026,6,8),"Y"))</f>
        <v/>
      </c>
      <c r="J63" t="str">
        <f>IF(H63="","",DATEDIF(H63,DATE(2026,6,8),"YM"))</f>
        <v/>
      </c>
      <c r="K63" t="str">
        <f>IF(H63="","",DATEDIF(H63,DATE(2027,4,8),"Y"))</f>
        <v/>
      </c>
      <c r="L63" t="str">
        <f>IF(H63="","",DATEDIF(H63,DATE(2027,4,8),"YM"))</f>
        <v/>
      </c>
      <c r="M63" t="str">
        <v>M</v>
      </c>
    </row>
    <row r="64" ht="15.75" customHeight="1">
      <c r="B64" t="str">
        <v>FEMALE</v>
      </c>
    </row>
    <row r="65" ht="15.75" customHeight="1">
      <c r="B65">
        <v>1</v>
      </c>
      <c r="C65" t="str">
        <f>IF('INPUT DATA'!Q11="","",'INPUT DATA'!Q11)</f>
        <v/>
      </c>
      <c r="F65" t="str">
        <f>IF('INPUT DATA'!R11="","",'INPUT DATA'!R11)</f>
        <v/>
      </c>
      <c r="H65" s="3" t="str">
        <f>IF('INPUT DATA'!S11="","",'INPUT DATA'!S11)</f>
        <v/>
      </c>
      <c r="I65" t="str">
        <f>IF(H65="","",DATEDIF(H65,DATE(2026,6,8),"Y"))</f>
        <v/>
      </c>
      <c r="J65" t="str">
        <f>IF(H65="","",DATEDIF(H65,DATE(2026,6,8),"YM"))</f>
        <v/>
      </c>
      <c r="K65" t="str">
        <f>IF(H65="","",DATEDIF(H65,DATE(2027,4,8),"Y"))</f>
        <v/>
      </c>
      <c r="L65" t="str">
        <f>IF(H65="","",DATEDIF(H65,DATE(2027,4,8),"YM"))</f>
        <v/>
      </c>
      <c r="M65" t="str">
        <v>F</v>
      </c>
    </row>
    <row r="66" ht="15.75" customHeight="1">
      <c r="B66">
        <v>2</v>
      </c>
      <c r="C66" t="str">
        <f>IF('INPUT DATA'!Q12="","",'INPUT DATA'!Q12)</f>
        <v/>
      </c>
      <c r="F66" t="str">
        <f>IF('INPUT DATA'!R12="","",'INPUT DATA'!R12)</f>
        <v/>
      </c>
      <c r="H66" s="3" t="str">
        <f>IF('INPUT DATA'!S12="","",'INPUT DATA'!S12)</f>
        <v/>
      </c>
      <c r="I66" t="str">
        <f>IF(H66="","",DATEDIF(H66,DATE(2026,6,8),"Y"))</f>
        <v/>
      </c>
      <c r="J66" t="str">
        <f>IF(H66="","",DATEDIF(H66,DATE(2026,6,8),"YM"))</f>
        <v/>
      </c>
      <c r="K66" t="str">
        <f>IF(H66="","",DATEDIF(H66,DATE(2027,4,8),"Y"))</f>
        <v/>
      </c>
      <c r="L66" t="str">
        <f>IF(H66="","",DATEDIF(H66,DATE(2027,4,8),"YM"))</f>
        <v/>
      </c>
      <c r="M66" t="str">
        <v>F</v>
      </c>
    </row>
    <row r="67" ht="15.75" customHeight="1">
      <c r="B67">
        <v>3</v>
      </c>
      <c r="C67" t="str">
        <f>IF('INPUT DATA'!Q13="","",'INPUT DATA'!Q13)</f>
        <v/>
      </c>
      <c r="F67" t="str">
        <f>IF('INPUT DATA'!R13="","",'INPUT DATA'!R13)</f>
        <v/>
      </c>
      <c r="H67" s="3" t="str">
        <f>IF('INPUT DATA'!S13="","",'INPUT DATA'!S13)</f>
        <v/>
      </c>
      <c r="I67" t="str">
        <f>IF(H67="","",DATEDIF(H67,DATE(2026,6,8),"Y"))</f>
        <v/>
      </c>
      <c r="J67" t="str">
        <f>IF(H67="","",DATEDIF(H67,DATE(2026,6,8),"YM"))</f>
        <v/>
      </c>
      <c r="K67" t="str">
        <f>IF(H67="","",DATEDIF(H67,DATE(2027,4,8),"Y"))</f>
        <v/>
      </c>
      <c r="L67" t="str">
        <f>IF(H67="","",DATEDIF(H67,DATE(2027,4,8),"YM"))</f>
        <v/>
      </c>
      <c r="M67" t="str">
        <v>F</v>
      </c>
    </row>
    <row r="68" ht="15.75" customHeight="1">
      <c r="B68">
        <v>4</v>
      </c>
      <c r="C68" t="str">
        <f>IF('INPUT DATA'!Q14="","",'INPUT DATA'!Q14)</f>
        <v/>
      </c>
      <c r="F68" t="str">
        <f>IF('INPUT DATA'!R14="","",'INPUT DATA'!R14)</f>
        <v/>
      </c>
      <c r="H68" s="3" t="str">
        <f>IF('INPUT DATA'!S14="","",'INPUT DATA'!S14)</f>
        <v/>
      </c>
      <c r="I68" t="str">
        <f>IF(H68="","",DATEDIF(H68,DATE(2026,6,8),"Y"))</f>
        <v/>
      </c>
      <c r="J68" t="str">
        <f>IF(H68="","",DATEDIF(H68,DATE(2026,6,8),"YM"))</f>
        <v/>
      </c>
      <c r="K68" t="str">
        <f>IF(H68="","",DATEDIF(H68,DATE(2027,4,8),"Y"))</f>
        <v/>
      </c>
      <c r="L68" t="str">
        <f>IF(H68="","",DATEDIF(H68,DATE(2027,4,8),"YM"))</f>
        <v/>
      </c>
      <c r="M68" t="str">
        <v>F</v>
      </c>
    </row>
    <row r="69" ht="15.75" customHeight="1">
      <c r="B69">
        <v>5</v>
      </c>
      <c r="C69" t="str">
        <f>IF('INPUT DATA'!Q15="","",'INPUT DATA'!Q15)</f>
        <v/>
      </c>
      <c r="F69" t="str">
        <f>IF('INPUT DATA'!R15="","",'INPUT DATA'!R15)</f>
        <v/>
      </c>
      <c r="H69" s="3" t="str">
        <f>IF('INPUT DATA'!S15="","",'INPUT DATA'!S15)</f>
        <v/>
      </c>
      <c r="I69" t="str">
        <f>IF(H69="","",DATEDIF(H69,DATE(2026,6,8),"Y"))</f>
        <v/>
      </c>
      <c r="J69" t="str">
        <f>IF(H69="","",DATEDIF(H69,DATE(2026,6,8),"YM"))</f>
        <v/>
      </c>
      <c r="K69" t="str">
        <f>IF(H69="","",DATEDIF(H69,DATE(2027,4,8),"Y"))</f>
        <v/>
      </c>
      <c r="L69" t="str">
        <f>IF(H69="","",DATEDIF(H69,DATE(2027,4,8),"YM"))</f>
        <v/>
      </c>
      <c r="M69" t="str">
        <v>F</v>
      </c>
    </row>
    <row r="70" ht="15.75" customHeight="1">
      <c r="B70">
        <v>6</v>
      </c>
      <c r="C70" t="str">
        <f>IF('INPUT DATA'!Q16="","",'INPUT DATA'!Q16)</f>
        <v/>
      </c>
      <c r="F70" t="str">
        <f>IF('INPUT DATA'!R16="","",'INPUT DATA'!R16)</f>
        <v/>
      </c>
      <c r="H70" s="3" t="str">
        <f>IF('INPUT DATA'!S16="","",'INPUT DATA'!S16)</f>
        <v/>
      </c>
      <c r="I70" t="str">
        <f>IF(H70="","",DATEDIF(H70,DATE(2026,6,8),"Y"))</f>
        <v/>
      </c>
      <c r="J70" t="str">
        <f>IF(H70="","",DATEDIF(H70,DATE(2026,6,8),"YM"))</f>
        <v/>
      </c>
      <c r="K70" t="str">
        <f>IF(H70="","",DATEDIF(H70,DATE(2027,4,8),"Y"))</f>
        <v/>
      </c>
      <c r="L70" t="str">
        <f>IF(H70="","",DATEDIF(H70,DATE(2027,4,8),"YM"))</f>
        <v/>
      </c>
      <c r="M70" t="str">
        <v>F</v>
      </c>
    </row>
    <row r="71" ht="15.75" customHeight="1">
      <c r="B71">
        <v>7</v>
      </c>
      <c r="C71" t="str">
        <f>IF('INPUT DATA'!Q17="","",'INPUT DATA'!Q17)</f>
        <v/>
      </c>
      <c r="F71" t="str">
        <f>IF('INPUT DATA'!R17="","",'INPUT DATA'!R17)</f>
        <v/>
      </c>
      <c r="H71" s="3" t="str">
        <f>IF('INPUT DATA'!S17="","",'INPUT DATA'!S17)</f>
        <v/>
      </c>
      <c r="I71" t="str">
        <f>IF(H71="","",DATEDIF(H71,DATE(2026,6,8),"Y"))</f>
        <v/>
      </c>
      <c r="J71" t="str">
        <f>IF(H71="","",DATEDIF(H71,DATE(2026,6,8),"YM"))</f>
        <v/>
      </c>
      <c r="K71" t="str">
        <f>IF(H71="","",DATEDIF(H71,DATE(2027,4,8),"Y"))</f>
        <v/>
      </c>
      <c r="L71" t="str">
        <f>IF(H71="","",DATEDIF(H71,DATE(2027,4,8),"YM"))</f>
        <v/>
      </c>
      <c r="M71" t="str">
        <v>F</v>
      </c>
    </row>
    <row r="72" ht="15.75" customHeight="1">
      <c r="B72">
        <v>8</v>
      </c>
      <c r="C72" t="str">
        <f>IF('INPUT DATA'!Q18="","",'INPUT DATA'!Q18)</f>
        <v/>
      </c>
      <c r="F72" t="str">
        <f>IF('INPUT DATA'!R18="","",'INPUT DATA'!R18)</f>
        <v/>
      </c>
      <c r="H72" s="3" t="str">
        <f>IF('INPUT DATA'!S18="","",'INPUT DATA'!S18)</f>
        <v/>
      </c>
      <c r="I72" t="str">
        <f>IF(H72="","",DATEDIF(H72,DATE(2026,6,8),"Y"))</f>
        <v/>
      </c>
      <c r="J72" t="str">
        <f>IF(H72="","",DATEDIF(H72,DATE(2026,6,8),"YM"))</f>
        <v/>
      </c>
      <c r="K72" t="str">
        <f>IF(H72="","",DATEDIF(H72,DATE(2027,4,8),"Y"))</f>
        <v/>
      </c>
      <c r="L72" t="str">
        <f>IF(H72="","",DATEDIF(H72,DATE(2027,4,8),"YM"))</f>
        <v/>
      </c>
      <c r="M72" t="str">
        <v>F</v>
      </c>
    </row>
    <row r="73" ht="15.75" customHeight="1">
      <c r="B73">
        <v>9</v>
      </c>
      <c r="C73" t="str">
        <f>IF('INPUT DATA'!Q19="","",'INPUT DATA'!Q19)</f>
        <v/>
      </c>
      <c r="F73" t="str">
        <f>IF('INPUT DATA'!R19="","",'INPUT DATA'!R19)</f>
        <v/>
      </c>
      <c r="H73" s="3" t="str">
        <f>IF('INPUT DATA'!S19="","",'INPUT DATA'!S19)</f>
        <v/>
      </c>
      <c r="I73" t="str">
        <f>IF(H73="","",DATEDIF(H73,DATE(2026,6,8),"Y"))</f>
        <v/>
      </c>
      <c r="J73" t="str">
        <f>IF(H73="","",DATEDIF(H73,DATE(2026,6,8),"YM"))</f>
        <v/>
      </c>
      <c r="K73" t="str">
        <f>IF(H73="","",DATEDIF(H73,DATE(2027,4,8),"Y"))</f>
        <v/>
      </c>
      <c r="L73" t="str">
        <f>IF(H73="","",DATEDIF(H73,DATE(2027,4,8),"YM"))</f>
        <v/>
      </c>
      <c r="M73" t="str">
        <v>F</v>
      </c>
    </row>
    <row r="74" ht="15.75" customHeight="1">
      <c r="B74">
        <v>10</v>
      </c>
      <c r="C74" t="str">
        <f>IF('INPUT DATA'!Q20="","",'INPUT DATA'!Q20)</f>
        <v/>
      </c>
      <c r="F74" t="str">
        <f>IF('INPUT DATA'!R20="","",'INPUT DATA'!R20)</f>
        <v/>
      </c>
      <c r="H74" s="3" t="str">
        <f>IF('INPUT DATA'!S20="","",'INPUT DATA'!S20)</f>
        <v/>
      </c>
      <c r="I74" t="str">
        <f>IF(H74="","",DATEDIF(H74,DATE(2026,6,8),"Y"))</f>
        <v/>
      </c>
      <c r="J74" t="str">
        <f>IF(H74="","",DATEDIF(H74,DATE(2026,6,8),"YM"))</f>
        <v/>
      </c>
      <c r="K74" t="str">
        <f>IF(H74="","",DATEDIF(H74,DATE(2027,4,8),"Y"))</f>
        <v/>
      </c>
      <c r="L74" t="str">
        <f>IF(H74="","",DATEDIF(H74,DATE(2027,4,8),"YM"))</f>
        <v/>
      </c>
      <c r="M74" t="str">
        <v>F</v>
      </c>
    </row>
    <row r="75" ht="15.75" customHeight="1">
      <c r="B75">
        <v>11</v>
      </c>
      <c r="C75" t="str">
        <f>IF('INPUT DATA'!Q21="","",'INPUT DATA'!Q21)</f>
        <v/>
      </c>
      <c r="F75" t="str">
        <f>IF('INPUT DATA'!R21="","",'INPUT DATA'!R21)</f>
        <v/>
      </c>
      <c r="H75" s="3" t="str">
        <f>IF('INPUT DATA'!S21="","",'INPUT DATA'!S21)</f>
        <v/>
      </c>
      <c r="I75" t="str">
        <f>IF(H75="","",DATEDIF(H75,DATE(2026,6,8),"Y"))</f>
        <v/>
      </c>
      <c r="J75" t="str">
        <f>IF(H75="","",DATEDIF(H75,DATE(2026,6,8),"YM"))</f>
        <v/>
      </c>
      <c r="K75" t="str">
        <f>IF(H75="","",DATEDIF(H75,DATE(2027,4,8),"Y"))</f>
        <v/>
      </c>
      <c r="L75" t="str">
        <f>IF(H75="","",DATEDIF(H75,DATE(2027,4,8),"YM"))</f>
        <v/>
      </c>
      <c r="M75" t="str">
        <v>F</v>
      </c>
    </row>
    <row r="76" ht="15.75" customHeight="1">
      <c r="B76">
        <v>12</v>
      </c>
      <c r="C76" t="str">
        <f>IF('INPUT DATA'!Q22="","",'INPUT DATA'!Q22)</f>
        <v/>
      </c>
      <c r="F76" t="str">
        <f>IF('INPUT DATA'!R22="","",'INPUT DATA'!R22)</f>
        <v/>
      </c>
      <c r="H76" s="3" t="str">
        <f>IF('INPUT DATA'!S22="","",'INPUT DATA'!S22)</f>
        <v/>
      </c>
      <c r="I76" t="str">
        <f>IF(H76="","",DATEDIF(H76,DATE(2026,6,8),"Y"))</f>
        <v/>
      </c>
      <c r="J76" t="str">
        <f>IF(H76="","",DATEDIF(H76,DATE(2026,6,8),"YM"))</f>
        <v/>
      </c>
      <c r="K76" t="str">
        <f>IF(H76="","",DATEDIF(H76,DATE(2027,4,8),"Y"))</f>
        <v/>
      </c>
      <c r="L76" t="str">
        <f>IF(H76="","",DATEDIF(H76,DATE(2027,4,8),"YM"))</f>
        <v/>
      </c>
      <c r="M76" t="str">
        <v>F</v>
      </c>
    </row>
    <row r="77" ht="15.75" customHeight="1">
      <c r="B77">
        <v>13</v>
      </c>
      <c r="C77" t="str">
        <f>IF('INPUT DATA'!Q23="","",'INPUT DATA'!Q23)</f>
        <v/>
      </c>
      <c r="F77" t="str">
        <f>IF('INPUT DATA'!R23="","",'INPUT DATA'!R23)</f>
        <v/>
      </c>
      <c r="H77" s="3" t="str">
        <f>IF('INPUT DATA'!S23="","",'INPUT DATA'!S23)</f>
        <v/>
      </c>
      <c r="I77" t="str">
        <f>IF(H77="","",DATEDIF(H77,DATE(2026,6,8),"Y"))</f>
        <v/>
      </c>
      <c r="J77" t="str">
        <f>IF(H77="","",DATEDIF(H77,DATE(2026,6,8),"YM"))</f>
        <v/>
      </c>
      <c r="K77" t="str">
        <f>IF(H77="","",DATEDIF(H77,DATE(2027,4,8),"Y"))</f>
        <v/>
      </c>
      <c r="L77" t="str">
        <f>IF(H77="","",DATEDIF(H77,DATE(2027,4,8),"YM"))</f>
        <v/>
      </c>
      <c r="M77" t="str">
        <v>F</v>
      </c>
    </row>
    <row r="78" ht="15.75" customHeight="1">
      <c r="B78">
        <v>14</v>
      </c>
      <c r="C78" t="str">
        <f>IF('INPUT DATA'!Q24="","",'INPUT DATA'!Q24)</f>
        <v/>
      </c>
      <c r="F78" t="str">
        <f>IF('INPUT DATA'!R24="","",'INPUT DATA'!R24)</f>
        <v/>
      </c>
      <c r="H78" s="3" t="str">
        <f>IF('INPUT DATA'!S24="","",'INPUT DATA'!S24)</f>
        <v/>
      </c>
      <c r="I78" t="str">
        <f>IF(H78="","",DATEDIF(H78,DATE(2026,6,8),"Y"))</f>
        <v/>
      </c>
      <c r="J78" t="str">
        <f>IF(H78="","",DATEDIF(H78,DATE(2026,6,8),"YM"))</f>
        <v/>
      </c>
      <c r="K78" t="str">
        <f>IF(H78="","",DATEDIF(H78,DATE(2027,4,8),"Y"))</f>
        <v/>
      </c>
      <c r="L78" t="str">
        <f>IF(H78="","",DATEDIF(H78,DATE(2027,4,8),"YM"))</f>
        <v/>
      </c>
      <c r="M78" t="str">
        <v>F</v>
      </c>
    </row>
    <row r="79" ht="15.75" customHeight="1">
      <c r="B79">
        <v>15</v>
      </c>
      <c r="C79" t="str">
        <f>IF('INPUT DATA'!Q25="","",'INPUT DATA'!Q25)</f>
        <v/>
      </c>
      <c r="F79" t="str">
        <f>IF('INPUT DATA'!R25="","",'INPUT DATA'!R25)</f>
        <v/>
      </c>
      <c r="H79" s="3" t="str">
        <f>IF('INPUT DATA'!S25="","",'INPUT DATA'!S25)</f>
        <v/>
      </c>
      <c r="I79" t="str">
        <f>IF(H79="","",DATEDIF(H79,DATE(2026,6,8),"Y"))</f>
        <v/>
      </c>
      <c r="J79" t="str">
        <f>IF(H79="","",DATEDIF(H79,DATE(2026,6,8),"YM"))</f>
        <v/>
      </c>
      <c r="K79" t="str">
        <f>IF(H79="","",DATEDIF(H79,DATE(2027,4,8),"Y"))</f>
        <v/>
      </c>
      <c r="L79" t="str">
        <f>IF(H79="","",DATEDIF(H79,DATE(2027,4,8),"YM"))</f>
        <v/>
      </c>
      <c r="M79" t="str">
        <v>F</v>
      </c>
    </row>
    <row r="80" ht="15.75" customHeight="1">
      <c r="B80">
        <v>16</v>
      </c>
      <c r="C80" t="str">
        <f>IF('INPUT DATA'!Q26="","",'INPUT DATA'!Q26)</f>
        <v/>
      </c>
      <c r="F80" t="str">
        <f>IF('INPUT DATA'!R26="","",'INPUT DATA'!R26)</f>
        <v/>
      </c>
      <c r="H80" s="3" t="str">
        <f>IF('INPUT DATA'!S26="","",'INPUT DATA'!S26)</f>
        <v/>
      </c>
      <c r="I80" t="str">
        <f>IF(H80="","",DATEDIF(H80,DATE(2026,6,8),"Y"))</f>
        <v/>
      </c>
      <c r="J80" t="str">
        <f>IF(H80="","",DATEDIF(H80,DATE(2026,6,8),"YM"))</f>
        <v/>
      </c>
      <c r="K80" t="str">
        <f>IF(H80="","",DATEDIF(H80,DATE(2027,4,8),"Y"))</f>
        <v/>
      </c>
      <c r="L80" t="str">
        <f>IF(H80="","",DATEDIF(H80,DATE(2027,4,8),"YM"))</f>
        <v/>
      </c>
      <c r="M80" t="str">
        <v>F</v>
      </c>
    </row>
    <row r="81" ht="15.75" customHeight="1">
      <c r="B81">
        <v>17</v>
      </c>
      <c r="C81" t="str">
        <f>IF('INPUT DATA'!Q27="","",'INPUT DATA'!Q27)</f>
        <v/>
      </c>
      <c r="F81" t="str">
        <f>IF('INPUT DATA'!R27="","",'INPUT DATA'!R27)</f>
        <v/>
      </c>
      <c r="H81" s="3" t="str">
        <f>IF('INPUT DATA'!S27="","",'INPUT DATA'!S27)</f>
        <v/>
      </c>
      <c r="I81" t="str">
        <f>IF(H81="","",DATEDIF(H81,DATE(2026,6,8),"Y"))</f>
        <v/>
      </c>
      <c r="J81" t="str">
        <f>IF(H81="","",DATEDIF(H81,DATE(2026,6,8),"YM"))</f>
        <v/>
      </c>
      <c r="K81" t="str">
        <f>IF(H81="","",DATEDIF(H81,DATE(2027,4,8),"Y"))</f>
        <v/>
      </c>
      <c r="L81" t="str">
        <f>IF(H81="","",DATEDIF(H81,DATE(2027,4,8),"YM"))</f>
        <v/>
      </c>
      <c r="M81" t="str">
        <v>F</v>
      </c>
    </row>
    <row r="82" ht="15.75" customHeight="1">
      <c r="B82">
        <v>18</v>
      </c>
      <c r="C82" t="str">
        <f>IF('INPUT DATA'!Q28="","",'INPUT DATA'!Q28)</f>
        <v/>
      </c>
      <c r="F82" t="str">
        <f>IF('INPUT DATA'!R28="","",'INPUT DATA'!R28)</f>
        <v/>
      </c>
      <c r="H82" s="3" t="str">
        <f>IF('INPUT DATA'!S28="","",'INPUT DATA'!S28)</f>
        <v/>
      </c>
      <c r="I82" t="str">
        <f>IF(H82="","",DATEDIF(H82,DATE(2026,6,8),"Y"))</f>
        <v/>
      </c>
      <c r="J82" t="str">
        <f>IF(H82="","",DATEDIF(H82,DATE(2026,6,8),"YM"))</f>
        <v/>
      </c>
      <c r="K82" t="str">
        <f>IF(H82="","",DATEDIF(H82,DATE(2027,4,8),"Y"))</f>
        <v/>
      </c>
      <c r="L82" t="str">
        <f>IF(H82="","",DATEDIF(H82,DATE(2027,4,8),"YM"))</f>
        <v/>
      </c>
      <c r="M82" t="str">
        <v>F</v>
      </c>
    </row>
    <row r="83" ht="15.75" customHeight="1">
      <c r="B83">
        <v>19</v>
      </c>
      <c r="C83" t="str">
        <f>IF('INPUT DATA'!Q29="","",'INPUT DATA'!Q29)</f>
        <v/>
      </c>
      <c r="F83" t="str">
        <f>IF('INPUT DATA'!R29="","",'INPUT DATA'!R29)</f>
        <v/>
      </c>
      <c r="H83" s="3" t="str">
        <f>IF('INPUT DATA'!S29="","",'INPUT DATA'!S29)</f>
        <v/>
      </c>
      <c r="I83" t="str">
        <f>IF(H83="","",DATEDIF(H83,DATE(2026,6,8),"Y"))</f>
        <v/>
      </c>
      <c r="J83" t="str">
        <f>IF(H83="","",DATEDIF(H83,DATE(2026,6,8),"YM"))</f>
        <v/>
      </c>
      <c r="K83" t="str">
        <f>IF(H83="","",DATEDIF(H83,DATE(2027,4,8),"Y"))</f>
        <v/>
      </c>
      <c r="L83" t="str">
        <f>IF(H83="","",DATEDIF(H83,DATE(2027,4,8),"YM"))</f>
        <v/>
      </c>
      <c r="M83" t="str">
        <v>F</v>
      </c>
    </row>
    <row r="84" ht="15.75" customHeight="1">
      <c r="B84">
        <v>20</v>
      </c>
      <c r="C84" t="str">
        <f>IF('INPUT DATA'!Q30="","",'INPUT DATA'!Q30)</f>
        <v/>
      </c>
      <c r="F84" t="str">
        <f>IF('INPUT DATA'!R30="","",'INPUT DATA'!R30)</f>
        <v/>
      </c>
      <c r="H84" s="3" t="str">
        <f>IF('INPUT DATA'!S30="","",'INPUT DATA'!S30)</f>
        <v/>
      </c>
      <c r="I84" t="str">
        <f>IF(H84="","",DATEDIF(H84,DATE(2026,6,8),"Y"))</f>
        <v/>
      </c>
      <c r="J84" t="str">
        <f>IF(H84="","",DATEDIF(H84,DATE(2026,6,8),"YM"))</f>
        <v/>
      </c>
      <c r="K84" t="str">
        <f>IF(H84="","",DATEDIF(H84,DATE(2027,4,8),"Y"))</f>
        <v/>
      </c>
      <c r="L84" t="str">
        <f>IF(H84="","",DATEDIF(H84,DATE(2027,4,8),"YM"))</f>
        <v/>
      </c>
      <c r="M84" t="str">
        <v>F</v>
      </c>
    </row>
    <row r="85" ht="15.75" customHeight="1">
      <c r="B85">
        <v>21</v>
      </c>
      <c r="C85" t="str">
        <f>IF('INPUT DATA'!Q31="","",'INPUT DATA'!Q31)</f>
        <v/>
      </c>
      <c r="F85" t="str">
        <f>IF('INPUT DATA'!R31="","",'INPUT DATA'!R31)</f>
        <v/>
      </c>
      <c r="H85" s="3" t="str">
        <f>IF('INPUT DATA'!S31="","",'INPUT DATA'!S31)</f>
        <v/>
      </c>
      <c r="I85" t="str">
        <f>IF(H85="","",DATEDIF(H85,DATE(2026,6,8),"Y"))</f>
        <v/>
      </c>
      <c r="J85" t="str">
        <f>IF(H85="","",DATEDIF(H85,DATE(2026,6,8),"YM"))</f>
        <v/>
      </c>
      <c r="K85" t="str">
        <f>IF(H85="","",DATEDIF(H85,DATE(2027,4,8),"Y"))</f>
        <v/>
      </c>
      <c r="L85" t="str">
        <f>IF(H85="","",DATEDIF(H85,DATE(2027,4,8),"YM"))</f>
        <v/>
      </c>
      <c r="M85" t="str">
        <v>F</v>
      </c>
    </row>
    <row r="86" ht="15.75" customHeight="1">
      <c r="B86">
        <v>22</v>
      </c>
      <c r="C86" t="str">
        <f>IF('INPUT DATA'!Q32="","",'INPUT DATA'!Q32)</f>
        <v/>
      </c>
      <c r="F86" t="str">
        <f>IF('INPUT DATA'!R32="","",'INPUT DATA'!R32)</f>
        <v/>
      </c>
      <c r="H86" s="3" t="str">
        <f>IF('INPUT DATA'!S32="","",'INPUT DATA'!S32)</f>
        <v/>
      </c>
      <c r="I86" t="str">
        <f>IF(H86="","",DATEDIF(H86,DATE(2026,6,8),"Y"))</f>
        <v/>
      </c>
      <c r="J86" t="str">
        <f>IF(H86="","",DATEDIF(H86,DATE(2026,6,8),"YM"))</f>
        <v/>
      </c>
      <c r="K86" t="str">
        <f>IF(H86="","",DATEDIF(H86,DATE(2027,4,8),"Y"))</f>
        <v/>
      </c>
      <c r="L86" t="str">
        <f>IF(H86="","",DATEDIF(H86,DATE(2027,4,8),"YM"))</f>
        <v/>
      </c>
      <c r="M86" t="str">
        <v>F</v>
      </c>
    </row>
    <row r="87" ht="15.75" customHeight="1">
      <c r="B87">
        <v>23</v>
      </c>
      <c r="C87" t="str">
        <f>IF('INPUT DATA'!Q33="","",'INPUT DATA'!Q33)</f>
        <v/>
      </c>
      <c r="F87" t="str">
        <f>IF('INPUT DATA'!R33="","",'INPUT DATA'!R33)</f>
        <v/>
      </c>
      <c r="H87" s="3" t="str">
        <f>IF('INPUT DATA'!S33="","",'INPUT DATA'!S33)</f>
        <v/>
      </c>
      <c r="I87" t="str">
        <f>IF(H87="","",DATEDIF(H87,DATE(2026,6,8),"Y"))</f>
        <v/>
      </c>
      <c r="J87" t="str">
        <f>IF(H87="","",DATEDIF(H87,DATE(2026,6,8),"YM"))</f>
        <v/>
      </c>
      <c r="K87" t="str">
        <f>IF(H87="","",DATEDIF(H87,DATE(2027,4,8),"Y"))</f>
        <v/>
      </c>
      <c r="L87" t="str">
        <f>IF(H87="","",DATEDIF(H87,DATE(2027,4,8),"YM"))</f>
        <v/>
      </c>
      <c r="M87" t="str">
        <v>F</v>
      </c>
    </row>
    <row r="88" ht="15.75" customHeight="1">
      <c r="B88">
        <v>24</v>
      </c>
      <c r="C88" t="str">
        <f>IF('INPUT DATA'!Q34="","",'INPUT DATA'!Q34)</f>
        <v/>
      </c>
      <c r="F88" t="str">
        <f>IF('INPUT DATA'!R34="","",'INPUT DATA'!R34)</f>
        <v/>
      </c>
      <c r="H88" s="3" t="str">
        <f>IF('INPUT DATA'!S34="","",'INPUT DATA'!S34)</f>
        <v/>
      </c>
      <c r="I88" t="str">
        <f>IF(H88="","",DATEDIF(H88,DATE(2026,6,8),"Y"))</f>
        <v/>
      </c>
      <c r="J88" t="str">
        <f>IF(H88="","",DATEDIF(H88,DATE(2026,6,8),"YM"))</f>
        <v/>
      </c>
      <c r="K88" t="str">
        <f>IF(H88="","",DATEDIF(H88,DATE(2027,4,8),"Y"))</f>
        <v/>
      </c>
      <c r="L88" t="str">
        <f>IF(H88="","",DATEDIF(H88,DATE(2027,4,8),"YM"))</f>
        <v/>
      </c>
      <c r="M88" t="str">
        <v>F</v>
      </c>
    </row>
    <row r="89" ht="15.75" customHeight="1">
      <c r="B89">
        <v>25</v>
      </c>
      <c r="C89" t="str">
        <f>IF('INPUT DATA'!Q35="","",'INPUT DATA'!Q35)</f>
        <v/>
      </c>
      <c r="F89" t="str">
        <f>IF('INPUT DATA'!R35="","",'INPUT DATA'!R35)</f>
        <v/>
      </c>
      <c r="H89" s="3" t="str">
        <f>IF('INPUT DATA'!S35="","",'INPUT DATA'!S35)</f>
        <v/>
      </c>
      <c r="I89" t="str">
        <f>IF(H89="","",DATEDIF(H89,DATE(2026,6,8),"Y"))</f>
        <v/>
      </c>
      <c r="J89" t="str">
        <f>IF(H89="","",DATEDIF(H89,DATE(2026,6,8),"YM"))</f>
        <v/>
      </c>
      <c r="K89" t="str">
        <f>IF(H89="","",DATEDIF(H89,DATE(2027,4,8),"Y"))</f>
        <v/>
      </c>
      <c r="L89" t="str">
        <f>IF(H89="","",DATEDIF(H89,DATE(2027,4,8),"YM"))</f>
        <v/>
      </c>
      <c r="M89" t="str">
        <v>F</v>
      </c>
    </row>
    <row r="90" ht="15.75" customHeight="1">
      <c r="B90">
        <v>26</v>
      </c>
      <c r="C90" t="str">
        <f>IF('INPUT DATA'!Q36="","",'INPUT DATA'!Q36)</f>
        <v/>
      </c>
      <c r="F90" t="str">
        <f>IF('INPUT DATA'!R36="","",'INPUT DATA'!R36)</f>
        <v/>
      </c>
      <c r="H90" s="3" t="str">
        <f>IF('INPUT DATA'!S36="","",'INPUT DATA'!S36)</f>
        <v/>
      </c>
      <c r="I90" t="str">
        <f>IF(H90="","",DATEDIF(H90,DATE(2026,6,8),"Y"))</f>
        <v/>
      </c>
      <c r="J90" t="str">
        <f>IF(H90="","",DATEDIF(H90,DATE(2026,6,8),"YM"))</f>
        <v/>
      </c>
      <c r="K90" t="str">
        <f>IF(H90="","",DATEDIF(H90,DATE(2027,4,8),"Y"))</f>
        <v/>
      </c>
      <c r="L90" t="str">
        <f>IF(H90="","",DATEDIF(H90,DATE(2027,4,8),"YM"))</f>
        <v/>
      </c>
      <c r="M90" t="str">
        <v>F</v>
      </c>
    </row>
    <row r="91" ht="15.75" customHeight="1">
      <c r="B91">
        <v>27</v>
      </c>
      <c r="C91" t="str">
        <f>IF('INPUT DATA'!Q37="","",'INPUT DATA'!Q37)</f>
        <v/>
      </c>
      <c r="F91" t="str">
        <f>IF('INPUT DATA'!R37="","",'INPUT DATA'!R37)</f>
        <v/>
      </c>
      <c r="H91" s="3" t="str">
        <f>IF('INPUT DATA'!S37="","",'INPUT DATA'!S37)</f>
        <v/>
      </c>
      <c r="I91" t="str">
        <f>IF(H91="","",DATEDIF(H91,DATE(2026,6,8),"Y"))</f>
        <v/>
      </c>
      <c r="J91" t="str">
        <f>IF(H91="","",DATEDIF(H91,DATE(2026,6,8),"YM"))</f>
        <v/>
      </c>
      <c r="K91" t="str">
        <f>IF(H91="","",DATEDIF(H91,DATE(2027,4,8),"Y"))</f>
        <v/>
      </c>
      <c r="L91" t="str">
        <f>IF(H91="","",DATEDIF(H91,DATE(2027,4,8),"YM"))</f>
        <v/>
      </c>
      <c r="M91" t="str">
        <v>F</v>
      </c>
    </row>
    <row r="92" ht="15.75" customHeight="1">
      <c r="B92">
        <v>28</v>
      </c>
      <c r="C92" t="str">
        <f>IF('INPUT DATA'!Q38="","",'INPUT DATA'!Q38)</f>
        <v/>
      </c>
      <c r="F92" t="str">
        <f>IF('INPUT DATA'!R38="","",'INPUT DATA'!R38)</f>
        <v/>
      </c>
      <c r="H92" s="3" t="str">
        <f>IF('INPUT DATA'!S38="","",'INPUT DATA'!S38)</f>
        <v/>
      </c>
      <c r="I92" t="str">
        <f>IF(H92="","",DATEDIF(H92,DATE(2026,6,8),"Y"))</f>
        <v/>
      </c>
      <c r="J92" t="str">
        <f>IF(H92="","",DATEDIF(H92,DATE(2026,6,8),"YM"))</f>
        <v/>
      </c>
      <c r="K92" t="str">
        <f>IF(H92="","",DATEDIF(H92,DATE(2027,4,8),"Y"))</f>
        <v/>
      </c>
      <c r="L92" t="str">
        <f>IF(H92="","",DATEDIF(H92,DATE(2027,4,8),"YM"))</f>
        <v/>
      </c>
      <c r="M92" t="str">
        <v>F</v>
      </c>
    </row>
    <row r="93" ht="15.75" customHeight="1">
      <c r="B93">
        <v>29</v>
      </c>
      <c r="C93" t="str">
        <f>IF('INPUT DATA'!Q39="","",'INPUT DATA'!Q39)</f>
        <v/>
      </c>
      <c r="F93" t="str">
        <f>IF('INPUT DATA'!R39="","",'INPUT DATA'!R39)</f>
        <v/>
      </c>
      <c r="H93" s="3" t="str">
        <f>IF('INPUT DATA'!S39="","",'INPUT DATA'!S39)</f>
        <v/>
      </c>
      <c r="I93" t="str">
        <f>IF(H93="","",DATEDIF(H93,DATE(2026,6,8),"Y"))</f>
        <v/>
      </c>
      <c r="J93" t="str">
        <f>IF(H93="","",DATEDIF(H93,DATE(2026,6,8),"YM"))</f>
        <v/>
      </c>
      <c r="K93" t="str">
        <f>IF(H93="","",DATEDIF(H93,DATE(2027,4,8),"Y"))</f>
        <v/>
      </c>
      <c r="L93" t="str">
        <f>IF(H93="","",DATEDIF(H93,DATE(2027,4,8),"YM"))</f>
        <v/>
      </c>
      <c r="M93" t="str">
        <v>F</v>
      </c>
    </row>
    <row r="94" ht="15.75" customHeight="1">
      <c r="B94">
        <v>30</v>
      </c>
      <c r="C94" t="str">
        <f>IF('INPUT DATA'!Q40="","",'INPUT DATA'!Q40)</f>
        <v/>
      </c>
      <c r="F94" t="str">
        <f>IF('INPUT DATA'!R40="","",'INPUT DATA'!R40)</f>
        <v/>
      </c>
      <c r="H94" s="3" t="str">
        <f>IF('INPUT DATA'!S40="","",'INPUT DATA'!S40)</f>
        <v/>
      </c>
      <c r="I94" t="str">
        <f>IF(H94="","",DATEDIF(H94,DATE(2026,6,8),"Y"))</f>
        <v/>
      </c>
      <c r="J94" t="str">
        <f>IF(H94="","",DATEDIF(H94,DATE(2026,6,8),"YM"))</f>
        <v/>
      </c>
      <c r="K94" t="str">
        <f>IF(H94="","",DATEDIF(H94,DATE(2027,4,8),"Y"))</f>
        <v/>
      </c>
      <c r="L94" t="str">
        <f>IF(H94="","",DATEDIF(H94,DATE(2027,4,8),"YM"))</f>
        <v/>
      </c>
      <c r="M94" t="str">
        <v>F</v>
      </c>
    </row>
    <row r="95" ht="15.75" customHeight="1">
      <c r="B95">
        <v>31</v>
      </c>
      <c r="C95" t="str">
        <f>IF('INPUT DATA'!Q41="","",'INPUT DATA'!Q41)</f>
        <v/>
      </c>
      <c r="F95" t="str">
        <f>IF('INPUT DATA'!R41="","",'INPUT DATA'!R41)</f>
        <v/>
      </c>
      <c r="H95" s="3" t="str">
        <f>IF('INPUT DATA'!S41="","",'INPUT DATA'!S41)</f>
        <v/>
      </c>
      <c r="I95" t="str">
        <f>IF(H95="","",DATEDIF(H95,DATE(2026,6,8),"Y"))</f>
        <v/>
      </c>
      <c r="J95" t="str">
        <f>IF(H95="","",DATEDIF(H95,DATE(2026,6,8),"YM"))</f>
        <v/>
      </c>
      <c r="K95" t="str">
        <f>IF(H95="","",DATEDIF(H95,DATE(2027,4,8),"Y"))</f>
        <v/>
      </c>
      <c r="L95" t="str">
        <f>IF(H95="","",DATEDIF(H95,DATE(2027,4,8),"YM"))</f>
        <v/>
      </c>
      <c r="M95" t="str">
        <v>F</v>
      </c>
    </row>
    <row r="96" ht="15.75" customHeight="1">
      <c r="B96">
        <v>32</v>
      </c>
      <c r="C96" t="str">
        <f>IF('INPUT DATA'!Q42="","",'INPUT DATA'!Q42)</f>
        <v/>
      </c>
      <c r="F96" t="str">
        <f>IF('INPUT DATA'!R42="","",'INPUT DATA'!R42)</f>
        <v/>
      </c>
      <c r="H96" s="3" t="str">
        <f>IF('INPUT DATA'!S42="","",'INPUT DATA'!S42)</f>
        <v/>
      </c>
      <c r="I96" t="str">
        <f>IF(H96="","",DATEDIF(H96,DATE(2026,6,8),"Y"))</f>
        <v/>
      </c>
      <c r="J96" t="str">
        <f>IF(H96="","",DATEDIF(H96,DATE(2026,6,8),"YM"))</f>
        <v/>
      </c>
      <c r="K96" t="str">
        <f>IF(H96="","",DATEDIF(H96,DATE(2027,4,8),"Y"))</f>
        <v/>
      </c>
      <c r="L96" t="str">
        <f>IF(H96="","",DATEDIF(H96,DATE(2027,4,8),"YM"))</f>
        <v/>
      </c>
      <c r="M96" t="str">
        <v>F</v>
      </c>
    </row>
    <row r="97" ht="15.75" customHeight="1">
      <c r="B97">
        <v>33</v>
      </c>
      <c r="C97" t="str">
        <f>IF('INPUT DATA'!Q43="","",'INPUT DATA'!Q43)</f>
        <v/>
      </c>
      <c r="F97" t="str">
        <f>IF('INPUT DATA'!R43="","",'INPUT DATA'!R43)</f>
        <v/>
      </c>
      <c r="H97" s="3" t="str">
        <f>IF('INPUT DATA'!S43="","",'INPUT DATA'!S43)</f>
        <v/>
      </c>
      <c r="I97" t="str">
        <f>IF(H97="","",DATEDIF(H97,DATE(2026,6,8),"Y"))</f>
        <v/>
      </c>
      <c r="J97" t="str">
        <f>IF(H97="","",DATEDIF(H97,DATE(2026,6,8),"YM"))</f>
        <v/>
      </c>
      <c r="K97" t="str">
        <f>IF(H97="","",DATEDIF(H97,DATE(2027,4,8),"Y"))</f>
        <v/>
      </c>
      <c r="L97" t="str">
        <f>IF(H97="","",DATEDIF(H97,DATE(2027,4,8),"YM"))</f>
        <v/>
      </c>
      <c r="M97" t="str">
        <v>F</v>
      </c>
    </row>
    <row r="98" ht="15.75" customHeight="1">
      <c r="B98">
        <v>34</v>
      </c>
      <c r="C98" t="str">
        <f>IF('INPUT DATA'!Q44="","",'INPUT DATA'!Q44)</f>
        <v/>
      </c>
      <c r="F98" t="str">
        <f>IF('INPUT DATA'!R44="","",'INPUT DATA'!R44)</f>
        <v/>
      </c>
      <c r="H98" s="3" t="str">
        <f>IF('INPUT DATA'!S44="","",'INPUT DATA'!S44)</f>
        <v/>
      </c>
      <c r="I98" t="str">
        <f>IF(H98="","",DATEDIF(H98,DATE(2026,6,8),"Y"))</f>
        <v/>
      </c>
      <c r="J98" t="str">
        <f>IF(H98="","",DATEDIF(H98,DATE(2026,6,8),"YM"))</f>
        <v/>
      </c>
      <c r="K98" t="str">
        <f>IF(H98="","",DATEDIF(H98,DATE(2027,4,8),"Y"))</f>
        <v/>
      </c>
      <c r="L98" t="str">
        <f>IF(H98="","",DATEDIF(H98,DATE(2027,4,8),"YM"))</f>
        <v/>
      </c>
      <c r="M98" t="str">
        <v>F</v>
      </c>
    </row>
    <row r="99" ht="15.75" customHeight="1">
      <c r="B99">
        <v>35</v>
      </c>
      <c r="C99" t="str">
        <f>IF('INPUT DATA'!Q45="","",'INPUT DATA'!Q45)</f>
        <v/>
      </c>
      <c r="F99" t="str">
        <f>IF('INPUT DATA'!R45="","",'INPUT DATA'!R45)</f>
        <v/>
      </c>
      <c r="H99" s="3" t="str">
        <f>IF('INPUT DATA'!S45="","",'INPUT DATA'!S45)</f>
        <v/>
      </c>
      <c r="I99" t="str">
        <f>IF(H99="","",DATEDIF(H99,DATE(2026,6,8),"Y"))</f>
        <v/>
      </c>
      <c r="J99" t="str">
        <f>IF(H99="","",DATEDIF(H99,DATE(2026,6,8),"YM"))</f>
        <v/>
      </c>
      <c r="K99" t="str">
        <f>IF(H99="","",DATEDIF(H99,DATE(2027,4,8),"Y"))</f>
        <v/>
      </c>
      <c r="L99" t="str">
        <f>IF(H99="","",DATEDIF(H99,DATE(2027,4,8),"YM"))</f>
        <v/>
      </c>
      <c r="M99" t="str">
        <v>F</v>
      </c>
    </row>
    <row r="100" ht="15.75" customHeight="1">
      <c r="B100">
        <v>36</v>
      </c>
      <c r="C100" t="str">
        <f>IF('INPUT DATA'!Q46="","",'INPUT DATA'!Q46)</f>
        <v/>
      </c>
      <c r="F100" t="str">
        <f>IF('INPUT DATA'!R46="","",'INPUT DATA'!R46)</f>
        <v/>
      </c>
      <c r="H100" s="3" t="str">
        <f>IF('INPUT DATA'!S46="","",'INPUT DATA'!S46)</f>
        <v/>
      </c>
      <c r="I100" t="str">
        <f>IF(H100="","",DATEDIF(H100,DATE(2026,6,8),"Y"))</f>
        <v/>
      </c>
      <c r="J100" t="str">
        <f>IF(H100="","",DATEDIF(H100,DATE(2026,6,8),"YM"))</f>
        <v/>
      </c>
      <c r="K100" t="str">
        <f>IF(H100="","",DATEDIF(H100,DATE(2027,4,8),"Y"))</f>
        <v/>
      </c>
      <c r="L100" t="str">
        <f>IF(H100="","",DATEDIF(H100,DATE(2027,4,8),"YM"))</f>
        <v/>
      </c>
      <c r="M100" t="str">
        <v>F</v>
      </c>
    </row>
    <row r="101" ht="15.75" customHeight="1">
      <c r="B101">
        <v>37</v>
      </c>
      <c r="C101" t="str">
        <f>IF('INPUT DATA'!Q47="","",'INPUT DATA'!Q47)</f>
        <v/>
      </c>
      <c r="F101" t="str">
        <f>IF('INPUT DATA'!R47="","",'INPUT DATA'!R47)</f>
        <v/>
      </c>
      <c r="H101" s="3" t="str">
        <f>IF('INPUT DATA'!S47="","",'INPUT DATA'!S47)</f>
        <v/>
      </c>
      <c r="I101" t="str">
        <f>IF(H101="","",DATEDIF(H101,DATE(2026,6,8),"Y"))</f>
        <v/>
      </c>
      <c r="J101" t="str">
        <f>IF(H101="","",DATEDIF(H101,DATE(2026,6,8),"YM"))</f>
        <v/>
      </c>
      <c r="K101" t="str">
        <f>IF(H101="","",DATEDIF(H101,DATE(2027,4,8),"Y"))</f>
        <v/>
      </c>
      <c r="L101" t="str">
        <f>IF(H101="","",DATEDIF(H101,DATE(2027,4,8),"YM"))</f>
        <v/>
      </c>
      <c r="M101" t="str">
        <v>F</v>
      </c>
    </row>
    <row r="102" ht="15.75" customHeight="1">
      <c r="B102">
        <v>38</v>
      </c>
      <c r="C102" t="str">
        <f>IF('INPUT DATA'!Q48="","",'INPUT DATA'!Q48)</f>
        <v/>
      </c>
      <c r="F102" t="str">
        <f>IF('INPUT DATA'!R48="","",'INPUT DATA'!R48)</f>
        <v/>
      </c>
      <c r="H102" s="3" t="str">
        <f>IF('INPUT DATA'!S48="","",'INPUT DATA'!S48)</f>
        <v/>
      </c>
      <c r="I102" t="str">
        <f>IF(H102="","",DATEDIF(H102,DATE(2026,6,8),"Y"))</f>
        <v/>
      </c>
      <c r="J102" t="str">
        <f>IF(H102="","",DATEDIF(H102,DATE(2026,6,8),"YM"))</f>
        <v/>
      </c>
      <c r="K102" t="str">
        <f>IF(H102="","",DATEDIF(H102,DATE(2027,4,8),"Y"))</f>
        <v/>
      </c>
      <c r="L102" t="str">
        <f>IF(H102="","",DATEDIF(H102,DATE(2027,4,8),"YM"))</f>
        <v/>
      </c>
      <c r="M102" t="str">
        <v>F</v>
      </c>
    </row>
    <row r="103" ht="15.75" customHeight="1">
      <c r="B103">
        <v>39</v>
      </c>
      <c r="C103" t="str">
        <f>IF('INPUT DATA'!Q49="","",'INPUT DATA'!Q49)</f>
        <v/>
      </c>
      <c r="F103" t="str">
        <f>IF('INPUT DATA'!R49="","",'INPUT DATA'!R49)</f>
        <v/>
      </c>
      <c r="H103" s="3" t="str">
        <f>IF('INPUT DATA'!S49="","",'INPUT DATA'!S49)</f>
        <v/>
      </c>
      <c r="I103" t="str">
        <f>IF(H103="","",DATEDIF(H103,DATE(2026,6,8),"Y"))</f>
        <v/>
      </c>
      <c r="J103" t="str">
        <f>IF(H103="","",DATEDIF(H103,DATE(2026,6,8),"YM"))</f>
        <v/>
      </c>
      <c r="K103" t="str">
        <f>IF(H103="","",DATEDIF(H103,DATE(2027,4,8),"Y"))</f>
        <v/>
      </c>
      <c r="L103" t="str">
        <f>IF(H103="","",DATEDIF(H103,DATE(2027,4,8),"YM"))</f>
        <v/>
      </c>
      <c r="M103" t="str">
        <v>F</v>
      </c>
    </row>
    <row r="104" ht="15.75" customHeight="1">
      <c r="B104">
        <v>40</v>
      </c>
      <c r="C104" t="str">
        <f>IF('INPUT DATA'!Q50="","",'INPUT DATA'!Q50)</f>
        <v/>
      </c>
      <c r="F104" t="str">
        <f>IF('INPUT DATA'!R50="","",'INPUT DATA'!R50)</f>
        <v/>
      </c>
      <c r="H104" s="3" t="str">
        <f>IF('INPUT DATA'!S50="","",'INPUT DATA'!S50)</f>
        <v/>
      </c>
      <c r="I104" t="str">
        <f>IF(H104="","",DATEDIF(H104,DATE(2026,6,8),"Y"))</f>
        <v/>
      </c>
      <c r="J104" t="str">
        <f>IF(H104="","",DATEDIF(H104,DATE(2026,6,8),"YM"))</f>
        <v/>
      </c>
      <c r="K104" t="str">
        <f>IF(H104="","",DATEDIF(H104,DATE(2027,4,8),"Y"))</f>
        <v/>
      </c>
      <c r="L104" t="str">
        <f>IF(H104="","",DATEDIF(H104,DATE(2027,4,8),"YM"))</f>
        <v/>
      </c>
      <c r="M104" t="str">
        <v>F</v>
      </c>
    </row>
    <row r="105" ht="15.75" customHeight="1">
      <c r="B105">
        <v>41</v>
      </c>
      <c r="C105" t="str">
        <f>IF('INPUT DATA'!Q51="","",'INPUT DATA'!Q51)</f>
        <v/>
      </c>
      <c r="F105" t="str">
        <f>IF('INPUT DATA'!R51="","",'INPUT DATA'!R51)</f>
        <v/>
      </c>
      <c r="H105" s="3" t="str">
        <f>IF('INPUT DATA'!S51="","",'INPUT DATA'!S51)</f>
        <v/>
      </c>
      <c r="I105" t="str">
        <f>IF(H105="","",DATEDIF(H105,DATE(2026,6,8),"Y"))</f>
        <v/>
      </c>
      <c r="J105" t="str">
        <f>IF(H105="","",DATEDIF(H105,DATE(2026,6,8),"YM"))</f>
        <v/>
      </c>
      <c r="K105" t="str">
        <f>IF(H105="","",DATEDIF(H105,DATE(2027,4,8),"Y"))</f>
        <v/>
      </c>
      <c r="L105" t="str">
        <f>IF(H105="","",DATEDIF(H105,DATE(2027,4,8),"YM"))</f>
        <v/>
      </c>
      <c r="M105" t="str">
        <v>F</v>
      </c>
    </row>
    <row r="106" ht="15.75" customHeight="1">
      <c r="B106">
        <v>42</v>
      </c>
      <c r="C106" t="str">
        <f>IF('INPUT DATA'!Q52="","",'INPUT DATA'!Q52)</f>
        <v/>
      </c>
      <c r="F106" t="str">
        <f>IF('INPUT DATA'!R52="","",'INPUT DATA'!R52)</f>
        <v/>
      </c>
      <c r="H106" s="3" t="str">
        <f>IF('INPUT DATA'!S52="","",'INPUT DATA'!S52)</f>
        <v/>
      </c>
      <c r="I106" t="str">
        <f>IF(H106="","",DATEDIF(H106,DATE(2026,6,8),"Y"))</f>
        <v/>
      </c>
      <c r="J106" t="str">
        <f>IF(H106="","",DATEDIF(H106,DATE(2026,6,8),"YM"))</f>
        <v/>
      </c>
      <c r="K106" t="str">
        <f>IF(H106="","",DATEDIF(H106,DATE(2027,4,8),"Y"))</f>
        <v/>
      </c>
      <c r="L106" t="str">
        <f>IF(H106="","",DATEDIF(H106,DATE(2027,4,8),"YM"))</f>
        <v/>
      </c>
      <c r="M106" t="str">
        <v>F</v>
      </c>
    </row>
    <row r="107" ht="15.75" customHeight="1">
      <c r="B107">
        <v>43</v>
      </c>
      <c r="C107" t="str">
        <f>IF('INPUT DATA'!Q53="","",'INPUT DATA'!Q53)</f>
        <v/>
      </c>
      <c r="F107" t="str">
        <f>IF('INPUT DATA'!R53="","",'INPUT DATA'!R53)</f>
        <v/>
      </c>
      <c r="H107" s="3" t="str">
        <f>IF('INPUT DATA'!S53="","",'INPUT DATA'!S53)</f>
        <v/>
      </c>
      <c r="I107" t="str">
        <f>IF(H107="","",DATEDIF(H107,DATE(2026,6,8),"Y"))</f>
        <v/>
      </c>
      <c r="J107" t="str">
        <f>IF(H107="","",DATEDIF(H107,DATE(2026,6,8),"YM"))</f>
        <v/>
      </c>
      <c r="K107" t="str">
        <f>IF(H107="","",DATEDIF(H107,DATE(2027,4,8),"Y"))</f>
        <v/>
      </c>
      <c r="L107" t="str">
        <f>IF(H107="","",DATEDIF(H107,DATE(2027,4,8),"YM"))</f>
        <v/>
      </c>
      <c r="M107" t="str">
        <v>F</v>
      </c>
    </row>
    <row r="108" ht="15.75" customHeight="1">
      <c r="B108">
        <v>44</v>
      </c>
      <c r="C108" t="str">
        <f>IF('INPUT DATA'!Q54="","",'INPUT DATA'!Q54)</f>
        <v/>
      </c>
      <c r="F108" t="str">
        <f>IF('INPUT DATA'!R54="","",'INPUT DATA'!R54)</f>
        <v/>
      </c>
      <c r="H108" s="3" t="str">
        <f>IF('INPUT DATA'!S54="","",'INPUT DATA'!S54)</f>
        <v/>
      </c>
      <c r="I108" t="str">
        <f>IF(H108="","",DATEDIF(H108,DATE(2026,6,8),"Y"))</f>
        <v/>
      </c>
      <c r="J108" t="str">
        <f>IF(H108="","",DATEDIF(H108,DATE(2026,6,8),"YM"))</f>
        <v/>
      </c>
      <c r="K108" t="str">
        <f>IF(H108="","",DATEDIF(H108,DATE(2027,4,8),"Y"))</f>
        <v/>
      </c>
      <c r="L108" t="str">
        <f>IF(H108="","",DATEDIF(H108,DATE(2027,4,8),"YM"))</f>
        <v/>
      </c>
      <c r="M108" t="str">
        <v>F</v>
      </c>
    </row>
    <row r="109" ht="15.75" customHeight="1">
      <c r="B109">
        <v>45</v>
      </c>
      <c r="C109" t="str">
        <f>IF('INPUT DATA'!Q55="","",'INPUT DATA'!Q55)</f>
        <v/>
      </c>
      <c r="F109" t="str">
        <f>IF('INPUT DATA'!R55="","",'INPUT DATA'!R55)</f>
        <v/>
      </c>
      <c r="H109" s="3" t="str">
        <f>IF('INPUT DATA'!S55="","",'INPUT DATA'!S55)</f>
        <v/>
      </c>
      <c r="I109" t="str">
        <f>IF(H109="","",DATEDIF(H109,DATE(2026,6,8),"Y"))</f>
        <v/>
      </c>
      <c r="J109" t="str">
        <f>IF(H109="","",DATEDIF(H109,DATE(2026,6,8),"YM"))</f>
        <v/>
      </c>
      <c r="K109" t="str">
        <f>IF(H109="","",DATEDIF(H109,DATE(2027,4,8),"Y"))</f>
        <v/>
      </c>
      <c r="L109" t="str">
        <f>IF(H109="","",DATEDIF(H109,DATE(2027,4,8),"YM"))</f>
        <v/>
      </c>
      <c r="M109" t="str">
        <v>F</v>
      </c>
    </row>
    <row r="110" ht="15.75" customHeight="1">
      <c r="B110">
        <v>46</v>
      </c>
      <c r="C110" t="str">
        <f>IF('INPUT DATA'!Q56="","",'INPUT DATA'!Q56)</f>
        <v/>
      </c>
      <c r="F110" t="str">
        <f>IF('INPUT DATA'!R56="","",'INPUT DATA'!R56)</f>
        <v/>
      </c>
      <c r="H110" s="3" t="str">
        <f>IF('INPUT DATA'!S56="","",'INPUT DATA'!S56)</f>
        <v/>
      </c>
      <c r="I110" t="str">
        <f>IF(H110="","",DATEDIF(H110,DATE(2026,6,8),"Y"))</f>
        <v/>
      </c>
      <c r="J110" t="str">
        <f>IF(H110="","",DATEDIF(H110,DATE(2026,6,8),"YM"))</f>
        <v/>
      </c>
      <c r="K110" t="str">
        <f>IF(H110="","",DATEDIF(H110,DATE(2027,4,8),"Y"))</f>
        <v/>
      </c>
      <c r="L110" t="str">
        <f>IF(H110="","",DATEDIF(H110,DATE(2027,4,8),"YM"))</f>
        <v/>
      </c>
      <c r="M110" t="str">
        <v>F</v>
      </c>
    </row>
    <row r="111" ht="15.75" customHeight="1">
      <c r="B111">
        <v>47</v>
      </c>
      <c r="C111" t="str">
        <f>IF('INPUT DATA'!Q57="","",'INPUT DATA'!Q57)</f>
        <v/>
      </c>
      <c r="F111" t="str">
        <f>IF('INPUT DATA'!R57="","",'INPUT DATA'!R57)</f>
        <v/>
      </c>
      <c r="H111" s="3" t="str">
        <f>IF('INPUT DATA'!S57="","",'INPUT DATA'!S57)</f>
        <v/>
      </c>
      <c r="I111" t="str">
        <f>IF(H111="","",DATEDIF(H111,DATE(2026,6,8),"Y"))</f>
        <v/>
      </c>
      <c r="J111" t="str">
        <f>IF(H111="","",DATEDIF(H111,DATE(2026,6,8),"YM"))</f>
        <v/>
      </c>
      <c r="K111" t="str">
        <f>IF(H111="","",DATEDIF(H111,DATE(2027,4,8),"Y"))</f>
        <v/>
      </c>
      <c r="L111" t="str">
        <f>IF(H111="","",DATEDIF(H111,DATE(2027,4,8),"YM"))</f>
        <v/>
      </c>
      <c r="M111" t="str">
        <v>F</v>
      </c>
    </row>
    <row r="112" ht="15.75" customHeight="1">
      <c r="B112">
        <v>48</v>
      </c>
      <c r="C112" t="str">
        <f>IF('INPUT DATA'!Q58="","",'INPUT DATA'!Q58)</f>
        <v/>
      </c>
      <c r="F112" t="str">
        <f>IF('INPUT DATA'!R58="","",'INPUT DATA'!R58)</f>
        <v/>
      </c>
      <c r="H112" s="3" t="str">
        <f>IF('INPUT DATA'!S58="","",'INPUT DATA'!S58)</f>
        <v/>
      </c>
      <c r="I112" t="str">
        <f>IF(H112="","",DATEDIF(H112,DATE(2026,6,8),"Y"))</f>
        <v/>
      </c>
      <c r="J112" t="str">
        <f>IF(H112="","",DATEDIF(H112,DATE(2026,6,8),"YM"))</f>
        <v/>
      </c>
      <c r="K112" t="str">
        <f>IF(H112="","",DATEDIF(H112,DATE(2027,4,8),"Y"))</f>
        <v/>
      </c>
      <c r="L112" t="str">
        <f>IF(H112="","",DATEDIF(H112,DATE(2027,4,8),"YM"))</f>
        <v/>
      </c>
      <c r="M112" t="str">
        <v>F</v>
      </c>
    </row>
    <row r="113" ht="15.75" customHeight="1">
      <c r="B113">
        <v>49</v>
      </c>
      <c r="C113" t="str">
        <f>IF('INPUT DATA'!Q59="","",'INPUT DATA'!Q59)</f>
        <v/>
      </c>
      <c r="F113" t="str">
        <f>IF('INPUT DATA'!R59="","",'INPUT DATA'!R59)</f>
        <v/>
      </c>
      <c r="H113" s="3" t="str">
        <f>IF('INPUT DATA'!S59="","",'INPUT DATA'!S59)</f>
        <v/>
      </c>
      <c r="I113" t="str">
        <f>IF(H113="","",DATEDIF(H113,DATE(2026,6,8),"Y"))</f>
        <v/>
      </c>
      <c r="J113" t="str">
        <f>IF(H113="","",DATEDIF(H113,DATE(2026,6,8),"YM"))</f>
        <v/>
      </c>
      <c r="K113" t="str">
        <f>IF(H113="","",DATEDIF(H113,DATE(2027,4,8),"Y"))</f>
        <v/>
      </c>
      <c r="L113" t="str">
        <f>IF(H113="","",DATEDIF(H113,DATE(2027,4,8),"YM"))</f>
        <v/>
      </c>
      <c r="M113" t="str">
        <v>F</v>
      </c>
    </row>
    <row r="114" ht="15.75" customHeight="1">
      <c r="B114">
        <v>50</v>
      </c>
      <c r="C114" t="str">
        <f>IF('INPUT DATA'!Q60="","",'INPUT DATA'!Q60)</f>
        <v/>
      </c>
      <c r="F114" t="str">
        <f>IF('INPUT DATA'!R60="","",'INPUT DATA'!R60)</f>
        <v/>
      </c>
      <c r="H114" s="3" t="str">
        <f>IF('INPUT DATA'!S60="","",'INPUT DATA'!S60)</f>
        <v/>
      </c>
      <c r="I114" t="str">
        <f>IF(H114="","",DATEDIF(H114,DATE(2026,6,8),"Y"))</f>
        <v/>
      </c>
      <c r="J114" t="str">
        <f>IF(H114="","",DATEDIF(H114,DATE(2026,6,8),"YM"))</f>
        <v/>
      </c>
      <c r="K114" t="str">
        <f>IF(H114="","",DATEDIF(H114,DATE(2027,4,8),"Y"))</f>
        <v/>
      </c>
      <c r="L114" t="str">
        <f>IF(H114="","",DATEDIF(H114,DATE(2027,4,8),"YM"))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pageMargins left="0.7" right="0.7" top="0.75" bottom="0.75" header="0" footer="0"/>
  <ignoredErrors>
    <ignoredError numberStoredAsText="1" sqref="A1:U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75"/>
    <col min="2" max="2" customWidth="1" width="3.75"/>
    <col min="3" max="3" customWidth="1" width="13.13"/>
    <col min="4" max="4" customWidth="1" width="12.5"/>
    <col min="5" max="5" customWidth="1" width="16.5"/>
    <col min="6" max="6" customWidth="1" width="18.5"/>
    <col min="7" max="7" customWidth="1" width="6"/>
    <col min="8" max="8" customWidth="1" width="16"/>
    <col min="9" max="9" customWidth="1" width="7.75"/>
    <col min="10" max="10" customWidth="1" width="7.75"/>
    <col min="11" max="11" customWidth="1" width="7.75"/>
    <col min="12" max="12" customWidth="1" width="7.75"/>
    <col min="13" max="13" customWidth="1" width="5.13"/>
    <col min="14" max="14" customWidth="1" width="18.75"/>
    <col min="15" max="15" customWidth="1" width="18.75"/>
    <col min="16" max="16" customWidth="1" width="18.75"/>
    <col min="17" max="17" customWidth="1" width="18.75"/>
    <col min="18" max="18" customWidth="1" width="18.75"/>
    <col min="19" max="19" customWidth="1" width="18.75"/>
    <col min="20" max="20" customWidth="1" width="3.75"/>
    <col min="21" max="21" customWidth="1" width="12.5"/>
  </cols>
  <sheetData>
    <row r="1" ht="15.75" customHeight="1">
      <c r="A1" t="str">
        <v>CLASS SUMMARY</v>
      </c>
    </row>
    <row r="2" ht="15.75" customHeight="1"/>
    <row r="3" ht="15.75" customHeight="1"/>
    <row r="4" ht="15.75" customHeight="1"/>
    <row r="5" ht="15.75" customHeight="1">
      <c r="D5" t="str">
        <v>REGION</v>
      </c>
      <c r="E5" t="str">
        <f>IF('INPUT DATA'!F10="","",'INPUT DATA'!F10)</f>
        <v/>
      </c>
      <c r="L5" t="str">
        <v>DIVISION</v>
      </c>
      <c r="M5" t="str">
        <f>IF('INPUT DATA'!F11="","",'INPUT DATA'!F11)</f>
        <v/>
      </c>
    </row>
    <row r="6" ht="15.75" customHeight="1">
      <c r="D6" t="str">
        <v>SCHOOL NAME</v>
      </c>
      <c r="E6" t="str">
        <f>IF('INPUT DATA'!F16="","",'INPUT DATA'!F16)</f>
        <v/>
      </c>
      <c r="L6" t="str">
        <v>SCHOOL ID</v>
      </c>
      <c r="M6" t="str">
        <f>IF('INPUT DATA'!F15="","",'INPUT DATA'!F15)</f>
        <v/>
      </c>
      <c r="Q6" t="str">
        <v>SCHOOL YEAR</v>
      </c>
      <c r="R6" t="str">
        <f>IF('INPUT DATA'!F18="","",'INPUT DATA'!F18)</f>
        <v/>
      </c>
    </row>
    <row r="7" ht="15.75" customHeight="1"/>
    <row r="8" ht="15.75" customHeight="1"/>
    <row r="9" ht="15.75" customHeight="1">
      <c r="B9" t="str">
        <v>SECOND TERM</v>
      </c>
      <c r="F9" t="str">
        <v>GRADE LEVEL</v>
      </c>
      <c r="G9" t="str">
        <f>IF('INPUT DATA'!F27="","",'INPUT DATA'!F27)</f>
        <v/>
      </c>
      <c r="O9" t="str">
        <v>ADVISER</v>
      </c>
      <c r="P9" t="str">
        <f>IF('INPUT DATA'!F26="","",'INPUT DATA'!F26)</f>
        <v/>
      </c>
    </row>
    <row r="10" ht="15.75" customHeight="1">
      <c r="F10" t="str">
        <v>SECTION</v>
      </c>
      <c r="G10" t="str">
        <f>IF('INPUT DATA'!F28="","",'INPUT DATA'!F28)</f>
        <v/>
      </c>
    </row>
    <row r="11" ht="15.75" customHeight="1">
      <c r="B11" t="str">
        <v>LEARNERS' NAMES</v>
      </c>
      <c r="F11" t="str">
        <v>LRN</v>
      </c>
      <c r="H11" t="str">
        <v>Date of Birth</v>
      </c>
      <c r="I11" t="str">
        <v>Age (BoSY)</v>
      </c>
      <c r="K11" t="str">
        <v>Age (EoSY)</v>
      </c>
      <c r="M11" t="str">
        <v>Sex</v>
      </c>
      <c r="N11" t="str">
        <v>What Your Child Can Do</v>
      </c>
      <c r="Q11" t="str">
        <v>What Your Child Is Learning To Improve</v>
      </c>
    </row>
    <row r="12" ht="15.75" customHeight="1">
      <c r="I12" t="str">
        <v>Years</v>
      </c>
      <c r="J12" t="str">
        <v>Months</v>
      </c>
      <c r="K12" t="str">
        <v>Years</v>
      </c>
      <c r="L12" t="str">
        <v>Months</v>
      </c>
      <c r="N12" t="str">
        <v xml:space="preserve"> (Mga Nagagawa)</v>
      </c>
      <c r="Q12" t="str">
        <v xml:space="preserve"> (Dapat Linangin)</v>
      </c>
    </row>
    <row r="13" ht="15.75" customHeight="1">
      <c r="B13" t="str">
        <v>MALE</v>
      </c>
    </row>
    <row r="14" ht="15.75" customHeight="1">
      <c r="B14">
        <v>1</v>
      </c>
      <c r="C14" t="str">
        <f>IF('INPUT DATA'!L11="","",'INPUT DATA'!L11)</f>
        <v>sample</v>
      </c>
      <c r="F14" s="1">
        <f>IF('INPUT DATA'!M11="","",'INPUT DATA'!M11)</f>
        <v>1234566776</v>
      </c>
      <c r="H14" s="3">
        <f>IF('INPUT DATA'!N11="","",'INPUT DATA'!N11)</f>
        <v>43590</v>
      </c>
      <c r="I14">
        <f>IF(H14="","",DATEDIF(H14,DATE(2026,6,8),"Y"))</f>
        <v>7</v>
      </c>
      <c r="J14">
        <f>IF(H14="","",DATEDIF(H14,DATE(2026,6,8),"YM"))</f>
        <v>1</v>
      </c>
      <c r="K14">
        <f>IF(H14="","",DATEDIF(H14,DATE(2027,4,8),"Y"))</f>
        <v>7</v>
      </c>
      <c r="L14">
        <f>IF(H14="","",DATEDIF(H14,DATE(2027,4,8),"YM"))</f>
        <v>11</v>
      </c>
      <c r="M14" t="str">
        <v>M</v>
      </c>
    </row>
    <row r="15" ht="15.75" customHeight="1">
      <c r="B15">
        <v>2</v>
      </c>
      <c r="C15" t="str">
        <f>IF('INPUT DATA'!L12="","",'INPUT DATA'!L12)</f>
        <v/>
      </c>
      <c r="F15" t="str">
        <f>IF('INPUT DATA'!M12="","",'INPUT DATA'!M12)</f>
        <v/>
      </c>
      <c r="H15" s="3" t="str">
        <f>IF('INPUT DATA'!N12="","",'INPUT DATA'!N12)</f>
        <v/>
      </c>
      <c r="I15" t="str">
        <f>IF(H15="","",DATEDIF(H15,DATE(2026,6,8),"Y"))</f>
        <v/>
      </c>
      <c r="J15" t="str">
        <f>IF(H15="","",DATEDIF(H15,DATE(2026,6,8),"YM"))</f>
        <v/>
      </c>
      <c r="K15" t="str">
        <f>IF(H15="","",DATEDIF(H15,DATE(2027,4,8),"Y"))</f>
        <v/>
      </c>
      <c r="L15" t="str">
        <f>IF(H15="","",DATEDIF(H15,DATE(2027,4,8),"YM"))</f>
        <v/>
      </c>
      <c r="M15" t="str">
        <v>M</v>
      </c>
    </row>
    <row r="16" ht="15.75" customHeight="1">
      <c r="B16">
        <v>3</v>
      </c>
      <c r="C16" t="str">
        <f>IF('INPUT DATA'!L13="","",'INPUT DATA'!L13)</f>
        <v/>
      </c>
      <c r="F16" t="str">
        <f>IF('INPUT DATA'!M13="","",'INPUT DATA'!M13)</f>
        <v/>
      </c>
      <c r="H16" s="3" t="str">
        <f>IF('INPUT DATA'!N13="","",'INPUT DATA'!N13)</f>
        <v/>
      </c>
      <c r="I16" t="str">
        <f>IF(H16="","",DATEDIF(H16,DATE(2026,6,8),"Y"))</f>
        <v/>
      </c>
      <c r="J16" t="str">
        <f>IF(H16="","",DATEDIF(H16,DATE(2026,6,8),"YM"))</f>
        <v/>
      </c>
      <c r="K16" t="str">
        <f>IF(H16="","",DATEDIF(H16,DATE(2027,4,8),"Y"))</f>
        <v/>
      </c>
      <c r="L16" t="str">
        <f>IF(H16="","",DATEDIF(H16,DATE(2027,4,8),"YM"))</f>
        <v/>
      </c>
      <c r="M16" t="str">
        <v>M</v>
      </c>
    </row>
    <row r="17" ht="15.75" customHeight="1">
      <c r="B17">
        <v>4</v>
      </c>
      <c r="C17" t="str">
        <f>IF('INPUT DATA'!L14="","",'INPUT DATA'!L14)</f>
        <v/>
      </c>
      <c r="F17" t="str">
        <f>IF('INPUT DATA'!M14="","",'INPUT DATA'!M14)</f>
        <v/>
      </c>
      <c r="H17" s="3" t="str">
        <f>IF('INPUT DATA'!N14="","",'INPUT DATA'!N14)</f>
        <v/>
      </c>
      <c r="I17" t="str">
        <f>IF(H17="","",DATEDIF(H17,DATE(2026,6,8),"Y"))</f>
        <v/>
      </c>
      <c r="J17" t="str">
        <f>IF(H17="","",DATEDIF(H17,DATE(2026,6,8),"YM"))</f>
        <v/>
      </c>
      <c r="K17" t="str">
        <f>IF(H17="","",DATEDIF(H17,DATE(2027,4,8),"Y"))</f>
        <v/>
      </c>
      <c r="L17" t="str">
        <f>IF(H17="","",DATEDIF(H17,DATE(2027,4,8),"YM"))</f>
        <v/>
      </c>
      <c r="M17" t="str">
        <v>M</v>
      </c>
    </row>
    <row r="18" ht="15.75" customHeight="1">
      <c r="B18">
        <v>5</v>
      </c>
      <c r="C18" t="str">
        <f>IF('INPUT DATA'!L15="","",'INPUT DATA'!L15)</f>
        <v/>
      </c>
      <c r="F18" t="str">
        <f>IF('INPUT DATA'!M15="","",'INPUT DATA'!M15)</f>
        <v/>
      </c>
      <c r="H18" s="3" t="str">
        <f>IF('INPUT DATA'!N15="","",'INPUT DATA'!N15)</f>
        <v/>
      </c>
      <c r="I18" t="str">
        <f>IF(H18="","",DATEDIF(H18,DATE(2026,6,8),"Y"))</f>
        <v/>
      </c>
      <c r="J18" t="str">
        <f>IF(H18="","",DATEDIF(H18,DATE(2026,6,8),"YM"))</f>
        <v/>
      </c>
      <c r="K18" t="str">
        <f>IF(H18="","",DATEDIF(H18,DATE(2027,4,8),"Y"))</f>
        <v/>
      </c>
      <c r="L18" t="str">
        <f>IF(H18="","",DATEDIF(H18,DATE(2027,4,8),"YM"))</f>
        <v/>
      </c>
      <c r="M18" t="str">
        <v>M</v>
      </c>
    </row>
    <row r="19" ht="15.75" customHeight="1">
      <c r="B19">
        <v>6</v>
      </c>
      <c r="C19" t="str">
        <f>IF('INPUT DATA'!L16="","",'INPUT DATA'!L16)</f>
        <v/>
      </c>
      <c r="F19" t="str">
        <f>IF('INPUT DATA'!M16="","",'INPUT DATA'!M16)</f>
        <v/>
      </c>
      <c r="H19" s="3" t="str">
        <f>IF('INPUT DATA'!N16="","",'INPUT DATA'!N16)</f>
        <v/>
      </c>
      <c r="I19" t="str">
        <f>IF(H19="","",DATEDIF(H19,DATE(2026,6,8),"Y"))</f>
        <v/>
      </c>
      <c r="J19" t="str">
        <f>IF(H19="","",DATEDIF(H19,DATE(2026,6,8),"YM"))</f>
        <v/>
      </c>
      <c r="K19" t="str">
        <f>IF(H19="","",DATEDIF(H19,DATE(2027,4,8),"Y"))</f>
        <v/>
      </c>
      <c r="L19" t="str">
        <f>IF(H19="","",DATEDIF(H19,DATE(2027,4,8),"YM"))</f>
        <v/>
      </c>
      <c r="M19" t="str">
        <v>M</v>
      </c>
    </row>
    <row r="20" ht="15.75" customHeight="1">
      <c r="B20">
        <v>7</v>
      </c>
      <c r="C20" t="str">
        <f>IF('INPUT DATA'!L17="","",'INPUT DATA'!L17)</f>
        <v/>
      </c>
      <c r="F20" t="str">
        <f>IF('INPUT DATA'!M17="","",'INPUT DATA'!M17)</f>
        <v/>
      </c>
      <c r="H20" s="3" t="str">
        <f>IF('INPUT DATA'!N17="","",'INPUT DATA'!N17)</f>
        <v/>
      </c>
      <c r="I20" t="str">
        <f>IF(H20="","",DATEDIF(H20,DATE(2026,6,8),"Y"))</f>
        <v/>
      </c>
      <c r="J20" t="str">
        <f>IF(H20="","",DATEDIF(H20,DATE(2026,6,8),"YM"))</f>
        <v/>
      </c>
      <c r="K20" t="str">
        <f>IF(H20="","",DATEDIF(H20,DATE(2027,4,8),"Y"))</f>
        <v/>
      </c>
      <c r="L20" t="str">
        <f>IF(H20="","",DATEDIF(H20,DATE(2027,4,8),"YM"))</f>
        <v/>
      </c>
      <c r="M20" t="str">
        <v>M</v>
      </c>
    </row>
    <row r="21" ht="15.75" customHeight="1">
      <c r="B21">
        <v>8</v>
      </c>
      <c r="C21" t="str">
        <f>IF('INPUT DATA'!L18="","",'INPUT DATA'!L18)</f>
        <v/>
      </c>
      <c r="F21" t="str">
        <f>IF('INPUT DATA'!M18="","",'INPUT DATA'!M18)</f>
        <v/>
      </c>
      <c r="H21" s="3" t="str">
        <f>IF('INPUT DATA'!N18="","",'INPUT DATA'!N18)</f>
        <v/>
      </c>
      <c r="I21" t="str">
        <f>IF(H21="","",DATEDIF(H21,DATE(2026,6,8),"Y"))</f>
        <v/>
      </c>
      <c r="J21" t="str">
        <f>IF(H21="","",DATEDIF(H21,DATE(2026,6,8),"YM"))</f>
        <v/>
      </c>
      <c r="K21" t="str">
        <f>IF(H21="","",DATEDIF(H21,DATE(2027,4,8),"Y"))</f>
        <v/>
      </c>
      <c r="L21" t="str">
        <f>IF(H21="","",DATEDIF(H21,DATE(2027,4,8),"YM"))</f>
        <v/>
      </c>
      <c r="M21" t="str">
        <v>M</v>
      </c>
    </row>
    <row r="22" ht="15.75" customHeight="1">
      <c r="B22">
        <v>9</v>
      </c>
      <c r="C22" t="str">
        <f>IF('INPUT DATA'!L19="","",'INPUT DATA'!L19)</f>
        <v/>
      </c>
      <c r="F22" t="str">
        <f>IF('INPUT DATA'!M19="","",'INPUT DATA'!M19)</f>
        <v/>
      </c>
      <c r="H22" s="3" t="str">
        <f>IF('INPUT DATA'!N19="","",'INPUT DATA'!N19)</f>
        <v/>
      </c>
      <c r="I22" t="str">
        <f>IF(H22="","",DATEDIF(H22,DATE(2026,6,8),"Y"))</f>
        <v/>
      </c>
      <c r="J22" t="str">
        <f>IF(H22="","",DATEDIF(H22,DATE(2026,6,8),"YM"))</f>
        <v/>
      </c>
      <c r="K22" t="str">
        <f>IF(H22="","",DATEDIF(H22,DATE(2027,4,8),"Y"))</f>
        <v/>
      </c>
      <c r="L22" t="str">
        <f>IF(H22="","",DATEDIF(H22,DATE(2027,4,8),"YM"))</f>
        <v/>
      </c>
      <c r="M22" t="str">
        <v>M</v>
      </c>
    </row>
    <row r="23" ht="15.75" customHeight="1">
      <c r="B23">
        <v>10</v>
      </c>
      <c r="C23" t="str">
        <f>IF('INPUT DATA'!L20="","",'INPUT DATA'!L20)</f>
        <v/>
      </c>
      <c r="F23" t="str">
        <f>IF('INPUT DATA'!M20="","",'INPUT DATA'!M20)</f>
        <v/>
      </c>
      <c r="H23" s="3" t="str">
        <f>IF('INPUT DATA'!N20="","",'INPUT DATA'!N20)</f>
        <v/>
      </c>
      <c r="I23" t="str">
        <f>IF(H23="","",DATEDIF(H23,DATE(2026,6,8),"Y"))</f>
        <v/>
      </c>
      <c r="J23" t="str">
        <f>IF(H23="","",DATEDIF(H23,DATE(2026,6,8),"YM"))</f>
        <v/>
      </c>
      <c r="K23" t="str">
        <f>IF(H23="","",DATEDIF(H23,DATE(2027,4,8),"Y"))</f>
        <v/>
      </c>
      <c r="L23" t="str">
        <f>IF(H23="","",DATEDIF(H23,DATE(2027,4,8),"YM"))</f>
        <v/>
      </c>
      <c r="M23" t="str">
        <v>M</v>
      </c>
    </row>
    <row r="24" ht="15.75" customHeight="1">
      <c r="B24">
        <v>11</v>
      </c>
      <c r="C24" t="str">
        <f>IF('INPUT DATA'!L21="","",'INPUT DATA'!L21)</f>
        <v/>
      </c>
      <c r="F24" t="str">
        <f>IF('INPUT DATA'!M21="","",'INPUT DATA'!M21)</f>
        <v/>
      </c>
      <c r="H24" s="3" t="str">
        <f>IF('INPUT DATA'!N21="","",'INPUT DATA'!N21)</f>
        <v/>
      </c>
      <c r="I24" t="str">
        <f>IF(H24="","",DATEDIF(H24,DATE(2026,6,8),"Y"))</f>
        <v/>
      </c>
      <c r="J24" t="str">
        <f>IF(H24="","",DATEDIF(H24,DATE(2026,6,8),"YM"))</f>
        <v/>
      </c>
      <c r="K24" t="str">
        <f>IF(H24="","",DATEDIF(H24,DATE(2027,4,8),"Y"))</f>
        <v/>
      </c>
      <c r="L24" t="str">
        <f>IF(H24="","",DATEDIF(H24,DATE(2027,4,8),"YM"))</f>
        <v/>
      </c>
      <c r="M24" t="str">
        <v>M</v>
      </c>
    </row>
    <row r="25" ht="15.75" customHeight="1">
      <c r="B25">
        <v>12</v>
      </c>
      <c r="C25" t="str">
        <f>IF('INPUT DATA'!L22="","",'INPUT DATA'!L22)</f>
        <v/>
      </c>
      <c r="F25" t="str">
        <f>IF('INPUT DATA'!M22="","",'INPUT DATA'!M22)</f>
        <v/>
      </c>
      <c r="H25" s="3" t="str">
        <f>IF('INPUT DATA'!N22="","",'INPUT DATA'!N22)</f>
        <v/>
      </c>
      <c r="I25" t="str">
        <f>IF(H25="","",DATEDIF(H25,DATE(2026,6,8),"Y"))</f>
        <v/>
      </c>
      <c r="J25" t="str">
        <f>IF(H25="","",DATEDIF(H25,DATE(2026,6,8),"YM"))</f>
        <v/>
      </c>
      <c r="K25" t="str">
        <f>IF(H25="","",DATEDIF(H25,DATE(2027,4,8),"Y"))</f>
        <v/>
      </c>
      <c r="L25" t="str">
        <f>IF(H25="","",DATEDIF(H25,DATE(2027,4,8),"YM"))</f>
        <v/>
      </c>
      <c r="M25" t="str">
        <v>M</v>
      </c>
    </row>
    <row r="26" ht="15.75" customHeight="1">
      <c r="B26">
        <v>13</v>
      </c>
      <c r="C26" t="str">
        <f>IF('INPUT DATA'!L23="","",'INPUT DATA'!L23)</f>
        <v/>
      </c>
      <c r="F26" t="str">
        <f>IF('INPUT DATA'!M23="","",'INPUT DATA'!M23)</f>
        <v/>
      </c>
      <c r="H26" s="3" t="str">
        <f>IF('INPUT DATA'!N23="","",'INPUT DATA'!N23)</f>
        <v/>
      </c>
      <c r="I26" t="str">
        <f>IF(H26="","",DATEDIF(H26,DATE(2026,6,8),"Y"))</f>
        <v/>
      </c>
      <c r="J26" t="str">
        <f>IF(H26="","",DATEDIF(H26,DATE(2026,6,8),"YM"))</f>
        <v/>
      </c>
      <c r="K26" t="str">
        <f>IF(H26="","",DATEDIF(H26,DATE(2027,4,8),"Y"))</f>
        <v/>
      </c>
      <c r="L26" t="str">
        <f>IF(H26="","",DATEDIF(H26,DATE(2027,4,8),"YM"))</f>
        <v/>
      </c>
      <c r="M26" t="str">
        <v>M</v>
      </c>
    </row>
    <row r="27" ht="15.75" customHeight="1">
      <c r="B27">
        <v>14</v>
      </c>
      <c r="C27" t="str">
        <f>IF('INPUT DATA'!L24="","",'INPUT DATA'!L24)</f>
        <v/>
      </c>
      <c r="F27" t="str">
        <f>IF('INPUT DATA'!M24="","",'INPUT DATA'!M24)</f>
        <v/>
      </c>
      <c r="H27" s="3" t="str">
        <f>IF('INPUT DATA'!N24="","",'INPUT DATA'!N24)</f>
        <v/>
      </c>
      <c r="I27" t="str">
        <f>IF(H27="","",DATEDIF(H27,DATE(2026,6,8),"Y"))</f>
        <v/>
      </c>
      <c r="J27" t="str">
        <f>IF(H27="","",DATEDIF(H27,DATE(2026,6,8),"YM"))</f>
        <v/>
      </c>
      <c r="K27" t="str">
        <f>IF(H27="","",DATEDIF(H27,DATE(2027,4,8),"Y"))</f>
        <v/>
      </c>
      <c r="L27" t="str">
        <f>IF(H27="","",DATEDIF(H27,DATE(2027,4,8),"YM"))</f>
        <v/>
      </c>
      <c r="M27" t="str">
        <v>M</v>
      </c>
    </row>
    <row r="28" ht="15.75" customHeight="1">
      <c r="B28">
        <v>15</v>
      </c>
      <c r="C28" t="str">
        <f>IF('INPUT DATA'!L25="","",'INPUT DATA'!L25)</f>
        <v/>
      </c>
      <c r="F28" t="str">
        <f>IF('INPUT DATA'!M25="","",'INPUT DATA'!M25)</f>
        <v/>
      </c>
      <c r="H28" s="3" t="str">
        <f>IF('INPUT DATA'!N25="","",'INPUT DATA'!N25)</f>
        <v/>
      </c>
      <c r="I28" t="str">
        <f>IF(H28="","",DATEDIF(H28,DATE(2026,6,8),"Y"))</f>
        <v/>
      </c>
      <c r="J28" t="str">
        <f>IF(H28="","",DATEDIF(H28,DATE(2026,6,8),"YM"))</f>
        <v/>
      </c>
      <c r="K28" t="str">
        <f>IF(H28="","",DATEDIF(H28,DATE(2027,4,8),"Y"))</f>
        <v/>
      </c>
      <c r="L28" t="str">
        <f>IF(H28="","",DATEDIF(H28,DATE(2027,4,8),"YM"))</f>
        <v/>
      </c>
      <c r="M28" t="str">
        <v>M</v>
      </c>
    </row>
    <row r="29" ht="15.75" customHeight="1">
      <c r="B29">
        <v>16</v>
      </c>
      <c r="C29" t="str">
        <f>IF('INPUT DATA'!L26="","",'INPUT DATA'!L26)</f>
        <v/>
      </c>
      <c r="F29" t="str">
        <f>IF('INPUT DATA'!M26="","",'INPUT DATA'!M26)</f>
        <v/>
      </c>
      <c r="H29" s="3" t="str">
        <f>IF('INPUT DATA'!N26="","",'INPUT DATA'!N26)</f>
        <v/>
      </c>
      <c r="I29" t="str">
        <f>IF(H29="","",DATEDIF(H29,DATE(2026,6,8),"Y"))</f>
        <v/>
      </c>
      <c r="J29" t="str">
        <f>IF(H29="","",DATEDIF(H29,DATE(2026,6,8),"YM"))</f>
        <v/>
      </c>
      <c r="K29" t="str">
        <f>IF(H29="","",DATEDIF(H29,DATE(2027,4,8),"Y"))</f>
        <v/>
      </c>
      <c r="L29" t="str">
        <f>IF(H29="","",DATEDIF(H29,DATE(2027,4,8),"YM"))</f>
        <v/>
      </c>
      <c r="M29" t="str">
        <v>M</v>
      </c>
    </row>
    <row r="30" ht="15.75" customHeight="1">
      <c r="B30">
        <v>17</v>
      </c>
      <c r="C30" t="str">
        <f>IF('INPUT DATA'!L27="","",'INPUT DATA'!L27)</f>
        <v/>
      </c>
      <c r="F30" t="str">
        <f>IF('INPUT DATA'!M27="","",'INPUT DATA'!M27)</f>
        <v/>
      </c>
      <c r="H30" s="3" t="str">
        <f>IF('INPUT DATA'!N27="","",'INPUT DATA'!N27)</f>
        <v/>
      </c>
      <c r="I30" t="str">
        <f>IF(H30="","",DATEDIF(H30,DATE(2026,6,8),"Y"))</f>
        <v/>
      </c>
      <c r="J30" t="str">
        <f>IF(H30="","",DATEDIF(H30,DATE(2026,6,8),"YM"))</f>
        <v/>
      </c>
      <c r="K30" t="str">
        <f>IF(H30="","",DATEDIF(H30,DATE(2027,4,8),"Y"))</f>
        <v/>
      </c>
      <c r="L30" t="str">
        <f>IF(H30="","",DATEDIF(H30,DATE(2027,4,8),"YM"))</f>
        <v/>
      </c>
      <c r="M30" t="str">
        <v>M</v>
      </c>
    </row>
    <row r="31" ht="15.75" customHeight="1">
      <c r="B31">
        <v>18</v>
      </c>
      <c r="C31" t="str">
        <f>IF('INPUT DATA'!L28="","",'INPUT DATA'!L28)</f>
        <v/>
      </c>
      <c r="F31" t="str">
        <f>IF('INPUT DATA'!M28="","",'INPUT DATA'!M28)</f>
        <v/>
      </c>
      <c r="H31" s="3" t="str">
        <f>IF('INPUT DATA'!N28="","",'INPUT DATA'!N28)</f>
        <v/>
      </c>
      <c r="I31" t="str">
        <f>IF(H31="","",DATEDIF(H31,DATE(2026,6,8),"Y"))</f>
        <v/>
      </c>
      <c r="J31" t="str">
        <f>IF(H31="","",DATEDIF(H31,DATE(2026,6,8),"YM"))</f>
        <v/>
      </c>
      <c r="K31" t="str">
        <f>IF(H31="","",DATEDIF(H31,DATE(2027,4,8),"Y"))</f>
        <v/>
      </c>
      <c r="L31" t="str">
        <f>IF(H31="","",DATEDIF(H31,DATE(2027,4,8),"YM"))</f>
        <v/>
      </c>
      <c r="M31" t="str">
        <v>M</v>
      </c>
    </row>
    <row r="32" ht="15.75" customHeight="1">
      <c r="B32">
        <v>19</v>
      </c>
      <c r="C32" t="str">
        <f>IF('INPUT DATA'!L29="","",'INPUT DATA'!L29)</f>
        <v/>
      </c>
      <c r="F32" t="str">
        <f>IF('INPUT DATA'!M29="","",'INPUT DATA'!M29)</f>
        <v/>
      </c>
      <c r="H32" s="3" t="str">
        <f>IF('INPUT DATA'!N29="","",'INPUT DATA'!N29)</f>
        <v/>
      </c>
      <c r="I32" t="str">
        <f>IF(H32="","",DATEDIF(H32,DATE(2026,6,8),"Y"))</f>
        <v/>
      </c>
      <c r="J32" t="str">
        <f>IF(H32="","",DATEDIF(H32,DATE(2026,6,8),"YM"))</f>
        <v/>
      </c>
      <c r="K32" t="str">
        <f>IF(H32="","",DATEDIF(H32,DATE(2027,4,8),"Y"))</f>
        <v/>
      </c>
      <c r="L32" t="str">
        <f>IF(H32="","",DATEDIF(H32,DATE(2027,4,8),"YM"))</f>
        <v/>
      </c>
      <c r="M32" t="str">
        <v>M</v>
      </c>
    </row>
    <row r="33" ht="15.75" customHeight="1">
      <c r="B33">
        <v>20</v>
      </c>
      <c r="C33" t="str">
        <f>IF('INPUT DATA'!L30="","",'INPUT DATA'!L30)</f>
        <v/>
      </c>
      <c r="F33" t="str">
        <f>IF('INPUT DATA'!M30="","",'INPUT DATA'!M30)</f>
        <v/>
      </c>
      <c r="H33" s="3" t="str">
        <f>IF('INPUT DATA'!N30="","",'INPUT DATA'!N30)</f>
        <v/>
      </c>
      <c r="I33" t="str">
        <f>IF(H33="","",DATEDIF(H33,DATE(2026,6,8),"Y"))</f>
        <v/>
      </c>
      <c r="J33" t="str">
        <f>IF(H33="","",DATEDIF(H33,DATE(2026,6,8),"YM"))</f>
        <v/>
      </c>
      <c r="K33" t="str">
        <f>IF(H33="","",DATEDIF(H33,DATE(2027,4,8),"Y"))</f>
        <v/>
      </c>
      <c r="L33" t="str">
        <f>IF(H33="","",DATEDIF(H33,DATE(2027,4,8),"YM"))</f>
        <v/>
      </c>
      <c r="M33" t="str">
        <v>M</v>
      </c>
    </row>
    <row r="34" ht="15.75" customHeight="1">
      <c r="B34">
        <v>21</v>
      </c>
      <c r="C34" t="str">
        <f>IF('INPUT DATA'!L31="","",'INPUT DATA'!L31)</f>
        <v/>
      </c>
      <c r="F34" t="str">
        <f>IF('INPUT DATA'!M31="","",'INPUT DATA'!M31)</f>
        <v/>
      </c>
      <c r="H34" s="3" t="str">
        <f>IF('INPUT DATA'!N31="","",'INPUT DATA'!N31)</f>
        <v/>
      </c>
      <c r="I34" t="str">
        <f>IF(H34="","",DATEDIF(H34,DATE(2026,6,8),"Y"))</f>
        <v/>
      </c>
      <c r="J34" t="str">
        <f>IF(H34="","",DATEDIF(H34,DATE(2026,6,8),"YM"))</f>
        <v/>
      </c>
      <c r="K34" t="str">
        <f>IF(H34="","",DATEDIF(H34,DATE(2027,4,8),"Y"))</f>
        <v/>
      </c>
      <c r="L34" t="str">
        <f>IF(H34="","",DATEDIF(H34,DATE(2027,4,8),"YM"))</f>
        <v/>
      </c>
      <c r="M34" t="str">
        <v>M</v>
      </c>
    </row>
    <row r="35" ht="15.75" customHeight="1">
      <c r="B35">
        <v>22</v>
      </c>
      <c r="C35" t="str">
        <f>IF('INPUT DATA'!L32="","",'INPUT DATA'!L32)</f>
        <v/>
      </c>
      <c r="F35" t="str">
        <f>IF('INPUT DATA'!M32="","",'INPUT DATA'!M32)</f>
        <v/>
      </c>
      <c r="H35" s="3" t="str">
        <f>IF('INPUT DATA'!N32="","",'INPUT DATA'!N32)</f>
        <v/>
      </c>
      <c r="I35" t="str">
        <f>IF(H35="","",DATEDIF(H35,DATE(2026,6,8),"Y"))</f>
        <v/>
      </c>
      <c r="J35" t="str">
        <f>IF(H35="","",DATEDIF(H35,DATE(2026,6,8),"YM"))</f>
        <v/>
      </c>
      <c r="K35" t="str">
        <f>IF(H35="","",DATEDIF(H35,DATE(2027,4,8),"Y"))</f>
        <v/>
      </c>
      <c r="L35" t="str">
        <f>IF(H35="","",DATEDIF(H35,DATE(2027,4,8),"YM"))</f>
        <v/>
      </c>
      <c r="M35" t="str">
        <v>M</v>
      </c>
    </row>
    <row r="36" ht="15.75" customHeight="1">
      <c r="B36">
        <v>23</v>
      </c>
      <c r="C36" t="str">
        <f>IF('INPUT DATA'!L33="","",'INPUT DATA'!L33)</f>
        <v/>
      </c>
      <c r="F36" t="str">
        <f>IF('INPUT DATA'!M33="","",'INPUT DATA'!M33)</f>
        <v/>
      </c>
      <c r="H36" s="3" t="str">
        <f>IF('INPUT DATA'!N33="","",'INPUT DATA'!N33)</f>
        <v/>
      </c>
      <c r="I36" t="str">
        <f>IF(H36="","",DATEDIF(H36,DATE(2026,6,8),"Y"))</f>
        <v/>
      </c>
      <c r="J36" t="str">
        <f>IF(H36="","",DATEDIF(H36,DATE(2026,6,8),"YM"))</f>
        <v/>
      </c>
      <c r="K36" t="str">
        <f>IF(H36="","",DATEDIF(H36,DATE(2027,4,8),"Y"))</f>
        <v/>
      </c>
      <c r="L36" t="str">
        <f>IF(H36="","",DATEDIF(H36,DATE(2027,4,8),"YM"))</f>
        <v/>
      </c>
      <c r="M36" t="str">
        <v>M</v>
      </c>
    </row>
    <row r="37" ht="15.75" customHeight="1">
      <c r="B37">
        <v>24</v>
      </c>
      <c r="C37" t="str">
        <f>IF('INPUT DATA'!L34="","",'INPUT DATA'!L34)</f>
        <v/>
      </c>
      <c r="F37" t="str">
        <f>IF('INPUT DATA'!M34="","",'INPUT DATA'!M34)</f>
        <v/>
      </c>
      <c r="H37" s="3" t="str">
        <f>IF('INPUT DATA'!N34="","",'INPUT DATA'!N34)</f>
        <v/>
      </c>
      <c r="I37" t="str">
        <f>IF(H37="","",DATEDIF(H37,DATE(2026,6,8),"Y"))</f>
        <v/>
      </c>
      <c r="J37" t="str">
        <f>IF(H37="","",DATEDIF(H37,DATE(2026,6,8),"YM"))</f>
        <v/>
      </c>
      <c r="K37" t="str">
        <f>IF(H37="","",DATEDIF(H37,DATE(2027,4,8),"Y"))</f>
        <v/>
      </c>
      <c r="L37" t="str">
        <f>IF(H37="","",DATEDIF(H37,DATE(2027,4,8),"YM"))</f>
        <v/>
      </c>
      <c r="M37" t="str">
        <v>M</v>
      </c>
    </row>
    <row r="38" ht="15.75" customHeight="1">
      <c r="B38">
        <v>25</v>
      </c>
      <c r="C38" t="str">
        <f>IF('INPUT DATA'!L35="","",'INPUT DATA'!L35)</f>
        <v/>
      </c>
      <c r="F38" t="str">
        <f>IF('INPUT DATA'!M35="","",'INPUT DATA'!M35)</f>
        <v/>
      </c>
      <c r="H38" s="3" t="str">
        <f>IF('INPUT DATA'!N35="","",'INPUT DATA'!N35)</f>
        <v/>
      </c>
      <c r="I38" t="str">
        <f>IF(H38="","",DATEDIF(H38,DATE(2026,6,8),"Y"))</f>
        <v/>
      </c>
      <c r="J38" t="str">
        <f>IF(H38="","",DATEDIF(H38,DATE(2026,6,8),"YM"))</f>
        <v/>
      </c>
      <c r="K38" t="str">
        <f>IF(H38="","",DATEDIF(H38,DATE(2027,4,8),"Y"))</f>
        <v/>
      </c>
      <c r="L38" t="str">
        <f>IF(H38="","",DATEDIF(H38,DATE(2027,4,8),"YM"))</f>
        <v/>
      </c>
      <c r="M38" t="str">
        <v>M</v>
      </c>
    </row>
    <row r="39" ht="15.75" customHeight="1">
      <c r="B39">
        <v>26</v>
      </c>
      <c r="C39" t="str">
        <f>IF('INPUT DATA'!L36="","",'INPUT DATA'!L36)</f>
        <v/>
      </c>
      <c r="F39" t="str">
        <f>IF('INPUT DATA'!M36="","",'INPUT DATA'!M36)</f>
        <v/>
      </c>
      <c r="H39" s="3" t="str">
        <f>IF('INPUT DATA'!N36="","",'INPUT DATA'!N36)</f>
        <v/>
      </c>
      <c r="I39" t="str">
        <f>IF(H39="","",DATEDIF(H39,DATE(2026,6,8),"Y"))</f>
        <v/>
      </c>
      <c r="J39" t="str">
        <f>IF(H39="","",DATEDIF(H39,DATE(2026,6,8),"YM"))</f>
        <v/>
      </c>
      <c r="K39" t="str">
        <f>IF(H39="","",DATEDIF(H39,DATE(2027,4,8),"Y"))</f>
        <v/>
      </c>
      <c r="L39" t="str">
        <f>IF(H39="","",DATEDIF(H39,DATE(2027,4,8),"YM"))</f>
        <v/>
      </c>
      <c r="M39" t="str">
        <v>M</v>
      </c>
    </row>
    <row r="40" ht="15.75" customHeight="1">
      <c r="B40">
        <v>27</v>
      </c>
      <c r="C40" t="str">
        <f>IF('INPUT DATA'!L37="","",'INPUT DATA'!L37)</f>
        <v/>
      </c>
      <c r="F40" t="str">
        <f>IF('INPUT DATA'!M37="","",'INPUT DATA'!M37)</f>
        <v/>
      </c>
      <c r="H40" s="3" t="str">
        <f>IF('INPUT DATA'!N37="","",'INPUT DATA'!N37)</f>
        <v/>
      </c>
      <c r="I40" t="str">
        <f>IF(H40="","",DATEDIF(H40,DATE(2026,6,8),"Y"))</f>
        <v/>
      </c>
      <c r="J40" t="str">
        <f>IF(H40="","",DATEDIF(H40,DATE(2026,6,8),"YM"))</f>
        <v/>
      </c>
      <c r="K40" t="str">
        <f>IF(H40="","",DATEDIF(H40,DATE(2027,4,8),"Y"))</f>
        <v/>
      </c>
      <c r="L40" t="str">
        <f>IF(H40="","",DATEDIF(H40,DATE(2027,4,8),"YM"))</f>
        <v/>
      </c>
      <c r="M40" t="str">
        <v>M</v>
      </c>
    </row>
    <row r="41" ht="15.75" customHeight="1">
      <c r="B41">
        <v>28</v>
      </c>
      <c r="C41" t="str">
        <f>IF('INPUT DATA'!L38="","",'INPUT DATA'!L38)</f>
        <v/>
      </c>
      <c r="F41" t="str">
        <f>IF('INPUT DATA'!M38="","",'INPUT DATA'!M38)</f>
        <v/>
      </c>
      <c r="H41" s="3" t="str">
        <f>IF('INPUT DATA'!N38="","",'INPUT DATA'!N38)</f>
        <v/>
      </c>
      <c r="I41" t="str">
        <f>IF(H41="","",DATEDIF(H41,DATE(2026,6,8),"Y"))</f>
        <v/>
      </c>
      <c r="J41" t="str">
        <f>IF(H41="","",DATEDIF(H41,DATE(2026,6,8),"YM"))</f>
        <v/>
      </c>
      <c r="K41" t="str">
        <f>IF(H41="","",DATEDIF(H41,DATE(2027,4,8),"Y"))</f>
        <v/>
      </c>
      <c r="L41" t="str">
        <f>IF(H41="","",DATEDIF(H41,DATE(2027,4,8),"YM"))</f>
        <v/>
      </c>
      <c r="M41" t="str">
        <v>M</v>
      </c>
    </row>
    <row r="42" ht="15.75" customHeight="1">
      <c r="B42">
        <v>29</v>
      </c>
      <c r="C42" t="str">
        <f>IF('INPUT DATA'!L39="","",'INPUT DATA'!L39)</f>
        <v/>
      </c>
      <c r="F42" t="str">
        <f>IF('INPUT DATA'!M39="","",'INPUT DATA'!M39)</f>
        <v/>
      </c>
      <c r="H42" s="3" t="str">
        <f>IF('INPUT DATA'!N39="","",'INPUT DATA'!N39)</f>
        <v/>
      </c>
      <c r="I42" t="str">
        <f>IF(H42="","",DATEDIF(H42,DATE(2026,6,8),"Y"))</f>
        <v/>
      </c>
      <c r="J42" t="str">
        <f>IF(H42="","",DATEDIF(H42,DATE(2026,6,8),"YM"))</f>
        <v/>
      </c>
      <c r="K42" t="str">
        <f>IF(H42="","",DATEDIF(H42,DATE(2027,4,8),"Y"))</f>
        <v/>
      </c>
      <c r="L42" t="str">
        <f>IF(H42="","",DATEDIF(H42,DATE(2027,4,8),"YM"))</f>
        <v/>
      </c>
      <c r="M42" t="str">
        <v>M</v>
      </c>
    </row>
    <row r="43" ht="15.75" customHeight="1">
      <c r="B43">
        <v>30</v>
      </c>
      <c r="C43" t="str">
        <f>IF('INPUT DATA'!L40="","",'INPUT DATA'!L40)</f>
        <v/>
      </c>
      <c r="F43" t="str">
        <f>IF('INPUT DATA'!M40="","",'INPUT DATA'!M40)</f>
        <v/>
      </c>
      <c r="H43" s="3" t="str">
        <f>IF('INPUT DATA'!N40="","",'INPUT DATA'!N40)</f>
        <v/>
      </c>
      <c r="I43" t="str">
        <f>IF(H43="","",DATEDIF(H43,DATE(2026,6,8),"Y"))</f>
        <v/>
      </c>
      <c r="J43" t="str">
        <f>IF(H43="","",DATEDIF(H43,DATE(2026,6,8),"YM"))</f>
        <v/>
      </c>
      <c r="K43" t="str">
        <f>IF(H43="","",DATEDIF(H43,DATE(2027,4,8),"Y"))</f>
        <v/>
      </c>
      <c r="L43" t="str">
        <f>IF(H43="","",DATEDIF(H43,DATE(2027,4,8),"YM"))</f>
        <v/>
      </c>
      <c r="M43" t="str">
        <v>M</v>
      </c>
    </row>
    <row r="44" ht="15.75" customHeight="1">
      <c r="B44">
        <v>31</v>
      </c>
      <c r="C44" t="str">
        <f>IF('INPUT DATA'!L41="","",'INPUT DATA'!L41)</f>
        <v/>
      </c>
      <c r="F44" t="str">
        <f>IF('INPUT DATA'!M41="","",'INPUT DATA'!M41)</f>
        <v/>
      </c>
      <c r="H44" s="3" t="str">
        <f>IF('INPUT DATA'!N41="","",'INPUT DATA'!N41)</f>
        <v/>
      </c>
      <c r="I44" t="str">
        <f>IF(H44="","",DATEDIF(H44,DATE(2026,6,8),"Y"))</f>
        <v/>
      </c>
      <c r="J44" t="str">
        <f>IF(H44="","",DATEDIF(H44,DATE(2026,6,8),"YM"))</f>
        <v/>
      </c>
      <c r="K44" t="str">
        <f>IF(H44="","",DATEDIF(H44,DATE(2027,4,8),"Y"))</f>
        <v/>
      </c>
      <c r="L44" t="str">
        <f>IF(H44="","",DATEDIF(H44,DATE(2027,4,8),"YM"))</f>
        <v/>
      </c>
      <c r="M44" t="str">
        <v>M</v>
      </c>
    </row>
    <row r="45" ht="15.75" customHeight="1">
      <c r="B45">
        <v>32</v>
      </c>
      <c r="C45" t="str">
        <f>IF('INPUT DATA'!L42="","",'INPUT DATA'!L42)</f>
        <v/>
      </c>
      <c r="F45" t="str">
        <f>IF('INPUT DATA'!M42="","",'INPUT DATA'!M42)</f>
        <v/>
      </c>
      <c r="H45" s="3" t="str">
        <f>IF('INPUT DATA'!N42="","",'INPUT DATA'!N42)</f>
        <v/>
      </c>
      <c r="I45" t="str">
        <f>IF(H45="","",DATEDIF(H45,DATE(2026,6,8),"Y"))</f>
        <v/>
      </c>
      <c r="J45" t="str">
        <f>IF(H45="","",DATEDIF(H45,DATE(2026,6,8),"YM"))</f>
        <v/>
      </c>
      <c r="K45" t="str">
        <f>IF(H45="","",DATEDIF(H45,DATE(2027,4,8),"Y"))</f>
        <v/>
      </c>
      <c r="L45" t="str">
        <f>IF(H45="","",DATEDIF(H45,DATE(2027,4,8),"YM"))</f>
        <v/>
      </c>
      <c r="M45" t="str">
        <v>M</v>
      </c>
    </row>
    <row r="46" ht="15.75" customHeight="1">
      <c r="B46">
        <v>33</v>
      </c>
      <c r="C46" t="str">
        <f>IF('INPUT DATA'!L43="","",'INPUT DATA'!L43)</f>
        <v/>
      </c>
      <c r="F46" t="str">
        <f>IF('INPUT DATA'!M43="","",'INPUT DATA'!M43)</f>
        <v/>
      </c>
      <c r="H46" s="3" t="str">
        <f>IF('INPUT DATA'!N43="","",'INPUT DATA'!N43)</f>
        <v/>
      </c>
      <c r="I46" t="str">
        <f>IF(H46="","",DATEDIF(H46,DATE(2026,6,8),"Y"))</f>
        <v/>
      </c>
      <c r="J46" t="str">
        <f>IF(H46="","",DATEDIF(H46,DATE(2026,6,8),"YM"))</f>
        <v/>
      </c>
      <c r="K46" t="str">
        <f>IF(H46="","",DATEDIF(H46,DATE(2027,4,8),"Y"))</f>
        <v/>
      </c>
      <c r="L46" t="str">
        <f>IF(H46="","",DATEDIF(H46,DATE(2027,4,8),"YM"))</f>
        <v/>
      </c>
      <c r="M46" t="str">
        <v>M</v>
      </c>
    </row>
    <row r="47" ht="15.75" customHeight="1">
      <c r="B47">
        <v>34</v>
      </c>
      <c r="C47" t="str">
        <f>IF('INPUT DATA'!L44="","",'INPUT DATA'!L44)</f>
        <v/>
      </c>
      <c r="F47" t="str">
        <f>IF('INPUT DATA'!M44="","",'INPUT DATA'!M44)</f>
        <v/>
      </c>
      <c r="H47" s="3" t="str">
        <f>IF('INPUT DATA'!N44="","",'INPUT DATA'!N44)</f>
        <v/>
      </c>
      <c r="I47" t="str">
        <f>IF(H47="","",DATEDIF(H47,DATE(2026,6,8),"Y"))</f>
        <v/>
      </c>
      <c r="J47" t="str">
        <f>IF(H47="","",DATEDIF(H47,DATE(2026,6,8),"YM"))</f>
        <v/>
      </c>
      <c r="K47" t="str">
        <f>IF(H47="","",DATEDIF(H47,DATE(2027,4,8),"Y"))</f>
        <v/>
      </c>
      <c r="L47" t="str">
        <f>IF(H47="","",DATEDIF(H47,DATE(2027,4,8),"YM"))</f>
        <v/>
      </c>
      <c r="M47" t="str">
        <v>M</v>
      </c>
    </row>
    <row r="48" ht="15.75" customHeight="1">
      <c r="B48">
        <v>35</v>
      </c>
      <c r="C48" t="str">
        <f>IF('INPUT DATA'!L45="","",'INPUT DATA'!L45)</f>
        <v/>
      </c>
      <c r="F48" t="str">
        <f>IF('INPUT DATA'!M45="","",'INPUT DATA'!M45)</f>
        <v/>
      </c>
      <c r="H48" s="3" t="str">
        <f>IF('INPUT DATA'!N45="","",'INPUT DATA'!N45)</f>
        <v/>
      </c>
      <c r="I48" t="str">
        <f>IF(H48="","",DATEDIF(H48,DATE(2026,6,8),"Y"))</f>
        <v/>
      </c>
      <c r="J48" t="str">
        <f>IF(H48="","",DATEDIF(H48,DATE(2026,6,8),"YM"))</f>
        <v/>
      </c>
      <c r="K48" t="str">
        <f>IF(H48="","",DATEDIF(H48,DATE(2027,4,8),"Y"))</f>
        <v/>
      </c>
      <c r="L48" t="str">
        <f>IF(H48="","",DATEDIF(H48,DATE(2027,4,8),"YM"))</f>
        <v/>
      </c>
      <c r="M48" t="str">
        <v>M</v>
      </c>
    </row>
    <row r="49" ht="15.75" customHeight="1">
      <c r="B49">
        <v>36</v>
      </c>
      <c r="C49" t="str">
        <f>IF('INPUT DATA'!L46="","",'INPUT DATA'!L46)</f>
        <v/>
      </c>
      <c r="F49" t="str">
        <f>IF('INPUT DATA'!M46="","",'INPUT DATA'!M46)</f>
        <v/>
      </c>
      <c r="H49" s="3" t="str">
        <f>IF('INPUT DATA'!N46="","",'INPUT DATA'!N46)</f>
        <v/>
      </c>
      <c r="I49" t="str">
        <f>IF(H49="","",DATEDIF(H49,DATE(2026,6,8),"Y"))</f>
        <v/>
      </c>
      <c r="J49" t="str">
        <f>IF(H49="","",DATEDIF(H49,DATE(2026,6,8),"YM"))</f>
        <v/>
      </c>
      <c r="K49" t="str">
        <f>IF(H49="","",DATEDIF(H49,DATE(2027,4,8),"Y"))</f>
        <v/>
      </c>
      <c r="L49" t="str">
        <f>IF(H49="","",DATEDIF(H49,DATE(2027,4,8),"YM"))</f>
        <v/>
      </c>
      <c r="M49" t="str">
        <v>M</v>
      </c>
    </row>
    <row r="50" ht="15.75" customHeight="1">
      <c r="B50">
        <v>37</v>
      </c>
      <c r="C50" t="str">
        <f>IF('INPUT DATA'!L47="","",'INPUT DATA'!L47)</f>
        <v/>
      </c>
      <c r="F50" t="str">
        <f>IF('INPUT DATA'!M47="","",'INPUT DATA'!M47)</f>
        <v/>
      </c>
      <c r="H50" s="3" t="str">
        <f>IF('INPUT DATA'!N47="","",'INPUT DATA'!N47)</f>
        <v/>
      </c>
      <c r="I50" t="str">
        <f>IF(H50="","",DATEDIF(H50,DATE(2026,6,8),"Y"))</f>
        <v/>
      </c>
      <c r="J50" t="str">
        <f>IF(H50="","",DATEDIF(H50,DATE(2026,6,8),"YM"))</f>
        <v/>
      </c>
      <c r="K50" t="str">
        <f>IF(H50="","",DATEDIF(H50,DATE(2027,4,8),"Y"))</f>
        <v/>
      </c>
      <c r="L50" t="str">
        <f>IF(H50="","",DATEDIF(H50,DATE(2027,4,8),"YM"))</f>
        <v/>
      </c>
      <c r="M50" t="str">
        <v>M</v>
      </c>
    </row>
    <row r="51" ht="15.75" customHeight="1">
      <c r="B51">
        <v>38</v>
      </c>
      <c r="C51" t="str">
        <f>IF('INPUT DATA'!L48="","",'INPUT DATA'!L48)</f>
        <v/>
      </c>
      <c r="F51" t="str">
        <f>IF('INPUT DATA'!M48="","",'INPUT DATA'!M48)</f>
        <v/>
      </c>
      <c r="H51" s="3" t="str">
        <f>IF('INPUT DATA'!N48="","",'INPUT DATA'!N48)</f>
        <v/>
      </c>
      <c r="I51" t="str">
        <f>IF(H51="","",DATEDIF(H51,DATE(2026,6,8),"Y"))</f>
        <v/>
      </c>
      <c r="J51" t="str">
        <f>IF(H51="","",DATEDIF(H51,DATE(2026,6,8),"YM"))</f>
        <v/>
      </c>
      <c r="K51" t="str">
        <f>IF(H51="","",DATEDIF(H51,DATE(2027,4,8),"Y"))</f>
        <v/>
      </c>
      <c r="L51" t="str">
        <f>IF(H51="","",DATEDIF(H51,DATE(2027,4,8),"YM"))</f>
        <v/>
      </c>
      <c r="M51" t="str">
        <v>M</v>
      </c>
    </row>
    <row r="52" ht="15.75" customHeight="1">
      <c r="B52">
        <v>39</v>
      </c>
      <c r="C52" t="str">
        <f>IF('INPUT DATA'!L49="","",'INPUT DATA'!L49)</f>
        <v/>
      </c>
      <c r="F52" t="str">
        <f>IF('INPUT DATA'!M49="","",'INPUT DATA'!M49)</f>
        <v/>
      </c>
      <c r="H52" s="3" t="str">
        <f>IF('INPUT DATA'!N49="","",'INPUT DATA'!N49)</f>
        <v/>
      </c>
      <c r="I52" t="str">
        <f>IF(H52="","",DATEDIF(H52,DATE(2026,6,8),"Y"))</f>
        <v/>
      </c>
      <c r="J52" t="str">
        <f>IF(H52="","",DATEDIF(H52,DATE(2026,6,8),"YM"))</f>
        <v/>
      </c>
      <c r="K52" t="str">
        <f>IF(H52="","",DATEDIF(H52,DATE(2027,4,8),"Y"))</f>
        <v/>
      </c>
      <c r="L52" t="str">
        <f>IF(H52="","",DATEDIF(H52,DATE(2027,4,8),"YM"))</f>
        <v/>
      </c>
      <c r="M52" t="str">
        <v>M</v>
      </c>
    </row>
    <row r="53" ht="15.75" customHeight="1">
      <c r="B53">
        <v>40</v>
      </c>
      <c r="C53" t="str">
        <f>IF('INPUT DATA'!L50="","",'INPUT DATA'!L50)</f>
        <v/>
      </c>
      <c r="F53" t="str">
        <f>IF('INPUT DATA'!M50="","",'INPUT DATA'!M50)</f>
        <v/>
      </c>
      <c r="H53" s="3" t="str">
        <f>IF('INPUT DATA'!N50="","",'INPUT DATA'!N50)</f>
        <v/>
      </c>
      <c r="I53" t="str">
        <f>IF(H53="","",DATEDIF(H53,DATE(2026,6,8),"Y"))</f>
        <v/>
      </c>
      <c r="J53" t="str">
        <f>IF(H53="","",DATEDIF(H53,DATE(2026,6,8),"YM"))</f>
        <v/>
      </c>
      <c r="K53" t="str">
        <f>IF(H53="","",DATEDIF(H53,DATE(2027,4,8),"Y"))</f>
        <v/>
      </c>
      <c r="L53" t="str">
        <f>IF(H53="","",DATEDIF(H53,DATE(2027,4,8),"YM"))</f>
        <v/>
      </c>
      <c r="M53" t="str">
        <v>M</v>
      </c>
    </row>
    <row r="54" ht="15.75" customHeight="1">
      <c r="B54">
        <v>41</v>
      </c>
      <c r="C54" t="str">
        <f>IF('INPUT DATA'!L51="","",'INPUT DATA'!L51)</f>
        <v/>
      </c>
      <c r="F54" t="str">
        <f>IF('INPUT DATA'!M51="","",'INPUT DATA'!M51)</f>
        <v/>
      </c>
      <c r="H54" s="3" t="str">
        <f>IF('INPUT DATA'!N51="","",'INPUT DATA'!N51)</f>
        <v/>
      </c>
      <c r="I54" t="str">
        <f>IF(H54="","",DATEDIF(H54,DATE(2026,6,8),"Y"))</f>
        <v/>
      </c>
      <c r="J54" t="str">
        <f>IF(H54="","",DATEDIF(H54,DATE(2026,6,8),"YM"))</f>
        <v/>
      </c>
      <c r="K54" t="str">
        <f>IF(H54="","",DATEDIF(H54,DATE(2027,4,8),"Y"))</f>
        <v/>
      </c>
      <c r="L54" t="str">
        <f>IF(H54="","",DATEDIF(H54,DATE(2027,4,8),"YM"))</f>
        <v/>
      </c>
      <c r="M54" t="str">
        <v>M</v>
      </c>
    </row>
    <row r="55" ht="15.75" customHeight="1">
      <c r="B55">
        <v>42</v>
      </c>
      <c r="C55" t="str">
        <f>IF('INPUT DATA'!L52="","",'INPUT DATA'!L52)</f>
        <v/>
      </c>
      <c r="F55" t="str">
        <f>IF('INPUT DATA'!M52="","",'INPUT DATA'!M52)</f>
        <v/>
      </c>
      <c r="H55" s="3" t="str">
        <f>IF('INPUT DATA'!N52="","",'INPUT DATA'!N52)</f>
        <v/>
      </c>
      <c r="I55" t="str">
        <f>IF(H55="","",DATEDIF(H55,DATE(2026,6,8),"Y"))</f>
        <v/>
      </c>
      <c r="J55" t="str">
        <f>IF(H55="","",DATEDIF(H55,DATE(2026,6,8),"YM"))</f>
        <v/>
      </c>
      <c r="K55" t="str">
        <f>IF(H55="","",DATEDIF(H55,DATE(2027,4,8),"Y"))</f>
        <v/>
      </c>
      <c r="L55" t="str">
        <f>IF(H55="","",DATEDIF(H55,DATE(2027,4,8),"YM"))</f>
        <v/>
      </c>
      <c r="M55" t="str">
        <v>M</v>
      </c>
    </row>
    <row r="56" ht="15.75" customHeight="1">
      <c r="B56">
        <v>43</v>
      </c>
      <c r="C56" t="str">
        <f>IF('INPUT DATA'!L53="","",'INPUT DATA'!L53)</f>
        <v/>
      </c>
      <c r="F56" t="str">
        <f>IF('INPUT DATA'!M53="","",'INPUT DATA'!M53)</f>
        <v/>
      </c>
      <c r="H56" s="3" t="str">
        <f>IF('INPUT DATA'!N53="","",'INPUT DATA'!N53)</f>
        <v/>
      </c>
      <c r="I56" t="str">
        <f>IF(H56="","",DATEDIF(H56,DATE(2026,6,8),"Y"))</f>
        <v/>
      </c>
      <c r="J56" t="str">
        <f>IF(H56="","",DATEDIF(H56,DATE(2026,6,8),"YM"))</f>
        <v/>
      </c>
      <c r="K56" t="str">
        <f>IF(H56="","",DATEDIF(H56,DATE(2027,4,8),"Y"))</f>
        <v/>
      </c>
      <c r="L56" t="str">
        <f>IF(H56="","",DATEDIF(H56,DATE(2027,4,8),"YM"))</f>
        <v/>
      </c>
      <c r="M56" t="str">
        <v>M</v>
      </c>
    </row>
    <row r="57" ht="15.75" customHeight="1">
      <c r="B57">
        <v>44</v>
      </c>
      <c r="C57" t="str">
        <f>IF('INPUT DATA'!L54="","",'INPUT DATA'!L54)</f>
        <v/>
      </c>
      <c r="F57" t="str">
        <f>IF('INPUT DATA'!M54="","",'INPUT DATA'!M54)</f>
        <v/>
      </c>
      <c r="H57" s="3" t="str">
        <f>IF('INPUT DATA'!N54="","",'INPUT DATA'!N54)</f>
        <v/>
      </c>
      <c r="I57" t="str">
        <f>IF(H57="","",DATEDIF(H57,DATE(2026,6,8),"Y"))</f>
        <v/>
      </c>
      <c r="J57" t="str">
        <f>IF(H57="","",DATEDIF(H57,DATE(2026,6,8),"YM"))</f>
        <v/>
      </c>
      <c r="K57" t="str">
        <f>IF(H57="","",DATEDIF(H57,DATE(2027,4,8),"Y"))</f>
        <v/>
      </c>
      <c r="L57" t="str">
        <f>IF(H57="","",DATEDIF(H57,DATE(2027,4,8),"YM"))</f>
        <v/>
      </c>
      <c r="M57" t="str">
        <v>M</v>
      </c>
    </row>
    <row r="58" ht="15.75" customHeight="1">
      <c r="B58">
        <v>45</v>
      </c>
      <c r="C58" t="str">
        <f>IF('INPUT DATA'!L55="","",'INPUT DATA'!L55)</f>
        <v/>
      </c>
      <c r="F58" t="str">
        <f>IF('INPUT DATA'!M55="","",'INPUT DATA'!M55)</f>
        <v/>
      </c>
      <c r="H58" s="3" t="str">
        <f>IF('INPUT DATA'!N55="","",'INPUT DATA'!N55)</f>
        <v/>
      </c>
      <c r="I58" t="str">
        <f>IF(H58="","",DATEDIF(H58,DATE(2026,6,8),"Y"))</f>
        <v/>
      </c>
      <c r="J58" t="str">
        <f>IF(H58="","",DATEDIF(H58,DATE(2026,6,8),"YM"))</f>
        <v/>
      </c>
      <c r="K58" t="str">
        <f>IF(H58="","",DATEDIF(H58,DATE(2027,4,8),"Y"))</f>
        <v/>
      </c>
      <c r="L58" t="str">
        <f>IF(H58="","",DATEDIF(H58,DATE(2027,4,8),"YM"))</f>
        <v/>
      </c>
      <c r="M58" t="str">
        <v>M</v>
      </c>
    </row>
    <row r="59" ht="15.75" customHeight="1">
      <c r="B59">
        <v>46</v>
      </c>
      <c r="C59" t="str">
        <f>IF('INPUT DATA'!L56="","",'INPUT DATA'!L56)</f>
        <v/>
      </c>
      <c r="F59" t="str">
        <f>IF('INPUT DATA'!M56="","",'INPUT DATA'!M56)</f>
        <v/>
      </c>
      <c r="H59" s="3" t="str">
        <f>IF('INPUT DATA'!N56="","",'INPUT DATA'!N56)</f>
        <v/>
      </c>
      <c r="I59" t="str">
        <f>IF(H59="","",DATEDIF(H59,DATE(2026,6,8),"Y"))</f>
        <v/>
      </c>
      <c r="J59" t="str">
        <f>IF(H59="","",DATEDIF(H59,DATE(2026,6,8),"YM"))</f>
        <v/>
      </c>
      <c r="K59" t="str">
        <f>IF(H59="","",DATEDIF(H59,DATE(2027,4,8),"Y"))</f>
        <v/>
      </c>
      <c r="L59" t="str">
        <f>IF(H59="","",DATEDIF(H59,DATE(2027,4,8),"YM"))</f>
        <v/>
      </c>
      <c r="M59" t="str">
        <v>M</v>
      </c>
    </row>
    <row r="60" ht="15.75" customHeight="1">
      <c r="B60">
        <v>47</v>
      </c>
      <c r="C60" t="str">
        <f>IF('INPUT DATA'!L57="","",'INPUT DATA'!L57)</f>
        <v/>
      </c>
      <c r="F60" t="str">
        <f>IF('INPUT DATA'!M57="","",'INPUT DATA'!M57)</f>
        <v/>
      </c>
      <c r="H60" s="3" t="str">
        <f>IF('INPUT DATA'!N57="","",'INPUT DATA'!N57)</f>
        <v/>
      </c>
      <c r="I60" t="str">
        <f>IF(H60="","",DATEDIF(H60,DATE(2026,6,8),"Y"))</f>
        <v/>
      </c>
      <c r="J60" t="str">
        <f>IF(H60="","",DATEDIF(H60,DATE(2026,6,8),"YM"))</f>
        <v/>
      </c>
      <c r="K60" t="str">
        <f>IF(H60="","",DATEDIF(H60,DATE(2027,4,8),"Y"))</f>
        <v/>
      </c>
      <c r="L60" t="str">
        <f>IF(H60="","",DATEDIF(H60,DATE(2027,4,8),"YM"))</f>
        <v/>
      </c>
      <c r="M60" t="str">
        <v>M</v>
      </c>
    </row>
    <row r="61" ht="15.75" customHeight="1">
      <c r="B61">
        <v>48</v>
      </c>
      <c r="C61" t="str">
        <f>IF('INPUT DATA'!L58="","",'INPUT DATA'!L58)</f>
        <v/>
      </c>
      <c r="F61" t="str">
        <f>IF('INPUT DATA'!M58="","",'INPUT DATA'!M58)</f>
        <v/>
      </c>
      <c r="H61" s="3" t="str">
        <f>IF('INPUT DATA'!N58="","",'INPUT DATA'!N58)</f>
        <v/>
      </c>
      <c r="I61" t="str">
        <f>IF(H61="","",DATEDIF(H61,DATE(2026,6,8),"Y"))</f>
        <v/>
      </c>
      <c r="J61" t="str">
        <f>IF(H61="","",DATEDIF(H61,DATE(2026,6,8),"YM"))</f>
        <v/>
      </c>
      <c r="K61" t="str">
        <f>IF(H61="","",DATEDIF(H61,DATE(2027,4,8),"Y"))</f>
        <v/>
      </c>
      <c r="L61" t="str">
        <f>IF(H61="","",DATEDIF(H61,DATE(2027,4,8),"YM"))</f>
        <v/>
      </c>
      <c r="M61" t="str">
        <v>M</v>
      </c>
    </row>
    <row r="62" ht="15.75" customHeight="1">
      <c r="B62">
        <v>49</v>
      </c>
      <c r="C62" t="str">
        <f>IF('INPUT DATA'!L59="","",'INPUT DATA'!L59)</f>
        <v/>
      </c>
      <c r="F62" t="str">
        <f>IF('INPUT DATA'!M59="","",'INPUT DATA'!M59)</f>
        <v/>
      </c>
      <c r="H62" s="3" t="str">
        <f>IF('INPUT DATA'!N59="","",'INPUT DATA'!N59)</f>
        <v/>
      </c>
      <c r="I62" t="str">
        <f>IF(H62="","",DATEDIF(H62,DATE(2026,6,8),"Y"))</f>
        <v/>
      </c>
      <c r="J62" t="str">
        <f>IF(H62="","",DATEDIF(H62,DATE(2026,6,8),"YM"))</f>
        <v/>
      </c>
      <c r="K62" t="str">
        <f>IF(H62="","",DATEDIF(H62,DATE(2027,4,8),"Y"))</f>
        <v/>
      </c>
      <c r="L62" t="str">
        <f>IF(H62="","",DATEDIF(H62,DATE(2027,4,8),"YM"))</f>
        <v/>
      </c>
      <c r="M62" t="str">
        <v>M</v>
      </c>
    </row>
    <row r="63" ht="15.75" customHeight="1">
      <c r="B63">
        <v>50</v>
      </c>
      <c r="C63" t="str">
        <f>IF('INPUT DATA'!L60="","",'INPUT DATA'!L60)</f>
        <v/>
      </c>
      <c r="F63" t="str">
        <f>IF('INPUT DATA'!M60="","",'INPUT DATA'!M60)</f>
        <v/>
      </c>
      <c r="H63" s="3" t="str">
        <f>IF('INPUT DATA'!N60="","",'INPUT DATA'!N60)</f>
        <v/>
      </c>
      <c r="I63" t="str">
        <f>IF(H63="","",DATEDIF(H63,DATE(2026,6,8),"Y"))</f>
        <v/>
      </c>
      <c r="J63" t="str">
        <f>IF(H63="","",DATEDIF(H63,DATE(2026,6,8),"YM"))</f>
        <v/>
      </c>
      <c r="K63" t="str">
        <f>IF(H63="","",DATEDIF(H63,DATE(2027,4,8),"Y"))</f>
        <v/>
      </c>
      <c r="L63" t="str">
        <f>IF(H63="","",DATEDIF(H63,DATE(2027,4,8),"YM"))</f>
        <v/>
      </c>
      <c r="M63" t="str">
        <v>M</v>
      </c>
    </row>
    <row r="64" ht="15.75" customHeight="1">
      <c r="B64" t="str">
        <v>FEMALE</v>
      </c>
    </row>
    <row r="65" ht="15.75" customHeight="1">
      <c r="B65">
        <v>1</v>
      </c>
      <c r="C65" t="str">
        <f>IF('INPUT DATA'!Q11="","",'INPUT DATA'!Q11)</f>
        <v/>
      </c>
      <c r="F65" t="str">
        <f>IF('INPUT DATA'!R11="","",'INPUT DATA'!R11)</f>
        <v/>
      </c>
      <c r="H65" s="3" t="str">
        <f>IF('INPUT DATA'!S11="","",'INPUT DATA'!S11)</f>
        <v/>
      </c>
      <c r="I65" t="str">
        <f>IF(H65="","",DATEDIF(H65,DATE(2026,6,8),"Y"))</f>
        <v/>
      </c>
      <c r="J65" t="str">
        <f>IF(H65="","",DATEDIF(H65,DATE(2026,6,8),"YM"))</f>
        <v/>
      </c>
      <c r="K65" t="str">
        <f>IF(H65="","",DATEDIF(H65,DATE(2027,4,8),"Y"))</f>
        <v/>
      </c>
      <c r="L65" t="str">
        <f>IF(H65="","",DATEDIF(H65,DATE(2027,4,8),"YM"))</f>
        <v/>
      </c>
      <c r="M65" t="str">
        <v>F</v>
      </c>
    </row>
    <row r="66" ht="15.75" customHeight="1">
      <c r="B66">
        <v>2</v>
      </c>
      <c r="C66" t="str">
        <f>IF('INPUT DATA'!Q12="","",'INPUT DATA'!Q12)</f>
        <v/>
      </c>
      <c r="F66" t="str">
        <f>IF('INPUT DATA'!R12="","",'INPUT DATA'!R12)</f>
        <v/>
      </c>
      <c r="H66" s="3" t="str">
        <f>IF('INPUT DATA'!S12="","",'INPUT DATA'!S12)</f>
        <v/>
      </c>
      <c r="I66" t="str">
        <f>IF(H66="","",DATEDIF(H66,DATE(2026,6,8),"Y"))</f>
        <v/>
      </c>
      <c r="J66" t="str">
        <f>IF(H66="","",DATEDIF(H66,DATE(2026,6,8),"YM"))</f>
        <v/>
      </c>
      <c r="K66" t="str">
        <f>IF(H66="","",DATEDIF(H66,DATE(2027,4,8),"Y"))</f>
        <v/>
      </c>
      <c r="L66" t="str">
        <f>IF(H66="","",DATEDIF(H66,DATE(2027,4,8),"YM"))</f>
        <v/>
      </c>
      <c r="M66" t="str">
        <v>F</v>
      </c>
    </row>
    <row r="67" ht="15.75" customHeight="1">
      <c r="B67">
        <v>3</v>
      </c>
      <c r="C67" t="str">
        <f>IF('INPUT DATA'!Q13="","",'INPUT DATA'!Q13)</f>
        <v/>
      </c>
      <c r="F67" t="str">
        <f>IF('INPUT DATA'!R13="","",'INPUT DATA'!R13)</f>
        <v/>
      </c>
      <c r="H67" s="3" t="str">
        <f>IF('INPUT DATA'!S13="","",'INPUT DATA'!S13)</f>
        <v/>
      </c>
      <c r="I67" t="str">
        <f>IF(H67="","",DATEDIF(H67,DATE(2026,6,8),"Y"))</f>
        <v/>
      </c>
      <c r="J67" t="str">
        <f>IF(H67="","",DATEDIF(H67,DATE(2026,6,8),"YM"))</f>
        <v/>
      </c>
      <c r="K67" t="str">
        <f>IF(H67="","",DATEDIF(H67,DATE(2027,4,8),"Y"))</f>
        <v/>
      </c>
      <c r="L67" t="str">
        <f>IF(H67="","",DATEDIF(H67,DATE(2027,4,8),"YM"))</f>
        <v/>
      </c>
      <c r="M67" t="str">
        <v>F</v>
      </c>
    </row>
    <row r="68" ht="15.75" customHeight="1">
      <c r="B68">
        <v>4</v>
      </c>
      <c r="C68" t="str">
        <f>IF('INPUT DATA'!Q14="","",'INPUT DATA'!Q14)</f>
        <v/>
      </c>
      <c r="F68" t="str">
        <f>IF('INPUT DATA'!R14="","",'INPUT DATA'!R14)</f>
        <v/>
      </c>
      <c r="H68" s="3" t="str">
        <f>IF('INPUT DATA'!S14="","",'INPUT DATA'!S14)</f>
        <v/>
      </c>
      <c r="I68" t="str">
        <f>IF(H68="","",DATEDIF(H68,DATE(2026,6,8),"Y"))</f>
        <v/>
      </c>
      <c r="J68" t="str">
        <f>IF(H68="","",DATEDIF(H68,DATE(2026,6,8),"YM"))</f>
        <v/>
      </c>
      <c r="K68" t="str">
        <f>IF(H68="","",DATEDIF(H68,DATE(2027,4,8),"Y"))</f>
        <v/>
      </c>
      <c r="L68" t="str">
        <f>IF(H68="","",DATEDIF(H68,DATE(2027,4,8),"YM"))</f>
        <v/>
      </c>
      <c r="M68" t="str">
        <v>F</v>
      </c>
    </row>
    <row r="69" ht="15.75" customHeight="1">
      <c r="B69">
        <v>5</v>
      </c>
      <c r="C69" t="str">
        <f>IF('INPUT DATA'!Q15="","",'INPUT DATA'!Q15)</f>
        <v/>
      </c>
      <c r="F69" t="str">
        <f>IF('INPUT DATA'!R15="","",'INPUT DATA'!R15)</f>
        <v/>
      </c>
      <c r="H69" s="3" t="str">
        <f>IF('INPUT DATA'!S15="","",'INPUT DATA'!S15)</f>
        <v/>
      </c>
      <c r="I69" t="str">
        <f>IF(H69="","",DATEDIF(H69,DATE(2026,6,8),"Y"))</f>
        <v/>
      </c>
      <c r="J69" t="str">
        <f>IF(H69="","",DATEDIF(H69,DATE(2026,6,8),"YM"))</f>
        <v/>
      </c>
      <c r="K69" t="str">
        <f>IF(H69="","",DATEDIF(H69,DATE(2027,4,8),"Y"))</f>
        <v/>
      </c>
      <c r="L69" t="str">
        <f>IF(H69="","",DATEDIF(H69,DATE(2027,4,8),"YM"))</f>
        <v/>
      </c>
      <c r="M69" t="str">
        <v>F</v>
      </c>
    </row>
    <row r="70" ht="15.75" customHeight="1">
      <c r="B70">
        <v>6</v>
      </c>
      <c r="C70" t="str">
        <f>IF('INPUT DATA'!Q16="","",'INPUT DATA'!Q16)</f>
        <v/>
      </c>
      <c r="F70" t="str">
        <f>IF('INPUT DATA'!R16="","",'INPUT DATA'!R16)</f>
        <v/>
      </c>
      <c r="H70" s="3" t="str">
        <f>IF('INPUT DATA'!S16="","",'INPUT DATA'!S16)</f>
        <v/>
      </c>
      <c r="I70" t="str">
        <f>IF(H70="","",DATEDIF(H70,DATE(2026,6,8),"Y"))</f>
        <v/>
      </c>
      <c r="J70" t="str">
        <f>IF(H70="","",DATEDIF(H70,DATE(2026,6,8),"YM"))</f>
        <v/>
      </c>
      <c r="K70" t="str">
        <f>IF(H70="","",DATEDIF(H70,DATE(2027,4,8),"Y"))</f>
        <v/>
      </c>
      <c r="L70" t="str">
        <f>IF(H70="","",DATEDIF(H70,DATE(2027,4,8),"YM"))</f>
        <v/>
      </c>
      <c r="M70" t="str">
        <v>F</v>
      </c>
    </row>
    <row r="71" ht="15.75" customHeight="1">
      <c r="B71">
        <v>7</v>
      </c>
      <c r="C71" t="str">
        <f>IF('INPUT DATA'!Q17="","",'INPUT DATA'!Q17)</f>
        <v/>
      </c>
      <c r="F71" t="str">
        <f>IF('INPUT DATA'!R17="","",'INPUT DATA'!R17)</f>
        <v/>
      </c>
      <c r="H71" s="3" t="str">
        <f>IF('INPUT DATA'!S17="","",'INPUT DATA'!S17)</f>
        <v/>
      </c>
      <c r="I71" t="str">
        <f>IF(H71="","",DATEDIF(H71,DATE(2026,6,8),"Y"))</f>
        <v/>
      </c>
      <c r="J71" t="str">
        <f>IF(H71="","",DATEDIF(H71,DATE(2026,6,8),"YM"))</f>
        <v/>
      </c>
      <c r="K71" t="str">
        <f>IF(H71="","",DATEDIF(H71,DATE(2027,4,8),"Y"))</f>
        <v/>
      </c>
      <c r="L71" t="str">
        <f>IF(H71="","",DATEDIF(H71,DATE(2027,4,8),"YM"))</f>
        <v/>
      </c>
      <c r="M71" t="str">
        <v>F</v>
      </c>
    </row>
    <row r="72" ht="15.75" customHeight="1">
      <c r="B72">
        <v>8</v>
      </c>
      <c r="C72" t="str">
        <f>IF('INPUT DATA'!Q18="","",'INPUT DATA'!Q18)</f>
        <v/>
      </c>
      <c r="F72" t="str">
        <f>IF('INPUT DATA'!R18="","",'INPUT DATA'!R18)</f>
        <v/>
      </c>
      <c r="H72" s="3" t="str">
        <f>IF('INPUT DATA'!S18="","",'INPUT DATA'!S18)</f>
        <v/>
      </c>
      <c r="I72" t="str">
        <f>IF(H72="","",DATEDIF(H72,DATE(2026,6,8),"Y"))</f>
        <v/>
      </c>
      <c r="J72" t="str">
        <f>IF(H72="","",DATEDIF(H72,DATE(2026,6,8),"YM"))</f>
        <v/>
      </c>
      <c r="K72" t="str">
        <f>IF(H72="","",DATEDIF(H72,DATE(2027,4,8),"Y"))</f>
        <v/>
      </c>
      <c r="L72" t="str">
        <f>IF(H72="","",DATEDIF(H72,DATE(2027,4,8),"YM"))</f>
        <v/>
      </c>
      <c r="M72" t="str">
        <v>F</v>
      </c>
    </row>
    <row r="73" ht="15.75" customHeight="1">
      <c r="B73">
        <v>9</v>
      </c>
      <c r="C73" t="str">
        <f>IF('INPUT DATA'!Q19="","",'INPUT DATA'!Q19)</f>
        <v/>
      </c>
      <c r="F73" t="str">
        <f>IF('INPUT DATA'!R19="","",'INPUT DATA'!R19)</f>
        <v/>
      </c>
      <c r="H73" s="3" t="str">
        <f>IF('INPUT DATA'!S19="","",'INPUT DATA'!S19)</f>
        <v/>
      </c>
      <c r="I73" t="str">
        <f>IF(H73="","",DATEDIF(H73,DATE(2026,6,8),"Y"))</f>
        <v/>
      </c>
      <c r="J73" t="str">
        <f>IF(H73="","",DATEDIF(H73,DATE(2026,6,8),"YM"))</f>
        <v/>
      </c>
      <c r="K73" t="str">
        <f>IF(H73="","",DATEDIF(H73,DATE(2027,4,8),"Y"))</f>
        <v/>
      </c>
      <c r="L73" t="str">
        <f>IF(H73="","",DATEDIF(H73,DATE(2027,4,8),"YM"))</f>
        <v/>
      </c>
      <c r="M73" t="str">
        <v>F</v>
      </c>
    </row>
    <row r="74" ht="15.75" customHeight="1">
      <c r="B74">
        <v>10</v>
      </c>
      <c r="C74" t="str">
        <f>IF('INPUT DATA'!Q20="","",'INPUT DATA'!Q20)</f>
        <v/>
      </c>
      <c r="F74" t="str">
        <f>IF('INPUT DATA'!R20="","",'INPUT DATA'!R20)</f>
        <v/>
      </c>
      <c r="H74" s="3" t="str">
        <f>IF('INPUT DATA'!S20="","",'INPUT DATA'!S20)</f>
        <v/>
      </c>
      <c r="I74" t="str">
        <f>IF(H74="","",DATEDIF(H74,DATE(2026,6,8),"Y"))</f>
        <v/>
      </c>
      <c r="J74" t="str">
        <f>IF(H74="","",DATEDIF(H74,DATE(2026,6,8),"YM"))</f>
        <v/>
      </c>
      <c r="K74" t="str">
        <f>IF(H74="","",DATEDIF(H74,DATE(2027,4,8),"Y"))</f>
        <v/>
      </c>
      <c r="L74" t="str">
        <f>IF(H74="","",DATEDIF(H74,DATE(2027,4,8),"YM"))</f>
        <v/>
      </c>
      <c r="M74" t="str">
        <v>F</v>
      </c>
    </row>
    <row r="75" ht="15.75" customHeight="1">
      <c r="B75">
        <v>11</v>
      </c>
      <c r="C75" t="str">
        <f>IF('INPUT DATA'!Q21="","",'INPUT DATA'!Q21)</f>
        <v/>
      </c>
      <c r="F75" t="str">
        <f>IF('INPUT DATA'!R21="","",'INPUT DATA'!R21)</f>
        <v/>
      </c>
      <c r="H75" s="3" t="str">
        <f>IF('INPUT DATA'!S21="","",'INPUT DATA'!S21)</f>
        <v/>
      </c>
      <c r="I75" t="str">
        <f>IF(H75="","",DATEDIF(H75,DATE(2026,6,8),"Y"))</f>
        <v/>
      </c>
      <c r="J75" t="str">
        <f>IF(H75="","",DATEDIF(H75,DATE(2026,6,8),"YM"))</f>
        <v/>
      </c>
      <c r="K75" t="str">
        <f>IF(H75="","",DATEDIF(H75,DATE(2027,4,8),"Y"))</f>
        <v/>
      </c>
      <c r="L75" t="str">
        <f>IF(H75="","",DATEDIF(H75,DATE(2027,4,8),"YM"))</f>
        <v/>
      </c>
      <c r="M75" t="str">
        <v>F</v>
      </c>
    </row>
    <row r="76" ht="15.75" customHeight="1">
      <c r="B76">
        <v>12</v>
      </c>
      <c r="C76" t="str">
        <f>IF('INPUT DATA'!Q22="","",'INPUT DATA'!Q22)</f>
        <v/>
      </c>
      <c r="F76" t="str">
        <f>IF('INPUT DATA'!R22="","",'INPUT DATA'!R22)</f>
        <v/>
      </c>
      <c r="H76" s="3" t="str">
        <f>IF('INPUT DATA'!S22="","",'INPUT DATA'!S22)</f>
        <v/>
      </c>
      <c r="I76" t="str">
        <f>IF(H76="","",DATEDIF(H76,DATE(2026,6,8),"Y"))</f>
        <v/>
      </c>
      <c r="J76" t="str">
        <f>IF(H76="","",DATEDIF(H76,DATE(2026,6,8),"YM"))</f>
        <v/>
      </c>
      <c r="K76" t="str">
        <f>IF(H76="","",DATEDIF(H76,DATE(2027,4,8),"Y"))</f>
        <v/>
      </c>
      <c r="L76" t="str">
        <f>IF(H76="","",DATEDIF(H76,DATE(2027,4,8),"YM"))</f>
        <v/>
      </c>
      <c r="M76" t="str">
        <v>F</v>
      </c>
    </row>
    <row r="77" ht="15.75" customHeight="1">
      <c r="B77">
        <v>13</v>
      </c>
      <c r="C77" t="str">
        <f>IF('INPUT DATA'!Q23="","",'INPUT DATA'!Q23)</f>
        <v/>
      </c>
      <c r="F77" t="str">
        <f>IF('INPUT DATA'!R23="","",'INPUT DATA'!R23)</f>
        <v/>
      </c>
      <c r="H77" s="3" t="str">
        <f>IF('INPUT DATA'!S23="","",'INPUT DATA'!S23)</f>
        <v/>
      </c>
      <c r="I77" t="str">
        <f>IF(H77="","",DATEDIF(H77,DATE(2026,6,8),"Y"))</f>
        <v/>
      </c>
      <c r="J77" t="str">
        <f>IF(H77="","",DATEDIF(H77,DATE(2026,6,8),"YM"))</f>
        <v/>
      </c>
      <c r="K77" t="str">
        <f>IF(H77="","",DATEDIF(H77,DATE(2027,4,8),"Y"))</f>
        <v/>
      </c>
      <c r="L77" t="str">
        <f>IF(H77="","",DATEDIF(H77,DATE(2027,4,8),"YM"))</f>
        <v/>
      </c>
      <c r="M77" t="str">
        <v>F</v>
      </c>
    </row>
    <row r="78" ht="15.75" customHeight="1">
      <c r="B78">
        <v>14</v>
      </c>
      <c r="C78" t="str">
        <f>IF('INPUT DATA'!Q24="","",'INPUT DATA'!Q24)</f>
        <v/>
      </c>
      <c r="F78" t="str">
        <f>IF('INPUT DATA'!R24="","",'INPUT DATA'!R24)</f>
        <v/>
      </c>
      <c r="H78" s="3" t="str">
        <f>IF('INPUT DATA'!S24="","",'INPUT DATA'!S24)</f>
        <v/>
      </c>
      <c r="I78" t="str">
        <f>IF(H78="","",DATEDIF(H78,DATE(2026,6,8),"Y"))</f>
        <v/>
      </c>
      <c r="J78" t="str">
        <f>IF(H78="","",DATEDIF(H78,DATE(2026,6,8),"YM"))</f>
        <v/>
      </c>
      <c r="K78" t="str">
        <f>IF(H78="","",DATEDIF(H78,DATE(2027,4,8),"Y"))</f>
        <v/>
      </c>
      <c r="L78" t="str">
        <f>IF(H78="","",DATEDIF(H78,DATE(2027,4,8),"YM"))</f>
        <v/>
      </c>
      <c r="M78" t="str">
        <v>F</v>
      </c>
    </row>
    <row r="79" ht="15.75" customHeight="1">
      <c r="B79">
        <v>15</v>
      </c>
      <c r="C79" t="str">
        <f>IF('INPUT DATA'!Q25="","",'INPUT DATA'!Q25)</f>
        <v/>
      </c>
      <c r="F79" t="str">
        <f>IF('INPUT DATA'!R25="","",'INPUT DATA'!R25)</f>
        <v/>
      </c>
      <c r="H79" s="3" t="str">
        <f>IF('INPUT DATA'!S25="","",'INPUT DATA'!S25)</f>
        <v/>
      </c>
      <c r="I79" t="str">
        <f>IF(H79="","",DATEDIF(H79,DATE(2026,6,8),"Y"))</f>
        <v/>
      </c>
      <c r="J79" t="str">
        <f>IF(H79="","",DATEDIF(H79,DATE(2026,6,8),"YM"))</f>
        <v/>
      </c>
      <c r="K79" t="str">
        <f>IF(H79="","",DATEDIF(H79,DATE(2027,4,8),"Y"))</f>
        <v/>
      </c>
      <c r="L79" t="str">
        <f>IF(H79="","",DATEDIF(H79,DATE(2027,4,8),"YM"))</f>
        <v/>
      </c>
      <c r="M79" t="str">
        <v>F</v>
      </c>
    </row>
    <row r="80" ht="15.75" customHeight="1">
      <c r="B80">
        <v>16</v>
      </c>
      <c r="C80" t="str">
        <f>IF('INPUT DATA'!Q26="","",'INPUT DATA'!Q26)</f>
        <v/>
      </c>
      <c r="F80" t="str">
        <f>IF('INPUT DATA'!R26="","",'INPUT DATA'!R26)</f>
        <v/>
      </c>
      <c r="H80" s="3" t="str">
        <f>IF('INPUT DATA'!S26="","",'INPUT DATA'!S26)</f>
        <v/>
      </c>
      <c r="I80" t="str">
        <f>IF(H80="","",DATEDIF(H80,DATE(2026,6,8),"Y"))</f>
        <v/>
      </c>
      <c r="J80" t="str">
        <f>IF(H80="","",DATEDIF(H80,DATE(2026,6,8),"YM"))</f>
        <v/>
      </c>
      <c r="K80" t="str">
        <f>IF(H80="","",DATEDIF(H80,DATE(2027,4,8),"Y"))</f>
        <v/>
      </c>
      <c r="L80" t="str">
        <f>IF(H80="","",DATEDIF(H80,DATE(2027,4,8),"YM"))</f>
        <v/>
      </c>
      <c r="M80" t="str">
        <v>F</v>
      </c>
    </row>
    <row r="81" ht="15.75" customHeight="1">
      <c r="B81">
        <v>17</v>
      </c>
      <c r="C81" t="str">
        <f>IF('INPUT DATA'!Q27="","",'INPUT DATA'!Q27)</f>
        <v/>
      </c>
      <c r="F81" t="str">
        <f>IF('INPUT DATA'!R27="","",'INPUT DATA'!R27)</f>
        <v/>
      </c>
      <c r="H81" s="3" t="str">
        <f>IF('INPUT DATA'!S27="","",'INPUT DATA'!S27)</f>
        <v/>
      </c>
      <c r="I81" t="str">
        <f>IF(H81="","",DATEDIF(H81,DATE(2026,6,8),"Y"))</f>
        <v/>
      </c>
      <c r="J81" t="str">
        <f>IF(H81="","",DATEDIF(H81,DATE(2026,6,8),"YM"))</f>
        <v/>
      </c>
      <c r="K81" t="str">
        <f>IF(H81="","",DATEDIF(H81,DATE(2027,4,8),"Y"))</f>
        <v/>
      </c>
      <c r="L81" t="str">
        <f>IF(H81="","",DATEDIF(H81,DATE(2027,4,8),"YM"))</f>
        <v/>
      </c>
      <c r="M81" t="str">
        <v>F</v>
      </c>
    </row>
    <row r="82" ht="15.75" customHeight="1">
      <c r="B82">
        <v>18</v>
      </c>
      <c r="C82" t="str">
        <f>IF('INPUT DATA'!Q28="","",'INPUT DATA'!Q28)</f>
        <v/>
      </c>
      <c r="F82" t="str">
        <f>IF('INPUT DATA'!R28="","",'INPUT DATA'!R28)</f>
        <v/>
      </c>
      <c r="H82" s="3" t="str">
        <f>IF('INPUT DATA'!S28="","",'INPUT DATA'!S28)</f>
        <v/>
      </c>
      <c r="I82" t="str">
        <f>IF(H82="","",DATEDIF(H82,DATE(2026,6,8),"Y"))</f>
        <v/>
      </c>
      <c r="J82" t="str">
        <f>IF(H82="","",DATEDIF(H82,DATE(2026,6,8),"YM"))</f>
        <v/>
      </c>
      <c r="K82" t="str">
        <f>IF(H82="","",DATEDIF(H82,DATE(2027,4,8),"Y"))</f>
        <v/>
      </c>
      <c r="L82" t="str">
        <f>IF(H82="","",DATEDIF(H82,DATE(2027,4,8),"YM"))</f>
        <v/>
      </c>
      <c r="M82" t="str">
        <v>F</v>
      </c>
    </row>
    <row r="83" ht="15.75" customHeight="1">
      <c r="B83">
        <v>19</v>
      </c>
      <c r="C83" t="str">
        <f>IF('INPUT DATA'!Q29="","",'INPUT DATA'!Q29)</f>
        <v/>
      </c>
      <c r="F83" t="str">
        <f>IF('INPUT DATA'!R29="","",'INPUT DATA'!R29)</f>
        <v/>
      </c>
      <c r="H83" s="3" t="str">
        <f>IF('INPUT DATA'!S29="","",'INPUT DATA'!S29)</f>
        <v/>
      </c>
      <c r="I83" t="str">
        <f>IF(H83="","",DATEDIF(H83,DATE(2026,6,8),"Y"))</f>
        <v/>
      </c>
      <c r="J83" t="str">
        <f>IF(H83="","",DATEDIF(H83,DATE(2026,6,8),"YM"))</f>
        <v/>
      </c>
      <c r="K83" t="str">
        <f>IF(H83="","",DATEDIF(H83,DATE(2027,4,8),"Y"))</f>
        <v/>
      </c>
      <c r="L83" t="str">
        <f>IF(H83="","",DATEDIF(H83,DATE(2027,4,8),"YM"))</f>
        <v/>
      </c>
      <c r="M83" t="str">
        <v>F</v>
      </c>
    </row>
    <row r="84" ht="15.75" customHeight="1">
      <c r="B84">
        <v>20</v>
      </c>
      <c r="C84" t="str">
        <f>IF('INPUT DATA'!Q30="","",'INPUT DATA'!Q30)</f>
        <v/>
      </c>
      <c r="F84" t="str">
        <f>IF('INPUT DATA'!R30="","",'INPUT DATA'!R30)</f>
        <v/>
      </c>
      <c r="H84" s="3" t="str">
        <f>IF('INPUT DATA'!S30="","",'INPUT DATA'!S30)</f>
        <v/>
      </c>
      <c r="I84" t="str">
        <f>IF(H84="","",DATEDIF(H84,DATE(2026,6,8),"Y"))</f>
        <v/>
      </c>
      <c r="J84" t="str">
        <f>IF(H84="","",DATEDIF(H84,DATE(2026,6,8),"YM"))</f>
        <v/>
      </c>
      <c r="K84" t="str">
        <f>IF(H84="","",DATEDIF(H84,DATE(2027,4,8),"Y"))</f>
        <v/>
      </c>
      <c r="L84" t="str">
        <f>IF(H84="","",DATEDIF(H84,DATE(2027,4,8),"YM"))</f>
        <v/>
      </c>
      <c r="M84" t="str">
        <v>F</v>
      </c>
    </row>
    <row r="85" ht="15.75" customHeight="1">
      <c r="B85">
        <v>21</v>
      </c>
      <c r="C85" t="str">
        <f>IF('INPUT DATA'!Q31="","",'INPUT DATA'!Q31)</f>
        <v/>
      </c>
      <c r="F85" t="str">
        <f>IF('INPUT DATA'!R31="","",'INPUT DATA'!R31)</f>
        <v/>
      </c>
      <c r="H85" s="3" t="str">
        <f>IF('INPUT DATA'!S31="","",'INPUT DATA'!S31)</f>
        <v/>
      </c>
      <c r="I85" t="str">
        <f>IF(H85="","",DATEDIF(H85,DATE(2026,6,8),"Y"))</f>
        <v/>
      </c>
      <c r="J85" t="str">
        <f>IF(H85="","",DATEDIF(H85,DATE(2026,6,8),"YM"))</f>
        <v/>
      </c>
      <c r="K85" t="str">
        <f>IF(H85="","",DATEDIF(H85,DATE(2027,4,8),"Y"))</f>
        <v/>
      </c>
      <c r="L85" t="str">
        <f>IF(H85="","",DATEDIF(H85,DATE(2027,4,8),"YM"))</f>
        <v/>
      </c>
      <c r="M85" t="str">
        <v>F</v>
      </c>
    </row>
    <row r="86" ht="15.75" customHeight="1">
      <c r="B86">
        <v>22</v>
      </c>
      <c r="C86" t="str">
        <f>IF('INPUT DATA'!Q32="","",'INPUT DATA'!Q32)</f>
        <v/>
      </c>
      <c r="F86" t="str">
        <f>IF('INPUT DATA'!R32="","",'INPUT DATA'!R32)</f>
        <v/>
      </c>
      <c r="H86" s="3" t="str">
        <f>IF('INPUT DATA'!S32="","",'INPUT DATA'!S32)</f>
        <v/>
      </c>
      <c r="I86" t="str">
        <f>IF(H86="","",DATEDIF(H86,DATE(2026,6,8),"Y"))</f>
        <v/>
      </c>
      <c r="J86" t="str">
        <f>IF(H86="","",DATEDIF(H86,DATE(2026,6,8),"YM"))</f>
        <v/>
      </c>
      <c r="K86" t="str">
        <f>IF(H86="","",DATEDIF(H86,DATE(2027,4,8),"Y"))</f>
        <v/>
      </c>
      <c r="L86" t="str">
        <f>IF(H86="","",DATEDIF(H86,DATE(2027,4,8),"YM"))</f>
        <v/>
      </c>
      <c r="M86" t="str">
        <v>F</v>
      </c>
    </row>
    <row r="87" ht="15.75" customHeight="1">
      <c r="B87">
        <v>23</v>
      </c>
      <c r="C87" t="str">
        <f>IF('INPUT DATA'!Q33="","",'INPUT DATA'!Q33)</f>
        <v/>
      </c>
      <c r="F87" t="str">
        <f>IF('INPUT DATA'!R33="","",'INPUT DATA'!R33)</f>
        <v/>
      </c>
      <c r="H87" s="3" t="str">
        <f>IF('INPUT DATA'!S33="","",'INPUT DATA'!S33)</f>
        <v/>
      </c>
      <c r="I87" t="str">
        <f>IF(H87="","",DATEDIF(H87,DATE(2026,6,8),"Y"))</f>
        <v/>
      </c>
      <c r="J87" t="str">
        <f>IF(H87="","",DATEDIF(H87,DATE(2026,6,8),"YM"))</f>
        <v/>
      </c>
      <c r="K87" t="str">
        <f>IF(H87="","",DATEDIF(H87,DATE(2027,4,8),"Y"))</f>
        <v/>
      </c>
      <c r="L87" t="str">
        <f>IF(H87="","",DATEDIF(H87,DATE(2027,4,8),"YM"))</f>
        <v/>
      </c>
      <c r="M87" t="str">
        <v>F</v>
      </c>
    </row>
    <row r="88" ht="15.75" customHeight="1">
      <c r="B88">
        <v>24</v>
      </c>
      <c r="C88" t="str">
        <f>IF('INPUT DATA'!Q34="","",'INPUT DATA'!Q34)</f>
        <v/>
      </c>
      <c r="F88" t="str">
        <f>IF('INPUT DATA'!R34="","",'INPUT DATA'!R34)</f>
        <v/>
      </c>
      <c r="H88" s="3" t="str">
        <f>IF('INPUT DATA'!S34="","",'INPUT DATA'!S34)</f>
        <v/>
      </c>
      <c r="I88" t="str">
        <f>IF(H88="","",DATEDIF(H88,DATE(2026,6,8),"Y"))</f>
        <v/>
      </c>
      <c r="J88" t="str">
        <f>IF(H88="","",DATEDIF(H88,DATE(2026,6,8),"YM"))</f>
        <v/>
      </c>
      <c r="K88" t="str">
        <f>IF(H88="","",DATEDIF(H88,DATE(2027,4,8),"Y"))</f>
        <v/>
      </c>
      <c r="L88" t="str">
        <f>IF(H88="","",DATEDIF(H88,DATE(2027,4,8),"YM"))</f>
        <v/>
      </c>
      <c r="M88" t="str">
        <v>F</v>
      </c>
    </row>
    <row r="89" ht="15.75" customHeight="1">
      <c r="B89">
        <v>25</v>
      </c>
      <c r="C89" t="str">
        <f>IF('INPUT DATA'!Q35="","",'INPUT DATA'!Q35)</f>
        <v/>
      </c>
      <c r="F89" t="str">
        <f>IF('INPUT DATA'!R35="","",'INPUT DATA'!R35)</f>
        <v/>
      </c>
      <c r="H89" s="3" t="str">
        <f>IF('INPUT DATA'!S35="","",'INPUT DATA'!S35)</f>
        <v/>
      </c>
      <c r="I89" t="str">
        <f>IF(H89="","",DATEDIF(H89,DATE(2026,6,8),"Y"))</f>
        <v/>
      </c>
      <c r="J89" t="str">
        <f>IF(H89="","",DATEDIF(H89,DATE(2026,6,8),"YM"))</f>
        <v/>
      </c>
      <c r="K89" t="str">
        <f>IF(H89="","",DATEDIF(H89,DATE(2027,4,8),"Y"))</f>
        <v/>
      </c>
      <c r="L89" t="str">
        <f>IF(H89="","",DATEDIF(H89,DATE(2027,4,8),"YM"))</f>
        <v/>
      </c>
      <c r="M89" t="str">
        <v>F</v>
      </c>
    </row>
    <row r="90" ht="15.75" customHeight="1">
      <c r="B90">
        <v>26</v>
      </c>
      <c r="C90" t="str">
        <f>IF('INPUT DATA'!Q36="","",'INPUT DATA'!Q36)</f>
        <v/>
      </c>
      <c r="F90" t="str">
        <f>IF('INPUT DATA'!R36="","",'INPUT DATA'!R36)</f>
        <v/>
      </c>
      <c r="H90" s="3" t="str">
        <f>IF('INPUT DATA'!S36="","",'INPUT DATA'!S36)</f>
        <v/>
      </c>
      <c r="I90" t="str">
        <f>IF(H90="","",DATEDIF(H90,DATE(2026,6,8),"Y"))</f>
        <v/>
      </c>
      <c r="J90" t="str">
        <f>IF(H90="","",DATEDIF(H90,DATE(2026,6,8),"YM"))</f>
        <v/>
      </c>
      <c r="K90" t="str">
        <f>IF(H90="","",DATEDIF(H90,DATE(2027,4,8),"Y"))</f>
        <v/>
      </c>
      <c r="L90" t="str">
        <f>IF(H90="","",DATEDIF(H90,DATE(2027,4,8),"YM"))</f>
        <v/>
      </c>
      <c r="M90" t="str">
        <v>F</v>
      </c>
    </row>
    <row r="91" ht="15.75" customHeight="1">
      <c r="B91">
        <v>27</v>
      </c>
      <c r="C91" t="str">
        <f>IF('INPUT DATA'!Q37="","",'INPUT DATA'!Q37)</f>
        <v/>
      </c>
      <c r="F91" t="str">
        <f>IF('INPUT DATA'!R37="","",'INPUT DATA'!R37)</f>
        <v/>
      </c>
      <c r="H91" s="3" t="str">
        <f>IF('INPUT DATA'!S37="","",'INPUT DATA'!S37)</f>
        <v/>
      </c>
      <c r="I91" t="str">
        <f>IF(H91="","",DATEDIF(H91,DATE(2026,6,8),"Y"))</f>
        <v/>
      </c>
      <c r="J91" t="str">
        <f>IF(H91="","",DATEDIF(H91,DATE(2026,6,8),"YM"))</f>
        <v/>
      </c>
      <c r="K91" t="str">
        <f>IF(H91="","",DATEDIF(H91,DATE(2027,4,8),"Y"))</f>
        <v/>
      </c>
      <c r="L91" t="str">
        <f>IF(H91="","",DATEDIF(H91,DATE(2027,4,8),"YM"))</f>
        <v/>
      </c>
      <c r="M91" t="str">
        <v>F</v>
      </c>
    </row>
    <row r="92" ht="15.75" customHeight="1">
      <c r="B92">
        <v>28</v>
      </c>
      <c r="C92" t="str">
        <f>IF('INPUT DATA'!Q38="","",'INPUT DATA'!Q38)</f>
        <v/>
      </c>
      <c r="F92" t="str">
        <f>IF('INPUT DATA'!R38="","",'INPUT DATA'!R38)</f>
        <v/>
      </c>
      <c r="H92" s="3" t="str">
        <f>IF('INPUT DATA'!S38="","",'INPUT DATA'!S38)</f>
        <v/>
      </c>
      <c r="I92" t="str">
        <f>IF(H92="","",DATEDIF(H92,DATE(2026,6,8),"Y"))</f>
        <v/>
      </c>
      <c r="J92" t="str">
        <f>IF(H92="","",DATEDIF(H92,DATE(2026,6,8),"YM"))</f>
        <v/>
      </c>
      <c r="K92" t="str">
        <f>IF(H92="","",DATEDIF(H92,DATE(2027,4,8),"Y"))</f>
        <v/>
      </c>
      <c r="L92" t="str">
        <f>IF(H92="","",DATEDIF(H92,DATE(2027,4,8),"YM"))</f>
        <v/>
      </c>
      <c r="M92" t="str">
        <v>F</v>
      </c>
    </row>
    <row r="93" ht="15.75" customHeight="1">
      <c r="B93">
        <v>29</v>
      </c>
      <c r="C93" t="str">
        <f>IF('INPUT DATA'!Q39="","",'INPUT DATA'!Q39)</f>
        <v/>
      </c>
      <c r="F93" t="str">
        <f>IF('INPUT DATA'!R39="","",'INPUT DATA'!R39)</f>
        <v/>
      </c>
      <c r="H93" s="3" t="str">
        <f>IF('INPUT DATA'!S39="","",'INPUT DATA'!S39)</f>
        <v/>
      </c>
      <c r="I93" t="str">
        <f>IF(H93="","",DATEDIF(H93,DATE(2026,6,8),"Y"))</f>
        <v/>
      </c>
      <c r="J93" t="str">
        <f>IF(H93="","",DATEDIF(H93,DATE(2026,6,8),"YM"))</f>
        <v/>
      </c>
      <c r="K93" t="str">
        <f>IF(H93="","",DATEDIF(H93,DATE(2027,4,8),"Y"))</f>
        <v/>
      </c>
      <c r="L93" t="str">
        <f>IF(H93="","",DATEDIF(H93,DATE(2027,4,8),"YM"))</f>
        <v/>
      </c>
      <c r="M93" t="str">
        <v>F</v>
      </c>
    </row>
    <row r="94" ht="15.75" customHeight="1">
      <c r="B94">
        <v>30</v>
      </c>
      <c r="C94" t="str">
        <f>IF('INPUT DATA'!Q40="","",'INPUT DATA'!Q40)</f>
        <v/>
      </c>
      <c r="F94" t="str">
        <f>IF('INPUT DATA'!R40="","",'INPUT DATA'!R40)</f>
        <v/>
      </c>
      <c r="H94" s="3" t="str">
        <f>IF('INPUT DATA'!S40="","",'INPUT DATA'!S40)</f>
        <v/>
      </c>
      <c r="I94" t="str">
        <f>IF(H94="","",DATEDIF(H94,DATE(2026,6,8),"Y"))</f>
        <v/>
      </c>
      <c r="J94" t="str">
        <f>IF(H94="","",DATEDIF(H94,DATE(2026,6,8),"YM"))</f>
        <v/>
      </c>
      <c r="K94" t="str">
        <f>IF(H94="","",DATEDIF(H94,DATE(2027,4,8),"Y"))</f>
        <v/>
      </c>
      <c r="L94" t="str">
        <f>IF(H94="","",DATEDIF(H94,DATE(2027,4,8),"YM"))</f>
        <v/>
      </c>
      <c r="M94" t="str">
        <v>F</v>
      </c>
    </row>
    <row r="95" ht="15.75" customHeight="1">
      <c r="B95">
        <v>31</v>
      </c>
      <c r="C95" t="str">
        <f>IF('INPUT DATA'!Q41="","",'INPUT DATA'!Q41)</f>
        <v/>
      </c>
      <c r="F95" t="str">
        <f>IF('INPUT DATA'!R41="","",'INPUT DATA'!R41)</f>
        <v/>
      </c>
      <c r="H95" s="3" t="str">
        <f>IF('INPUT DATA'!S41="","",'INPUT DATA'!S41)</f>
        <v/>
      </c>
      <c r="I95" t="str">
        <f>IF(H95="","",DATEDIF(H95,DATE(2026,6,8),"Y"))</f>
        <v/>
      </c>
      <c r="J95" t="str">
        <f>IF(H95="","",DATEDIF(H95,DATE(2026,6,8),"YM"))</f>
        <v/>
      </c>
      <c r="K95" t="str">
        <f>IF(H95="","",DATEDIF(H95,DATE(2027,4,8),"Y"))</f>
        <v/>
      </c>
      <c r="L95" t="str">
        <f>IF(H95="","",DATEDIF(H95,DATE(2027,4,8),"YM"))</f>
        <v/>
      </c>
      <c r="M95" t="str">
        <v>F</v>
      </c>
    </row>
    <row r="96" ht="15.75" customHeight="1">
      <c r="B96">
        <v>32</v>
      </c>
      <c r="C96" t="str">
        <f>IF('INPUT DATA'!Q42="","",'INPUT DATA'!Q42)</f>
        <v/>
      </c>
      <c r="F96" t="str">
        <f>IF('INPUT DATA'!R42="","",'INPUT DATA'!R42)</f>
        <v/>
      </c>
      <c r="H96" s="3" t="str">
        <f>IF('INPUT DATA'!S42="","",'INPUT DATA'!S42)</f>
        <v/>
      </c>
      <c r="I96" t="str">
        <f>IF(H96="","",DATEDIF(H96,DATE(2026,6,8),"Y"))</f>
        <v/>
      </c>
      <c r="J96" t="str">
        <f>IF(H96="","",DATEDIF(H96,DATE(2026,6,8),"YM"))</f>
        <v/>
      </c>
      <c r="K96" t="str">
        <f>IF(H96="","",DATEDIF(H96,DATE(2027,4,8),"Y"))</f>
        <v/>
      </c>
      <c r="L96" t="str">
        <f>IF(H96="","",DATEDIF(H96,DATE(2027,4,8),"YM"))</f>
        <v/>
      </c>
      <c r="M96" t="str">
        <v>F</v>
      </c>
    </row>
    <row r="97" ht="15.75" customHeight="1">
      <c r="B97">
        <v>33</v>
      </c>
      <c r="C97" t="str">
        <f>IF('INPUT DATA'!Q43="","",'INPUT DATA'!Q43)</f>
        <v/>
      </c>
      <c r="F97" t="str">
        <f>IF('INPUT DATA'!R43="","",'INPUT DATA'!R43)</f>
        <v/>
      </c>
      <c r="H97" s="3" t="str">
        <f>IF('INPUT DATA'!S43="","",'INPUT DATA'!S43)</f>
        <v/>
      </c>
      <c r="I97" t="str">
        <f>IF(H97="","",DATEDIF(H97,DATE(2026,6,8),"Y"))</f>
        <v/>
      </c>
      <c r="J97" t="str">
        <f>IF(H97="","",DATEDIF(H97,DATE(2026,6,8),"YM"))</f>
        <v/>
      </c>
      <c r="K97" t="str">
        <f>IF(H97="","",DATEDIF(H97,DATE(2027,4,8),"Y"))</f>
        <v/>
      </c>
      <c r="L97" t="str">
        <f>IF(H97="","",DATEDIF(H97,DATE(2027,4,8),"YM"))</f>
        <v/>
      </c>
      <c r="M97" t="str">
        <v>F</v>
      </c>
    </row>
    <row r="98" ht="15.75" customHeight="1">
      <c r="B98">
        <v>34</v>
      </c>
      <c r="C98" t="str">
        <f>IF('INPUT DATA'!Q44="","",'INPUT DATA'!Q44)</f>
        <v/>
      </c>
      <c r="F98" t="str">
        <f>IF('INPUT DATA'!R44="","",'INPUT DATA'!R44)</f>
        <v/>
      </c>
      <c r="H98" s="3" t="str">
        <f>IF('INPUT DATA'!S44="","",'INPUT DATA'!S44)</f>
        <v/>
      </c>
      <c r="I98" t="str">
        <f>IF(H98="","",DATEDIF(H98,DATE(2026,6,8),"Y"))</f>
        <v/>
      </c>
      <c r="J98" t="str">
        <f>IF(H98="","",DATEDIF(H98,DATE(2026,6,8),"YM"))</f>
        <v/>
      </c>
      <c r="K98" t="str">
        <f>IF(H98="","",DATEDIF(H98,DATE(2027,4,8),"Y"))</f>
        <v/>
      </c>
      <c r="L98" t="str">
        <f>IF(H98="","",DATEDIF(H98,DATE(2027,4,8),"YM"))</f>
        <v/>
      </c>
      <c r="M98" t="str">
        <v>F</v>
      </c>
    </row>
    <row r="99" ht="15.75" customHeight="1">
      <c r="B99">
        <v>35</v>
      </c>
      <c r="C99" t="str">
        <f>IF('INPUT DATA'!Q45="","",'INPUT DATA'!Q45)</f>
        <v/>
      </c>
      <c r="F99" t="str">
        <f>IF('INPUT DATA'!R45="","",'INPUT DATA'!R45)</f>
        <v/>
      </c>
      <c r="H99" s="3" t="str">
        <f>IF('INPUT DATA'!S45="","",'INPUT DATA'!S45)</f>
        <v/>
      </c>
      <c r="I99" t="str">
        <f>IF(H99="","",DATEDIF(H99,DATE(2026,6,8),"Y"))</f>
        <v/>
      </c>
      <c r="J99" t="str">
        <f>IF(H99="","",DATEDIF(H99,DATE(2026,6,8),"YM"))</f>
        <v/>
      </c>
      <c r="K99" t="str">
        <f>IF(H99="","",DATEDIF(H99,DATE(2027,4,8),"Y"))</f>
        <v/>
      </c>
      <c r="L99" t="str">
        <f>IF(H99="","",DATEDIF(H99,DATE(2027,4,8),"YM"))</f>
        <v/>
      </c>
      <c r="M99" t="str">
        <v>F</v>
      </c>
    </row>
    <row r="100" ht="15.75" customHeight="1">
      <c r="B100">
        <v>36</v>
      </c>
      <c r="C100" t="str">
        <f>IF('INPUT DATA'!Q46="","",'INPUT DATA'!Q46)</f>
        <v/>
      </c>
      <c r="F100" t="str">
        <f>IF('INPUT DATA'!R46="","",'INPUT DATA'!R46)</f>
        <v/>
      </c>
      <c r="H100" s="3" t="str">
        <f>IF('INPUT DATA'!S46="","",'INPUT DATA'!S46)</f>
        <v/>
      </c>
      <c r="I100" t="str">
        <f>IF(H100="","",DATEDIF(H100,DATE(2026,6,8),"Y"))</f>
        <v/>
      </c>
      <c r="J100" t="str">
        <f>IF(H100="","",DATEDIF(H100,DATE(2026,6,8),"YM"))</f>
        <v/>
      </c>
      <c r="K100" t="str">
        <f>IF(H100="","",DATEDIF(H100,DATE(2027,4,8),"Y"))</f>
        <v/>
      </c>
      <c r="L100" t="str">
        <f>IF(H100="","",DATEDIF(H100,DATE(2027,4,8),"YM"))</f>
        <v/>
      </c>
      <c r="M100" t="str">
        <v>F</v>
      </c>
    </row>
    <row r="101" ht="15.75" customHeight="1">
      <c r="B101">
        <v>37</v>
      </c>
      <c r="C101" t="str">
        <f>IF('INPUT DATA'!Q47="","",'INPUT DATA'!Q47)</f>
        <v/>
      </c>
      <c r="F101" t="str">
        <f>IF('INPUT DATA'!R47="","",'INPUT DATA'!R47)</f>
        <v/>
      </c>
      <c r="H101" s="3" t="str">
        <f>IF('INPUT DATA'!S47="","",'INPUT DATA'!S47)</f>
        <v/>
      </c>
      <c r="I101" t="str">
        <f>IF(H101="","",DATEDIF(H101,DATE(2026,6,8),"Y"))</f>
        <v/>
      </c>
      <c r="J101" t="str">
        <f>IF(H101="","",DATEDIF(H101,DATE(2026,6,8),"YM"))</f>
        <v/>
      </c>
      <c r="K101" t="str">
        <f>IF(H101="","",DATEDIF(H101,DATE(2027,4,8),"Y"))</f>
        <v/>
      </c>
      <c r="L101" t="str">
        <f>IF(H101="","",DATEDIF(H101,DATE(2027,4,8),"YM"))</f>
        <v/>
      </c>
      <c r="M101" t="str">
        <v>F</v>
      </c>
    </row>
    <row r="102" ht="15.75" customHeight="1">
      <c r="B102">
        <v>38</v>
      </c>
      <c r="C102" t="str">
        <f>IF('INPUT DATA'!Q48="","",'INPUT DATA'!Q48)</f>
        <v/>
      </c>
      <c r="F102" t="str">
        <f>IF('INPUT DATA'!R48="","",'INPUT DATA'!R48)</f>
        <v/>
      </c>
      <c r="H102" s="3" t="str">
        <f>IF('INPUT DATA'!S48="","",'INPUT DATA'!S48)</f>
        <v/>
      </c>
      <c r="I102" t="str">
        <f>IF(H102="","",DATEDIF(H102,DATE(2026,6,8),"Y"))</f>
        <v/>
      </c>
      <c r="J102" t="str">
        <f>IF(H102="","",DATEDIF(H102,DATE(2026,6,8),"YM"))</f>
        <v/>
      </c>
      <c r="K102" t="str">
        <f>IF(H102="","",DATEDIF(H102,DATE(2027,4,8),"Y"))</f>
        <v/>
      </c>
      <c r="L102" t="str">
        <f>IF(H102="","",DATEDIF(H102,DATE(2027,4,8),"YM"))</f>
        <v/>
      </c>
      <c r="M102" t="str">
        <v>F</v>
      </c>
    </row>
    <row r="103" ht="15.75" customHeight="1">
      <c r="B103">
        <v>39</v>
      </c>
      <c r="C103" t="str">
        <f>IF('INPUT DATA'!Q49="","",'INPUT DATA'!Q49)</f>
        <v/>
      </c>
      <c r="F103" t="str">
        <f>IF('INPUT DATA'!R49="","",'INPUT DATA'!R49)</f>
        <v/>
      </c>
      <c r="H103" s="3" t="str">
        <f>IF('INPUT DATA'!S49="","",'INPUT DATA'!S49)</f>
        <v/>
      </c>
      <c r="I103" t="str">
        <f>IF(H103="","",DATEDIF(H103,DATE(2026,6,8),"Y"))</f>
        <v/>
      </c>
      <c r="J103" t="str">
        <f>IF(H103="","",DATEDIF(H103,DATE(2026,6,8),"YM"))</f>
        <v/>
      </c>
      <c r="K103" t="str">
        <f>IF(H103="","",DATEDIF(H103,DATE(2027,4,8),"Y"))</f>
        <v/>
      </c>
      <c r="L103" t="str">
        <f>IF(H103="","",DATEDIF(H103,DATE(2027,4,8),"YM"))</f>
        <v/>
      </c>
      <c r="M103" t="str">
        <v>F</v>
      </c>
    </row>
    <row r="104" ht="15.75" customHeight="1">
      <c r="B104">
        <v>40</v>
      </c>
      <c r="C104" t="str">
        <f>IF('INPUT DATA'!Q50="","",'INPUT DATA'!Q50)</f>
        <v/>
      </c>
      <c r="F104" t="str">
        <f>IF('INPUT DATA'!R50="","",'INPUT DATA'!R50)</f>
        <v/>
      </c>
      <c r="H104" s="3" t="str">
        <f>IF('INPUT DATA'!S50="","",'INPUT DATA'!S50)</f>
        <v/>
      </c>
      <c r="I104" t="str">
        <f>IF(H104="","",DATEDIF(H104,DATE(2026,6,8),"Y"))</f>
        <v/>
      </c>
      <c r="J104" t="str">
        <f>IF(H104="","",DATEDIF(H104,DATE(2026,6,8),"YM"))</f>
        <v/>
      </c>
      <c r="K104" t="str">
        <f>IF(H104="","",DATEDIF(H104,DATE(2027,4,8),"Y"))</f>
        <v/>
      </c>
      <c r="L104" t="str">
        <f>IF(H104="","",DATEDIF(H104,DATE(2027,4,8),"YM"))</f>
        <v/>
      </c>
      <c r="M104" t="str">
        <v>F</v>
      </c>
    </row>
    <row r="105" ht="15.75" customHeight="1">
      <c r="B105">
        <v>41</v>
      </c>
      <c r="C105" t="str">
        <f>IF('INPUT DATA'!Q51="","",'INPUT DATA'!Q51)</f>
        <v/>
      </c>
      <c r="F105" t="str">
        <f>IF('INPUT DATA'!R51="","",'INPUT DATA'!R51)</f>
        <v/>
      </c>
      <c r="H105" s="3" t="str">
        <f>IF('INPUT DATA'!S51="","",'INPUT DATA'!S51)</f>
        <v/>
      </c>
      <c r="I105" t="str">
        <f>IF(H105="","",DATEDIF(H105,DATE(2026,6,8),"Y"))</f>
        <v/>
      </c>
      <c r="J105" t="str">
        <f>IF(H105="","",DATEDIF(H105,DATE(2026,6,8),"YM"))</f>
        <v/>
      </c>
      <c r="K105" t="str">
        <f>IF(H105="","",DATEDIF(H105,DATE(2027,4,8),"Y"))</f>
        <v/>
      </c>
      <c r="L105" t="str">
        <f>IF(H105="","",DATEDIF(H105,DATE(2027,4,8),"YM"))</f>
        <v/>
      </c>
      <c r="M105" t="str">
        <v>F</v>
      </c>
    </row>
    <row r="106" ht="15.75" customHeight="1">
      <c r="B106">
        <v>42</v>
      </c>
      <c r="C106" t="str">
        <f>IF('INPUT DATA'!Q52="","",'INPUT DATA'!Q52)</f>
        <v/>
      </c>
      <c r="F106" t="str">
        <f>IF('INPUT DATA'!R52="","",'INPUT DATA'!R52)</f>
        <v/>
      </c>
      <c r="H106" s="3" t="str">
        <f>IF('INPUT DATA'!S52="","",'INPUT DATA'!S52)</f>
        <v/>
      </c>
      <c r="I106" t="str">
        <f>IF(H106="","",DATEDIF(H106,DATE(2026,6,8),"Y"))</f>
        <v/>
      </c>
      <c r="J106" t="str">
        <f>IF(H106="","",DATEDIF(H106,DATE(2026,6,8),"YM"))</f>
        <v/>
      </c>
      <c r="K106" t="str">
        <f>IF(H106="","",DATEDIF(H106,DATE(2027,4,8),"Y"))</f>
        <v/>
      </c>
      <c r="L106" t="str">
        <f>IF(H106="","",DATEDIF(H106,DATE(2027,4,8),"YM"))</f>
        <v/>
      </c>
      <c r="M106" t="str">
        <v>F</v>
      </c>
    </row>
    <row r="107" ht="15.75" customHeight="1">
      <c r="B107">
        <v>43</v>
      </c>
      <c r="C107" t="str">
        <f>IF('INPUT DATA'!Q53="","",'INPUT DATA'!Q53)</f>
        <v/>
      </c>
      <c r="F107" t="str">
        <f>IF('INPUT DATA'!R53="","",'INPUT DATA'!R53)</f>
        <v/>
      </c>
      <c r="H107" s="3" t="str">
        <f>IF('INPUT DATA'!S53="","",'INPUT DATA'!S53)</f>
        <v/>
      </c>
      <c r="I107" t="str">
        <f>IF(H107="","",DATEDIF(H107,DATE(2026,6,8),"Y"))</f>
        <v/>
      </c>
      <c r="J107" t="str">
        <f>IF(H107="","",DATEDIF(H107,DATE(2026,6,8),"YM"))</f>
        <v/>
      </c>
      <c r="K107" t="str">
        <f>IF(H107="","",DATEDIF(H107,DATE(2027,4,8),"Y"))</f>
        <v/>
      </c>
      <c r="L107" t="str">
        <f>IF(H107="","",DATEDIF(H107,DATE(2027,4,8),"YM"))</f>
        <v/>
      </c>
      <c r="M107" t="str">
        <v>F</v>
      </c>
    </row>
    <row r="108" ht="15.75" customHeight="1">
      <c r="B108">
        <v>44</v>
      </c>
      <c r="C108" t="str">
        <f>IF('INPUT DATA'!Q54="","",'INPUT DATA'!Q54)</f>
        <v/>
      </c>
      <c r="F108" t="str">
        <f>IF('INPUT DATA'!R54="","",'INPUT DATA'!R54)</f>
        <v/>
      </c>
      <c r="H108" s="3" t="str">
        <f>IF('INPUT DATA'!S54="","",'INPUT DATA'!S54)</f>
        <v/>
      </c>
      <c r="I108" t="str">
        <f>IF(H108="","",DATEDIF(H108,DATE(2026,6,8),"Y"))</f>
        <v/>
      </c>
      <c r="J108" t="str">
        <f>IF(H108="","",DATEDIF(H108,DATE(2026,6,8),"YM"))</f>
        <v/>
      </c>
      <c r="K108" t="str">
        <f>IF(H108="","",DATEDIF(H108,DATE(2027,4,8),"Y"))</f>
        <v/>
      </c>
      <c r="L108" t="str">
        <f>IF(H108="","",DATEDIF(H108,DATE(2027,4,8),"YM"))</f>
        <v/>
      </c>
      <c r="M108" t="str">
        <v>F</v>
      </c>
    </row>
    <row r="109" ht="15.75" customHeight="1">
      <c r="B109">
        <v>45</v>
      </c>
      <c r="C109" t="str">
        <f>IF('INPUT DATA'!Q55="","",'INPUT DATA'!Q55)</f>
        <v/>
      </c>
      <c r="F109" t="str">
        <f>IF('INPUT DATA'!R55="","",'INPUT DATA'!R55)</f>
        <v/>
      </c>
      <c r="H109" s="3" t="str">
        <f>IF('INPUT DATA'!S55="","",'INPUT DATA'!S55)</f>
        <v/>
      </c>
      <c r="I109" t="str">
        <f>IF(H109="","",DATEDIF(H109,DATE(2026,6,8),"Y"))</f>
        <v/>
      </c>
      <c r="J109" t="str">
        <f>IF(H109="","",DATEDIF(H109,DATE(2026,6,8),"YM"))</f>
        <v/>
      </c>
      <c r="K109" t="str">
        <f>IF(H109="","",DATEDIF(H109,DATE(2027,4,8),"Y"))</f>
        <v/>
      </c>
      <c r="L109" t="str">
        <f>IF(H109="","",DATEDIF(H109,DATE(2027,4,8),"YM"))</f>
        <v/>
      </c>
      <c r="M109" t="str">
        <v>F</v>
      </c>
    </row>
    <row r="110" ht="15.75" customHeight="1">
      <c r="B110">
        <v>46</v>
      </c>
      <c r="C110" t="str">
        <f>IF('INPUT DATA'!Q56="","",'INPUT DATA'!Q56)</f>
        <v/>
      </c>
      <c r="F110" t="str">
        <f>IF('INPUT DATA'!R56="","",'INPUT DATA'!R56)</f>
        <v/>
      </c>
      <c r="H110" s="3" t="str">
        <f>IF('INPUT DATA'!S56="","",'INPUT DATA'!S56)</f>
        <v/>
      </c>
      <c r="I110" t="str">
        <f>IF(H110="","",DATEDIF(H110,DATE(2026,6,8),"Y"))</f>
        <v/>
      </c>
      <c r="J110" t="str">
        <f>IF(H110="","",DATEDIF(H110,DATE(2026,6,8),"YM"))</f>
        <v/>
      </c>
      <c r="K110" t="str">
        <f>IF(H110="","",DATEDIF(H110,DATE(2027,4,8),"Y"))</f>
        <v/>
      </c>
      <c r="L110" t="str">
        <f>IF(H110="","",DATEDIF(H110,DATE(2027,4,8),"YM"))</f>
        <v/>
      </c>
      <c r="M110" t="str">
        <v>F</v>
      </c>
    </row>
    <row r="111" ht="15.75" customHeight="1">
      <c r="B111">
        <v>47</v>
      </c>
      <c r="C111" t="str">
        <f>IF('INPUT DATA'!Q57="","",'INPUT DATA'!Q57)</f>
        <v/>
      </c>
      <c r="F111" t="str">
        <f>IF('INPUT DATA'!R57="","",'INPUT DATA'!R57)</f>
        <v/>
      </c>
      <c r="H111" s="3" t="str">
        <f>IF('INPUT DATA'!S57="","",'INPUT DATA'!S57)</f>
        <v/>
      </c>
      <c r="I111" t="str">
        <f>IF(H111="","",DATEDIF(H111,DATE(2026,6,8),"Y"))</f>
        <v/>
      </c>
      <c r="J111" t="str">
        <f>IF(H111="","",DATEDIF(H111,DATE(2026,6,8),"YM"))</f>
        <v/>
      </c>
      <c r="K111" t="str">
        <f>IF(H111="","",DATEDIF(H111,DATE(2027,4,8),"Y"))</f>
        <v/>
      </c>
      <c r="L111" t="str">
        <f>IF(H111="","",DATEDIF(H111,DATE(2027,4,8),"YM"))</f>
        <v/>
      </c>
      <c r="M111" t="str">
        <v>F</v>
      </c>
    </row>
    <row r="112" ht="15.75" customHeight="1">
      <c r="B112">
        <v>48</v>
      </c>
      <c r="C112" t="str">
        <f>IF('INPUT DATA'!Q58="","",'INPUT DATA'!Q58)</f>
        <v/>
      </c>
      <c r="F112" t="str">
        <f>IF('INPUT DATA'!R58="","",'INPUT DATA'!R58)</f>
        <v/>
      </c>
      <c r="H112" s="3" t="str">
        <f>IF('INPUT DATA'!S58="","",'INPUT DATA'!S58)</f>
        <v/>
      </c>
      <c r="I112" t="str">
        <f>IF(H112="","",DATEDIF(H112,DATE(2026,6,8),"Y"))</f>
        <v/>
      </c>
      <c r="J112" t="str">
        <f>IF(H112="","",DATEDIF(H112,DATE(2026,6,8),"YM"))</f>
        <v/>
      </c>
      <c r="K112" t="str">
        <f>IF(H112="","",DATEDIF(H112,DATE(2027,4,8),"Y"))</f>
        <v/>
      </c>
      <c r="L112" t="str">
        <f>IF(H112="","",DATEDIF(H112,DATE(2027,4,8),"YM"))</f>
        <v/>
      </c>
      <c r="M112" t="str">
        <v>F</v>
      </c>
    </row>
    <row r="113" ht="15.75" customHeight="1">
      <c r="B113">
        <v>49</v>
      </c>
      <c r="C113" t="str">
        <f>IF('INPUT DATA'!Q59="","",'INPUT DATA'!Q59)</f>
        <v/>
      </c>
      <c r="F113" t="str">
        <f>IF('INPUT DATA'!R59="","",'INPUT DATA'!R59)</f>
        <v/>
      </c>
      <c r="H113" s="3" t="str">
        <f>IF('INPUT DATA'!S59="","",'INPUT DATA'!S59)</f>
        <v/>
      </c>
      <c r="I113" t="str">
        <f>IF(H113="","",DATEDIF(H113,DATE(2026,6,8),"Y"))</f>
        <v/>
      </c>
      <c r="J113" t="str">
        <f>IF(H113="","",DATEDIF(H113,DATE(2026,6,8),"YM"))</f>
        <v/>
      </c>
      <c r="K113" t="str">
        <f>IF(H113="","",DATEDIF(H113,DATE(2027,4,8),"Y"))</f>
        <v/>
      </c>
      <c r="L113" t="str">
        <f>IF(H113="","",DATEDIF(H113,DATE(2027,4,8),"YM"))</f>
        <v/>
      </c>
      <c r="M113" t="str">
        <v>F</v>
      </c>
    </row>
    <row r="114" ht="15.75" customHeight="1">
      <c r="B114">
        <v>50</v>
      </c>
      <c r="C114" t="str">
        <f>IF('INPUT DATA'!Q60="","",'INPUT DATA'!Q60)</f>
        <v/>
      </c>
      <c r="F114" t="str">
        <f>IF('INPUT DATA'!R60="","",'INPUT DATA'!R60)</f>
        <v/>
      </c>
      <c r="H114" s="3" t="str">
        <f>IF('INPUT DATA'!S60="","",'INPUT DATA'!S60)</f>
        <v/>
      </c>
      <c r="I114" t="str">
        <f>IF(H114="","",DATEDIF(H114,DATE(2026,6,8),"Y"))</f>
        <v/>
      </c>
      <c r="J114" t="str">
        <f>IF(H114="","",DATEDIF(H114,DATE(2026,6,8),"YM"))</f>
        <v/>
      </c>
      <c r="K114" t="str">
        <f>IF(H114="","",DATEDIF(H114,DATE(2027,4,8),"Y"))</f>
        <v/>
      </c>
      <c r="L114" t="str">
        <f>IF(H114="","",DATEDIF(H114,DATE(2027,4,8),"YM"))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pageMargins left="0.7" right="0.7" top="0.75" bottom="0.75" header="0" footer="0"/>
  <ignoredErrors>
    <ignoredError numberStoredAsText="1" sqref="A1:Z1000"/>
  </ignoredErrors>
</worksheet>
</file>

<file path=xl/worksheets/sheet6.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75"/>
    <col min="2" max="2" customWidth="1" width="3.75"/>
    <col min="3" max="3" customWidth="1" width="13.13"/>
    <col min="4" max="4" customWidth="1" width="12.5"/>
    <col min="5" max="5" customWidth="1" width="16.5"/>
    <col min="6" max="6" customWidth="1" width="18.5"/>
    <col min="7" max="7" customWidth="1" width="6"/>
    <col min="8" max="8" customWidth="1" width="16"/>
    <col min="9" max="9" customWidth="1" width="7.75"/>
    <col min="10" max="10" customWidth="1" width="7.75"/>
    <col min="11" max="11" customWidth="1" width="7.75"/>
    <col min="12" max="12" customWidth="1" width="7.75"/>
    <col min="13" max="13" customWidth="1" width="5.13"/>
    <col min="14" max="14" customWidth="1" width="18.75"/>
    <col min="15" max="15" customWidth="1" width="18.75"/>
    <col min="16" max="16" customWidth="1" width="18.75"/>
    <col min="17" max="17" customWidth="1" width="18.75"/>
    <col min="18" max="18" customWidth="1" width="18.75"/>
    <col min="19" max="19" customWidth="1" width="18.75"/>
    <col min="20" max="20" customWidth="1" width="3.75"/>
    <col min="21" max="21" customWidth="1" width="12.5"/>
  </cols>
  <sheetData>
    <row r="1" ht="15.75" customHeight="1">
      <c r="A1" t="str">
        <v>CLASS SUMMARY</v>
      </c>
    </row>
    <row r="2" ht="15.75" customHeight="1"/>
    <row r="3" ht="15.75" customHeight="1"/>
    <row r="4" ht="15.75" customHeight="1"/>
    <row r="5" ht="15.75" customHeight="1">
      <c r="D5" t="str">
        <v>REGION</v>
      </c>
      <c r="E5" t="str">
        <f>IF('INPUT DATA'!F10="","",'INPUT DATA'!F10)</f>
        <v/>
      </c>
      <c r="L5" t="str">
        <v>DIVISION</v>
      </c>
      <c r="M5" t="str">
        <f>IF('INPUT DATA'!F11="","",'INPUT DATA'!F11)</f>
        <v/>
      </c>
    </row>
    <row r="6" ht="15.75" customHeight="1">
      <c r="D6" t="str">
        <v>SCHOOL NAME</v>
      </c>
      <c r="E6" t="str">
        <f>IF('INPUT DATA'!F16="","",'INPUT DATA'!F16)</f>
        <v/>
      </c>
      <c r="L6" t="str">
        <v>SCHOOL ID</v>
      </c>
      <c r="M6" t="str">
        <f>IF('INPUT DATA'!F15="","",'INPUT DATA'!F15)</f>
        <v/>
      </c>
      <c r="Q6" t="str">
        <v>SCHOOL YEAR</v>
      </c>
      <c r="R6" t="str">
        <f>IF('INPUT DATA'!F18="","",'INPUT DATA'!F18)</f>
        <v/>
      </c>
    </row>
    <row r="7" ht="15.75" customHeight="1"/>
    <row r="8" ht="15.75" customHeight="1"/>
    <row r="9" ht="15.75" customHeight="1">
      <c r="B9" t="str">
        <v>THIRD TERM</v>
      </c>
      <c r="F9" t="str">
        <v>GRADE LEVEL</v>
      </c>
      <c r="G9" t="str">
        <f>IF('INPUT DATA'!F27="","",'INPUT DATA'!F27)</f>
        <v/>
      </c>
      <c r="O9" t="str">
        <v>ADVISER</v>
      </c>
      <c r="P9" t="str">
        <f>IF('INPUT DATA'!F26="","",'INPUT DATA'!F26)</f>
        <v/>
      </c>
    </row>
    <row r="10" ht="15.75" customHeight="1">
      <c r="F10" t="str">
        <v>SECTION</v>
      </c>
      <c r="G10" t="str">
        <f>IF('INPUT DATA'!F28="","",'INPUT DATA'!F28)</f>
        <v/>
      </c>
    </row>
    <row r="11" ht="15.75" customHeight="1">
      <c r="B11" t="str">
        <v>LEARNERS' NAMES</v>
      </c>
      <c r="F11" t="str">
        <v>LRN</v>
      </c>
      <c r="H11" t="str">
        <v>Date of Birth</v>
      </c>
      <c r="I11" t="str">
        <v>Age (BoSY)</v>
      </c>
      <c r="K11" t="str">
        <v>Age (EoSY)</v>
      </c>
      <c r="M11" t="str">
        <v>Sex</v>
      </c>
      <c r="N11" t="str">
        <v>What Your Child Can Do</v>
      </c>
      <c r="Q11" t="str">
        <v>What Your Child Is Learning To Improve</v>
      </c>
    </row>
    <row r="12" ht="15.75" customHeight="1">
      <c r="I12" t="str">
        <v>Years</v>
      </c>
      <c r="J12" t="str">
        <v>Months</v>
      </c>
      <c r="K12" t="str">
        <v>Years</v>
      </c>
      <c r="L12" t="str">
        <v>Months</v>
      </c>
      <c r="N12" t="str">
        <v xml:space="preserve"> (Mga Nagagawa)</v>
      </c>
      <c r="Q12" t="str">
        <v xml:space="preserve"> (Dapat Linangin)</v>
      </c>
    </row>
    <row r="13" ht="15.75" customHeight="1">
      <c r="B13" t="str">
        <v>MALE</v>
      </c>
    </row>
    <row r="14" ht="15.75" customHeight="1">
      <c r="B14">
        <v>1</v>
      </c>
      <c r="C14" t="str">
        <f>IF('INPUT DATA'!L11="","",'INPUT DATA'!L11)</f>
        <v>sample</v>
      </c>
      <c r="F14" s="1">
        <f>IF('INPUT DATA'!M11="","",'INPUT DATA'!M11)</f>
        <v>1234566776</v>
      </c>
      <c r="H14" s="3">
        <f>IF('INPUT DATA'!N11="","",'INPUT DATA'!N11)</f>
        <v>43590</v>
      </c>
      <c r="I14">
        <f>IF(H14="","",DATEDIF(H14,DATE(2026,6,8),"Y"))</f>
        <v>7</v>
      </c>
      <c r="J14">
        <f>IF(H14="","",DATEDIF(H14,DATE(2026,6,8),"YM"))</f>
        <v>1</v>
      </c>
      <c r="K14">
        <f>IF(H14="","",DATEDIF(H14,DATE(2027,4,8),"Y"))</f>
        <v>7</v>
      </c>
      <c r="L14">
        <f>IF(H14="","",DATEDIF(H14,DATE(2027,4,8),"YM"))</f>
        <v>11</v>
      </c>
      <c r="M14" t="str">
        <v>M</v>
      </c>
    </row>
    <row r="15" ht="15.75" customHeight="1">
      <c r="B15">
        <v>2</v>
      </c>
      <c r="C15" t="str">
        <f>IF('INPUT DATA'!L12="","",'INPUT DATA'!L12)</f>
        <v/>
      </c>
      <c r="F15" t="str">
        <f>IF('INPUT DATA'!M12="","",'INPUT DATA'!M12)</f>
        <v/>
      </c>
      <c r="H15" s="3" t="str">
        <f>IF('INPUT DATA'!N12="","",'INPUT DATA'!N12)</f>
        <v/>
      </c>
      <c r="I15" t="str">
        <f>IF(H15="","",DATEDIF(H15,DATE(2026,6,8),"Y"))</f>
        <v/>
      </c>
      <c r="J15" t="str">
        <f>IF(H15="","",DATEDIF(H15,DATE(2026,6,8),"YM"))</f>
        <v/>
      </c>
      <c r="K15" t="str">
        <f>IF(H15="","",DATEDIF(H15,DATE(2027,4,8),"Y"))</f>
        <v/>
      </c>
      <c r="L15" t="str">
        <f>IF(H15="","",DATEDIF(H15,DATE(2027,4,8),"YM"))</f>
        <v/>
      </c>
      <c r="M15" t="str">
        <v>M</v>
      </c>
    </row>
    <row r="16" ht="15.75" customHeight="1">
      <c r="B16">
        <v>3</v>
      </c>
      <c r="C16" t="str">
        <f>IF('INPUT DATA'!L13="","",'INPUT DATA'!L13)</f>
        <v/>
      </c>
      <c r="F16" t="str">
        <f>IF('INPUT DATA'!M13="","",'INPUT DATA'!M13)</f>
        <v/>
      </c>
      <c r="H16" s="3" t="str">
        <f>IF('INPUT DATA'!N13="","",'INPUT DATA'!N13)</f>
        <v/>
      </c>
      <c r="I16" t="str">
        <f>IF(H16="","",DATEDIF(H16,DATE(2026,6,8),"Y"))</f>
        <v/>
      </c>
      <c r="J16" t="str">
        <f>IF(H16="","",DATEDIF(H16,DATE(2026,6,8),"YM"))</f>
        <v/>
      </c>
      <c r="K16" t="str">
        <f>IF(H16="","",DATEDIF(H16,DATE(2027,4,8),"Y"))</f>
        <v/>
      </c>
      <c r="L16" t="str">
        <f>IF(H16="","",DATEDIF(H16,DATE(2027,4,8),"YM"))</f>
        <v/>
      </c>
      <c r="M16" t="str">
        <v>M</v>
      </c>
    </row>
    <row r="17" ht="15.75" customHeight="1">
      <c r="B17">
        <v>4</v>
      </c>
      <c r="C17" t="str">
        <f>IF('INPUT DATA'!L14="","",'INPUT DATA'!L14)</f>
        <v/>
      </c>
      <c r="F17" t="str">
        <f>IF('INPUT DATA'!M14="","",'INPUT DATA'!M14)</f>
        <v/>
      </c>
      <c r="H17" s="3" t="str">
        <f>IF('INPUT DATA'!N14="","",'INPUT DATA'!N14)</f>
        <v/>
      </c>
      <c r="I17" t="str">
        <f>IF(H17="","",DATEDIF(H17,DATE(2026,6,8),"Y"))</f>
        <v/>
      </c>
      <c r="J17" t="str">
        <f>IF(H17="","",DATEDIF(H17,DATE(2026,6,8),"YM"))</f>
        <v/>
      </c>
      <c r="K17" t="str">
        <f>IF(H17="","",DATEDIF(H17,DATE(2027,4,8),"Y"))</f>
        <v/>
      </c>
      <c r="L17" t="str">
        <f>IF(H17="","",DATEDIF(H17,DATE(2027,4,8),"YM"))</f>
        <v/>
      </c>
      <c r="M17" t="str">
        <v>M</v>
      </c>
    </row>
    <row r="18" ht="15.75" customHeight="1">
      <c r="B18">
        <v>5</v>
      </c>
      <c r="C18" t="str">
        <f>IF('INPUT DATA'!L15="","",'INPUT DATA'!L15)</f>
        <v/>
      </c>
      <c r="F18" t="str">
        <f>IF('INPUT DATA'!M15="","",'INPUT DATA'!M15)</f>
        <v/>
      </c>
      <c r="H18" s="3" t="str">
        <f>IF('INPUT DATA'!N15="","",'INPUT DATA'!N15)</f>
        <v/>
      </c>
      <c r="I18" t="str">
        <f>IF(H18="","",DATEDIF(H18,DATE(2026,6,8),"Y"))</f>
        <v/>
      </c>
      <c r="J18" t="str">
        <f>IF(H18="","",DATEDIF(H18,DATE(2026,6,8),"YM"))</f>
        <v/>
      </c>
      <c r="K18" t="str">
        <f>IF(H18="","",DATEDIF(H18,DATE(2027,4,8),"Y"))</f>
        <v/>
      </c>
      <c r="L18" t="str">
        <f>IF(H18="","",DATEDIF(H18,DATE(2027,4,8),"YM"))</f>
        <v/>
      </c>
      <c r="M18" t="str">
        <v>M</v>
      </c>
    </row>
    <row r="19" ht="15.75" customHeight="1">
      <c r="B19">
        <v>6</v>
      </c>
      <c r="C19" t="str">
        <f>IF('INPUT DATA'!L16="","",'INPUT DATA'!L16)</f>
        <v/>
      </c>
      <c r="F19" t="str">
        <f>IF('INPUT DATA'!M16="","",'INPUT DATA'!M16)</f>
        <v/>
      </c>
      <c r="H19" s="3" t="str">
        <f>IF('INPUT DATA'!N16="","",'INPUT DATA'!N16)</f>
        <v/>
      </c>
      <c r="I19" t="str">
        <f>IF(H19="","",DATEDIF(H19,DATE(2026,6,8),"Y"))</f>
        <v/>
      </c>
      <c r="J19" t="str">
        <f>IF(H19="","",DATEDIF(H19,DATE(2026,6,8),"YM"))</f>
        <v/>
      </c>
      <c r="K19" t="str">
        <f>IF(H19="","",DATEDIF(H19,DATE(2027,4,8),"Y"))</f>
        <v/>
      </c>
      <c r="L19" t="str">
        <f>IF(H19="","",DATEDIF(H19,DATE(2027,4,8),"YM"))</f>
        <v/>
      </c>
      <c r="M19" t="str">
        <v>M</v>
      </c>
    </row>
    <row r="20" ht="15.75" customHeight="1">
      <c r="B20">
        <v>7</v>
      </c>
      <c r="C20" t="str">
        <f>IF('INPUT DATA'!L17="","",'INPUT DATA'!L17)</f>
        <v/>
      </c>
      <c r="F20" t="str">
        <f>IF('INPUT DATA'!M17="","",'INPUT DATA'!M17)</f>
        <v/>
      </c>
      <c r="H20" s="3" t="str">
        <f>IF('INPUT DATA'!N17="","",'INPUT DATA'!N17)</f>
        <v/>
      </c>
      <c r="I20" t="str">
        <f>IF(H20="","",DATEDIF(H20,DATE(2026,6,8),"Y"))</f>
        <v/>
      </c>
      <c r="J20" t="str">
        <f>IF(H20="","",DATEDIF(H20,DATE(2026,6,8),"YM"))</f>
        <v/>
      </c>
      <c r="K20" t="str">
        <f>IF(H20="","",DATEDIF(H20,DATE(2027,4,8),"Y"))</f>
        <v/>
      </c>
      <c r="L20" t="str">
        <f>IF(H20="","",DATEDIF(H20,DATE(2027,4,8),"YM"))</f>
        <v/>
      </c>
      <c r="M20" t="str">
        <v>M</v>
      </c>
    </row>
    <row r="21" ht="15.75" customHeight="1">
      <c r="B21">
        <v>8</v>
      </c>
      <c r="C21" t="str">
        <f>IF('INPUT DATA'!L18="","",'INPUT DATA'!L18)</f>
        <v/>
      </c>
      <c r="F21" t="str">
        <f>IF('INPUT DATA'!M18="","",'INPUT DATA'!M18)</f>
        <v/>
      </c>
      <c r="H21" s="3" t="str">
        <f>IF('INPUT DATA'!N18="","",'INPUT DATA'!N18)</f>
        <v/>
      </c>
      <c r="I21" t="str">
        <f>IF(H21="","",DATEDIF(H21,DATE(2026,6,8),"Y"))</f>
        <v/>
      </c>
      <c r="J21" t="str">
        <f>IF(H21="","",DATEDIF(H21,DATE(2026,6,8),"YM"))</f>
        <v/>
      </c>
      <c r="K21" t="str">
        <f>IF(H21="","",DATEDIF(H21,DATE(2027,4,8),"Y"))</f>
        <v/>
      </c>
      <c r="L21" t="str">
        <f>IF(H21="","",DATEDIF(H21,DATE(2027,4,8),"YM"))</f>
        <v/>
      </c>
      <c r="M21" t="str">
        <v>M</v>
      </c>
    </row>
    <row r="22" ht="15.75" customHeight="1">
      <c r="B22">
        <v>9</v>
      </c>
      <c r="C22" t="str">
        <f>IF('INPUT DATA'!L19="","",'INPUT DATA'!L19)</f>
        <v/>
      </c>
      <c r="F22" t="str">
        <f>IF('INPUT DATA'!M19="","",'INPUT DATA'!M19)</f>
        <v/>
      </c>
      <c r="H22" s="3" t="str">
        <f>IF('INPUT DATA'!N19="","",'INPUT DATA'!N19)</f>
        <v/>
      </c>
      <c r="I22" t="str">
        <f>IF(H22="","",DATEDIF(H22,DATE(2026,6,8),"Y"))</f>
        <v/>
      </c>
      <c r="J22" t="str">
        <f>IF(H22="","",DATEDIF(H22,DATE(2026,6,8),"YM"))</f>
        <v/>
      </c>
      <c r="K22" t="str">
        <f>IF(H22="","",DATEDIF(H22,DATE(2027,4,8),"Y"))</f>
        <v/>
      </c>
      <c r="L22" t="str">
        <f>IF(H22="","",DATEDIF(H22,DATE(2027,4,8),"YM"))</f>
        <v/>
      </c>
      <c r="M22" t="str">
        <v>M</v>
      </c>
    </row>
    <row r="23" ht="15.75" customHeight="1">
      <c r="B23">
        <v>10</v>
      </c>
      <c r="C23" t="str">
        <f>IF('INPUT DATA'!L20="","",'INPUT DATA'!L20)</f>
        <v/>
      </c>
      <c r="F23" t="str">
        <f>IF('INPUT DATA'!M20="","",'INPUT DATA'!M20)</f>
        <v/>
      </c>
      <c r="H23" s="3" t="str">
        <f>IF('INPUT DATA'!N20="","",'INPUT DATA'!N20)</f>
        <v/>
      </c>
      <c r="I23" t="str">
        <f>IF(H23="","",DATEDIF(H23,DATE(2026,6,8),"Y"))</f>
        <v/>
      </c>
      <c r="J23" t="str">
        <f>IF(H23="","",DATEDIF(H23,DATE(2026,6,8),"YM"))</f>
        <v/>
      </c>
      <c r="K23" t="str">
        <f>IF(H23="","",DATEDIF(H23,DATE(2027,4,8),"Y"))</f>
        <v/>
      </c>
      <c r="L23" t="str">
        <f>IF(H23="","",DATEDIF(H23,DATE(2027,4,8),"YM"))</f>
        <v/>
      </c>
      <c r="M23" t="str">
        <v>M</v>
      </c>
    </row>
    <row r="24" ht="15.75" customHeight="1">
      <c r="B24">
        <v>11</v>
      </c>
      <c r="C24" t="str">
        <f>IF('INPUT DATA'!L21="","",'INPUT DATA'!L21)</f>
        <v/>
      </c>
      <c r="F24" t="str">
        <f>IF('INPUT DATA'!M21="","",'INPUT DATA'!M21)</f>
        <v/>
      </c>
      <c r="H24" s="3" t="str">
        <f>IF('INPUT DATA'!N21="","",'INPUT DATA'!N21)</f>
        <v/>
      </c>
      <c r="I24" t="str">
        <f>IF(H24="","",DATEDIF(H24,DATE(2026,6,8),"Y"))</f>
        <v/>
      </c>
      <c r="J24" t="str">
        <f>IF(H24="","",DATEDIF(H24,DATE(2026,6,8),"YM"))</f>
        <v/>
      </c>
      <c r="K24" t="str">
        <f>IF(H24="","",DATEDIF(H24,DATE(2027,4,8),"Y"))</f>
        <v/>
      </c>
      <c r="L24" t="str">
        <f>IF(H24="","",DATEDIF(H24,DATE(2027,4,8),"YM"))</f>
        <v/>
      </c>
      <c r="M24" t="str">
        <v>M</v>
      </c>
    </row>
    <row r="25" ht="15.75" customHeight="1">
      <c r="B25">
        <v>12</v>
      </c>
      <c r="C25" t="str">
        <f>IF('INPUT DATA'!L22="","",'INPUT DATA'!L22)</f>
        <v/>
      </c>
      <c r="F25" t="str">
        <f>IF('INPUT DATA'!M22="","",'INPUT DATA'!M22)</f>
        <v/>
      </c>
      <c r="H25" s="3" t="str">
        <f>IF('INPUT DATA'!N22="","",'INPUT DATA'!N22)</f>
        <v/>
      </c>
      <c r="I25" t="str">
        <f>IF(H25="","",DATEDIF(H25,DATE(2026,6,8),"Y"))</f>
        <v/>
      </c>
      <c r="J25" t="str">
        <f>IF(H25="","",DATEDIF(H25,DATE(2026,6,8),"YM"))</f>
        <v/>
      </c>
      <c r="K25" t="str">
        <f>IF(H25="","",DATEDIF(H25,DATE(2027,4,8),"Y"))</f>
        <v/>
      </c>
      <c r="L25" t="str">
        <f>IF(H25="","",DATEDIF(H25,DATE(2027,4,8),"YM"))</f>
        <v/>
      </c>
      <c r="M25" t="str">
        <v>M</v>
      </c>
    </row>
    <row r="26" ht="15.75" customHeight="1">
      <c r="B26">
        <v>13</v>
      </c>
      <c r="C26" t="str">
        <f>IF('INPUT DATA'!L23="","",'INPUT DATA'!L23)</f>
        <v/>
      </c>
      <c r="F26" t="str">
        <f>IF('INPUT DATA'!M23="","",'INPUT DATA'!M23)</f>
        <v/>
      </c>
      <c r="H26" s="3" t="str">
        <f>IF('INPUT DATA'!N23="","",'INPUT DATA'!N23)</f>
        <v/>
      </c>
      <c r="I26" t="str">
        <f>IF(H26="","",DATEDIF(H26,DATE(2026,6,8),"Y"))</f>
        <v/>
      </c>
      <c r="J26" t="str">
        <f>IF(H26="","",DATEDIF(H26,DATE(2026,6,8),"YM"))</f>
        <v/>
      </c>
      <c r="K26" t="str">
        <f>IF(H26="","",DATEDIF(H26,DATE(2027,4,8),"Y"))</f>
        <v/>
      </c>
      <c r="L26" t="str">
        <f>IF(H26="","",DATEDIF(H26,DATE(2027,4,8),"YM"))</f>
        <v/>
      </c>
      <c r="M26" t="str">
        <v>M</v>
      </c>
    </row>
    <row r="27" ht="15.75" customHeight="1">
      <c r="B27">
        <v>14</v>
      </c>
      <c r="C27" t="str">
        <f>IF('INPUT DATA'!L24="","",'INPUT DATA'!L24)</f>
        <v/>
      </c>
      <c r="F27" t="str">
        <f>IF('INPUT DATA'!M24="","",'INPUT DATA'!M24)</f>
        <v/>
      </c>
      <c r="H27" s="3" t="str">
        <f>IF('INPUT DATA'!N24="","",'INPUT DATA'!N24)</f>
        <v/>
      </c>
      <c r="I27" t="str">
        <f>IF(H27="","",DATEDIF(H27,DATE(2026,6,8),"Y"))</f>
        <v/>
      </c>
      <c r="J27" t="str">
        <f>IF(H27="","",DATEDIF(H27,DATE(2026,6,8),"YM"))</f>
        <v/>
      </c>
      <c r="K27" t="str">
        <f>IF(H27="","",DATEDIF(H27,DATE(2027,4,8),"Y"))</f>
        <v/>
      </c>
      <c r="L27" t="str">
        <f>IF(H27="","",DATEDIF(H27,DATE(2027,4,8),"YM"))</f>
        <v/>
      </c>
      <c r="M27" t="str">
        <v>M</v>
      </c>
    </row>
    <row r="28" ht="15.75" customHeight="1">
      <c r="B28">
        <v>15</v>
      </c>
      <c r="C28" t="str">
        <f>IF('INPUT DATA'!L25="","",'INPUT DATA'!L25)</f>
        <v/>
      </c>
      <c r="F28" t="str">
        <f>IF('INPUT DATA'!M25="","",'INPUT DATA'!M25)</f>
        <v/>
      </c>
      <c r="H28" s="3" t="str">
        <f>IF('INPUT DATA'!N25="","",'INPUT DATA'!N25)</f>
        <v/>
      </c>
      <c r="I28" t="str">
        <f>IF(H28="","",DATEDIF(H28,DATE(2026,6,8),"Y"))</f>
        <v/>
      </c>
      <c r="J28" t="str">
        <f>IF(H28="","",DATEDIF(H28,DATE(2026,6,8),"YM"))</f>
        <v/>
      </c>
      <c r="K28" t="str">
        <f>IF(H28="","",DATEDIF(H28,DATE(2027,4,8),"Y"))</f>
        <v/>
      </c>
      <c r="L28" t="str">
        <f>IF(H28="","",DATEDIF(H28,DATE(2027,4,8),"YM"))</f>
        <v/>
      </c>
      <c r="M28" t="str">
        <v>M</v>
      </c>
    </row>
    <row r="29" ht="15.75" customHeight="1">
      <c r="B29">
        <v>16</v>
      </c>
      <c r="C29" t="str">
        <f>IF('INPUT DATA'!L26="","",'INPUT DATA'!L26)</f>
        <v/>
      </c>
      <c r="F29" t="str">
        <f>IF('INPUT DATA'!M26="","",'INPUT DATA'!M26)</f>
        <v/>
      </c>
      <c r="H29" s="3" t="str">
        <f>IF('INPUT DATA'!N26="","",'INPUT DATA'!N26)</f>
        <v/>
      </c>
      <c r="I29" t="str">
        <f>IF(H29="","",DATEDIF(H29,DATE(2026,6,8),"Y"))</f>
        <v/>
      </c>
      <c r="J29" t="str">
        <f>IF(H29="","",DATEDIF(H29,DATE(2026,6,8),"YM"))</f>
        <v/>
      </c>
      <c r="K29" t="str">
        <f>IF(H29="","",DATEDIF(H29,DATE(2027,4,8),"Y"))</f>
        <v/>
      </c>
      <c r="L29" t="str">
        <f>IF(H29="","",DATEDIF(H29,DATE(2027,4,8),"YM"))</f>
        <v/>
      </c>
      <c r="M29" t="str">
        <v>M</v>
      </c>
    </row>
    <row r="30" ht="15.75" customHeight="1">
      <c r="B30">
        <v>17</v>
      </c>
      <c r="C30" t="str">
        <f>IF('INPUT DATA'!L27="","",'INPUT DATA'!L27)</f>
        <v/>
      </c>
      <c r="F30" t="str">
        <f>IF('INPUT DATA'!M27="","",'INPUT DATA'!M27)</f>
        <v/>
      </c>
      <c r="H30" s="3" t="str">
        <f>IF('INPUT DATA'!N27="","",'INPUT DATA'!N27)</f>
        <v/>
      </c>
      <c r="I30" t="str">
        <f>IF(H30="","",DATEDIF(H30,DATE(2026,6,8),"Y"))</f>
        <v/>
      </c>
      <c r="J30" t="str">
        <f>IF(H30="","",DATEDIF(H30,DATE(2026,6,8),"YM"))</f>
        <v/>
      </c>
      <c r="K30" t="str">
        <f>IF(H30="","",DATEDIF(H30,DATE(2027,4,8),"Y"))</f>
        <v/>
      </c>
      <c r="L30" t="str">
        <f>IF(H30="","",DATEDIF(H30,DATE(2027,4,8),"YM"))</f>
        <v/>
      </c>
      <c r="M30" t="str">
        <v>M</v>
      </c>
    </row>
    <row r="31" ht="15.75" customHeight="1">
      <c r="B31">
        <v>18</v>
      </c>
      <c r="C31" t="str">
        <f>IF('INPUT DATA'!L28="","",'INPUT DATA'!L28)</f>
        <v/>
      </c>
      <c r="F31" t="str">
        <f>IF('INPUT DATA'!M28="","",'INPUT DATA'!M28)</f>
        <v/>
      </c>
      <c r="H31" s="3" t="str">
        <f>IF('INPUT DATA'!N28="","",'INPUT DATA'!N28)</f>
        <v/>
      </c>
      <c r="I31" t="str">
        <f>IF(H31="","",DATEDIF(H31,DATE(2026,6,8),"Y"))</f>
        <v/>
      </c>
      <c r="J31" t="str">
        <f>IF(H31="","",DATEDIF(H31,DATE(2026,6,8),"YM"))</f>
        <v/>
      </c>
      <c r="K31" t="str">
        <f>IF(H31="","",DATEDIF(H31,DATE(2027,4,8),"Y"))</f>
        <v/>
      </c>
      <c r="L31" t="str">
        <f>IF(H31="","",DATEDIF(H31,DATE(2027,4,8),"YM"))</f>
        <v/>
      </c>
      <c r="M31" t="str">
        <v>M</v>
      </c>
    </row>
    <row r="32" ht="15.75" customHeight="1">
      <c r="B32">
        <v>19</v>
      </c>
      <c r="C32" t="str">
        <f>IF('INPUT DATA'!L29="","",'INPUT DATA'!L29)</f>
        <v/>
      </c>
      <c r="F32" t="str">
        <f>IF('INPUT DATA'!M29="","",'INPUT DATA'!M29)</f>
        <v/>
      </c>
      <c r="H32" s="3" t="str">
        <f>IF('INPUT DATA'!N29="","",'INPUT DATA'!N29)</f>
        <v/>
      </c>
      <c r="I32" t="str">
        <f>IF(H32="","",DATEDIF(H32,DATE(2026,6,8),"Y"))</f>
        <v/>
      </c>
      <c r="J32" t="str">
        <f>IF(H32="","",DATEDIF(H32,DATE(2026,6,8),"YM"))</f>
        <v/>
      </c>
      <c r="K32" t="str">
        <f>IF(H32="","",DATEDIF(H32,DATE(2027,4,8),"Y"))</f>
        <v/>
      </c>
      <c r="L32" t="str">
        <f>IF(H32="","",DATEDIF(H32,DATE(2027,4,8),"YM"))</f>
        <v/>
      </c>
      <c r="M32" t="str">
        <v>M</v>
      </c>
    </row>
    <row r="33" ht="15.75" customHeight="1">
      <c r="B33">
        <v>20</v>
      </c>
      <c r="C33" t="str">
        <f>IF('INPUT DATA'!L30="","",'INPUT DATA'!L30)</f>
        <v/>
      </c>
      <c r="F33" t="str">
        <f>IF('INPUT DATA'!M30="","",'INPUT DATA'!M30)</f>
        <v/>
      </c>
      <c r="H33" s="3" t="str">
        <f>IF('INPUT DATA'!N30="","",'INPUT DATA'!N30)</f>
        <v/>
      </c>
      <c r="I33" t="str">
        <f>IF(H33="","",DATEDIF(H33,DATE(2026,6,8),"Y"))</f>
        <v/>
      </c>
      <c r="J33" t="str">
        <f>IF(H33="","",DATEDIF(H33,DATE(2026,6,8),"YM"))</f>
        <v/>
      </c>
      <c r="K33" t="str">
        <f>IF(H33="","",DATEDIF(H33,DATE(2027,4,8),"Y"))</f>
        <v/>
      </c>
      <c r="L33" t="str">
        <f>IF(H33="","",DATEDIF(H33,DATE(2027,4,8),"YM"))</f>
        <v/>
      </c>
      <c r="M33" t="str">
        <v>M</v>
      </c>
    </row>
    <row r="34" ht="15.75" customHeight="1">
      <c r="B34">
        <v>21</v>
      </c>
      <c r="C34" t="str">
        <f>IF('INPUT DATA'!L31="","",'INPUT DATA'!L31)</f>
        <v/>
      </c>
      <c r="F34" t="str">
        <f>IF('INPUT DATA'!M31="","",'INPUT DATA'!M31)</f>
        <v/>
      </c>
      <c r="H34" s="3" t="str">
        <f>IF('INPUT DATA'!N31="","",'INPUT DATA'!N31)</f>
        <v/>
      </c>
      <c r="I34" t="str">
        <f>IF(H34="","",DATEDIF(H34,DATE(2026,6,8),"Y"))</f>
        <v/>
      </c>
      <c r="J34" t="str">
        <f>IF(H34="","",DATEDIF(H34,DATE(2026,6,8),"YM"))</f>
        <v/>
      </c>
      <c r="K34" t="str">
        <f>IF(H34="","",DATEDIF(H34,DATE(2027,4,8),"Y"))</f>
        <v/>
      </c>
      <c r="L34" t="str">
        <f>IF(H34="","",DATEDIF(H34,DATE(2027,4,8),"YM"))</f>
        <v/>
      </c>
      <c r="M34" t="str">
        <v>M</v>
      </c>
    </row>
    <row r="35" ht="15.75" customHeight="1">
      <c r="B35">
        <v>22</v>
      </c>
      <c r="C35" t="str">
        <f>IF('INPUT DATA'!L32="","",'INPUT DATA'!L32)</f>
        <v/>
      </c>
      <c r="F35" t="str">
        <f>IF('INPUT DATA'!M32="","",'INPUT DATA'!M32)</f>
        <v/>
      </c>
      <c r="H35" s="3" t="str">
        <f>IF('INPUT DATA'!N32="","",'INPUT DATA'!N32)</f>
        <v/>
      </c>
      <c r="I35" t="str">
        <f>IF(H35="","",DATEDIF(H35,DATE(2026,6,8),"Y"))</f>
        <v/>
      </c>
      <c r="J35" t="str">
        <f>IF(H35="","",DATEDIF(H35,DATE(2026,6,8),"YM"))</f>
        <v/>
      </c>
      <c r="K35" t="str">
        <f>IF(H35="","",DATEDIF(H35,DATE(2027,4,8),"Y"))</f>
        <v/>
      </c>
      <c r="L35" t="str">
        <f>IF(H35="","",DATEDIF(H35,DATE(2027,4,8),"YM"))</f>
        <v/>
      </c>
      <c r="M35" t="str">
        <v>M</v>
      </c>
    </row>
    <row r="36" ht="15.75" customHeight="1">
      <c r="B36">
        <v>23</v>
      </c>
      <c r="C36" t="str">
        <f>IF('INPUT DATA'!L33="","",'INPUT DATA'!L33)</f>
        <v/>
      </c>
      <c r="F36" t="str">
        <f>IF('INPUT DATA'!M33="","",'INPUT DATA'!M33)</f>
        <v/>
      </c>
      <c r="H36" s="3" t="str">
        <f>IF('INPUT DATA'!N33="","",'INPUT DATA'!N33)</f>
        <v/>
      </c>
      <c r="I36" t="str">
        <f>IF(H36="","",DATEDIF(H36,DATE(2026,6,8),"Y"))</f>
        <v/>
      </c>
      <c r="J36" t="str">
        <f>IF(H36="","",DATEDIF(H36,DATE(2026,6,8),"YM"))</f>
        <v/>
      </c>
      <c r="K36" t="str">
        <f>IF(H36="","",DATEDIF(H36,DATE(2027,4,8),"Y"))</f>
        <v/>
      </c>
      <c r="L36" t="str">
        <f>IF(H36="","",DATEDIF(H36,DATE(2027,4,8),"YM"))</f>
        <v/>
      </c>
      <c r="M36" t="str">
        <v>M</v>
      </c>
    </row>
    <row r="37" ht="15.75" customHeight="1">
      <c r="B37">
        <v>24</v>
      </c>
      <c r="C37" t="str">
        <f>IF('INPUT DATA'!L34="","",'INPUT DATA'!L34)</f>
        <v/>
      </c>
      <c r="F37" t="str">
        <f>IF('INPUT DATA'!M34="","",'INPUT DATA'!M34)</f>
        <v/>
      </c>
      <c r="H37" s="3" t="str">
        <f>IF('INPUT DATA'!N34="","",'INPUT DATA'!N34)</f>
        <v/>
      </c>
      <c r="I37" t="str">
        <f>IF(H37="","",DATEDIF(H37,DATE(2026,6,8),"Y"))</f>
        <v/>
      </c>
      <c r="J37" t="str">
        <f>IF(H37="","",DATEDIF(H37,DATE(2026,6,8),"YM"))</f>
        <v/>
      </c>
      <c r="K37" t="str">
        <f>IF(H37="","",DATEDIF(H37,DATE(2027,4,8),"Y"))</f>
        <v/>
      </c>
      <c r="L37" t="str">
        <f>IF(H37="","",DATEDIF(H37,DATE(2027,4,8),"YM"))</f>
        <v/>
      </c>
      <c r="M37" t="str">
        <v>M</v>
      </c>
    </row>
    <row r="38" ht="15.75" customHeight="1">
      <c r="B38">
        <v>25</v>
      </c>
      <c r="C38" t="str">
        <f>IF('INPUT DATA'!L35="","",'INPUT DATA'!L35)</f>
        <v/>
      </c>
      <c r="F38" t="str">
        <f>IF('INPUT DATA'!M35="","",'INPUT DATA'!M35)</f>
        <v/>
      </c>
      <c r="H38" s="3" t="str">
        <f>IF('INPUT DATA'!N35="","",'INPUT DATA'!N35)</f>
        <v/>
      </c>
      <c r="I38" t="str">
        <f>IF(H38="","",DATEDIF(H38,DATE(2026,6,8),"Y"))</f>
        <v/>
      </c>
      <c r="J38" t="str">
        <f>IF(H38="","",DATEDIF(H38,DATE(2026,6,8),"YM"))</f>
        <v/>
      </c>
      <c r="K38" t="str">
        <f>IF(H38="","",DATEDIF(H38,DATE(2027,4,8),"Y"))</f>
        <v/>
      </c>
      <c r="L38" t="str">
        <f>IF(H38="","",DATEDIF(H38,DATE(2027,4,8),"YM"))</f>
        <v/>
      </c>
      <c r="M38" t="str">
        <v>M</v>
      </c>
    </row>
    <row r="39" ht="15.75" customHeight="1">
      <c r="B39">
        <v>26</v>
      </c>
      <c r="C39" t="str">
        <f>IF('INPUT DATA'!L36="","",'INPUT DATA'!L36)</f>
        <v/>
      </c>
      <c r="F39" t="str">
        <f>IF('INPUT DATA'!M36="","",'INPUT DATA'!M36)</f>
        <v/>
      </c>
      <c r="H39" s="3" t="str">
        <f>IF('INPUT DATA'!N36="","",'INPUT DATA'!N36)</f>
        <v/>
      </c>
      <c r="I39" t="str">
        <f>IF(H39="","",DATEDIF(H39,DATE(2026,6,8),"Y"))</f>
        <v/>
      </c>
      <c r="J39" t="str">
        <f>IF(H39="","",DATEDIF(H39,DATE(2026,6,8),"YM"))</f>
        <v/>
      </c>
      <c r="K39" t="str">
        <f>IF(H39="","",DATEDIF(H39,DATE(2027,4,8),"Y"))</f>
        <v/>
      </c>
      <c r="L39" t="str">
        <f>IF(H39="","",DATEDIF(H39,DATE(2027,4,8),"YM"))</f>
        <v/>
      </c>
      <c r="M39" t="str">
        <v>M</v>
      </c>
    </row>
    <row r="40" ht="15.75" customHeight="1">
      <c r="B40">
        <v>27</v>
      </c>
      <c r="C40" t="str">
        <f>IF('INPUT DATA'!L37="","",'INPUT DATA'!L37)</f>
        <v/>
      </c>
      <c r="F40" t="str">
        <f>IF('INPUT DATA'!M37="","",'INPUT DATA'!M37)</f>
        <v/>
      </c>
      <c r="H40" s="3" t="str">
        <f>IF('INPUT DATA'!N37="","",'INPUT DATA'!N37)</f>
        <v/>
      </c>
      <c r="I40" t="str">
        <f>IF(H40="","",DATEDIF(H40,DATE(2026,6,8),"Y"))</f>
        <v/>
      </c>
      <c r="J40" t="str">
        <f>IF(H40="","",DATEDIF(H40,DATE(2026,6,8),"YM"))</f>
        <v/>
      </c>
      <c r="K40" t="str">
        <f>IF(H40="","",DATEDIF(H40,DATE(2027,4,8),"Y"))</f>
        <v/>
      </c>
      <c r="L40" t="str">
        <f>IF(H40="","",DATEDIF(H40,DATE(2027,4,8),"YM"))</f>
        <v/>
      </c>
      <c r="M40" t="str">
        <v>M</v>
      </c>
    </row>
    <row r="41" ht="15.75" customHeight="1">
      <c r="B41">
        <v>28</v>
      </c>
      <c r="C41" t="str">
        <f>IF('INPUT DATA'!L38="","",'INPUT DATA'!L38)</f>
        <v/>
      </c>
      <c r="F41" t="str">
        <f>IF('INPUT DATA'!M38="","",'INPUT DATA'!M38)</f>
        <v/>
      </c>
      <c r="H41" s="3" t="str">
        <f>IF('INPUT DATA'!N38="","",'INPUT DATA'!N38)</f>
        <v/>
      </c>
      <c r="I41" t="str">
        <f>IF(H41="","",DATEDIF(H41,DATE(2026,6,8),"Y"))</f>
        <v/>
      </c>
      <c r="J41" t="str">
        <f>IF(H41="","",DATEDIF(H41,DATE(2026,6,8),"YM"))</f>
        <v/>
      </c>
      <c r="K41" t="str">
        <f>IF(H41="","",DATEDIF(H41,DATE(2027,4,8),"Y"))</f>
        <v/>
      </c>
      <c r="L41" t="str">
        <f>IF(H41="","",DATEDIF(H41,DATE(2027,4,8),"YM"))</f>
        <v/>
      </c>
      <c r="M41" t="str">
        <v>M</v>
      </c>
    </row>
    <row r="42" ht="15.75" customHeight="1">
      <c r="B42">
        <v>29</v>
      </c>
      <c r="C42" t="str">
        <f>IF('INPUT DATA'!L39="","",'INPUT DATA'!L39)</f>
        <v/>
      </c>
      <c r="F42" t="str">
        <f>IF('INPUT DATA'!M39="","",'INPUT DATA'!M39)</f>
        <v/>
      </c>
      <c r="H42" s="3" t="str">
        <f>IF('INPUT DATA'!N39="","",'INPUT DATA'!N39)</f>
        <v/>
      </c>
      <c r="I42" t="str">
        <f>IF(H42="","",DATEDIF(H42,DATE(2026,6,8),"Y"))</f>
        <v/>
      </c>
      <c r="J42" t="str">
        <f>IF(H42="","",DATEDIF(H42,DATE(2026,6,8),"YM"))</f>
        <v/>
      </c>
      <c r="K42" t="str">
        <f>IF(H42="","",DATEDIF(H42,DATE(2027,4,8),"Y"))</f>
        <v/>
      </c>
      <c r="L42" t="str">
        <f>IF(H42="","",DATEDIF(H42,DATE(2027,4,8),"YM"))</f>
        <v/>
      </c>
      <c r="M42" t="str">
        <v>M</v>
      </c>
    </row>
    <row r="43" ht="15.75" customHeight="1">
      <c r="B43">
        <v>30</v>
      </c>
      <c r="C43" t="str">
        <f>IF('INPUT DATA'!L40="","",'INPUT DATA'!L40)</f>
        <v/>
      </c>
      <c r="F43" t="str">
        <f>IF('INPUT DATA'!M40="","",'INPUT DATA'!M40)</f>
        <v/>
      </c>
      <c r="H43" s="3" t="str">
        <f>IF('INPUT DATA'!N40="","",'INPUT DATA'!N40)</f>
        <v/>
      </c>
      <c r="I43" t="str">
        <f>IF(H43="","",DATEDIF(H43,DATE(2026,6,8),"Y"))</f>
        <v/>
      </c>
      <c r="J43" t="str">
        <f>IF(H43="","",DATEDIF(H43,DATE(2026,6,8),"YM"))</f>
        <v/>
      </c>
      <c r="K43" t="str">
        <f>IF(H43="","",DATEDIF(H43,DATE(2027,4,8),"Y"))</f>
        <v/>
      </c>
      <c r="L43" t="str">
        <f>IF(H43="","",DATEDIF(H43,DATE(2027,4,8),"YM"))</f>
        <v/>
      </c>
      <c r="M43" t="str">
        <v>M</v>
      </c>
    </row>
    <row r="44" ht="15.75" customHeight="1">
      <c r="B44">
        <v>31</v>
      </c>
      <c r="C44" t="str">
        <f>IF('INPUT DATA'!L41="","",'INPUT DATA'!L41)</f>
        <v/>
      </c>
      <c r="F44" t="str">
        <f>IF('INPUT DATA'!M41="","",'INPUT DATA'!M41)</f>
        <v/>
      </c>
      <c r="H44" s="3" t="str">
        <f>IF('INPUT DATA'!N41="","",'INPUT DATA'!N41)</f>
        <v/>
      </c>
      <c r="I44" t="str">
        <f>IF(H44="","",DATEDIF(H44,DATE(2026,6,8),"Y"))</f>
        <v/>
      </c>
      <c r="J44" t="str">
        <f>IF(H44="","",DATEDIF(H44,DATE(2026,6,8),"YM"))</f>
        <v/>
      </c>
      <c r="K44" t="str">
        <f>IF(H44="","",DATEDIF(H44,DATE(2027,4,8),"Y"))</f>
        <v/>
      </c>
      <c r="L44" t="str">
        <f>IF(H44="","",DATEDIF(H44,DATE(2027,4,8),"YM"))</f>
        <v/>
      </c>
      <c r="M44" t="str">
        <v>M</v>
      </c>
    </row>
    <row r="45" ht="15.75" customHeight="1">
      <c r="B45">
        <v>32</v>
      </c>
      <c r="C45" t="str">
        <f>IF('INPUT DATA'!L42="","",'INPUT DATA'!L42)</f>
        <v/>
      </c>
      <c r="F45" t="str">
        <f>IF('INPUT DATA'!M42="","",'INPUT DATA'!M42)</f>
        <v/>
      </c>
      <c r="H45" s="3" t="str">
        <f>IF('INPUT DATA'!N42="","",'INPUT DATA'!N42)</f>
        <v/>
      </c>
      <c r="I45" t="str">
        <f>IF(H45="","",DATEDIF(H45,DATE(2026,6,8),"Y"))</f>
        <v/>
      </c>
      <c r="J45" t="str">
        <f>IF(H45="","",DATEDIF(H45,DATE(2026,6,8),"YM"))</f>
        <v/>
      </c>
      <c r="K45" t="str">
        <f>IF(H45="","",DATEDIF(H45,DATE(2027,4,8),"Y"))</f>
        <v/>
      </c>
      <c r="L45" t="str">
        <f>IF(H45="","",DATEDIF(H45,DATE(2027,4,8),"YM"))</f>
        <v/>
      </c>
      <c r="M45" t="str">
        <v>M</v>
      </c>
    </row>
    <row r="46" ht="15.75" customHeight="1">
      <c r="B46">
        <v>33</v>
      </c>
      <c r="C46" t="str">
        <f>IF('INPUT DATA'!L43="","",'INPUT DATA'!L43)</f>
        <v/>
      </c>
      <c r="F46" t="str">
        <f>IF('INPUT DATA'!M43="","",'INPUT DATA'!M43)</f>
        <v/>
      </c>
      <c r="H46" s="3" t="str">
        <f>IF('INPUT DATA'!N43="","",'INPUT DATA'!N43)</f>
        <v/>
      </c>
      <c r="I46" t="str">
        <f>IF(H46="","",DATEDIF(H46,DATE(2026,6,8),"Y"))</f>
        <v/>
      </c>
      <c r="J46" t="str">
        <f>IF(H46="","",DATEDIF(H46,DATE(2026,6,8),"YM"))</f>
        <v/>
      </c>
      <c r="K46" t="str">
        <f>IF(H46="","",DATEDIF(H46,DATE(2027,4,8),"Y"))</f>
        <v/>
      </c>
      <c r="L46" t="str">
        <f>IF(H46="","",DATEDIF(H46,DATE(2027,4,8),"YM"))</f>
        <v/>
      </c>
      <c r="M46" t="str">
        <v>M</v>
      </c>
    </row>
    <row r="47" ht="15.75" customHeight="1">
      <c r="B47">
        <v>34</v>
      </c>
      <c r="C47" t="str">
        <f>IF('INPUT DATA'!L44="","",'INPUT DATA'!L44)</f>
        <v/>
      </c>
      <c r="F47" t="str">
        <f>IF('INPUT DATA'!M44="","",'INPUT DATA'!M44)</f>
        <v/>
      </c>
      <c r="H47" s="3" t="str">
        <f>IF('INPUT DATA'!N44="","",'INPUT DATA'!N44)</f>
        <v/>
      </c>
      <c r="I47" t="str">
        <f>IF(H47="","",DATEDIF(H47,DATE(2026,6,8),"Y"))</f>
        <v/>
      </c>
      <c r="J47" t="str">
        <f>IF(H47="","",DATEDIF(H47,DATE(2026,6,8),"YM"))</f>
        <v/>
      </c>
      <c r="K47" t="str">
        <f>IF(H47="","",DATEDIF(H47,DATE(2027,4,8),"Y"))</f>
        <v/>
      </c>
      <c r="L47" t="str">
        <f>IF(H47="","",DATEDIF(H47,DATE(2027,4,8),"YM"))</f>
        <v/>
      </c>
      <c r="M47" t="str">
        <v>M</v>
      </c>
    </row>
    <row r="48" ht="15.75" customHeight="1">
      <c r="B48">
        <v>35</v>
      </c>
      <c r="C48" t="str">
        <f>IF('INPUT DATA'!L45="","",'INPUT DATA'!L45)</f>
        <v/>
      </c>
      <c r="F48" t="str">
        <f>IF('INPUT DATA'!M45="","",'INPUT DATA'!M45)</f>
        <v/>
      </c>
      <c r="H48" s="3" t="str">
        <f>IF('INPUT DATA'!N45="","",'INPUT DATA'!N45)</f>
        <v/>
      </c>
      <c r="I48" t="str">
        <f>IF(H48="","",DATEDIF(H48,DATE(2026,6,8),"Y"))</f>
        <v/>
      </c>
      <c r="J48" t="str">
        <f>IF(H48="","",DATEDIF(H48,DATE(2026,6,8),"YM"))</f>
        <v/>
      </c>
      <c r="K48" t="str">
        <f>IF(H48="","",DATEDIF(H48,DATE(2027,4,8),"Y"))</f>
        <v/>
      </c>
      <c r="L48" t="str">
        <f>IF(H48="","",DATEDIF(H48,DATE(2027,4,8),"YM"))</f>
        <v/>
      </c>
      <c r="M48" t="str">
        <v>M</v>
      </c>
    </row>
    <row r="49" ht="15.75" customHeight="1">
      <c r="B49">
        <v>36</v>
      </c>
      <c r="C49" t="str">
        <f>IF('INPUT DATA'!L46="","",'INPUT DATA'!L46)</f>
        <v/>
      </c>
      <c r="F49" t="str">
        <f>IF('INPUT DATA'!M46="","",'INPUT DATA'!M46)</f>
        <v/>
      </c>
      <c r="H49" s="3" t="str">
        <f>IF('INPUT DATA'!N46="","",'INPUT DATA'!N46)</f>
        <v/>
      </c>
      <c r="I49" t="str">
        <f>IF(H49="","",DATEDIF(H49,DATE(2026,6,8),"Y"))</f>
        <v/>
      </c>
      <c r="J49" t="str">
        <f>IF(H49="","",DATEDIF(H49,DATE(2026,6,8),"YM"))</f>
        <v/>
      </c>
      <c r="K49" t="str">
        <f>IF(H49="","",DATEDIF(H49,DATE(2027,4,8),"Y"))</f>
        <v/>
      </c>
      <c r="L49" t="str">
        <f>IF(H49="","",DATEDIF(H49,DATE(2027,4,8),"YM"))</f>
        <v/>
      </c>
      <c r="M49" t="str">
        <v>M</v>
      </c>
    </row>
    <row r="50" ht="15.75" customHeight="1">
      <c r="B50">
        <v>37</v>
      </c>
      <c r="C50" t="str">
        <f>IF('INPUT DATA'!L47="","",'INPUT DATA'!L47)</f>
        <v/>
      </c>
      <c r="F50" t="str">
        <f>IF('INPUT DATA'!M47="","",'INPUT DATA'!M47)</f>
        <v/>
      </c>
      <c r="H50" s="3" t="str">
        <f>IF('INPUT DATA'!N47="","",'INPUT DATA'!N47)</f>
        <v/>
      </c>
      <c r="I50" t="str">
        <f>IF(H50="","",DATEDIF(H50,DATE(2026,6,8),"Y"))</f>
        <v/>
      </c>
      <c r="J50" t="str">
        <f>IF(H50="","",DATEDIF(H50,DATE(2026,6,8),"YM"))</f>
        <v/>
      </c>
      <c r="K50" t="str">
        <f>IF(H50="","",DATEDIF(H50,DATE(2027,4,8),"Y"))</f>
        <v/>
      </c>
      <c r="L50" t="str">
        <f>IF(H50="","",DATEDIF(H50,DATE(2027,4,8),"YM"))</f>
        <v/>
      </c>
      <c r="M50" t="str">
        <v>M</v>
      </c>
    </row>
    <row r="51" ht="15.75" customHeight="1">
      <c r="B51">
        <v>38</v>
      </c>
      <c r="C51" t="str">
        <f>IF('INPUT DATA'!L48="","",'INPUT DATA'!L48)</f>
        <v/>
      </c>
      <c r="F51" t="str">
        <f>IF('INPUT DATA'!M48="","",'INPUT DATA'!M48)</f>
        <v/>
      </c>
      <c r="H51" s="3" t="str">
        <f>IF('INPUT DATA'!N48="","",'INPUT DATA'!N48)</f>
        <v/>
      </c>
      <c r="I51" t="str">
        <f>IF(H51="","",DATEDIF(H51,DATE(2026,6,8),"Y"))</f>
        <v/>
      </c>
      <c r="J51" t="str">
        <f>IF(H51="","",DATEDIF(H51,DATE(2026,6,8),"YM"))</f>
        <v/>
      </c>
      <c r="K51" t="str">
        <f>IF(H51="","",DATEDIF(H51,DATE(2027,4,8),"Y"))</f>
        <v/>
      </c>
      <c r="L51" t="str">
        <f>IF(H51="","",DATEDIF(H51,DATE(2027,4,8),"YM"))</f>
        <v/>
      </c>
      <c r="M51" t="str">
        <v>M</v>
      </c>
    </row>
    <row r="52" ht="15.75" customHeight="1">
      <c r="B52">
        <v>39</v>
      </c>
      <c r="C52" t="str">
        <f>IF('INPUT DATA'!L49="","",'INPUT DATA'!L49)</f>
        <v/>
      </c>
      <c r="F52" t="str">
        <f>IF('INPUT DATA'!M49="","",'INPUT DATA'!M49)</f>
        <v/>
      </c>
      <c r="H52" s="3" t="str">
        <f>IF('INPUT DATA'!N49="","",'INPUT DATA'!N49)</f>
        <v/>
      </c>
      <c r="I52" t="str">
        <f>IF(H52="","",DATEDIF(H52,DATE(2026,6,8),"Y"))</f>
        <v/>
      </c>
      <c r="J52" t="str">
        <f>IF(H52="","",DATEDIF(H52,DATE(2026,6,8),"YM"))</f>
        <v/>
      </c>
      <c r="K52" t="str">
        <f>IF(H52="","",DATEDIF(H52,DATE(2027,4,8),"Y"))</f>
        <v/>
      </c>
      <c r="L52" t="str">
        <f>IF(H52="","",DATEDIF(H52,DATE(2027,4,8),"YM"))</f>
        <v/>
      </c>
      <c r="M52" t="str">
        <v>M</v>
      </c>
    </row>
    <row r="53" ht="15.75" customHeight="1">
      <c r="B53">
        <v>40</v>
      </c>
      <c r="C53" t="str">
        <f>IF('INPUT DATA'!L50="","",'INPUT DATA'!L50)</f>
        <v/>
      </c>
      <c r="F53" t="str">
        <f>IF('INPUT DATA'!M50="","",'INPUT DATA'!M50)</f>
        <v/>
      </c>
      <c r="H53" s="3" t="str">
        <f>IF('INPUT DATA'!N50="","",'INPUT DATA'!N50)</f>
        <v/>
      </c>
      <c r="I53" t="str">
        <f>IF(H53="","",DATEDIF(H53,DATE(2026,6,8),"Y"))</f>
        <v/>
      </c>
      <c r="J53" t="str">
        <f>IF(H53="","",DATEDIF(H53,DATE(2026,6,8),"YM"))</f>
        <v/>
      </c>
      <c r="K53" t="str">
        <f>IF(H53="","",DATEDIF(H53,DATE(2027,4,8),"Y"))</f>
        <v/>
      </c>
      <c r="L53" t="str">
        <f>IF(H53="","",DATEDIF(H53,DATE(2027,4,8),"YM"))</f>
        <v/>
      </c>
      <c r="M53" t="str">
        <v>M</v>
      </c>
    </row>
    <row r="54" ht="15.75" customHeight="1">
      <c r="B54">
        <v>41</v>
      </c>
      <c r="C54" t="str">
        <f>IF('INPUT DATA'!L51="","",'INPUT DATA'!L51)</f>
        <v/>
      </c>
      <c r="F54" t="str">
        <f>IF('INPUT DATA'!M51="","",'INPUT DATA'!M51)</f>
        <v/>
      </c>
      <c r="H54" s="3" t="str">
        <f>IF('INPUT DATA'!N51="","",'INPUT DATA'!N51)</f>
        <v/>
      </c>
      <c r="I54" t="str">
        <f>IF(H54="","",DATEDIF(H54,DATE(2026,6,8),"Y"))</f>
        <v/>
      </c>
      <c r="J54" t="str">
        <f>IF(H54="","",DATEDIF(H54,DATE(2026,6,8),"YM"))</f>
        <v/>
      </c>
      <c r="K54" t="str">
        <f>IF(H54="","",DATEDIF(H54,DATE(2027,4,8),"Y"))</f>
        <v/>
      </c>
      <c r="L54" t="str">
        <f>IF(H54="","",DATEDIF(H54,DATE(2027,4,8),"YM"))</f>
        <v/>
      </c>
      <c r="M54" t="str">
        <v>M</v>
      </c>
    </row>
    <row r="55" ht="15.75" customHeight="1">
      <c r="B55">
        <v>42</v>
      </c>
      <c r="C55" t="str">
        <f>IF('INPUT DATA'!L52="","",'INPUT DATA'!L52)</f>
        <v/>
      </c>
      <c r="F55" t="str">
        <f>IF('INPUT DATA'!M52="","",'INPUT DATA'!M52)</f>
        <v/>
      </c>
      <c r="H55" s="3" t="str">
        <f>IF('INPUT DATA'!N52="","",'INPUT DATA'!N52)</f>
        <v/>
      </c>
      <c r="I55" t="str">
        <f>IF(H55="","",DATEDIF(H55,DATE(2026,6,8),"Y"))</f>
        <v/>
      </c>
      <c r="J55" t="str">
        <f>IF(H55="","",DATEDIF(H55,DATE(2026,6,8),"YM"))</f>
        <v/>
      </c>
      <c r="K55" t="str">
        <f>IF(H55="","",DATEDIF(H55,DATE(2027,4,8),"Y"))</f>
        <v/>
      </c>
      <c r="L55" t="str">
        <f>IF(H55="","",DATEDIF(H55,DATE(2027,4,8),"YM"))</f>
        <v/>
      </c>
      <c r="M55" t="str">
        <v>M</v>
      </c>
    </row>
    <row r="56" ht="15.75" customHeight="1">
      <c r="B56">
        <v>43</v>
      </c>
      <c r="C56" t="str">
        <f>IF('INPUT DATA'!L53="","",'INPUT DATA'!L53)</f>
        <v/>
      </c>
      <c r="F56" t="str">
        <f>IF('INPUT DATA'!M53="","",'INPUT DATA'!M53)</f>
        <v/>
      </c>
      <c r="H56" s="3" t="str">
        <f>IF('INPUT DATA'!N53="","",'INPUT DATA'!N53)</f>
        <v/>
      </c>
      <c r="I56" t="str">
        <f>IF(H56="","",DATEDIF(H56,DATE(2026,6,8),"Y"))</f>
        <v/>
      </c>
      <c r="J56" t="str">
        <f>IF(H56="","",DATEDIF(H56,DATE(2026,6,8),"YM"))</f>
        <v/>
      </c>
      <c r="K56" t="str">
        <f>IF(H56="","",DATEDIF(H56,DATE(2027,4,8),"Y"))</f>
        <v/>
      </c>
      <c r="L56" t="str">
        <f>IF(H56="","",DATEDIF(H56,DATE(2027,4,8),"YM"))</f>
        <v/>
      </c>
      <c r="M56" t="str">
        <v>M</v>
      </c>
    </row>
    <row r="57" ht="15.75" customHeight="1">
      <c r="B57">
        <v>44</v>
      </c>
      <c r="C57" t="str">
        <f>IF('INPUT DATA'!L54="","",'INPUT DATA'!L54)</f>
        <v/>
      </c>
      <c r="F57" t="str">
        <f>IF('INPUT DATA'!M54="","",'INPUT DATA'!M54)</f>
        <v/>
      </c>
      <c r="H57" s="3" t="str">
        <f>IF('INPUT DATA'!N54="","",'INPUT DATA'!N54)</f>
        <v/>
      </c>
      <c r="I57" t="str">
        <f>IF(H57="","",DATEDIF(H57,DATE(2026,6,8),"Y"))</f>
        <v/>
      </c>
      <c r="J57" t="str">
        <f>IF(H57="","",DATEDIF(H57,DATE(2026,6,8),"YM"))</f>
        <v/>
      </c>
      <c r="K57" t="str">
        <f>IF(H57="","",DATEDIF(H57,DATE(2027,4,8),"Y"))</f>
        <v/>
      </c>
      <c r="L57" t="str">
        <f>IF(H57="","",DATEDIF(H57,DATE(2027,4,8),"YM"))</f>
        <v/>
      </c>
      <c r="M57" t="str">
        <v>M</v>
      </c>
    </row>
    <row r="58" ht="15.75" customHeight="1">
      <c r="B58">
        <v>45</v>
      </c>
      <c r="C58" t="str">
        <f>IF('INPUT DATA'!L55="","",'INPUT DATA'!L55)</f>
        <v/>
      </c>
      <c r="F58" t="str">
        <f>IF('INPUT DATA'!M55="","",'INPUT DATA'!M55)</f>
        <v/>
      </c>
      <c r="H58" s="3" t="str">
        <f>IF('INPUT DATA'!N55="","",'INPUT DATA'!N55)</f>
        <v/>
      </c>
      <c r="I58" t="str">
        <f>IF(H58="","",DATEDIF(H58,DATE(2026,6,8),"Y"))</f>
        <v/>
      </c>
      <c r="J58" t="str">
        <f>IF(H58="","",DATEDIF(H58,DATE(2026,6,8),"YM"))</f>
        <v/>
      </c>
      <c r="K58" t="str">
        <f>IF(H58="","",DATEDIF(H58,DATE(2027,4,8),"Y"))</f>
        <v/>
      </c>
      <c r="L58" t="str">
        <f>IF(H58="","",DATEDIF(H58,DATE(2027,4,8),"YM"))</f>
        <v/>
      </c>
      <c r="M58" t="str">
        <v>M</v>
      </c>
    </row>
    <row r="59" ht="15.75" customHeight="1">
      <c r="B59">
        <v>46</v>
      </c>
      <c r="C59" t="str">
        <f>IF('INPUT DATA'!L56="","",'INPUT DATA'!L56)</f>
        <v/>
      </c>
      <c r="F59" t="str">
        <f>IF('INPUT DATA'!M56="","",'INPUT DATA'!M56)</f>
        <v/>
      </c>
      <c r="H59" s="3" t="str">
        <f>IF('INPUT DATA'!N56="","",'INPUT DATA'!N56)</f>
        <v/>
      </c>
      <c r="I59" t="str">
        <f>IF(H59="","",DATEDIF(H59,DATE(2026,6,8),"Y"))</f>
        <v/>
      </c>
      <c r="J59" t="str">
        <f>IF(H59="","",DATEDIF(H59,DATE(2026,6,8),"YM"))</f>
        <v/>
      </c>
      <c r="K59" t="str">
        <f>IF(H59="","",DATEDIF(H59,DATE(2027,4,8),"Y"))</f>
        <v/>
      </c>
      <c r="L59" t="str">
        <f>IF(H59="","",DATEDIF(H59,DATE(2027,4,8),"YM"))</f>
        <v/>
      </c>
      <c r="M59" t="str">
        <v>M</v>
      </c>
    </row>
    <row r="60" ht="15.75" customHeight="1">
      <c r="B60">
        <v>47</v>
      </c>
      <c r="C60" t="str">
        <f>IF('INPUT DATA'!L57="","",'INPUT DATA'!L57)</f>
        <v/>
      </c>
      <c r="F60" t="str">
        <f>IF('INPUT DATA'!M57="","",'INPUT DATA'!M57)</f>
        <v/>
      </c>
      <c r="H60" s="3" t="str">
        <f>IF('INPUT DATA'!N57="","",'INPUT DATA'!N57)</f>
        <v/>
      </c>
      <c r="I60" t="str">
        <f>IF(H60="","",DATEDIF(H60,DATE(2026,6,8),"Y"))</f>
        <v/>
      </c>
      <c r="J60" t="str">
        <f>IF(H60="","",DATEDIF(H60,DATE(2026,6,8),"YM"))</f>
        <v/>
      </c>
      <c r="K60" t="str">
        <f>IF(H60="","",DATEDIF(H60,DATE(2027,4,8),"Y"))</f>
        <v/>
      </c>
      <c r="L60" t="str">
        <f>IF(H60="","",DATEDIF(H60,DATE(2027,4,8),"YM"))</f>
        <v/>
      </c>
      <c r="M60" t="str">
        <v>M</v>
      </c>
    </row>
    <row r="61" ht="15.75" customHeight="1">
      <c r="B61">
        <v>48</v>
      </c>
      <c r="C61" t="str">
        <f>IF('INPUT DATA'!L58="","",'INPUT DATA'!L58)</f>
        <v/>
      </c>
      <c r="F61" t="str">
        <f>IF('INPUT DATA'!M58="","",'INPUT DATA'!M58)</f>
        <v/>
      </c>
      <c r="H61" s="3" t="str">
        <f>IF('INPUT DATA'!N58="","",'INPUT DATA'!N58)</f>
        <v/>
      </c>
      <c r="I61" t="str">
        <f>IF(H61="","",DATEDIF(H61,DATE(2026,6,8),"Y"))</f>
        <v/>
      </c>
      <c r="J61" t="str">
        <f>IF(H61="","",DATEDIF(H61,DATE(2026,6,8),"YM"))</f>
        <v/>
      </c>
      <c r="K61" t="str">
        <f>IF(H61="","",DATEDIF(H61,DATE(2027,4,8),"Y"))</f>
        <v/>
      </c>
      <c r="L61" t="str">
        <f>IF(H61="","",DATEDIF(H61,DATE(2027,4,8),"YM"))</f>
        <v/>
      </c>
      <c r="M61" t="str">
        <v>M</v>
      </c>
    </row>
    <row r="62" ht="15.75" customHeight="1">
      <c r="B62">
        <v>49</v>
      </c>
      <c r="C62" t="str">
        <f>IF('INPUT DATA'!L59="","",'INPUT DATA'!L59)</f>
        <v/>
      </c>
      <c r="F62" t="str">
        <f>IF('INPUT DATA'!M59="","",'INPUT DATA'!M59)</f>
        <v/>
      </c>
      <c r="H62" s="3" t="str">
        <f>IF('INPUT DATA'!N59="","",'INPUT DATA'!N59)</f>
        <v/>
      </c>
      <c r="I62" t="str">
        <f>IF(H62="","",DATEDIF(H62,DATE(2026,6,8),"Y"))</f>
        <v/>
      </c>
      <c r="J62" t="str">
        <f>IF(H62="","",DATEDIF(H62,DATE(2026,6,8),"YM"))</f>
        <v/>
      </c>
      <c r="K62" t="str">
        <f>IF(H62="","",DATEDIF(H62,DATE(2027,4,8),"Y"))</f>
        <v/>
      </c>
      <c r="L62" t="str">
        <f>IF(H62="","",DATEDIF(H62,DATE(2027,4,8),"YM"))</f>
        <v/>
      </c>
      <c r="M62" t="str">
        <v>M</v>
      </c>
    </row>
    <row r="63" ht="15.75" customHeight="1">
      <c r="B63">
        <v>50</v>
      </c>
      <c r="C63" t="str">
        <f>IF('INPUT DATA'!L60="","",'INPUT DATA'!L60)</f>
        <v/>
      </c>
      <c r="F63" t="str">
        <f>IF('INPUT DATA'!M60="","",'INPUT DATA'!M60)</f>
        <v/>
      </c>
      <c r="H63" s="3" t="str">
        <f>IF('INPUT DATA'!N60="","",'INPUT DATA'!N60)</f>
        <v/>
      </c>
      <c r="I63" t="str">
        <f>IF(H63="","",DATEDIF(H63,DATE(2026,6,8),"Y"))</f>
        <v/>
      </c>
      <c r="J63" t="str">
        <f>IF(H63="","",DATEDIF(H63,DATE(2026,6,8),"YM"))</f>
        <v/>
      </c>
      <c r="K63" t="str">
        <f>IF(H63="","",DATEDIF(H63,DATE(2027,4,8),"Y"))</f>
        <v/>
      </c>
      <c r="L63" t="str">
        <f>IF(H63="","",DATEDIF(H63,DATE(2027,4,8),"YM"))</f>
        <v/>
      </c>
      <c r="M63" t="str">
        <v>M</v>
      </c>
    </row>
    <row r="64" ht="15.75" customHeight="1">
      <c r="B64" t="str">
        <v>FEMALE</v>
      </c>
    </row>
    <row r="65" ht="15.75" customHeight="1">
      <c r="B65">
        <v>1</v>
      </c>
      <c r="C65" t="str">
        <f>IF('INPUT DATA'!Q11="","",'INPUT DATA'!Q11)</f>
        <v/>
      </c>
      <c r="F65" t="str">
        <f>IF('INPUT DATA'!R11="","",'INPUT DATA'!R11)</f>
        <v/>
      </c>
      <c r="H65" s="3" t="str">
        <f>IF('INPUT DATA'!S11="","",'INPUT DATA'!S11)</f>
        <v/>
      </c>
      <c r="I65" t="str">
        <f>IF(H65="","",DATEDIF(H65,DATE(2026,6,8),"Y"))</f>
        <v/>
      </c>
      <c r="J65" t="str">
        <f>IF(H65="","",DATEDIF(H65,DATE(2026,6,8),"YM"))</f>
        <v/>
      </c>
      <c r="K65" t="str">
        <f>IF(H65="","",DATEDIF(H65,DATE(2027,4,8),"Y"))</f>
        <v/>
      </c>
      <c r="L65" t="str">
        <f>IF(H65="","",DATEDIF(H65,DATE(2027,4,8),"YM"))</f>
        <v/>
      </c>
      <c r="M65" t="str">
        <v>F</v>
      </c>
    </row>
    <row r="66" ht="15.75" customHeight="1">
      <c r="B66">
        <v>2</v>
      </c>
      <c r="C66" t="str">
        <f>IF('INPUT DATA'!Q12="","",'INPUT DATA'!Q12)</f>
        <v/>
      </c>
      <c r="F66" t="str">
        <f>IF('INPUT DATA'!R12="","",'INPUT DATA'!R12)</f>
        <v/>
      </c>
      <c r="H66" s="3" t="str">
        <f>IF('INPUT DATA'!S12="","",'INPUT DATA'!S12)</f>
        <v/>
      </c>
      <c r="I66" t="str">
        <f>IF(H66="","",DATEDIF(H66,DATE(2026,6,8),"Y"))</f>
        <v/>
      </c>
      <c r="J66" t="str">
        <f>IF(H66="","",DATEDIF(H66,DATE(2026,6,8),"YM"))</f>
        <v/>
      </c>
      <c r="K66" t="str">
        <f>IF(H66="","",DATEDIF(H66,DATE(2027,4,8),"Y"))</f>
        <v/>
      </c>
      <c r="L66" t="str">
        <f>IF(H66="","",DATEDIF(H66,DATE(2027,4,8),"YM"))</f>
        <v/>
      </c>
      <c r="M66" t="str">
        <v>F</v>
      </c>
    </row>
    <row r="67" ht="15.75" customHeight="1">
      <c r="B67">
        <v>3</v>
      </c>
      <c r="C67" t="str">
        <f>IF('INPUT DATA'!Q13="","",'INPUT DATA'!Q13)</f>
        <v/>
      </c>
      <c r="F67" t="str">
        <f>IF('INPUT DATA'!R13="","",'INPUT DATA'!R13)</f>
        <v/>
      </c>
      <c r="H67" s="3" t="str">
        <f>IF('INPUT DATA'!S13="","",'INPUT DATA'!S13)</f>
        <v/>
      </c>
      <c r="I67" t="str">
        <f>IF(H67="","",DATEDIF(H67,DATE(2026,6,8),"Y"))</f>
        <v/>
      </c>
      <c r="J67" t="str">
        <f>IF(H67="","",DATEDIF(H67,DATE(2026,6,8),"YM"))</f>
        <v/>
      </c>
      <c r="K67" t="str">
        <f>IF(H67="","",DATEDIF(H67,DATE(2027,4,8),"Y"))</f>
        <v/>
      </c>
      <c r="L67" t="str">
        <f>IF(H67="","",DATEDIF(H67,DATE(2027,4,8),"YM"))</f>
        <v/>
      </c>
      <c r="M67" t="str">
        <v>F</v>
      </c>
    </row>
    <row r="68" ht="15.75" customHeight="1">
      <c r="B68">
        <v>4</v>
      </c>
      <c r="C68" t="str">
        <f>IF('INPUT DATA'!Q14="","",'INPUT DATA'!Q14)</f>
        <v/>
      </c>
      <c r="F68" t="str">
        <f>IF('INPUT DATA'!R14="","",'INPUT DATA'!R14)</f>
        <v/>
      </c>
      <c r="H68" s="3" t="str">
        <f>IF('INPUT DATA'!S14="","",'INPUT DATA'!S14)</f>
        <v/>
      </c>
      <c r="I68" t="str">
        <f>IF(H68="","",DATEDIF(H68,DATE(2026,6,8),"Y"))</f>
        <v/>
      </c>
      <c r="J68" t="str">
        <f>IF(H68="","",DATEDIF(H68,DATE(2026,6,8),"YM"))</f>
        <v/>
      </c>
      <c r="K68" t="str">
        <f>IF(H68="","",DATEDIF(H68,DATE(2027,4,8),"Y"))</f>
        <v/>
      </c>
      <c r="L68" t="str">
        <f>IF(H68="","",DATEDIF(H68,DATE(2027,4,8),"YM"))</f>
        <v/>
      </c>
      <c r="M68" t="str">
        <v>F</v>
      </c>
    </row>
    <row r="69" ht="15.75" customHeight="1">
      <c r="B69">
        <v>5</v>
      </c>
      <c r="C69" t="str">
        <f>IF('INPUT DATA'!Q15="","",'INPUT DATA'!Q15)</f>
        <v/>
      </c>
      <c r="F69" t="str">
        <f>IF('INPUT DATA'!R15="","",'INPUT DATA'!R15)</f>
        <v/>
      </c>
      <c r="H69" s="3" t="str">
        <f>IF('INPUT DATA'!S15="","",'INPUT DATA'!S15)</f>
        <v/>
      </c>
      <c r="I69" t="str">
        <f>IF(H69="","",DATEDIF(H69,DATE(2026,6,8),"Y"))</f>
        <v/>
      </c>
      <c r="J69" t="str">
        <f>IF(H69="","",DATEDIF(H69,DATE(2026,6,8),"YM"))</f>
        <v/>
      </c>
      <c r="K69" t="str">
        <f>IF(H69="","",DATEDIF(H69,DATE(2027,4,8),"Y"))</f>
        <v/>
      </c>
      <c r="L69" t="str">
        <f>IF(H69="","",DATEDIF(H69,DATE(2027,4,8),"YM"))</f>
        <v/>
      </c>
      <c r="M69" t="str">
        <v>F</v>
      </c>
    </row>
    <row r="70" ht="15.75" customHeight="1">
      <c r="B70">
        <v>6</v>
      </c>
      <c r="C70" t="str">
        <f>IF('INPUT DATA'!Q16="","",'INPUT DATA'!Q16)</f>
        <v/>
      </c>
      <c r="F70" t="str">
        <f>IF('INPUT DATA'!R16="","",'INPUT DATA'!R16)</f>
        <v/>
      </c>
      <c r="H70" s="3" t="str">
        <f>IF('INPUT DATA'!S16="","",'INPUT DATA'!S16)</f>
        <v/>
      </c>
      <c r="I70" t="str">
        <f>IF(H70="","",DATEDIF(H70,DATE(2026,6,8),"Y"))</f>
        <v/>
      </c>
      <c r="J70" t="str">
        <f>IF(H70="","",DATEDIF(H70,DATE(2026,6,8),"YM"))</f>
        <v/>
      </c>
      <c r="K70" t="str">
        <f>IF(H70="","",DATEDIF(H70,DATE(2027,4,8),"Y"))</f>
        <v/>
      </c>
      <c r="L70" t="str">
        <f>IF(H70="","",DATEDIF(H70,DATE(2027,4,8),"YM"))</f>
        <v/>
      </c>
      <c r="M70" t="str">
        <v>F</v>
      </c>
    </row>
    <row r="71" ht="15.75" customHeight="1">
      <c r="B71">
        <v>7</v>
      </c>
      <c r="C71" t="str">
        <f>IF('INPUT DATA'!Q17="","",'INPUT DATA'!Q17)</f>
        <v/>
      </c>
      <c r="F71" t="str">
        <f>IF('INPUT DATA'!R17="","",'INPUT DATA'!R17)</f>
        <v/>
      </c>
      <c r="H71" s="3" t="str">
        <f>IF('INPUT DATA'!S17="","",'INPUT DATA'!S17)</f>
        <v/>
      </c>
      <c r="I71" t="str">
        <f>IF(H71="","",DATEDIF(H71,DATE(2026,6,8),"Y"))</f>
        <v/>
      </c>
      <c r="J71" t="str">
        <f>IF(H71="","",DATEDIF(H71,DATE(2026,6,8),"YM"))</f>
        <v/>
      </c>
      <c r="K71" t="str">
        <f>IF(H71="","",DATEDIF(H71,DATE(2027,4,8),"Y"))</f>
        <v/>
      </c>
      <c r="L71" t="str">
        <f>IF(H71="","",DATEDIF(H71,DATE(2027,4,8),"YM"))</f>
        <v/>
      </c>
      <c r="M71" t="str">
        <v>F</v>
      </c>
    </row>
    <row r="72" ht="15.75" customHeight="1">
      <c r="B72">
        <v>8</v>
      </c>
      <c r="C72" t="str">
        <f>IF('INPUT DATA'!Q18="","",'INPUT DATA'!Q18)</f>
        <v/>
      </c>
      <c r="F72" t="str">
        <f>IF('INPUT DATA'!R18="","",'INPUT DATA'!R18)</f>
        <v/>
      </c>
      <c r="H72" s="3" t="str">
        <f>IF('INPUT DATA'!S18="","",'INPUT DATA'!S18)</f>
        <v/>
      </c>
      <c r="I72" t="str">
        <f>IF(H72="","",DATEDIF(H72,DATE(2026,6,8),"Y"))</f>
        <v/>
      </c>
      <c r="J72" t="str">
        <f>IF(H72="","",DATEDIF(H72,DATE(2026,6,8),"YM"))</f>
        <v/>
      </c>
      <c r="K72" t="str">
        <f>IF(H72="","",DATEDIF(H72,DATE(2027,4,8),"Y"))</f>
        <v/>
      </c>
      <c r="L72" t="str">
        <f>IF(H72="","",DATEDIF(H72,DATE(2027,4,8),"YM"))</f>
        <v/>
      </c>
      <c r="M72" t="str">
        <v>F</v>
      </c>
    </row>
    <row r="73" ht="15.75" customHeight="1">
      <c r="B73">
        <v>9</v>
      </c>
      <c r="C73" t="str">
        <f>IF('INPUT DATA'!Q19="","",'INPUT DATA'!Q19)</f>
        <v/>
      </c>
      <c r="F73" t="str">
        <f>IF('INPUT DATA'!R19="","",'INPUT DATA'!R19)</f>
        <v/>
      </c>
      <c r="H73" s="3" t="str">
        <f>IF('INPUT DATA'!S19="","",'INPUT DATA'!S19)</f>
        <v/>
      </c>
      <c r="I73" t="str">
        <f>IF(H73="","",DATEDIF(H73,DATE(2026,6,8),"Y"))</f>
        <v/>
      </c>
      <c r="J73" t="str">
        <f>IF(H73="","",DATEDIF(H73,DATE(2026,6,8),"YM"))</f>
        <v/>
      </c>
      <c r="K73" t="str">
        <f>IF(H73="","",DATEDIF(H73,DATE(2027,4,8),"Y"))</f>
        <v/>
      </c>
      <c r="L73" t="str">
        <f>IF(H73="","",DATEDIF(H73,DATE(2027,4,8),"YM"))</f>
        <v/>
      </c>
      <c r="M73" t="str">
        <v>F</v>
      </c>
    </row>
    <row r="74" ht="15.75" customHeight="1">
      <c r="B74">
        <v>10</v>
      </c>
      <c r="C74" t="str">
        <f>IF('INPUT DATA'!Q20="","",'INPUT DATA'!Q20)</f>
        <v/>
      </c>
      <c r="F74" t="str">
        <f>IF('INPUT DATA'!R20="","",'INPUT DATA'!R20)</f>
        <v/>
      </c>
      <c r="H74" s="3" t="str">
        <f>IF('INPUT DATA'!S20="","",'INPUT DATA'!S20)</f>
        <v/>
      </c>
      <c r="I74" t="str">
        <f>IF(H74="","",DATEDIF(H74,DATE(2026,6,8),"Y"))</f>
        <v/>
      </c>
      <c r="J74" t="str">
        <f>IF(H74="","",DATEDIF(H74,DATE(2026,6,8),"YM"))</f>
        <v/>
      </c>
      <c r="K74" t="str">
        <f>IF(H74="","",DATEDIF(H74,DATE(2027,4,8),"Y"))</f>
        <v/>
      </c>
      <c r="L74" t="str">
        <f>IF(H74="","",DATEDIF(H74,DATE(2027,4,8),"YM"))</f>
        <v/>
      </c>
      <c r="M74" t="str">
        <v>F</v>
      </c>
    </row>
    <row r="75" ht="15.75" customHeight="1">
      <c r="B75">
        <v>11</v>
      </c>
      <c r="C75" t="str">
        <f>IF('INPUT DATA'!Q21="","",'INPUT DATA'!Q21)</f>
        <v/>
      </c>
      <c r="F75" t="str">
        <f>IF('INPUT DATA'!R21="","",'INPUT DATA'!R21)</f>
        <v/>
      </c>
      <c r="H75" s="3" t="str">
        <f>IF('INPUT DATA'!S21="","",'INPUT DATA'!S21)</f>
        <v/>
      </c>
      <c r="I75" t="str">
        <f>IF(H75="","",DATEDIF(H75,DATE(2026,6,8),"Y"))</f>
        <v/>
      </c>
      <c r="J75" t="str">
        <f>IF(H75="","",DATEDIF(H75,DATE(2026,6,8),"YM"))</f>
        <v/>
      </c>
      <c r="K75" t="str">
        <f>IF(H75="","",DATEDIF(H75,DATE(2027,4,8),"Y"))</f>
        <v/>
      </c>
      <c r="L75" t="str">
        <f>IF(H75="","",DATEDIF(H75,DATE(2027,4,8),"YM"))</f>
        <v/>
      </c>
      <c r="M75" t="str">
        <v>F</v>
      </c>
    </row>
    <row r="76" ht="15.75" customHeight="1">
      <c r="B76">
        <v>12</v>
      </c>
      <c r="C76" t="str">
        <f>IF('INPUT DATA'!Q22="","",'INPUT DATA'!Q22)</f>
        <v/>
      </c>
      <c r="F76" t="str">
        <f>IF('INPUT DATA'!R22="","",'INPUT DATA'!R22)</f>
        <v/>
      </c>
      <c r="H76" s="3" t="str">
        <f>IF('INPUT DATA'!S22="","",'INPUT DATA'!S22)</f>
        <v/>
      </c>
      <c r="I76" t="str">
        <f>IF(H76="","",DATEDIF(H76,DATE(2026,6,8),"Y"))</f>
        <v/>
      </c>
      <c r="J76" t="str">
        <f>IF(H76="","",DATEDIF(H76,DATE(2026,6,8),"YM"))</f>
        <v/>
      </c>
      <c r="K76" t="str">
        <f>IF(H76="","",DATEDIF(H76,DATE(2027,4,8),"Y"))</f>
        <v/>
      </c>
      <c r="L76" t="str">
        <f>IF(H76="","",DATEDIF(H76,DATE(2027,4,8),"YM"))</f>
        <v/>
      </c>
      <c r="M76" t="str">
        <v>F</v>
      </c>
    </row>
    <row r="77" ht="15.75" customHeight="1">
      <c r="B77">
        <v>13</v>
      </c>
      <c r="C77" t="str">
        <f>IF('INPUT DATA'!Q23="","",'INPUT DATA'!Q23)</f>
        <v/>
      </c>
      <c r="F77" t="str">
        <f>IF('INPUT DATA'!R23="","",'INPUT DATA'!R23)</f>
        <v/>
      </c>
      <c r="H77" s="3" t="str">
        <f>IF('INPUT DATA'!S23="","",'INPUT DATA'!S23)</f>
        <v/>
      </c>
      <c r="I77" t="str">
        <f>IF(H77="","",DATEDIF(H77,DATE(2026,6,8),"Y"))</f>
        <v/>
      </c>
      <c r="J77" t="str">
        <f>IF(H77="","",DATEDIF(H77,DATE(2026,6,8),"YM"))</f>
        <v/>
      </c>
      <c r="K77" t="str">
        <f>IF(H77="","",DATEDIF(H77,DATE(2027,4,8),"Y"))</f>
        <v/>
      </c>
      <c r="L77" t="str">
        <f>IF(H77="","",DATEDIF(H77,DATE(2027,4,8),"YM"))</f>
        <v/>
      </c>
      <c r="M77" t="str">
        <v>F</v>
      </c>
    </row>
    <row r="78" ht="15.75" customHeight="1">
      <c r="B78">
        <v>14</v>
      </c>
      <c r="C78" t="str">
        <f>IF('INPUT DATA'!Q24="","",'INPUT DATA'!Q24)</f>
        <v/>
      </c>
      <c r="F78" t="str">
        <f>IF('INPUT DATA'!R24="","",'INPUT DATA'!R24)</f>
        <v/>
      </c>
      <c r="H78" s="3" t="str">
        <f>IF('INPUT DATA'!S24="","",'INPUT DATA'!S24)</f>
        <v/>
      </c>
      <c r="I78" t="str">
        <f>IF(H78="","",DATEDIF(H78,DATE(2026,6,8),"Y"))</f>
        <v/>
      </c>
      <c r="J78" t="str">
        <f>IF(H78="","",DATEDIF(H78,DATE(2026,6,8),"YM"))</f>
        <v/>
      </c>
      <c r="K78" t="str">
        <f>IF(H78="","",DATEDIF(H78,DATE(2027,4,8),"Y"))</f>
        <v/>
      </c>
      <c r="L78" t="str">
        <f>IF(H78="","",DATEDIF(H78,DATE(2027,4,8),"YM"))</f>
        <v/>
      </c>
      <c r="M78" t="str">
        <v>F</v>
      </c>
    </row>
    <row r="79" ht="15.75" customHeight="1">
      <c r="B79">
        <v>15</v>
      </c>
      <c r="C79" t="str">
        <f>IF('INPUT DATA'!Q25="","",'INPUT DATA'!Q25)</f>
        <v/>
      </c>
      <c r="F79" t="str">
        <f>IF('INPUT DATA'!R25="","",'INPUT DATA'!R25)</f>
        <v/>
      </c>
      <c r="H79" s="3" t="str">
        <f>IF('INPUT DATA'!S25="","",'INPUT DATA'!S25)</f>
        <v/>
      </c>
      <c r="I79" t="str">
        <f>IF(H79="","",DATEDIF(H79,DATE(2026,6,8),"Y"))</f>
        <v/>
      </c>
      <c r="J79" t="str">
        <f>IF(H79="","",DATEDIF(H79,DATE(2026,6,8),"YM"))</f>
        <v/>
      </c>
      <c r="K79" t="str">
        <f>IF(H79="","",DATEDIF(H79,DATE(2027,4,8),"Y"))</f>
        <v/>
      </c>
      <c r="L79" t="str">
        <f>IF(H79="","",DATEDIF(H79,DATE(2027,4,8),"YM"))</f>
        <v/>
      </c>
      <c r="M79" t="str">
        <v>F</v>
      </c>
    </row>
    <row r="80" ht="15.75" customHeight="1">
      <c r="B80">
        <v>16</v>
      </c>
      <c r="C80" t="str">
        <f>IF('INPUT DATA'!Q26="","",'INPUT DATA'!Q26)</f>
        <v/>
      </c>
      <c r="F80" t="str">
        <f>IF('INPUT DATA'!R26="","",'INPUT DATA'!R26)</f>
        <v/>
      </c>
      <c r="H80" s="3" t="str">
        <f>IF('INPUT DATA'!S26="","",'INPUT DATA'!S26)</f>
        <v/>
      </c>
      <c r="I80" t="str">
        <f>IF(H80="","",DATEDIF(H80,DATE(2026,6,8),"Y"))</f>
        <v/>
      </c>
      <c r="J80" t="str">
        <f>IF(H80="","",DATEDIF(H80,DATE(2026,6,8),"YM"))</f>
        <v/>
      </c>
      <c r="K80" t="str">
        <f>IF(H80="","",DATEDIF(H80,DATE(2027,4,8),"Y"))</f>
        <v/>
      </c>
      <c r="L80" t="str">
        <f>IF(H80="","",DATEDIF(H80,DATE(2027,4,8),"YM"))</f>
        <v/>
      </c>
      <c r="M80" t="str">
        <v>F</v>
      </c>
    </row>
    <row r="81" ht="15.75" customHeight="1">
      <c r="B81">
        <v>17</v>
      </c>
      <c r="C81" t="str">
        <f>IF('INPUT DATA'!Q27="","",'INPUT DATA'!Q27)</f>
        <v/>
      </c>
      <c r="F81" t="str">
        <f>IF('INPUT DATA'!R27="","",'INPUT DATA'!R27)</f>
        <v/>
      </c>
      <c r="H81" s="3" t="str">
        <f>IF('INPUT DATA'!S27="","",'INPUT DATA'!S27)</f>
        <v/>
      </c>
      <c r="I81" t="str">
        <f>IF(H81="","",DATEDIF(H81,DATE(2026,6,8),"Y"))</f>
        <v/>
      </c>
      <c r="J81" t="str">
        <f>IF(H81="","",DATEDIF(H81,DATE(2026,6,8),"YM"))</f>
        <v/>
      </c>
      <c r="K81" t="str">
        <f>IF(H81="","",DATEDIF(H81,DATE(2027,4,8),"Y"))</f>
        <v/>
      </c>
      <c r="L81" t="str">
        <f>IF(H81="","",DATEDIF(H81,DATE(2027,4,8),"YM"))</f>
        <v/>
      </c>
      <c r="M81" t="str">
        <v>F</v>
      </c>
    </row>
    <row r="82" ht="15.75" customHeight="1">
      <c r="B82">
        <v>18</v>
      </c>
      <c r="C82" t="str">
        <f>IF('INPUT DATA'!Q28="","",'INPUT DATA'!Q28)</f>
        <v/>
      </c>
      <c r="F82" t="str">
        <f>IF('INPUT DATA'!R28="","",'INPUT DATA'!R28)</f>
        <v/>
      </c>
      <c r="H82" s="3" t="str">
        <f>IF('INPUT DATA'!S28="","",'INPUT DATA'!S28)</f>
        <v/>
      </c>
      <c r="I82" t="str">
        <f>IF(H82="","",DATEDIF(H82,DATE(2026,6,8),"Y"))</f>
        <v/>
      </c>
      <c r="J82" t="str">
        <f>IF(H82="","",DATEDIF(H82,DATE(2026,6,8),"YM"))</f>
        <v/>
      </c>
      <c r="K82" t="str">
        <f>IF(H82="","",DATEDIF(H82,DATE(2027,4,8),"Y"))</f>
        <v/>
      </c>
      <c r="L82" t="str">
        <f>IF(H82="","",DATEDIF(H82,DATE(2027,4,8),"YM"))</f>
        <v/>
      </c>
      <c r="M82" t="str">
        <v>F</v>
      </c>
    </row>
    <row r="83" ht="15.75" customHeight="1">
      <c r="B83">
        <v>19</v>
      </c>
      <c r="C83" t="str">
        <f>IF('INPUT DATA'!Q29="","",'INPUT DATA'!Q29)</f>
        <v/>
      </c>
      <c r="F83" t="str">
        <f>IF('INPUT DATA'!R29="","",'INPUT DATA'!R29)</f>
        <v/>
      </c>
      <c r="H83" s="3" t="str">
        <f>IF('INPUT DATA'!S29="","",'INPUT DATA'!S29)</f>
        <v/>
      </c>
      <c r="I83" t="str">
        <f>IF(H83="","",DATEDIF(H83,DATE(2026,6,8),"Y"))</f>
        <v/>
      </c>
      <c r="J83" t="str">
        <f>IF(H83="","",DATEDIF(H83,DATE(2026,6,8),"YM"))</f>
        <v/>
      </c>
      <c r="K83" t="str">
        <f>IF(H83="","",DATEDIF(H83,DATE(2027,4,8),"Y"))</f>
        <v/>
      </c>
      <c r="L83" t="str">
        <f>IF(H83="","",DATEDIF(H83,DATE(2027,4,8),"YM"))</f>
        <v/>
      </c>
      <c r="M83" t="str">
        <v>F</v>
      </c>
    </row>
    <row r="84" ht="15.75" customHeight="1">
      <c r="B84">
        <v>20</v>
      </c>
      <c r="C84" t="str">
        <f>IF('INPUT DATA'!Q30="","",'INPUT DATA'!Q30)</f>
        <v/>
      </c>
      <c r="F84" t="str">
        <f>IF('INPUT DATA'!R30="","",'INPUT DATA'!R30)</f>
        <v/>
      </c>
      <c r="H84" s="3" t="str">
        <f>IF('INPUT DATA'!S30="","",'INPUT DATA'!S30)</f>
        <v/>
      </c>
      <c r="I84" t="str">
        <f>IF(H84="","",DATEDIF(H84,DATE(2026,6,8),"Y"))</f>
        <v/>
      </c>
      <c r="J84" t="str">
        <f>IF(H84="","",DATEDIF(H84,DATE(2026,6,8),"YM"))</f>
        <v/>
      </c>
      <c r="K84" t="str">
        <f>IF(H84="","",DATEDIF(H84,DATE(2027,4,8),"Y"))</f>
        <v/>
      </c>
      <c r="L84" t="str">
        <f>IF(H84="","",DATEDIF(H84,DATE(2027,4,8),"YM"))</f>
        <v/>
      </c>
      <c r="M84" t="str">
        <v>F</v>
      </c>
    </row>
    <row r="85" ht="15.75" customHeight="1">
      <c r="B85">
        <v>21</v>
      </c>
      <c r="C85" t="str">
        <f>IF('INPUT DATA'!Q31="","",'INPUT DATA'!Q31)</f>
        <v/>
      </c>
      <c r="F85" t="str">
        <f>IF('INPUT DATA'!R31="","",'INPUT DATA'!R31)</f>
        <v/>
      </c>
      <c r="H85" s="3" t="str">
        <f>IF('INPUT DATA'!S31="","",'INPUT DATA'!S31)</f>
        <v/>
      </c>
      <c r="I85" t="str">
        <f>IF(H85="","",DATEDIF(H85,DATE(2026,6,8),"Y"))</f>
        <v/>
      </c>
      <c r="J85" t="str">
        <f>IF(H85="","",DATEDIF(H85,DATE(2026,6,8),"YM"))</f>
        <v/>
      </c>
      <c r="K85" t="str">
        <f>IF(H85="","",DATEDIF(H85,DATE(2027,4,8),"Y"))</f>
        <v/>
      </c>
      <c r="L85" t="str">
        <f>IF(H85="","",DATEDIF(H85,DATE(2027,4,8),"YM"))</f>
        <v/>
      </c>
      <c r="M85" t="str">
        <v>F</v>
      </c>
    </row>
    <row r="86" ht="15.75" customHeight="1">
      <c r="B86">
        <v>22</v>
      </c>
      <c r="C86" t="str">
        <f>IF('INPUT DATA'!Q32="","",'INPUT DATA'!Q32)</f>
        <v/>
      </c>
      <c r="F86" t="str">
        <f>IF('INPUT DATA'!R32="","",'INPUT DATA'!R32)</f>
        <v/>
      </c>
      <c r="H86" s="3" t="str">
        <f>IF('INPUT DATA'!S32="","",'INPUT DATA'!S32)</f>
        <v/>
      </c>
      <c r="I86" t="str">
        <f>IF(H86="","",DATEDIF(H86,DATE(2026,6,8),"Y"))</f>
        <v/>
      </c>
      <c r="J86" t="str">
        <f>IF(H86="","",DATEDIF(H86,DATE(2026,6,8),"YM"))</f>
        <v/>
      </c>
      <c r="K86" t="str">
        <f>IF(H86="","",DATEDIF(H86,DATE(2027,4,8),"Y"))</f>
        <v/>
      </c>
      <c r="L86" t="str">
        <f>IF(H86="","",DATEDIF(H86,DATE(2027,4,8),"YM"))</f>
        <v/>
      </c>
      <c r="M86" t="str">
        <v>F</v>
      </c>
    </row>
    <row r="87" ht="15.75" customHeight="1">
      <c r="B87">
        <v>23</v>
      </c>
      <c r="C87" t="str">
        <f>IF('INPUT DATA'!Q33="","",'INPUT DATA'!Q33)</f>
        <v/>
      </c>
      <c r="F87" t="str">
        <f>IF('INPUT DATA'!R33="","",'INPUT DATA'!R33)</f>
        <v/>
      </c>
      <c r="H87" s="3" t="str">
        <f>IF('INPUT DATA'!S33="","",'INPUT DATA'!S33)</f>
        <v/>
      </c>
      <c r="I87" t="str">
        <f>IF(H87="","",DATEDIF(H87,DATE(2026,6,8),"Y"))</f>
        <v/>
      </c>
      <c r="J87" t="str">
        <f>IF(H87="","",DATEDIF(H87,DATE(2026,6,8),"YM"))</f>
        <v/>
      </c>
      <c r="K87" t="str">
        <f>IF(H87="","",DATEDIF(H87,DATE(2027,4,8),"Y"))</f>
        <v/>
      </c>
      <c r="L87" t="str">
        <f>IF(H87="","",DATEDIF(H87,DATE(2027,4,8),"YM"))</f>
        <v/>
      </c>
      <c r="M87" t="str">
        <v>F</v>
      </c>
    </row>
    <row r="88" ht="15.75" customHeight="1">
      <c r="B88">
        <v>24</v>
      </c>
      <c r="C88" t="str">
        <f>IF('INPUT DATA'!Q34="","",'INPUT DATA'!Q34)</f>
        <v/>
      </c>
      <c r="F88" t="str">
        <f>IF('INPUT DATA'!R34="","",'INPUT DATA'!R34)</f>
        <v/>
      </c>
      <c r="H88" s="3" t="str">
        <f>IF('INPUT DATA'!S34="","",'INPUT DATA'!S34)</f>
        <v/>
      </c>
      <c r="I88" t="str">
        <f>IF(H88="","",DATEDIF(H88,DATE(2026,6,8),"Y"))</f>
        <v/>
      </c>
      <c r="J88" t="str">
        <f>IF(H88="","",DATEDIF(H88,DATE(2026,6,8),"YM"))</f>
        <v/>
      </c>
      <c r="K88" t="str">
        <f>IF(H88="","",DATEDIF(H88,DATE(2027,4,8),"Y"))</f>
        <v/>
      </c>
      <c r="L88" t="str">
        <f>IF(H88="","",DATEDIF(H88,DATE(2027,4,8),"YM"))</f>
        <v/>
      </c>
      <c r="M88" t="str">
        <v>F</v>
      </c>
    </row>
    <row r="89" ht="15.75" customHeight="1">
      <c r="B89">
        <v>25</v>
      </c>
      <c r="C89" t="str">
        <f>IF('INPUT DATA'!Q35="","",'INPUT DATA'!Q35)</f>
        <v/>
      </c>
      <c r="F89" t="str">
        <f>IF('INPUT DATA'!R35="","",'INPUT DATA'!R35)</f>
        <v/>
      </c>
      <c r="H89" s="3" t="str">
        <f>IF('INPUT DATA'!S35="","",'INPUT DATA'!S35)</f>
        <v/>
      </c>
      <c r="I89" t="str">
        <f>IF(H89="","",DATEDIF(H89,DATE(2026,6,8),"Y"))</f>
        <v/>
      </c>
      <c r="J89" t="str">
        <f>IF(H89="","",DATEDIF(H89,DATE(2026,6,8),"YM"))</f>
        <v/>
      </c>
      <c r="K89" t="str">
        <f>IF(H89="","",DATEDIF(H89,DATE(2027,4,8),"Y"))</f>
        <v/>
      </c>
      <c r="L89" t="str">
        <f>IF(H89="","",DATEDIF(H89,DATE(2027,4,8),"YM"))</f>
        <v/>
      </c>
      <c r="M89" t="str">
        <v>F</v>
      </c>
    </row>
    <row r="90" ht="15.75" customHeight="1">
      <c r="B90">
        <v>26</v>
      </c>
      <c r="C90" t="str">
        <f>IF('INPUT DATA'!Q36="","",'INPUT DATA'!Q36)</f>
        <v/>
      </c>
      <c r="F90" t="str">
        <f>IF('INPUT DATA'!R36="","",'INPUT DATA'!R36)</f>
        <v/>
      </c>
      <c r="H90" s="3" t="str">
        <f>IF('INPUT DATA'!S36="","",'INPUT DATA'!S36)</f>
        <v/>
      </c>
      <c r="I90" t="str">
        <f>IF(H90="","",DATEDIF(H90,DATE(2026,6,8),"Y"))</f>
        <v/>
      </c>
      <c r="J90" t="str">
        <f>IF(H90="","",DATEDIF(H90,DATE(2026,6,8),"YM"))</f>
        <v/>
      </c>
      <c r="K90" t="str">
        <f>IF(H90="","",DATEDIF(H90,DATE(2027,4,8),"Y"))</f>
        <v/>
      </c>
      <c r="L90" t="str">
        <f>IF(H90="","",DATEDIF(H90,DATE(2027,4,8),"YM"))</f>
        <v/>
      </c>
      <c r="M90" t="str">
        <v>F</v>
      </c>
    </row>
    <row r="91" ht="15.75" customHeight="1">
      <c r="B91">
        <v>27</v>
      </c>
      <c r="C91" t="str">
        <f>IF('INPUT DATA'!Q37="","",'INPUT DATA'!Q37)</f>
        <v/>
      </c>
      <c r="F91" t="str">
        <f>IF('INPUT DATA'!R37="","",'INPUT DATA'!R37)</f>
        <v/>
      </c>
      <c r="H91" s="3" t="str">
        <f>IF('INPUT DATA'!S37="","",'INPUT DATA'!S37)</f>
        <v/>
      </c>
      <c r="I91" t="str">
        <f>IF(H91="","",DATEDIF(H91,DATE(2026,6,8),"Y"))</f>
        <v/>
      </c>
      <c r="J91" t="str">
        <f>IF(H91="","",DATEDIF(H91,DATE(2026,6,8),"YM"))</f>
        <v/>
      </c>
      <c r="K91" t="str">
        <f>IF(H91="","",DATEDIF(H91,DATE(2027,4,8),"Y"))</f>
        <v/>
      </c>
      <c r="L91" t="str">
        <f>IF(H91="","",DATEDIF(H91,DATE(2027,4,8),"YM"))</f>
        <v/>
      </c>
      <c r="M91" t="str">
        <v>F</v>
      </c>
    </row>
    <row r="92" ht="15.75" customHeight="1">
      <c r="B92">
        <v>28</v>
      </c>
      <c r="C92" t="str">
        <f>IF('INPUT DATA'!Q38="","",'INPUT DATA'!Q38)</f>
        <v/>
      </c>
      <c r="F92" t="str">
        <f>IF('INPUT DATA'!R38="","",'INPUT DATA'!R38)</f>
        <v/>
      </c>
      <c r="H92" s="3" t="str">
        <f>IF('INPUT DATA'!S38="","",'INPUT DATA'!S38)</f>
        <v/>
      </c>
      <c r="I92" t="str">
        <f>IF(H92="","",DATEDIF(H92,DATE(2026,6,8),"Y"))</f>
        <v/>
      </c>
      <c r="J92" t="str">
        <f>IF(H92="","",DATEDIF(H92,DATE(2026,6,8),"YM"))</f>
        <v/>
      </c>
      <c r="K92" t="str">
        <f>IF(H92="","",DATEDIF(H92,DATE(2027,4,8),"Y"))</f>
        <v/>
      </c>
      <c r="L92" t="str">
        <f>IF(H92="","",DATEDIF(H92,DATE(2027,4,8),"YM"))</f>
        <v/>
      </c>
      <c r="M92" t="str">
        <v>F</v>
      </c>
    </row>
    <row r="93" ht="15.75" customHeight="1">
      <c r="B93">
        <v>29</v>
      </c>
      <c r="C93" t="str">
        <f>IF('INPUT DATA'!Q39="","",'INPUT DATA'!Q39)</f>
        <v/>
      </c>
      <c r="F93" t="str">
        <f>IF('INPUT DATA'!R39="","",'INPUT DATA'!R39)</f>
        <v/>
      </c>
      <c r="H93" s="3" t="str">
        <f>IF('INPUT DATA'!S39="","",'INPUT DATA'!S39)</f>
        <v/>
      </c>
      <c r="I93" t="str">
        <f>IF(H93="","",DATEDIF(H93,DATE(2026,6,8),"Y"))</f>
        <v/>
      </c>
      <c r="J93" t="str">
        <f>IF(H93="","",DATEDIF(H93,DATE(2026,6,8),"YM"))</f>
        <v/>
      </c>
      <c r="K93" t="str">
        <f>IF(H93="","",DATEDIF(H93,DATE(2027,4,8),"Y"))</f>
        <v/>
      </c>
      <c r="L93" t="str">
        <f>IF(H93="","",DATEDIF(H93,DATE(2027,4,8),"YM"))</f>
        <v/>
      </c>
      <c r="M93" t="str">
        <v>F</v>
      </c>
    </row>
    <row r="94" ht="15.75" customHeight="1">
      <c r="B94">
        <v>30</v>
      </c>
      <c r="C94" t="str">
        <f>IF('INPUT DATA'!Q40="","",'INPUT DATA'!Q40)</f>
        <v/>
      </c>
      <c r="F94" t="str">
        <f>IF('INPUT DATA'!R40="","",'INPUT DATA'!R40)</f>
        <v/>
      </c>
      <c r="H94" s="3" t="str">
        <f>IF('INPUT DATA'!S40="","",'INPUT DATA'!S40)</f>
        <v/>
      </c>
      <c r="I94" t="str">
        <f>IF(H94="","",DATEDIF(H94,DATE(2026,6,8),"Y"))</f>
        <v/>
      </c>
      <c r="J94" t="str">
        <f>IF(H94="","",DATEDIF(H94,DATE(2026,6,8),"YM"))</f>
        <v/>
      </c>
      <c r="K94" t="str">
        <f>IF(H94="","",DATEDIF(H94,DATE(2027,4,8),"Y"))</f>
        <v/>
      </c>
      <c r="L94" t="str">
        <f>IF(H94="","",DATEDIF(H94,DATE(2027,4,8),"YM"))</f>
        <v/>
      </c>
      <c r="M94" t="str">
        <v>F</v>
      </c>
    </row>
    <row r="95" ht="15.75" customHeight="1">
      <c r="B95">
        <v>31</v>
      </c>
      <c r="C95" t="str">
        <f>IF('INPUT DATA'!Q41="","",'INPUT DATA'!Q41)</f>
        <v/>
      </c>
      <c r="F95" t="str">
        <f>IF('INPUT DATA'!R41="","",'INPUT DATA'!R41)</f>
        <v/>
      </c>
      <c r="H95" s="3" t="str">
        <f>IF('INPUT DATA'!S41="","",'INPUT DATA'!S41)</f>
        <v/>
      </c>
      <c r="I95" t="str">
        <f>IF(H95="","",DATEDIF(H95,DATE(2026,6,8),"Y"))</f>
        <v/>
      </c>
      <c r="J95" t="str">
        <f>IF(H95="","",DATEDIF(H95,DATE(2026,6,8),"YM"))</f>
        <v/>
      </c>
      <c r="K95" t="str">
        <f>IF(H95="","",DATEDIF(H95,DATE(2027,4,8),"Y"))</f>
        <v/>
      </c>
      <c r="L95" t="str">
        <f>IF(H95="","",DATEDIF(H95,DATE(2027,4,8),"YM"))</f>
        <v/>
      </c>
      <c r="M95" t="str">
        <v>F</v>
      </c>
    </row>
    <row r="96" ht="15.75" customHeight="1">
      <c r="B96">
        <v>32</v>
      </c>
      <c r="C96" t="str">
        <f>IF('INPUT DATA'!Q42="","",'INPUT DATA'!Q42)</f>
        <v/>
      </c>
      <c r="F96" t="str">
        <f>IF('INPUT DATA'!R42="","",'INPUT DATA'!R42)</f>
        <v/>
      </c>
      <c r="H96" s="3" t="str">
        <f>IF('INPUT DATA'!S42="","",'INPUT DATA'!S42)</f>
        <v/>
      </c>
      <c r="I96" t="str">
        <f>IF(H96="","",DATEDIF(H96,DATE(2026,6,8),"Y"))</f>
        <v/>
      </c>
      <c r="J96" t="str">
        <f>IF(H96="","",DATEDIF(H96,DATE(2026,6,8),"YM"))</f>
        <v/>
      </c>
      <c r="K96" t="str">
        <f>IF(H96="","",DATEDIF(H96,DATE(2027,4,8),"Y"))</f>
        <v/>
      </c>
      <c r="L96" t="str">
        <f>IF(H96="","",DATEDIF(H96,DATE(2027,4,8),"YM"))</f>
        <v/>
      </c>
      <c r="M96" t="str">
        <v>F</v>
      </c>
    </row>
    <row r="97" ht="15.75" customHeight="1">
      <c r="B97">
        <v>33</v>
      </c>
      <c r="C97" t="str">
        <f>IF('INPUT DATA'!Q43="","",'INPUT DATA'!Q43)</f>
        <v/>
      </c>
      <c r="F97" t="str">
        <f>IF('INPUT DATA'!R43="","",'INPUT DATA'!R43)</f>
        <v/>
      </c>
      <c r="H97" s="3" t="str">
        <f>IF('INPUT DATA'!S43="","",'INPUT DATA'!S43)</f>
        <v/>
      </c>
      <c r="I97" t="str">
        <f>IF(H97="","",DATEDIF(H97,DATE(2026,6,8),"Y"))</f>
        <v/>
      </c>
      <c r="J97" t="str">
        <f>IF(H97="","",DATEDIF(H97,DATE(2026,6,8),"YM"))</f>
        <v/>
      </c>
      <c r="K97" t="str">
        <f>IF(H97="","",DATEDIF(H97,DATE(2027,4,8),"Y"))</f>
        <v/>
      </c>
      <c r="L97" t="str">
        <f>IF(H97="","",DATEDIF(H97,DATE(2027,4,8),"YM"))</f>
        <v/>
      </c>
      <c r="M97" t="str">
        <v>F</v>
      </c>
    </row>
    <row r="98" ht="15.75" customHeight="1">
      <c r="B98">
        <v>34</v>
      </c>
      <c r="C98" t="str">
        <f>IF('INPUT DATA'!Q44="","",'INPUT DATA'!Q44)</f>
        <v/>
      </c>
      <c r="F98" t="str">
        <f>IF('INPUT DATA'!R44="","",'INPUT DATA'!R44)</f>
        <v/>
      </c>
      <c r="H98" s="3" t="str">
        <f>IF('INPUT DATA'!S44="","",'INPUT DATA'!S44)</f>
        <v/>
      </c>
      <c r="I98" t="str">
        <f>IF(H98="","",DATEDIF(H98,DATE(2026,6,8),"Y"))</f>
        <v/>
      </c>
      <c r="J98" t="str">
        <f>IF(H98="","",DATEDIF(H98,DATE(2026,6,8),"YM"))</f>
        <v/>
      </c>
      <c r="K98" t="str">
        <f>IF(H98="","",DATEDIF(H98,DATE(2027,4,8),"Y"))</f>
        <v/>
      </c>
      <c r="L98" t="str">
        <f>IF(H98="","",DATEDIF(H98,DATE(2027,4,8),"YM"))</f>
        <v/>
      </c>
      <c r="M98" t="str">
        <v>F</v>
      </c>
    </row>
    <row r="99" ht="15.75" customHeight="1">
      <c r="B99">
        <v>35</v>
      </c>
      <c r="C99" t="str">
        <f>IF('INPUT DATA'!Q45="","",'INPUT DATA'!Q45)</f>
        <v/>
      </c>
      <c r="F99" t="str">
        <f>IF('INPUT DATA'!R45="","",'INPUT DATA'!R45)</f>
        <v/>
      </c>
      <c r="H99" s="3" t="str">
        <f>IF('INPUT DATA'!S45="","",'INPUT DATA'!S45)</f>
        <v/>
      </c>
      <c r="I99" t="str">
        <f>IF(H99="","",DATEDIF(H99,DATE(2026,6,8),"Y"))</f>
        <v/>
      </c>
      <c r="J99" t="str">
        <f>IF(H99="","",DATEDIF(H99,DATE(2026,6,8),"YM"))</f>
        <v/>
      </c>
      <c r="K99" t="str">
        <f>IF(H99="","",DATEDIF(H99,DATE(2027,4,8),"Y"))</f>
        <v/>
      </c>
      <c r="L99" t="str">
        <f>IF(H99="","",DATEDIF(H99,DATE(2027,4,8),"YM"))</f>
        <v/>
      </c>
      <c r="M99" t="str">
        <v>F</v>
      </c>
    </row>
    <row r="100" ht="15.75" customHeight="1">
      <c r="B100">
        <v>36</v>
      </c>
      <c r="C100" t="str">
        <f>IF('INPUT DATA'!Q46="","",'INPUT DATA'!Q46)</f>
        <v/>
      </c>
      <c r="F100" t="str">
        <f>IF('INPUT DATA'!R46="","",'INPUT DATA'!R46)</f>
        <v/>
      </c>
      <c r="H100" s="3" t="str">
        <f>IF('INPUT DATA'!S46="","",'INPUT DATA'!S46)</f>
        <v/>
      </c>
      <c r="I100" t="str">
        <f>IF(H100="","",DATEDIF(H100,DATE(2026,6,8),"Y"))</f>
        <v/>
      </c>
      <c r="J100" t="str">
        <f>IF(H100="","",DATEDIF(H100,DATE(2026,6,8),"YM"))</f>
        <v/>
      </c>
      <c r="K100" t="str">
        <f>IF(H100="","",DATEDIF(H100,DATE(2027,4,8),"Y"))</f>
        <v/>
      </c>
      <c r="L100" t="str">
        <f>IF(H100="","",DATEDIF(H100,DATE(2027,4,8),"YM"))</f>
        <v/>
      </c>
      <c r="M100" t="str">
        <v>F</v>
      </c>
    </row>
    <row r="101" ht="15.75" customHeight="1">
      <c r="B101">
        <v>37</v>
      </c>
      <c r="C101" t="str">
        <f>IF('INPUT DATA'!Q47="","",'INPUT DATA'!Q47)</f>
        <v/>
      </c>
      <c r="F101" t="str">
        <f>IF('INPUT DATA'!R47="","",'INPUT DATA'!R47)</f>
        <v/>
      </c>
      <c r="H101" s="3" t="str">
        <f>IF('INPUT DATA'!S47="","",'INPUT DATA'!S47)</f>
        <v/>
      </c>
      <c r="I101" t="str">
        <f>IF(H101="","",DATEDIF(H101,DATE(2026,6,8),"Y"))</f>
        <v/>
      </c>
      <c r="J101" t="str">
        <f>IF(H101="","",DATEDIF(H101,DATE(2026,6,8),"YM"))</f>
        <v/>
      </c>
      <c r="K101" t="str">
        <f>IF(H101="","",DATEDIF(H101,DATE(2027,4,8),"Y"))</f>
        <v/>
      </c>
      <c r="L101" t="str">
        <f>IF(H101="","",DATEDIF(H101,DATE(2027,4,8),"YM"))</f>
        <v/>
      </c>
      <c r="M101" t="str">
        <v>F</v>
      </c>
    </row>
    <row r="102" ht="15.75" customHeight="1">
      <c r="B102">
        <v>38</v>
      </c>
      <c r="C102" t="str">
        <f>IF('INPUT DATA'!Q48="","",'INPUT DATA'!Q48)</f>
        <v/>
      </c>
      <c r="F102" t="str">
        <f>IF('INPUT DATA'!R48="","",'INPUT DATA'!R48)</f>
        <v/>
      </c>
      <c r="H102" s="3" t="str">
        <f>IF('INPUT DATA'!S48="","",'INPUT DATA'!S48)</f>
        <v/>
      </c>
      <c r="I102" t="str">
        <f>IF(H102="","",DATEDIF(H102,DATE(2026,6,8),"Y"))</f>
        <v/>
      </c>
      <c r="J102" t="str">
        <f>IF(H102="","",DATEDIF(H102,DATE(2026,6,8),"YM"))</f>
        <v/>
      </c>
      <c r="K102" t="str">
        <f>IF(H102="","",DATEDIF(H102,DATE(2027,4,8),"Y"))</f>
        <v/>
      </c>
      <c r="L102" t="str">
        <f>IF(H102="","",DATEDIF(H102,DATE(2027,4,8),"YM"))</f>
        <v/>
      </c>
      <c r="M102" t="str">
        <v>F</v>
      </c>
    </row>
    <row r="103" ht="15.75" customHeight="1">
      <c r="B103">
        <v>39</v>
      </c>
      <c r="C103" t="str">
        <f>IF('INPUT DATA'!Q49="","",'INPUT DATA'!Q49)</f>
        <v/>
      </c>
      <c r="F103" t="str">
        <f>IF('INPUT DATA'!R49="","",'INPUT DATA'!R49)</f>
        <v/>
      </c>
      <c r="H103" s="3" t="str">
        <f>IF('INPUT DATA'!S49="","",'INPUT DATA'!S49)</f>
        <v/>
      </c>
      <c r="I103" t="str">
        <f>IF(H103="","",DATEDIF(H103,DATE(2026,6,8),"Y"))</f>
        <v/>
      </c>
      <c r="J103" t="str">
        <f>IF(H103="","",DATEDIF(H103,DATE(2026,6,8),"YM"))</f>
        <v/>
      </c>
      <c r="K103" t="str">
        <f>IF(H103="","",DATEDIF(H103,DATE(2027,4,8),"Y"))</f>
        <v/>
      </c>
      <c r="L103" t="str">
        <f>IF(H103="","",DATEDIF(H103,DATE(2027,4,8),"YM"))</f>
        <v/>
      </c>
      <c r="M103" t="str">
        <v>F</v>
      </c>
    </row>
    <row r="104" ht="15.75" customHeight="1">
      <c r="B104">
        <v>40</v>
      </c>
      <c r="C104" t="str">
        <f>IF('INPUT DATA'!Q50="","",'INPUT DATA'!Q50)</f>
        <v/>
      </c>
      <c r="F104" t="str">
        <f>IF('INPUT DATA'!R50="","",'INPUT DATA'!R50)</f>
        <v/>
      </c>
      <c r="H104" s="3" t="str">
        <f>IF('INPUT DATA'!S50="","",'INPUT DATA'!S50)</f>
        <v/>
      </c>
      <c r="I104" t="str">
        <f>IF(H104="","",DATEDIF(H104,DATE(2026,6,8),"Y"))</f>
        <v/>
      </c>
      <c r="J104" t="str">
        <f>IF(H104="","",DATEDIF(H104,DATE(2026,6,8),"YM"))</f>
        <v/>
      </c>
      <c r="K104" t="str">
        <f>IF(H104="","",DATEDIF(H104,DATE(2027,4,8),"Y"))</f>
        <v/>
      </c>
      <c r="L104" t="str">
        <f>IF(H104="","",DATEDIF(H104,DATE(2027,4,8),"YM"))</f>
        <v/>
      </c>
      <c r="M104" t="str">
        <v>F</v>
      </c>
    </row>
    <row r="105" ht="15.75" customHeight="1">
      <c r="B105">
        <v>41</v>
      </c>
      <c r="C105" t="str">
        <f>IF('INPUT DATA'!Q51="","",'INPUT DATA'!Q51)</f>
        <v/>
      </c>
      <c r="F105" t="str">
        <f>IF('INPUT DATA'!R51="","",'INPUT DATA'!R51)</f>
        <v/>
      </c>
      <c r="H105" s="3" t="str">
        <f>IF('INPUT DATA'!S51="","",'INPUT DATA'!S51)</f>
        <v/>
      </c>
      <c r="I105" t="str">
        <f>IF(H105="","",DATEDIF(H105,DATE(2026,6,8),"Y"))</f>
        <v/>
      </c>
      <c r="J105" t="str">
        <f>IF(H105="","",DATEDIF(H105,DATE(2026,6,8),"YM"))</f>
        <v/>
      </c>
      <c r="K105" t="str">
        <f>IF(H105="","",DATEDIF(H105,DATE(2027,4,8),"Y"))</f>
        <v/>
      </c>
      <c r="L105" t="str">
        <f>IF(H105="","",DATEDIF(H105,DATE(2027,4,8),"YM"))</f>
        <v/>
      </c>
      <c r="M105" t="str">
        <v>F</v>
      </c>
    </row>
    <row r="106" ht="15.75" customHeight="1">
      <c r="B106">
        <v>42</v>
      </c>
      <c r="C106" t="str">
        <f>IF('INPUT DATA'!Q52="","",'INPUT DATA'!Q52)</f>
        <v/>
      </c>
      <c r="F106" t="str">
        <f>IF('INPUT DATA'!R52="","",'INPUT DATA'!R52)</f>
        <v/>
      </c>
      <c r="H106" s="3" t="str">
        <f>IF('INPUT DATA'!S52="","",'INPUT DATA'!S52)</f>
        <v/>
      </c>
      <c r="I106" t="str">
        <f>IF(H106="","",DATEDIF(H106,DATE(2026,6,8),"Y"))</f>
        <v/>
      </c>
      <c r="J106" t="str">
        <f>IF(H106="","",DATEDIF(H106,DATE(2026,6,8),"YM"))</f>
        <v/>
      </c>
      <c r="K106" t="str">
        <f>IF(H106="","",DATEDIF(H106,DATE(2027,4,8),"Y"))</f>
        <v/>
      </c>
      <c r="L106" t="str">
        <f>IF(H106="","",DATEDIF(H106,DATE(2027,4,8),"YM"))</f>
        <v/>
      </c>
      <c r="M106" t="str">
        <v>F</v>
      </c>
    </row>
    <row r="107" ht="15.75" customHeight="1">
      <c r="B107">
        <v>43</v>
      </c>
      <c r="C107" t="str">
        <f>IF('INPUT DATA'!Q53="","",'INPUT DATA'!Q53)</f>
        <v/>
      </c>
      <c r="F107" t="str">
        <f>IF('INPUT DATA'!R53="","",'INPUT DATA'!R53)</f>
        <v/>
      </c>
      <c r="H107" s="3" t="str">
        <f>IF('INPUT DATA'!S53="","",'INPUT DATA'!S53)</f>
        <v/>
      </c>
      <c r="I107" t="str">
        <f>IF(H107="","",DATEDIF(H107,DATE(2026,6,8),"Y"))</f>
        <v/>
      </c>
      <c r="J107" t="str">
        <f>IF(H107="","",DATEDIF(H107,DATE(2026,6,8),"YM"))</f>
        <v/>
      </c>
      <c r="K107" t="str">
        <f>IF(H107="","",DATEDIF(H107,DATE(2027,4,8),"Y"))</f>
        <v/>
      </c>
      <c r="L107" t="str">
        <f>IF(H107="","",DATEDIF(H107,DATE(2027,4,8),"YM"))</f>
        <v/>
      </c>
      <c r="M107" t="str">
        <v>F</v>
      </c>
    </row>
    <row r="108" ht="15.75" customHeight="1">
      <c r="B108">
        <v>44</v>
      </c>
      <c r="C108" t="str">
        <f>IF('INPUT DATA'!Q54="","",'INPUT DATA'!Q54)</f>
        <v/>
      </c>
      <c r="F108" t="str">
        <f>IF('INPUT DATA'!R54="","",'INPUT DATA'!R54)</f>
        <v/>
      </c>
      <c r="H108" s="3" t="str">
        <f>IF('INPUT DATA'!S54="","",'INPUT DATA'!S54)</f>
        <v/>
      </c>
      <c r="I108" t="str">
        <f>IF(H108="","",DATEDIF(H108,DATE(2026,6,8),"Y"))</f>
        <v/>
      </c>
      <c r="J108" t="str">
        <f>IF(H108="","",DATEDIF(H108,DATE(2026,6,8),"YM"))</f>
        <v/>
      </c>
      <c r="K108" t="str">
        <f>IF(H108="","",DATEDIF(H108,DATE(2027,4,8),"Y"))</f>
        <v/>
      </c>
      <c r="L108" t="str">
        <f>IF(H108="","",DATEDIF(H108,DATE(2027,4,8),"YM"))</f>
        <v/>
      </c>
      <c r="M108" t="str">
        <v>F</v>
      </c>
    </row>
    <row r="109" ht="15.75" customHeight="1">
      <c r="B109">
        <v>45</v>
      </c>
      <c r="C109" t="str">
        <f>IF('INPUT DATA'!Q55="","",'INPUT DATA'!Q55)</f>
        <v/>
      </c>
      <c r="F109" t="str">
        <f>IF('INPUT DATA'!R55="","",'INPUT DATA'!R55)</f>
        <v/>
      </c>
      <c r="H109" s="3" t="str">
        <f>IF('INPUT DATA'!S55="","",'INPUT DATA'!S55)</f>
        <v/>
      </c>
      <c r="I109" t="str">
        <f>IF(H109="","",DATEDIF(H109,DATE(2026,6,8),"Y"))</f>
        <v/>
      </c>
      <c r="J109" t="str">
        <f>IF(H109="","",DATEDIF(H109,DATE(2026,6,8),"YM"))</f>
        <v/>
      </c>
      <c r="K109" t="str">
        <f>IF(H109="","",DATEDIF(H109,DATE(2027,4,8),"Y"))</f>
        <v/>
      </c>
      <c r="L109" t="str">
        <f>IF(H109="","",DATEDIF(H109,DATE(2027,4,8),"YM"))</f>
        <v/>
      </c>
      <c r="M109" t="str">
        <v>F</v>
      </c>
    </row>
    <row r="110" ht="15.75" customHeight="1">
      <c r="B110">
        <v>46</v>
      </c>
      <c r="C110" t="str">
        <f>IF('INPUT DATA'!Q56="","",'INPUT DATA'!Q56)</f>
        <v/>
      </c>
      <c r="F110" t="str">
        <f>IF('INPUT DATA'!R56="","",'INPUT DATA'!R56)</f>
        <v/>
      </c>
      <c r="H110" s="3" t="str">
        <f>IF('INPUT DATA'!S56="","",'INPUT DATA'!S56)</f>
        <v/>
      </c>
      <c r="I110" t="str">
        <f>IF(H110="","",DATEDIF(H110,DATE(2026,6,8),"Y"))</f>
        <v/>
      </c>
      <c r="J110" t="str">
        <f>IF(H110="","",DATEDIF(H110,DATE(2026,6,8),"YM"))</f>
        <v/>
      </c>
      <c r="K110" t="str">
        <f>IF(H110="","",DATEDIF(H110,DATE(2027,4,8),"Y"))</f>
        <v/>
      </c>
      <c r="L110" t="str">
        <f>IF(H110="","",DATEDIF(H110,DATE(2027,4,8),"YM"))</f>
        <v/>
      </c>
      <c r="M110" t="str">
        <v>F</v>
      </c>
    </row>
    <row r="111" ht="15.75" customHeight="1">
      <c r="B111">
        <v>47</v>
      </c>
      <c r="C111" t="str">
        <f>IF('INPUT DATA'!Q57="","",'INPUT DATA'!Q57)</f>
        <v/>
      </c>
      <c r="F111" t="str">
        <f>IF('INPUT DATA'!R57="","",'INPUT DATA'!R57)</f>
        <v/>
      </c>
      <c r="H111" s="3" t="str">
        <f>IF('INPUT DATA'!S57="","",'INPUT DATA'!S57)</f>
        <v/>
      </c>
      <c r="I111" t="str">
        <f>IF(H111="","",DATEDIF(H111,DATE(2026,6,8),"Y"))</f>
        <v/>
      </c>
      <c r="J111" t="str">
        <f>IF(H111="","",DATEDIF(H111,DATE(2026,6,8),"YM"))</f>
        <v/>
      </c>
      <c r="K111" t="str">
        <f>IF(H111="","",DATEDIF(H111,DATE(2027,4,8),"Y"))</f>
        <v/>
      </c>
      <c r="L111" t="str">
        <f>IF(H111="","",DATEDIF(H111,DATE(2027,4,8),"YM"))</f>
        <v/>
      </c>
      <c r="M111" t="str">
        <v>F</v>
      </c>
    </row>
    <row r="112" ht="15.75" customHeight="1">
      <c r="B112">
        <v>48</v>
      </c>
      <c r="C112" t="str">
        <f>IF('INPUT DATA'!Q58="","",'INPUT DATA'!Q58)</f>
        <v/>
      </c>
      <c r="F112" t="str">
        <f>IF('INPUT DATA'!R58="","",'INPUT DATA'!R58)</f>
        <v/>
      </c>
      <c r="H112" s="3" t="str">
        <f>IF('INPUT DATA'!S58="","",'INPUT DATA'!S58)</f>
        <v/>
      </c>
      <c r="I112" t="str">
        <f>IF(H112="","",DATEDIF(H112,DATE(2026,6,8),"Y"))</f>
        <v/>
      </c>
      <c r="J112" t="str">
        <f>IF(H112="","",DATEDIF(H112,DATE(2026,6,8),"YM"))</f>
        <v/>
      </c>
      <c r="K112" t="str">
        <f>IF(H112="","",DATEDIF(H112,DATE(2027,4,8),"Y"))</f>
        <v/>
      </c>
      <c r="L112" t="str">
        <f>IF(H112="","",DATEDIF(H112,DATE(2027,4,8),"YM"))</f>
        <v/>
      </c>
      <c r="M112" t="str">
        <v>F</v>
      </c>
    </row>
    <row r="113" ht="15.75" customHeight="1">
      <c r="B113">
        <v>49</v>
      </c>
      <c r="C113" t="str">
        <f>IF('INPUT DATA'!Q59="","",'INPUT DATA'!Q59)</f>
        <v/>
      </c>
      <c r="F113" t="str">
        <f>IF('INPUT DATA'!R59="","",'INPUT DATA'!R59)</f>
        <v/>
      </c>
      <c r="H113" s="3" t="str">
        <f>IF('INPUT DATA'!S59="","",'INPUT DATA'!S59)</f>
        <v/>
      </c>
      <c r="I113" t="str">
        <f>IF(H113="","",DATEDIF(H113,DATE(2026,6,8),"Y"))</f>
        <v/>
      </c>
      <c r="J113" t="str">
        <f>IF(H113="","",DATEDIF(H113,DATE(2026,6,8),"YM"))</f>
        <v/>
      </c>
      <c r="K113" t="str">
        <f>IF(H113="","",DATEDIF(H113,DATE(2027,4,8),"Y"))</f>
        <v/>
      </c>
      <c r="L113" t="str">
        <f>IF(H113="","",DATEDIF(H113,DATE(2027,4,8),"YM"))</f>
        <v/>
      </c>
      <c r="M113" t="str">
        <v>F</v>
      </c>
    </row>
    <row r="114" ht="15.75" customHeight="1">
      <c r="B114">
        <v>50</v>
      </c>
      <c r="C114" t="str">
        <f>IF('INPUT DATA'!Q60="","",'INPUT DATA'!Q60)</f>
        <v/>
      </c>
      <c r="F114" t="str">
        <f>IF('INPUT DATA'!R60="","",'INPUT DATA'!R60)</f>
        <v/>
      </c>
      <c r="H114" s="3" t="str">
        <f>IF('INPUT DATA'!S60="","",'INPUT DATA'!S60)</f>
        <v/>
      </c>
      <c r="I114" t="str">
        <f>IF(H114="","",DATEDIF(H114,DATE(2026,6,8),"Y"))</f>
        <v/>
      </c>
      <c r="J114" t="str">
        <f>IF(H114="","",DATEDIF(H114,DATE(2026,6,8),"YM"))</f>
        <v/>
      </c>
      <c r="K114" t="str">
        <f>IF(H114="","",DATEDIF(H114,DATE(2027,4,8),"Y"))</f>
        <v/>
      </c>
      <c r="L114" t="str">
        <f>IF(H114="","",DATEDIF(H114,DATE(2027,4,8),"YM"))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pageMargins left="0.7" right="0.7" top="0.75" bottom="0.75" header="0" footer="0"/>
  <ignoredErrors>
    <ignoredError numberStoredAsText="1" sqref="A1:Z1000"/>
  </ignoredErrors>
</worksheet>
</file>

<file path=xl/worksheets/sheet7.xml><?xml version="1.0" encoding="utf-8"?>
<worksheet xmlns="http://schemas.openxmlformats.org/spreadsheetml/2006/main" xmlns:r="http://schemas.openxmlformats.org/officeDocument/2006/relationships">
  <dimension ref="A1:AD1000"/>
  <sheetViews>
    <sheetView workbookViewId="0" rightToLeft="0"/>
  </sheetViews>
  <cols>
    <col min="1" max="1" customWidth="1" width="2.5"/>
    <col min="2" max="2" customWidth="1" width="3.13"/>
    <col min="3" max="3" customWidth="1" width="5.5"/>
    <col min="4" max="4" customWidth="1" width="13.75"/>
    <col min="5" max="5" customWidth="1" width="13.75"/>
    <col min="6" max="6" customWidth="1" width="13.75"/>
    <col min="7" max="7" customWidth="1" width="6.5"/>
    <col min="8" max="8" customWidth="1" width="6.5"/>
    <col min="9" max="9" customWidth="1" width="6.5"/>
    <col min="10" max="10" customWidth="1" width="4.5"/>
    <col min="11" max="11" customWidth="1" width="5.5"/>
    <col min="12" max="12" customWidth="1" width="13.75"/>
    <col min="13" max="13" customWidth="1" width="13.75"/>
    <col min="14" max="14" customWidth="1" width="13.75"/>
    <col min="15" max="15" customWidth="1" width="13.75"/>
    <col min="16" max="16" customWidth="1" width="6.5"/>
    <col min="17" max="17" customWidth="1" width="6.5"/>
    <col min="18" max="18" customWidth="1" width="6.5"/>
    <col min="19" max="19" customWidth="1" width="3.13"/>
    <col min="20" max="20" customWidth="1" width="3.75"/>
    <col min="21" max="21" customWidth="1" width="12.5"/>
    <col min="22" max="22" customWidth="1" width="12.5"/>
    <col min="23" max="23" customWidth="1" width="12.5"/>
    <col min="24" max="24" customWidth="1" width="12.5"/>
    <col min="25" max="25" customWidth="1" width="12.5"/>
    <col min="26" max="26" customWidth="1" width="12.5"/>
    <col min="27" max="27" customWidth="1" width="12.5"/>
    <col min="28" max="28" customWidth="1" width="12.5"/>
    <col min="29" max="29" customWidth="1" width="12.5"/>
    <col min="30" max="30" customWidth="1" width="12.5"/>
  </cols>
  <sheetData>
    <row r="1" ht="15" customHeight="1"/>
    <row r="2" ht="15.75" customHeight="1"/>
    <row r="3" ht="15.75" customHeight="1"/>
    <row r="4" ht="15.75" customHeight="1">
      <c r="C4" t="str">
        <v>PERFORMANCE AND COMPETENCY EVALUATION (PACE) FORM</v>
      </c>
    </row>
    <row r="5" ht="15.75" customHeight="1"/>
    <row r="6" ht="15.75" customHeight="1">
      <c r="C6" t="str">
        <v>LRN:</v>
      </c>
      <c r="D6" s="1">
        <f>VLOOKUP(G6,'TERM 1 SUMMARY'!C14:S114,4,0)</f>
        <v>1234566776</v>
      </c>
      <c r="F6" t="str">
        <v>Name:</v>
      </c>
      <c r="G6" t="str">
        <v>sample</v>
      </c>
      <c r="M6" t="str">
        <v>Section:</v>
      </c>
      <c r="N6" t="str">
        <f>IF('INPUT DATA'!F28="","",'INPUT DATA'!F28)</f>
        <v/>
      </c>
    </row>
    <row r="7" ht="15.75" customHeight="1"/>
    <row r="8" ht="15.75" customHeight="1">
      <c r="C8" t="str">
        <v>General Instructions: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v>
      </c>
    </row>
    <row r="9" ht="15.75" customHeight="1"/>
    <row r="10" ht="15.75" customHeight="1"/>
    <row r="11" ht="15.75" customHeight="1"/>
    <row r="12" ht="15.75" customHeight="1"/>
    <row r="13" ht="15.75" customHeight="1"/>
    <row r="14" ht="15.75" customHeight="1">
      <c r="C14" t="str">
        <v>READING AND LITERACY</v>
      </c>
    </row>
    <row r="15" ht="15.75" customHeight="1"/>
    <row r="16" ht="15.75" customHeight="1">
      <c r="C16" t="str">
        <v>No.</v>
      </c>
      <c r="D16" t="str">
        <v>Learning Competencies</v>
      </c>
      <c r="G16" t="str">
        <v>Rating</v>
      </c>
      <c r="K16" t="str">
        <v>No.</v>
      </c>
      <c r="L16" t="str">
        <v>Learning Competencies</v>
      </c>
      <c r="P16" t="str">
        <v>Rating</v>
      </c>
    </row>
    <row r="17" ht="15.75" customHeight="1">
      <c r="G17" t="str">
        <v>T1</v>
      </c>
      <c r="H17" t="str">
        <v>T2</v>
      </c>
      <c r="I17" t="str">
        <v>T3</v>
      </c>
      <c r="P17" t="str">
        <v>T1</v>
      </c>
      <c r="Q17" t="str">
        <v>T2</v>
      </c>
      <c r="R17" t="str">
        <v>T3</v>
      </c>
    </row>
    <row r="18" ht="15.75" customHeight="1">
      <c r="C18" t="str">
        <v>Phonological Awareness (oracy for literacy)</v>
      </c>
      <c r="K18" t="str">
        <v>Comprehending and Analyzing Texts (discourse)</v>
      </c>
    </row>
    <row r="19" ht="15.75" customHeight="1">
      <c r="C19">
        <v>1</v>
      </c>
      <c r="D19" t="str">
        <v>Chant rhymes and poems.</v>
      </c>
      <c r="G19" t="str">
        <f>VLOOKUP(G6,'TERM 1 READING &amp; LITERACY'!C15:DG115,9,0)</f>
        <v/>
      </c>
      <c r="K19">
        <v>19</v>
      </c>
      <c r="L19" t="str">
        <v>Read sentences with appropriate speed, accuracy, and expression.</v>
      </c>
      <c r="R19" t="str">
        <f>VLOOKUP(G6,'TERM 3 READING &amp; LITERACY'!C15:DG115,64,0)</f>
        <v/>
      </c>
    </row>
    <row r="20" ht="15.75" customHeight="1">
      <c r="G20" t="str">
        <f>VLOOKUP(G6,'TERM 1 READING &amp; LITERACY'!C15:DG115,10,0)</f>
        <v/>
      </c>
      <c r="R20" t="str">
        <f>VLOOKUP(G6,'TERM 3 READING &amp; LITERACY'!C15:DG115,65,0)</f>
        <v/>
      </c>
    </row>
    <row r="21" ht="15.75" customHeight="1">
      <c r="C21">
        <v>2</v>
      </c>
      <c r="D21" t="str">
        <v>Segment a two or three syllable word into its syllabic parts.</v>
      </c>
      <c r="G21" t="str">
        <f>VLOOKUP(G6,'TERM 1 READING &amp; LITERACY'!C15:DG115,11,0)</f>
        <v/>
      </c>
      <c r="R21" t="str">
        <f>VLOOKUP(G6,'TERM 3 READING &amp; LITERACY'!C15:DG115,66,0)</f>
        <v/>
      </c>
    </row>
    <row r="22" ht="15.75" customHeight="1">
      <c r="G22" t="str">
        <f>VLOOKUP(G6,'TERM 1 READING &amp; LITERACY'!C15:DG115,12,0)</f>
        <v/>
      </c>
      <c r="K22">
        <v>20</v>
      </c>
      <c r="L22" t="str">
        <v>Comprehend stories.</v>
      </c>
    </row>
    <row r="23" ht="15.75" customHeight="1">
      <c r="C23">
        <v>3</v>
      </c>
      <c r="D23" t="str">
        <v>Identify rhyming words in nursery rhymes, poems, and chants.</v>
      </c>
      <c r="G23" t="str">
        <f>VLOOKUP(G6,'TERM 1 READING &amp; LITERACY'!C15:DG115,13,0)</f>
        <v/>
      </c>
      <c r="L23" t="str">
        <v>a. Note important details in stories (character, setting, and events).</v>
      </c>
      <c r="P23" t="str">
        <f>VLOOKUP(G6,'TERM 1 READING &amp; LITERACY'!C15:DG115,67,0)</f>
        <v/>
      </c>
      <c r="Q23" t="str">
        <f>VLOOKUP(G6,'TERM 2 READING &amp; LITERACY'!C15:DG115,67,0)</f>
        <v/>
      </c>
      <c r="R23" t="str">
        <f>VLOOKUP(G6,'TERM 3 READING &amp; LITERACY'!C15:DG115,67,0)</f>
        <v/>
      </c>
    </row>
    <row r="24" ht="15.75" customHeight="1">
      <c r="G24" t="str">
        <f>VLOOKUP(G6,'TERM 1 READING &amp; LITERACY'!C15:DG115,14,0)</f>
        <v/>
      </c>
      <c r="P24" t="str">
        <f>VLOOKUP(G6,'TERM 1 READING &amp; LITERACY'!C15:DG115,68,0)</f>
        <v/>
      </c>
      <c r="Q24" t="str">
        <f>VLOOKUP(G6,'TERM 2 READING &amp; LITERACY'!C15:DG115,68,0)</f>
        <v/>
      </c>
      <c r="R24" t="str">
        <f>VLOOKUP(G6,'TERM 3 READING &amp; LITERACY'!C15:DG115,68,0)</f>
        <v/>
      </c>
    </row>
    <row r="25" ht="15.75" customHeight="1">
      <c r="C25">
        <v>4</v>
      </c>
      <c r="D25" t="str">
        <v>Say two or three words that rhyme.</v>
      </c>
      <c r="G25" t="str">
        <f>VLOOKUP(G6,'TERM 1 READING &amp; LITERACY'!C15:DG115,15,0)</f>
        <v/>
      </c>
      <c r="Q25" t="str">
        <f>VLOOKUP(G6,'TERM 2 READING &amp; LITERACY'!C15:DG115,69,0)</f>
        <v/>
      </c>
      <c r="R25" t="str">
        <f>VLOOKUP(G6,'TERM 3 READING &amp; LITERACY'!C15:DG115,69,0)</f>
        <v/>
      </c>
    </row>
    <row r="26" ht="15.75" customHeight="1">
      <c r="G26" t="str">
        <f>VLOOKUP(G6,'TERM 1 READING &amp; LITERACY'!C15:DG115,16,0)</f>
        <v/>
      </c>
      <c r="L26" t="str">
        <v>b. Sequence events in stories.</v>
      </c>
      <c r="P26" t="str">
        <f>VLOOKUP(G6,'TERM 1 READING &amp; LITERACY'!C15:DG115,70,0)</f>
        <v/>
      </c>
      <c r="Q26" t="str">
        <f>VLOOKUP(G6,'TERM 2 READING &amp; LITERACY'!C15:DG115,70,0)</f>
        <v/>
      </c>
      <c r="R26" t="str">
        <f>VLOOKUP(G6,'TERM 3 READING &amp; LITERACY'!C15:DG115,70,0)</f>
        <v/>
      </c>
    </row>
    <row r="27" ht="15.75" customHeight="1">
      <c r="C27">
        <v>5</v>
      </c>
      <c r="D27" t="str">
        <v>Identify initial sounds ((vowels, consonants, and semi-vowels, if any.)</v>
      </c>
      <c r="G27" t="str">
        <f>VLOOKUP(G6,'TERM 1 READING &amp; LITERACY'!C15:DG115,17,0)</f>
        <v/>
      </c>
      <c r="P27" t="str">
        <f>VLOOKUP(G6,'TERM 1 READING &amp; LITERACY'!C15:DG115,71,0)</f>
        <v/>
      </c>
      <c r="Q27" t="str">
        <f>VLOOKUP(G6,'TERM 2 READING &amp; LITERACY'!C15:DG115,71,0)</f>
        <v/>
      </c>
      <c r="R27" t="str">
        <f>VLOOKUP(G6,'TERM 3 READING &amp; LITERACY'!C15:DG115,71,0)</f>
        <v/>
      </c>
    </row>
    <row r="28" ht="15.75" customHeight="1">
      <c r="G28" t="str">
        <f>VLOOKUP(G6,'TERM 1 READING &amp; LITERACY'!C15:DG115,18,0)</f>
        <v/>
      </c>
      <c r="Q28" t="str">
        <f>VLOOKUP(G6,'TERM 2 READING &amp; LITERACY'!C15:DG115,72,0)</f>
        <v/>
      </c>
      <c r="R28" t="str">
        <f>VLOOKUP(G6,'TERM 3 READING &amp; LITERACY'!C15:DG115,72,0)</f>
        <v/>
      </c>
    </row>
    <row r="29" ht="15.75" customHeight="1">
      <c r="C29" t="str">
        <v>Phonics and Word Study (sounds to words)</v>
      </c>
      <c r="L29" t="str">
        <v>c. Infer the character's feelings and traits.</v>
      </c>
      <c r="P29" t="str">
        <f>VLOOKUP(G6,'TERM 1 READING &amp; LITERACY'!C15:DG115,73,0)</f>
        <v/>
      </c>
      <c r="Q29" t="str">
        <f>VLOOKUP(G6,'TERM 2 READING &amp; LITERACY'!C15:DG115,73,0)</f>
        <v/>
      </c>
      <c r="R29" t="str">
        <f>VLOOKUP(G6,'TERM 3 READING &amp; LITERACY'!C15:DG115,73,0)</f>
        <v/>
      </c>
    </row>
    <row r="30" ht="15.75" customHeight="1">
      <c r="C30">
        <v>6</v>
      </c>
      <c r="D30" t="str">
        <v>Produce the sound of letters of L1.</v>
      </c>
      <c r="G30" t="str">
        <f>VLOOKUP(G6,'TERM 1 READING &amp; LITERACY'!C15:DG115,19,0)</f>
        <v/>
      </c>
      <c r="H30" t="str">
        <f>VLOOKUP(G6,'TERM 2 READING &amp; LITERACY'!C15:DG115,19,0)</f>
        <v/>
      </c>
      <c r="I30" t="str">
        <f>VLOOKUP(G6,'TERM 3 READING &amp; LITERACY'!C15:DG115,19,0)</f>
        <v/>
      </c>
      <c r="P30" t="str">
        <f>VLOOKUP(G6,'TERM 1 READING &amp; LITERACY'!C15:DG115,74,0)</f>
        <v/>
      </c>
      <c r="Q30" t="str">
        <f>VLOOKUP(G6,'TERM 2 READING &amp; LITERACY'!C15:DG115,74,0)</f>
        <v/>
      </c>
      <c r="R30" t="str">
        <f>VLOOKUP(G6,'TERM 3 READING &amp; LITERACY'!C15:DG115,74,0)</f>
        <v/>
      </c>
    </row>
    <row r="31" ht="15.75" customHeight="1">
      <c r="G31" t="str">
        <f>VLOOKUP(G6,'TERM 1 READING &amp; LITERACY'!C15:DG115,20,0)</f>
        <v/>
      </c>
      <c r="H31" t="str">
        <f>VLOOKUP(G6,'TERM 2 READING &amp; LITERACY'!C15:DG115,20,0)</f>
        <v/>
      </c>
      <c r="I31" t="str">
        <f>VLOOKUP(G6,'TERM 3 READING &amp; LITERACY'!C15:DG115,20,0)</f>
        <v/>
      </c>
      <c r="Q31" t="str">
        <f>VLOOKUP(G6,'TERM 2 READING &amp; LITERACY'!C15:DG115,75,0)</f>
        <v/>
      </c>
      <c r="R31" t="str">
        <f>VLOOKUP(G6,'TERM 3 READING &amp; LITERACY'!C15:DG115,75,0)</f>
        <v/>
      </c>
    </row>
    <row r="32" ht="15.75" customHeight="1">
      <c r="G32" t="str">
        <f>VLOOKUP(G6,'TERM 1 READING &amp; LITERACY'!C15:DG115,21,0)</f>
        <v/>
      </c>
      <c r="H32" t="str">
        <f>VLOOKUP(G6,'TERM 2 READING &amp; LITERACY'!C15:DG115,21,0)</f>
        <v/>
      </c>
      <c r="I32" t="str">
        <f>VLOOKUP(G6,'TERM 3 READING &amp; LITERACY'!C15:DG115,21,0)</f>
        <v/>
      </c>
      <c r="L32" t="str">
        <v>d. Predict possible ending.</v>
      </c>
      <c r="P32" t="str">
        <f>VLOOKUP(G6,'TERM 1 READING &amp; LITERACY'!C15:DG115,76,0)</f>
        <v/>
      </c>
      <c r="Q32" t="str">
        <f>VLOOKUP(G6,'TERM 2 READING &amp; LITERACY'!C15:DG115,76,0)</f>
        <v/>
      </c>
      <c r="R32" t="str">
        <f>VLOOKUP(G6,'TERM 3 READING &amp; LITERACY'!C15:DG115,76,0)</f>
        <v/>
      </c>
    </row>
    <row r="33" ht="15.75" customHeight="1">
      <c r="C33">
        <v>7</v>
      </c>
      <c r="D33" t="str">
        <v>Identify the letters in L1.</v>
      </c>
      <c r="G33" t="str">
        <f>VLOOKUP(G6,'TERM 1 READING &amp; LITERACY'!C15:DG115,22,0)</f>
        <v/>
      </c>
      <c r="H33" t="str">
        <f>VLOOKUP(G6,'TERM 2 READING &amp; LITERACY'!C15:DG115,22,0)</f>
        <v/>
      </c>
      <c r="I33" t="str">
        <f>VLOOKUP(G6,'TERM 3 READING &amp; LITERACY'!C15:DG115,22,0)</f>
        <v/>
      </c>
      <c r="P33" t="str">
        <f>VLOOKUP(G6,'TERM 1 READING &amp; LITERACY'!C15:DG115,77,0)</f>
        <v/>
      </c>
      <c r="Q33" t="str">
        <f>VLOOKUP(G6,'TERM 2 READING &amp; LITERACY'!C15:DG115,77,0)</f>
        <v/>
      </c>
      <c r="R33" t="str">
        <f>VLOOKUP(G6,'TERM 3 READING &amp; LITERACY'!C15:DG115,77,0)</f>
        <v/>
      </c>
    </row>
    <row r="34" ht="15.75" customHeight="1">
      <c r="G34" t="str">
        <f>VLOOKUP(G6,'TERM 1 READING &amp; LITERACY'!C15:DG115,23,0)</f>
        <v/>
      </c>
      <c r="H34" t="str">
        <f>VLOOKUP(G6,'TERM 2 READING &amp; LITERACY'!C15:DG115,23,0)</f>
        <v/>
      </c>
      <c r="I34" t="str">
        <f>VLOOKUP(G6,'TERM 3 READING &amp; LITERACY'!C15:DG115,23,0)</f>
        <v/>
      </c>
      <c r="Q34" t="str">
        <f>VLOOKUP(G6,'TERM 2 READING &amp; LITERACY'!C15:DG115,78,0)</f>
        <v/>
      </c>
      <c r="R34" t="str">
        <f>VLOOKUP(G6,'TERM 3 READING &amp; LITERACY'!C15:DG115,78,0)</f>
        <v/>
      </c>
    </row>
    <row r="35" ht="15.75" customHeight="1">
      <c r="G35" t="str">
        <f>VLOOKUP(G6,'TERM 1 READING &amp; LITERACY'!C15:DG115,24,0)</f>
        <v/>
      </c>
      <c r="H35" t="str">
        <f>VLOOKUP(G6,'TERM 2 READING &amp; LITERACY'!C15:DG115,24,0)</f>
        <v/>
      </c>
      <c r="I35" t="str">
        <f>VLOOKUP(G6,'TERM 3 READING &amp; LITERACY'!C15:DG115,24,0)</f>
        <v/>
      </c>
      <c r="L35" t="str">
        <v>e. Relate story events to one's experience.</v>
      </c>
      <c r="P35" t="str">
        <f>VLOOKUP(G6,'TERM 1 READING &amp; LITERACY'!C15:DG115,79,0)</f>
        <v/>
      </c>
      <c r="Q35" t="str">
        <f>VLOOKUP(G6,'TERM 2 READING &amp; LITERACY'!C15:DG115,79,0)</f>
        <v/>
      </c>
      <c r="R35" t="str">
        <f>VLOOKUP(G6,'TERM 3 READING &amp; LITERACY'!C15:DG115,79,0)</f>
        <v/>
      </c>
    </row>
    <row r="36" ht="15.75" customHeight="1">
      <c r="C36">
        <v>8</v>
      </c>
      <c r="D36" t="str">
        <v>Isolate sounda (consonants and vowels) in a word (beginning and/or ending).</v>
      </c>
      <c r="G36" t="str">
        <f>VLOOKUP(G6,'TERM 1 READING &amp; LITERACY'!C15:DG115,25,0)</f>
        <v/>
      </c>
      <c r="H36" t="str">
        <f>VLOOKUP(G6,'TERM 2 READING &amp; LITERACY'!C15:DG115,25,0)</f>
        <v/>
      </c>
      <c r="I36" t="str">
        <f>VLOOKUP(G6,'TERM 3 READING &amp; LITERACY'!C15:DG115,25,0)</f>
        <v/>
      </c>
      <c r="P36" t="str">
        <f>VLOOKUP(G6,'TERM 1 READING &amp; LITERACY'!C15:DG115,80,0)</f>
        <v/>
      </c>
      <c r="Q36" t="str">
        <f>VLOOKUP(G6,'TERM 2 READING &amp; LITERACY'!C15:DG115,80,0)</f>
        <v/>
      </c>
      <c r="R36" t="str">
        <f>VLOOKUP(G6,'TERM 3 READING &amp; LITERACY'!C15:DG115,80,0)</f>
        <v/>
      </c>
    </row>
    <row r="37" ht="15.75" customHeight="1">
      <c r="G37" t="str">
        <f>VLOOKUP(G6,'TERM 1 READING &amp; LITERACY'!C15:DG115,26,0)</f>
        <v/>
      </c>
      <c r="H37" t="str">
        <f>VLOOKUP(G6,'TERM 2 READING &amp; LITERACY'!C15:DG115,26,0)</f>
        <v/>
      </c>
      <c r="I37" t="str">
        <f>VLOOKUP(G6,'TERM 3 READING &amp; LITERACY'!C15:DG115,26,0)</f>
        <v/>
      </c>
      <c r="Q37" t="str">
        <f>VLOOKUP(G6,'TERM 2 READING &amp; LITERACY'!C15:DG115,81,0)</f>
        <v/>
      </c>
      <c r="R37" t="str">
        <f>VLOOKUP(G6,'TERM 3 READING &amp; LITERACY'!C15:DG115,81,0)</f>
        <v/>
      </c>
    </row>
    <row r="38" ht="15.75" customHeight="1">
      <c r="G38" t="str">
        <f>VLOOKUP(G6,'TERM 1 READING &amp; LITERACY'!C15:DG115,27,0)</f>
        <v/>
      </c>
      <c r="H38" t="str">
        <f>VLOOKUP(G6,'TERM 2 READING &amp; LITERACY'!C15:DG115,27,0)</f>
        <v/>
      </c>
      <c r="I38" t="str">
        <f>VLOOKUP(G6,'TERM 3 READING &amp; LITERACY'!C15:DG115,27,0)</f>
        <v/>
      </c>
      <c r="L38" t="str">
        <v>f. Identify cause and effects of events.</v>
      </c>
      <c r="Q38" t="str">
        <f>VLOOKUP(G6,'TERM 2 READING &amp; LITERACY'!C15:DG115,82,0)</f>
        <v/>
      </c>
      <c r="R38" t="str">
        <f>VLOOKUP(G6,'TERM 3 READING &amp; LITERACY'!C15:DG115,82,0)</f>
        <v/>
      </c>
    </row>
    <row r="39" ht="15.75" customHeight="1">
      <c r="C39">
        <v>9</v>
      </c>
      <c r="D39" t="str">
        <v>Substitute individual sounds in simple words to make new words.</v>
      </c>
      <c r="G39" t="str">
        <f>VLOOKUP(G6,'TERM 1 READING &amp; LITERACY'!C15:DG115,28,0)</f>
        <v/>
      </c>
      <c r="H39" t="str">
        <f>VLOOKUP(G6,'TERM 2 READING &amp; LITERACY'!C15:DG115,28,0)</f>
        <v/>
      </c>
      <c r="I39" t="str">
        <f>VLOOKUP(G6,'TERM 3 READING &amp; LITERACY'!C15:DG115,28,0)</f>
        <v/>
      </c>
      <c r="Q39" t="str">
        <f>VLOOKUP(G6,'TERM 2 READING &amp; LITERACY'!C15:DG115,83,0)</f>
        <v/>
      </c>
      <c r="R39" t="str">
        <f>VLOOKUP(G6,'TERM 3 READING &amp; LITERACY'!C15:DG115,83,0)</f>
        <v/>
      </c>
    </row>
    <row r="40" ht="15.75" customHeight="1">
      <c r="G40" t="str">
        <f>VLOOKUP(G6,'TERM 1 READING &amp; LITERACY'!C15:DG115,29,0)</f>
        <v/>
      </c>
      <c r="H40" t="str">
        <f>VLOOKUP(G6,'TERM 2 READING &amp; LITERACY'!C15:DG115,29,0)</f>
        <v/>
      </c>
      <c r="I40" t="str">
        <f>VLOOKUP(G6,'TERM 3 READING &amp; LITERACY'!C15:DG115,29,0)</f>
        <v/>
      </c>
      <c r="Q40" t="str">
        <f>VLOOKUP(G6,'TERM 2 READING &amp; LITERACY'!C15:DG115,84,0)</f>
        <v/>
      </c>
      <c r="R40" t="str">
        <f>VLOOKUP(G6,'TERM 3 READING &amp; LITERACY'!C15:DG115,84,0)</f>
        <v/>
      </c>
    </row>
    <row r="41" ht="15.75" customHeight="1">
      <c r="G41" t="str">
        <f>VLOOKUP(G6,'TERM 1 READING &amp; LITERACY'!C15:DG115,30,0)</f>
        <v/>
      </c>
      <c r="H41" t="str">
        <f>VLOOKUP(G6,'TERM 2 READING &amp; LITERACY'!C15:DG115,30,0)</f>
        <v/>
      </c>
      <c r="I41" t="str">
        <f>VLOOKUP(G6,'TERM 3 READING &amp; LITERACY'!C15:DG115,30,0)</f>
        <v/>
      </c>
      <c r="L41" t="str">
        <v>g. Identify problem and solution in stories.</v>
      </c>
      <c r="R41" t="str">
        <f>VLOOKUP(G6,'TERM 3 READING &amp; LITERACY'!C15:DG115,85,0)</f>
        <v/>
      </c>
    </row>
    <row r="42" ht="15.75" customHeight="1">
      <c r="C42">
        <v>10</v>
      </c>
      <c r="D42" t="str">
        <v>Sound out words accurately.</v>
      </c>
      <c r="G42" t="str">
        <f>VLOOKUP(G6,'TERM 1 READING &amp; LITERACY'!C15:DG115,31,0)</f>
        <v/>
      </c>
      <c r="H42" t="str">
        <f>VLOOKUP(G6,'TERM 2 READING &amp; LITERACY'!C15:DG115,31,0)</f>
        <v/>
      </c>
      <c r="I42" t="str">
        <f>VLOOKUP(G6,'TERM 3 READING &amp; LITERACY'!C15:DG115,31,0)</f>
        <v/>
      </c>
      <c r="R42" t="str">
        <f>VLOOKUP(G6,'TERM 3 READING &amp; LITERACY'!C15:DG115,86,0)</f>
        <v/>
      </c>
    </row>
    <row r="43" ht="15.75" customHeight="1">
      <c r="G43" t="str">
        <f>VLOOKUP(G6,'TERM 1 READING &amp; LITERACY'!C15:DG115,32,0)</f>
        <v/>
      </c>
      <c r="H43" t="str">
        <f>VLOOKUP(G6,'TERM 2 READING &amp; LITERACY'!C15:DG115,32,0)</f>
        <v/>
      </c>
      <c r="I43" t="str">
        <f>VLOOKUP(G6,'TERM 3 READING &amp; LITERACY'!C15:DG115,32,0)</f>
        <v/>
      </c>
      <c r="R43" t="str">
        <f>VLOOKUP(G6,'TERM 3 READING &amp; LITERACY'!C15:DG115,87,0)</f>
        <v/>
      </c>
    </row>
    <row r="44" ht="15.75" customHeight="1">
      <c r="G44" t="str">
        <f>VLOOKUP(G6,'TERM 1 READING &amp; LITERACY'!C15:DG115,33,0)</f>
        <v/>
      </c>
      <c r="H44" t="str">
        <f>VLOOKUP(G6,'TERM 2 READING &amp; LITERACY'!C15:DG115,33,0)</f>
        <v/>
      </c>
      <c r="I44" t="str">
        <f>VLOOKUP(G6,'TERM 3 READING &amp; LITERACY'!C15:DG115,33,0)</f>
        <v/>
      </c>
      <c r="K44">
        <v>21</v>
      </c>
      <c r="L44" t="str">
        <v>Comprehend informational text.</v>
      </c>
    </row>
    <row r="45" ht="15.75" customHeight="1">
      <c r="C45" t="str">
        <v>Vocabulary and Word Knowledge (words)</v>
      </c>
      <c r="L45" t="str">
        <v>a. Note significant details in informational texts (list and describe).</v>
      </c>
      <c r="P45" t="str">
        <f>VLOOKUP(G6,'TERM 1 READING &amp; LITERACY'!C15:DG115,88,0)</f>
        <v/>
      </c>
      <c r="Q45" t="str">
        <f>VLOOKUP(G6,'TERM 2 READING &amp; LITERACY'!C15:DG115,88,0)</f>
        <v/>
      </c>
      <c r="R45" t="str">
        <f>VLOOKUP(G6,'TERM 3 READING &amp; LITERACY'!C15:DG115,88,0)</f>
        <v/>
      </c>
    </row>
    <row r="46" ht="15.75" customHeight="1">
      <c r="C46">
        <v>11</v>
      </c>
      <c r="D46" t="str">
        <v>Use vocabulary referring to self, family, school, community, and environment.</v>
      </c>
      <c r="G46" t="str">
        <f>VLOOKUP(G6,'TERM 1 READING &amp; LITERACY'!C15:DG115,34,0)</f>
        <v/>
      </c>
      <c r="H46" t="str">
        <f>VLOOKUP(G6,'TERM 2 READING &amp; LITERACY'!C15:DG115,34,0)</f>
        <v/>
      </c>
      <c r="I46" t="str">
        <f>VLOOKUP(G6,'TERM 3 READING &amp; LITERACY'!C15:DG115,34,0)</f>
        <v/>
      </c>
      <c r="P46" t="str">
        <f>VLOOKUP(G6,'TERM 1 READING &amp; LITERACY'!C15:DG115,89,0)</f>
        <v/>
      </c>
      <c r="Q46" t="str">
        <f>VLOOKUP(G6,'TERM 2 READING &amp; LITERACY'!C15:DG115,89,0)</f>
        <v/>
      </c>
      <c r="R46" t="str">
        <f>VLOOKUP(G6,'TERM 3 READING &amp; LITERACY'!C15:DG115,89,0)</f>
        <v/>
      </c>
    </row>
    <row r="47" ht="15.75" customHeight="1">
      <c r="G47" t="str">
        <f>VLOOKUP(G6,'TERM 1 READING &amp; LITERACY'!C15:DG115,35,0)</f>
        <v/>
      </c>
      <c r="H47" t="str">
        <f>VLOOKUP(G6,'TERM 2 READING &amp; LITERACY'!C15:DG115,35,0)</f>
        <v/>
      </c>
      <c r="I47" t="str">
        <f>VLOOKUP(G6,'TERM 3 READING &amp; LITERACY'!C15:DG115,35,0)</f>
        <v/>
      </c>
      <c r="Q47" t="str">
        <f>VLOOKUP(G6,'TERM 2 READING &amp; LITERACY'!C15:DG115,90,0)</f>
        <v/>
      </c>
      <c r="R47" t="str">
        <f>VLOOKUP(G6,'TERM 3 READING &amp; LITERACY'!C15:DG115,90,0)</f>
        <v/>
      </c>
    </row>
    <row r="48" ht="15.75" customHeight="1">
      <c r="G48" t="str">
        <f>VLOOKUP(G6,'TERM 1 READING &amp; LITERACY'!C15:DG115,36,0)</f>
        <v/>
      </c>
      <c r="H48" t="str">
        <f>VLOOKUP(G6,'TERM 2 READING &amp; LITERACY'!C15:DG115,36,0)</f>
        <v/>
      </c>
      <c r="I48" t="str">
        <f>VLOOKUP(G6,'TERM 3 READING &amp; LITERACY'!C15:DG115,36,0)</f>
        <v/>
      </c>
      <c r="L48" t="str">
        <v>b. Identify problem and solution.</v>
      </c>
      <c r="P48" t="str">
        <f>VLOOKUP(G6,'TERM 1 READING &amp; LITERACY'!C15:DG115,91,0)</f>
        <v/>
      </c>
      <c r="Q48" t="str">
        <f>VLOOKUP(G6,'TERM 2 READING &amp; LITERACY'!C15:DG115,91,0)</f>
        <v/>
      </c>
      <c r="R48" t="str">
        <f>VLOOKUP(G6,'TERM 3 READING &amp; LITERACY'!C15:DG115,91,0)</f>
        <v/>
      </c>
    </row>
    <row r="49" ht="27" customHeight="1">
      <c r="C49">
        <v>12</v>
      </c>
      <c r="D49" t="str">
        <v>Identify words with different functions (naming and describing words).</v>
      </c>
      <c r="P49" t="str">
        <f>VLOOKUP(G6,'TERM 1 READING &amp; LITERACY'!C15:DG115,92,0)</f>
        <v/>
      </c>
      <c r="Q49" t="str">
        <f>VLOOKUP(G6,'TERM 2 READING &amp; LITERACY'!C15:DG115,92,0)</f>
        <v/>
      </c>
      <c r="R49" t="str">
        <f>VLOOKUP(G6,'TERM 3 READING &amp; LITERACY'!C15:DG115,92,0)</f>
        <v/>
      </c>
    </row>
    <row r="50" ht="15.75" customHeight="1">
      <c r="D50" t="str">
        <v>a. words that label persons, places, things, animals, actions, situations, ideas, and emotions</v>
      </c>
      <c r="G50" t="str">
        <f>VLOOKUP(G6,'TERM 1 READING &amp; LITERACY'!C15:DG115,37,0)</f>
        <v/>
      </c>
      <c r="H50" t="str">
        <f>VLOOKUP(G6,'TERM 2 READING &amp; LITERACY'!C15:DG115,37,0)</f>
        <v/>
      </c>
      <c r="I50" t="str">
        <f>VLOOKUP(G6,'TERM 3 READING &amp; LITERACY'!C15:DG115,37,0)</f>
        <v/>
      </c>
      <c r="Q50" t="str">
        <f>VLOOKUP(G6,'TERM 2 READING &amp; LITERACY'!C15:DG115,93,0)</f>
        <v/>
      </c>
      <c r="R50" t="str">
        <f>VLOOKUP(G6,'TERM 3 READING &amp; LITERACY'!C15:DG115,93,0)</f>
        <v/>
      </c>
    </row>
    <row r="51" ht="15.75" customHeight="1">
      <c r="G51" t="str">
        <f>VLOOKUP(G6,'TERM 1 READING &amp; LITERACY'!C15:DG115,38,0)</f>
        <v/>
      </c>
      <c r="H51" t="str">
        <f>VLOOKUP(G6,'TERM 2 READING &amp; LITERACY'!C15:DG115,38,0)</f>
        <v/>
      </c>
      <c r="I51" t="str">
        <f>VLOOKUP(G6,'TERM 3 READING &amp; LITERACY'!C15:DG115,38,0)</f>
        <v/>
      </c>
      <c r="K51" t="str">
        <v>Creating and Composing Texts (discourse)</v>
      </c>
    </row>
    <row r="52" ht="15.75" customHeight="1">
      <c r="G52" t="str">
        <f>VLOOKUP(G6,'TERM 1 READING &amp; LITERACY'!C15:DG115,39,0)</f>
        <v/>
      </c>
      <c r="H52" t="str">
        <f>VLOOKUP(G6,'TERM 2 READING &amp; LITERACY'!C15:DG115,39,0)</f>
        <v/>
      </c>
      <c r="I52" t="str">
        <f>VLOOKUP(G6,'TERM 3 READING &amp; LITERACY'!C15:DG115,39,0)</f>
        <v/>
      </c>
      <c r="L52" t="str">
        <v>Narrate one's personal experiences.</v>
      </c>
    </row>
    <row r="53" ht="15.75" customHeight="1">
      <c r="H53" t="str">
        <f>VLOOKUP(G6,'TERM 2 READING &amp; LITERACY'!C15:DG115,40,0)</f>
        <v/>
      </c>
      <c r="I53" t="str">
        <f>VLOOKUP(G6,'TERM 3 READING &amp; LITERACY'!C15:DG115,40,0)</f>
        <v/>
      </c>
      <c r="K53">
        <v>22</v>
      </c>
      <c r="L53" t="str">
        <v>a. oneself and family</v>
      </c>
      <c r="P53" t="str">
        <f>VLOOKUP(G6,'TERM 1 READING &amp; LITERACY'!C15:DG115,94,0)</f>
        <v/>
      </c>
      <c r="Q53" t="str">
        <f>VLOOKUP(G6,'TERM 2 READING &amp; LITERACY'!C15:DG115,94,0)</f>
        <v/>
      </c>
      <c r="R53" t="str">
        <f>VLOOKUP(G6,'TERM 3 READING &amp; LITERACY'!C15:DG115,94,0)</f>
        <v/>
      </c>
    </row>
    <row r="54" ht="15.75" customHeight="1">
      <c r="D54" t="str">
        <v>b. words that describe persons, places, things, animals, actions, situations, ideas, and emotions</v>
      </c>
      <c r="G54" t="str">
        <f>VLOOKUP(G6,'TERM 1 READING &amp; LITERACY'!C15:DG115,41,0)</f>
        <v/>
      </c>
      <c r="H54" t="str">
        <f>VLOOKUP(G6,'TERM 2 READING &amp; LITERACY'!C15:DG115,41,0)</f>
        <v/>
      </c>
      <c r="I54" t="str">
        <f>VLOOKUP(G6,'TERM 3 READING &amp; LITERACY'!C15:DG115,41,0)</f>
        <v/>
      </c>
      <c r="P54" t="str">
        <f>VLOOKUP(G6,'TERM 1 READING &amp; LITERACY'!C15:DG115,95,0)</f>
        <v/>
      </c>
      <c r="Q54" t="str">
        <f>VLOOKUP(G6,'TERM 2 READING &amp; LITERACY'!C15:DG115,95,0)</f>
        <v/>
      </c>
      <c r="R54" t="str">
        <f>VLOOKUP(G6,'TERM 3 READING &amp; LITERACY'!C15:DG115,95,0)</f>
        <v/>
      </c>
    </row>
    <row r="55" ht="15.75" customHeight="1">
      <c r="G55" t="str">
        <f>VLOOKUP(G6,'TERM 1 READING &amp; LITERACY'!C15:DG115,42,0)</f>
        <v/>
      </c>
      <c r="H55" t="str">
        <f>VLOOKUP(G6,'TERM 2 READING &amp; LITERACY'!C15:DG115,42,0)</f>
        <v/>
      </c>
      <c r="I55" t="str">
        <f>VLOOKUP(G6,'TERM 3 READING &amp; LITERACY'!C15:DG115,42,0)</f>
        <v/>
      </c>
      <c r="L55" t="str">
        <v>b. school</v>
      </c>
      <c r="R55" t="str">
        <f>VLOOKUP(G6,'TERM 3 READING &amp; LITERACY'!C15:DG115,96,0)</f>
        <v/>
      </c>
    </row>
    <row r="56" ht="15.75" customHeight="1">
      <c r="G56" t="str">
        <f>VLOOKUP(G6,'TERM 1 READING &amp; LITERACY'!C15:DG115,43,0)</f>
        <v/>
      </c>
      <c r="H56" t="str">
        <f>VLOOKUP(G6,'TERM 2 READING &amp; LITERACY'!C15:DG115,43,0)</f>
        <v/>
      </c>
      <c r="I56" t="str">
        <f>VLOOKUP(G6,'TERM 3 READING &amp; LITERACY'!C15:DG115,43,0)</f>
        <v/>
      </c>
      <c r="R56" t="str">
        <f>VLOOKUP(G6,'TERM 3 READING &amp; LITERACY'!C15:DG115,97,0)</f>
        <v/>
      </c>
    </row>
    <row r="57" ht="15.75" customHeight="1">
      <c r="H57" t="str">
        <f>VLOOKUP(G6,'TERM 2 READING &amp; LITERACY'!C15:DG115,44,0)</f>
        <v/>
      </c>
      <c r="I57" t="str">
        <f>VLOOKUP(G6,'TERM 3 READING &amp; LITERACY'!C15:DG115,44,0)</f>
        <v/>
      </c>
      <c r="L57" t="str">
        <v>c. community</v>
      </c>
      <c r="R57" t="str">
        <f>VLOOKUP(G6,'TERM 3 READING &amp; LITERACY'!C15:DG115,98,0)</f>
        <v/>
      </c>
    </row>
    <row r="58" ht="15.75" customHeight="1">
      <c r="C58">
        <v>13</v>
      </c>
      <c r="D58" t="str">
        <v>Read high-frequency words accurately for meaning.</v>
      </c>
      <c r="G58" t="str">
        <f>VLOOKUP(G6,'TERM 1 READING &amp; LITERACY'!C15:DG115,45,0)</f>
        <v/>
      </c>
      <c r="H58" t="str">
        <f>VLOOKUP(G6,'TERM 2 READING &amp; LITERACY'!C15:DG115,45,0)</f>
        <v/>
      </c>
      <c r="I58" t="str">
        <f>VLOOKUP(G6,'TERM 3 READING &amp; LITERACY'!C15:DG115,45,0)</f>
        <v/>
      </c>
      <c r="R58" t="str">
        <f>VLOOKUP(G6,'TERM 3 READING &amp; LITERACY'!C15:DG115,99,0)</f>
        <v/>
      </c>
    </row>
    <row r="59" ht="15.75" customHeight="1">
      <c r="G59" t="str">
        <f>VLOOKUP(G6,'TERM 1 READING &amp; LITERACY'!C15:DG115,46,0)</f>
        <v/>
      </c>
      <c r="H59" t="str">
        <f>VLOOKUP(G6,'TERM 2 READING &amp; LITERACY'!C15:DG115,46,0)</f>
        <v/>
      </c>
      <c r="I59" t="str">
        <f>VLOOKUP(G6,'TERM 3 READING &amp; LITERACY'!C15:DG115,46,0)</f>
        <v/>
      </c>
      <c r="K59">
        <v>23</v>
      </c>
      <c r="L59" t="str">
        <v>Use own words in retelling myths, legends, fables, and narrative poems.</v>
      </c>
      <c r="P59" t="str">
        <f>VLOOKUP(G6,'TERM 1 READING &amp; LITERACY'!C15:DG115,100,0)</f>
        <v/>
      </c>
      <c r="Q59" t="str">
        <f>VLOOKUP(G6,'TERM 2 READING &amp; LITERACY'!C15:DG115,100,0)</f>
        <v/>
      </c>
      <c r="R59" t="str">
        <f>VLOOKUP(G6,'TERM 3 READING &amp; LITERACY'!C15:DG115,100,0)</f>
        <v/>
      </c>
    </row>
    <row r="60" ht="15.75" customHeight="1">
      <c r="G60" t="str">
        <f>VLOOKUP(G6,'TERM 1 READING &amp; LITERACY'!C15:DG115,47,0)</f>
        <v/>
      </c>
      <c r="H60" t="str">
        <f>VLOOKUP(G6,'TERM 2 READING &amp; LITERACY'!C15:DG115,47,0)</f>
        <v/>
      </c>
      <c r="I60" t="str">
        <f>VLOOKUP(G6,'TERM 3 READING &amp; LITERACY'!C15:DG115,47,0)</f>
        <v/>
      </c>
      <c r="R60" t="str">
        <f>VLOOKUP(G6,'TERM 3 READING &amp; LITERACY'!C15:DG115,101,0)</f>
        <v/>
      </c>
    </row>
    <row r="61" ht="15.75" customHeight="1">
      <c r="C61">
        <v>14</v>
      </c>
      <c r="D61" t="str">
        <v>Read content-specific words (Math, Makabansa, and GMRC) accurately for meaning.</v>
      </c>
      <c r="G61" t="str">
        <f>VLOOKUP(G6,'TERM 1 READING &amp; LITERACY'!C15:DG115,48,0)</f>
        <v/>
      </c>
      <c r="H61" t="str">
        <f>VLOOKUP(G6,'TERM 2 READING &amp; LITERACY'!C15:DG115,48,0)</f>
        <v/>
      </c>
      <c r="I61" t="str">
        <f>VLOOKUP(G6,'TERM 3 READING &amp; LITERACY'!C15:DG115,48,0)</f>
        <v/>
      </c>
      <c r="K61">
        <v>24</v>
      </c>
      <c r="L61" t="str">
        <v>Narrate one's personal experiences.</v>
      </c>
    </row>
    <row r="62" ht="15.75" customHeight="1">
      <c r="G62" t="str">
        <f>VLOOKUP(G6,'TERM 1 READING &amp; LITERACY'!C15:DG115,49,0)</f>
        <v/>
      </c>
      <c r="H62" t="str">
        <f>VLOOKUP(G6,'TERM 2 READING &amp; LITERACY'!C15:DG115,49,0)</f>
        <v/>
      </c>
      <c r="I62" t="str">
        <f>VLOOKUP(G6,'TERM 3 READING &amp; LITERACY'!C15:DG115,49,0)</f>
        <v/>
      </c>
      <c r="L62" t="str">
        <v>a. oneself and family</v>
      </c>
      <c r="P62" t="str">
        <f>VLOOKUP(G6,'TERM 1 READING &amp; LITERACY'!C15:DG115,102,0)</f>
        <v/>
      </c>
      <c r="Q62" t="str">
        <f>VLOOKUP(G6,'TERM 2 READING &amp; LITERACY'!C15:DG115,102,0)</f>
        <v/>
      </c>
      <c r="R62" t="str">
        <f>VLOOKUP(G6,'TERM 3 READING &amp; LITERACY'!C15:DG115,102,0)</f>
        <v/>
      </c>
    </row>
    <row r="63" ht="15.75" customHeight="1">
      <c r="G63" t="str">
        <f>VLOOKUP(G6,'TERM 1 READING &amp; LITERACY'!C15:DG115,50,0)</f>
        <v/>
      </c>
      <c r="H63" t="str">
        <f>VLOOKUP(G6,'TERM 2 READING &amp; LITERACY'!C15:DG115,50,0)</f>
        <v/>
      </c>
      <c r="I63" t="str">
        <f>VLOOKUP(G6,'TERM 3 READING &amp; LITERACY'!C15:DG115,50,0)</f>
        <v/>
      </c>
      <c r="P63" t="str">
        <f>VLOOKUP(G6,'TERM 1 READING &amp; LITERACY'!C15:DG115,103,0)</f>
        <v/>
      </c>
      <c r="Q63" t="str">
        <f>VLOOKUP(G6,'TERM 2 READING &amp; LITERACY'!C15:DG115,103,0)</f>
        <v/>
      </c>
      <c r="R63" t="str">
        <f>VLOOKUP(G6,'TERM 3 READING &amp; LITERACY'!C15:DG115,103,0)</f>
        <v/>
      </c>
    </row>
    <row r="64" ht="15.75" customHeight="1">
      <c r="C64">
        <v>15</v>
      </c>
      <c r="D64" t="str">
        <v>Write words legibly and correctly.</v>
      </c>
      <c r="G64" t="str">
        <f>VLOOKUP(G6,'TERM 1 READING &amp; LITERACY'!C15:DG115,51,0)</f>
        <v/>
      </c>
      <c r="H64" t="str">
        <f>VLOOKUP(G6,'TERM 2 READING &amp; LITERACY'!C15:DG115,51,0)</f>
        <v/>
      </c>
      <c r="I64" t="str">
        <f>VLOOKUP(G6,'TERM 3 READING &amp; LITERACY'!C15:DG115,51,0)</f>
        <v/>
      </c>
      <c r="L64" t="str">
        <v>b. school</v>
      </c>
      <c r="R64" t="str">
        <f>VLOOKUP(G6,'TERM 3 READING &amp; LITERACY'!C15:DG115,104,0)</f>
        <v/>
      </c>
    </row>
    <row r="65" ht="15.75" customHeight="1">
      <c r="G65" t="str">
        <f>VLOOKUP(G6,'TERM 1 READING &amp; LITERACY'!C15:DG115,52,0)</f>
        <v/>
      </c>
      <c r="H65" t="str">
        <f>VLOOKUP(G6,'TERM 2 READING &amp; LITERACY'!C15:DG115,52,0)</f>
        <v/>
      </c>
      <c r="I65" t="str">
        <f>VLOOKUP(G6,'TERM 3 READING &amp; LITERACY'!C15:DG115,52,0)</f>
        <v/>
      </c>
      <c r="R65" t="str">
        <f>VLOOKUP(G6,'TERM 3 READING &amp; LITERACY'!C15:DG115,105,0)</f>
        <v/>
      </c>
    </row>
    <row r="66" ht="15.75" customHeight="1">
      <c r="G66" t="str">
        <f>VLOOKUP(G6,'TERM 1 READING &amp; LITERACY'!C15:DG115,53,0)</f>
        <v/>
      </c>
      <c r="H66" t="str">
        <f>VLOOKUP(G6,'TERM 2 READING &amp; LITERACY'!C15:DG115,53,0)</f>
        <v/>
      </c>
      <c r="I66" t="str">
        <f>VLOOKUP(G6,'TERM 3 READING &amp; LITERACY'!C15:DG115,53,0)</f>
        <v/>
      </c>
      <c r="L66" t="str">
        <v>c. community</v>
      </c>
      <c r="R66" t="str">
        <f>VLOOKUP(G6,'TERM 3 READING &amp; LITERACY'!C15:DG115,106,0)</f>
        <v/>
      </c>
    </row>
    <row r="67" ht="15.75" customHeight="1">
      <c r="G67" t="str">
        <f>VLOOKUP(G6,'TERM 1 READING &amp; LITERACY'!C15:DG115,54,0)</f>
        <v/>
      </c>
      <c r="H67" t="str">
        <f>VLOOKUP(G6,'TERM 2 READING &amp; LITERACY'!C15:DG115,54,0)</f>
        <v/>
      </c>
      <c r="I67" t="str">
        <f>VLOOKUP(G6,'TERM 3 READING &amp; LITERACY'!C15:DG115,54,0)</f>
        <v/>
      </c>
      <c r="R67" t="str">
        <f>VLOOKUP(G6,'TERM 3 READING &amp; LITERACY'!C15:DG115,107,0)</f>
        <v/>
      </c>
    </row>
    <row r="68" ht="15.75" customHeight="1">
      <c r="C68" t="str">
        <v>Book and Print Knowledge (words)</v>
      </c>
      <c r="K68">
        <v>25</v>
      </c>
      <c r="L68" t="str">
        <v>Respond creatively to texts (myths, legends, fables, and narrative poems).</v>
      </c>
      <c r="P68" t="str">
        <f>VLOOKUP(G6,'TERM 1 READING &amp; LITERACY'!C15:DG115,108,0)</f>
        <v/>
      </c>
      <c r="Q68" t="str">
        <f>VLOOKUP(G6,'TERM 2 READING &amp; LITERACY'!C15:DG115,108,0)</f>
        <v/>
      </c>
      <c r="R68" t="str">
        <f>VLOOKUP(G6,'TERM 3 READING &amp; LITERACY'!C15:DG115,108,0)</f>
        <v/>
      </c>
    </row>
    <row r="69" ht="15.75" customHeight="1">
      <c r="C69">
        <v>16</v>
      </c>
      <c r="D69" t="str">
        <v>Recognize environmental print (symbols).</v>
      </c>
      <c r="G69" t="str">
        <f>VLOOKUP(G6,'TERM 1 READING &amp; LITERACY'!C15:DG115,55,0)</f>
        <v/>
      </c>
      <c r="H69" t="str">
        <f>VLOOKUP(G6,'TERM 2 READING &amp; LITERACY'!C15:DG115,55,0)</f>
        <v/>
      </c>
      <c r="I69" t="str">
        <f>VLOOKUP(G6,'TERM 3 READING &amp; LITERACY'!C15:DG115,55,0)</f>
        <v/>
      </c>
      <c r="P69" t="str">
        <f>VLOOKUP(G6,'TERM 1 READING &amp; LITERACY'!C15:DG115,109,0)</f>
        <v/>
      </c>
      <c r="Q69" t="str">
        <f>VLOOKUP(G6,'TERM 2 READING &amp; LITERACY'!C15:DG115,109,0)</f>
        <v/>
      </c>
      <c r="R69" t="str">
        <f>VLOOKUP(G6,'TERM 3 READING &amp; LITERACY'!C15:DG115,109,0)</f>
        <v/>
      </c>
    </row>
    <row r="70" ht="15.75" customHeight="1">
      <c r="G70" t="str">
        <f>VLOOKUP(G6,'TERM 1 READING &amp; LITERACY'!C15:DG115,56,0)</f>
        <v/>
      </c>
      <c r="H70" t="str">
        <f>VLOOKUP(G6,'TERM 2 READING &amp; LITERACY'!C15:DG115,56,0)</f>
        <v/>
      </c>
      <c r="I70" t="str">
        <f>VLOOKUP(G6,'TERM 3 READING &amp; LITERACY'!C15:DG115,56,0)</f>
        <v/>
      </c>
    </row>
    <row r="71" ht="15.75" customHeight="1">
      <c r="G71" t="str">
        <f>VLOOKUP(G6,'TERM 1 READING &amp; LITERACY'!C15:DG115,57,0)</f>
        <v/>
      </c>
      <c r="H71" t="str">
        <f>VLOOKUP(G6,'TERM 2 READING &amp; LITERACY'!C15:DG115,57,0)</f>
        <v/>
      </c>
      <c r="I71" t="str">
        <f>VLOOKUP(G6,'TERM 3 READING &amp; LITERACY'!C15:DG115,57,0)</f>
        <v/>
      </c>
      <c r="K71" t="str">
        <v>Note: Each colored square represents a language macro skill. Refer to the legend to identify the skill, and write the learner’s rating directly on the colored square for each term.</v>
      </c>
    </row>
    <row r="72" ht="15.75" customHeight="1">
      <c r="C72">
        <v>17</v>
      </c>
      <c r="D72" t="str">
        <v>Recognize the parts of the book (cover page, title page, etc.).</v>
      </c>
      <c r="G72" t="str">
        <f>VLOOKUP(G6,'TERM 1 READING &amp; LITERACY'!C15:DG115,58,0)</f>
        <v/>
      </c>
      <c r="H72" t="str">
        <f>VLOOKUP(G6,'TERM 2 READING &amp; LITERACY'!C15:DG115,58,0)</f>
        <v/>
      </c>
      <c r="I72" t="str">
        <f>VLOOKUP(G6,'TERM 3 READING &amp; LITERACY'!C15:DG115,58,0)</f>
        <v/>
      </c>
    </row>
    <row r="73" ht="15.75" customHeight="1">
      <c r="G73" t="str">
        <f>VLOOKUP(G6,'TERM 1 READING &amp; LITERACY'!C15:DG115,59,0)</f>
        <v/>
      </c>
      <c r="H73" t="str">
        <f>VLOOKUP(G6,'TERM 2 READING &amp; LITERACY'!C15:DG115,59,0)</f>
        <v/>
      </c>
      <c r="I73" t="str">
        <f>VLOOKUP(G6,'TERM 3 READING &amp; LITERACY'!C15:DG115,59,0)</f>
        <v/>
      </c>
    </row>
    <row r="74" ht="15.75" customHeight="1">
      <c r="G74" t="str">
        <f>VLOOKUP(G6,'TERM 1 READING &amp; LITERACY'!C15:DG115,60,0)</f>
        <v/>
      </c>
      <c r="H74" t="str">
        <f>VLOOKUP(G6,'TERM 2 READING &amp; LITERACY'!C15:DG115,60,0)</f>
        <v/>
      </c>
      <c r="I74" t="str">
        <f>VLOOKUP(G6,'TERM 3 READING &amp; LITERACY'!C15:DG115,60,0)</f>
        <v/>
      </c>
      <c r="L74" t="str">
        <v>LEGEND</v>
      </c>
    </row>
    <row r="75" ht="15.75" customHeight="1">
      <c r="C75">
        <v>18</v>
      </c>
      <c r="D75" t="str">
        <v>Recognize proper eye movement skills in reading: left to right, top to bottom, and return sweep.</v>
      </c>
      <c r="G75" t="str">
        <f>VLOOKUP(G6,'TERM 1 READING &amp; LITERACY'!C15:DG115,61,0)</f>
        <v/>
      </c>
      <c r="H75" t="str">
        <f>VLOOKUP(G6,'TERM 2 READING &amp; LITERACY'!C15:DG115,61,0)</f>
        <v/>
      </c>
      <c r="I75" t="str">
        <f>VLOOKUP(G6,'TERM 3 READING &amp; LITERACY'!C15:DG115,61,0)</f>
        <v/>
      </c>
      <c r="M75" t="str">
        <v>Listening</v>
      </c>
      <c r="O75" t="str">
        <v>Copying and Guided Writing in response to Comprehension Questions</v>
      </c>
    </row>
    <row r="76" ht="15.75" customHeight="1">
      <c r="G76" t="str">
        <f>VLOOKUP(G6,'TERM 1 READING &amp; LITERACY'!C15:DG115,62,0)</f>
        <v/>
      </c>
      <c r="H76" t="str">
        <f>VLOOKUP(G6,'TERM 2 READING &amp; LITERACY'!C15:DG115,62,0)</f>
        <v/>
      </c>
      <c r="I76" t="str">
        <f>VLOOKUP(G6,'TERM 3 READING &amp; LITERACY'!C15:DG115,62,0)</f>
        <v/>
      </c>
      <c r="M76" t="str">
        <v>Speaking</v>
      </c>
    </row>
    <row r="77" ht="15.75" customHeight="1">
      <c r="G77" t="str">
        <f>VLOOKUP(G6,'TERM 1 READING &amp; LITERACY'!C15:DG115,63,0)</f>
        <v/>
      </c>
      <c r="H77" t="str">
        <f>VLOOKUP(G6,'TERM 2 READING &amp; LITERACY'!C15:DG115,63,0)</f>
        <v/>
      </c>
      <c r="I77" t="str">
        <f>VLOOKUP(G6,'TERM 3 READING &amp; LITERACY'!C15:DG115,63,0)</f>
        <v/>
      </c>
      <c r="M77" t="str">
        <v>Reading</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c r="C89" t="str">
        <v>PERFORMANCE AND COMPETENCY EVALUATION (PACE) FORM</v>
      </c>
    </row>
    <row r="90" ht="15.75" customHeight="1"/>
    <row r="91" ht="15.75" customHeight="1">
      <c r="C91" t="str">
        <v>LRN:</v>
      </c>
      <c r="D91" s="1">
        <f>VLOOKUP(G6,'TERM 1 SUMMARY'!C14:S114,4,0)</f>
        <v>1234566776</v>
      </c>
      <c r="F91" t="str">
        <v>Name:</v>
      </c>
      <c r="G91" t="str">
        <f>VLOOKUP(G6,'TERM 1 SUMMARY'!C14:S114,1,0)</f>
        <v>sample</v>
      </c>
      <c r="M91" t="str">
        <v>Section:</v>
      </c>
      <c r="N91" t="str">
        <f>IF('INPUT DATA'!F28="","",'INPUT DATA'!F28)</f>
        <v/>
      </c>
    </row>
    <row r="92" ht="15.75" customHeight="1"/>
    <row r="93" ht="15.75" customHeight="1"/>
    <row r="94" ht="15.75" customHeight="1">
      <c r="C94" t="str">
        <v>LANGUAGE</v>
      </c>
    </row>
    <row r="95" ht="15.75" customHeight="1"/>
    <row r="96" ht="15.75" customHeight="1">
      <c r="C96" t="str">
        <v>No.</v>
      </c>
      <c r="D96" t="str">
        <v>Learning Competencies</v>
      </c>
      <c r="G96" t="str">
        <v>Rating</v>
      </c>
      <c r="K96" t="str">
        <v>No.</v>
      </c>
      <c r="L96" t="str">
        <v>Learning Competencies</v>
      </c>
      <c r="P96" t="str">
        <v>Rating</v>
      </c>
    </row>
    <row r="97" ht="15.75" customHeight="1">
      <c r="G97" t="str">
        <v>T1</v>
      </c>
      <c r="H97" t="str">
        <v>T2</v>
      </c>
      <c r="I97" t="str">
        <v>T3</v>
      </c>
      <c r="P97" t="str">
        <v>T1</v>
      </c>
      <c r="Q97" t="str">
        <v>T2</v>
      </c>
      <c r="R97" t="str">
        <v>T3</v>
      </c>
    </row>
    <row r="98" ht="15.75" customHeight="1">
      <c r="C98" t="str">
        <v>Language for Interacting with Others</v>
      </c>
      <c r="K98">
        <v>10</v>
      </c>
      <c r="L98" t="str">
        <v xml:space="preserve">Participate in and contribute to group oral language activities (e.g., singing, chanting, sabayang bigkas). </v>
      </c>
      <c r="P98" t="str">
        <f>VLOOKUP(G6,'TERM 1 LANGUAGE'!C15:DF115,63,0)</f>
        <v/>
      </c>
      <c r="Q98" t="str">
        <f>VLOOKUP(G6,'TERM 2 LANGUAGE'!C15:DF115,63,0)</f>
        <v/>
      </c>
      <c r="R98" t="str">
        <f>VLOOKUP(G6,'TERM 3 LANGUAGE'!C15:DF115,63,0)</f>
        <v/>
      </c>
    </row>
    <row r="99" ht="15.75" customHeight="1">
      <c r="C99">
        <v>1</v>
      </c>
      <c r="D99" t="str">
        <v>Talk about one's personal experiences.</v>
      </c>
      <c r="P99" t="str">
        <f>VLOOKUP(G6,'TERM 1 LANGUAGE'!C15:DF115,64,0)</f>
        <v/>
      </c>
      <c r="Q99" t="str">
        <f>VLOOKUP(G6,'TERM 2 LANGUAGE'!C15:DF115,64,0)</f>
        <v/>
      </c>
      <c r="R99" t="str">
        <f>VLOOKUP(G6,'TERM 3 LANGUAGE'!C15:DF115,64,0)</f>
        <v/>
      </c>
    </row>
    <row r="100" ht="15.75" customHeight="1">
      <c r="D100" t="str">
        <v>a. oneself and family</v>
      </c>
      <c r="G100" t="str">
        <f>VLOOKUP(G6,'TERM 1 LANGUAGE'!C15:DF115,9,0)</f>
        <v/>
      </c>
      <c r="H100" t="str">
        <f>VLOOKUP(G6,'TERM 2 LANGUAGE'!C15:DF115,9,0)</f>
        <v/>
      </c>
      <c r="K100" t="str">
        <v>Language for Developing and Expressing Ideas</v>
      </c>
    </row>
    <row r="101" ht="15.75" customHeight="1">
      <c r="G101" t="str">
        <f>VLOOKUP(G6,'TERM 1 LANGUAGE'!C15:DF115,10,0)</f>
        <v/>
      </c>
      <c r="H101" t="str">
        <f>VLOOKUP(G6,'TERM 2 LANGUAGE'!C15:DF115,10,0)</f>
        <v/>
      </c>
      <c r="K101">
        <v>11</v>
      </c>
      <c r="L101" t="str">
        <v xml:space="preserve">Notice the features (e.g., sounds, intonation, signs) of their first language and other languages in familiar contexts.  </v>
      </c>
      <c r="P101" t="str">
        <f>VLOOKUP(G6,'TERM 1 LANGUAGE'!C15:DF115,65,0)</f>
        <v/>
      </c>
      <c r="Q101" t="str">
        <f>VLOOKUP(G6,'TERM 2 LANGUAGE'!C15:DF115,65,0)</f>
        <v/>
      </c>
      <c r="R101" t="str">
        <f>VLOOKUP(G6,'TERM 3 LANGUAGE'!C15:DF115,65,0)</f>
        <v/>
      </c>
    </row>
    <row r="102" ht="15.75" customHeight="1">
      <c r="D102" t="str">
        <v>b. school</v>
      </c>
      <c r="I102" t="str">
        <f>VLOOKUP(G6,'TERM 3 LANGUAGE'!C15:DF115,11,0)</f>
        <v/>
      </c>
      <c r="P102" t="str">
        <f>VLOOKUP(G6,'TERM 1 LANGUAGE'!C15:DF115,66,0)</f>
        <v/>
      </c>
      <c r="Q102" t="str">
        <f>VLOOKUP(G6,'TERM 2 LANGUAGE'!C15:DF115,66,0)</f>
        <v/>
      </c>
      <c r="R102" t="str">
        <f>VLOOKUP(G6,'TERM 3 LANGUAGE'!C15:DF115,66,0)</f>
        <v/>
      </c>
    </row>
    <row r="103" ht="37.5" customHeight="1">
      <c r="I103" t="str">
        <f>VLOOKUP(G6,'TERM 3 LANGUAGE'!C15:DF115,12,0)</f>
        <v/>
      </c>
      <c r="K103">
        <v>12</v>
      </c>
      <c r="L103" t="str">
        <v>Recognize how a change in intonation (volume, pitch) and body language can change the meanings of utterances/expressions.</v>
      </c>
    </row>
    <row r="104" ht="15.75" customHeight="1">
      <c r="D104" t="str">
        <v>c. community</v>
      </c>
      <c r="I104" t="str">
        <f>VLOOKUP(G6,'TERM 3 LANGUAGE'!C15:DF115,13,0)</f>
        <v/>
      </c>
      <c r="L104" t="str">
        <v xml:space="preserve">a. Recognize the difference between statements, questions, commands and exclamations. </v>
      </c>
      <c r="P104" t="str">
        <f>VLOOKUP(G6,'TERM 1 LANGUAGE'!C15:DF115,67,0)</f>
        <v/>
      </c>
      <c r="Q104" t="str">
        <f>VLOOKUP(G6,'TERM 2 LANGUAGE'!C15:DF115,67,0)</f>
        <v/>
      </c>
      <c r="R104" t="str">
        <f>VLOOKUP(G6,'TERM 3 LANGUAGE'!C15:DF115,67,0)</f>
        <v/>
      </c>
    </row>
    <row r="105" ht="15.75" customHeight="1">
      <c r="I105" t="str">
        <f>VLOOKUP(G6,'TERM 3 LANGUAGE'!C15:DF115,14,0)</f>
        <v/>
      </c>
      <c r="P105" t="str">
        <f>VLOOKUP(G6,'TERM 1 LANGUAGE'!C15:DF115,68,0)</f>
        <v/>
      </c>
      <c r="Q105" t="str">
        <f>VLOOKUP(G6,'TERM 2 LANGUAGE'!C15:DF115,68,0)</f>
        <v/>
      </c>
      <c r="R105" t="str">
        <f>VLOOKUP(G6,'TERM 3 LANGUAGE'!C15:DF115,68,0)</f>
        <v/>
      </c>
    </row>
    <row r="106" ht="28.5" customHeight="1">
      <c r="C106">
        <v>2</v>
      </c>
      <c r="D106" t="str">
        <v xml:space="preserve">Participate in classroom interactions using verbal and non-verbal responses. </v>
      </c>
      <c r="L106" t="str">
        <v xml:space="preserve">b. Respond to change of tones and cues through facial expressions, gestures and actions </v>
      </c>
      <c r="P106" t="str">
        <f>VLOOKUP(G6,'TERM 1 LANGUAGE'!C15:DF115,69,0)</f>
        <v/>
      </c>
      <c r="Q106" t="str">
        <f>VLOOKUP(G6,'TERM 2 LANGUAGE'!C15:DF115,69,0)</f>
        <v/>
      </c>
      <c r="R106" t="str">
        <f>VLOOKUP(G6,'TERM 3 LANGUAGE'!C15:DF115,69,0)</f>
        <v/>
      </c>
    </row>
    <row r="107" ht="15.75" customHeight="1">
      <c r="D107" t="str">
        <v>a. Respond to teacher’s instructions.</v>
      </c>
      <c r="G107" t="str">
        <f>VLOOKUP(G6,'TERM 1 LANGUAGE'!C15:DF115,15,0)</f>
        <v/>
      </c>
      <c r="H107" t="str">
        <f>VLOOKUP(G6,'TERM 2 LANGUAGE'!C15:DF115,15,0)</f>
        <v/>
      </c>
      <c r="I107" t="str">
        <f>VLOOKUP(G6,'TERM 3 LANGUAGE'!C15:DF115,15,0)</f>
        <v/>
      </c>
      <c r="P107" t="str">
        <f>VLOOKUP(G6,'TERM 1 LANGUAGE'!C15:DF115,70,0)</f>
        <v/>
      </c>
      <c r="Q107" t="str">
        <f>VLOOKUP(G6,'TERM 2 LANGUAGE'!C15:DF115,70,0)</f>
        <v/>
      </c>
      <c r="R107" t="str">
        <f>VLOOKUP(G6,'TERM 3 LANGUAGE'!C15:DF115,70,0)</f>
        <v/>
      </c>
    </row>
    <row r="108" ht="24.75" customHeight="1">
      <c r="G108" t="str">
        <f>VLOOKUP(G6,'TERM 1 LANGUAGE'!C15:DF115,16,0)</f>
        <v/>
      </c>
      <c r="H108" t="str">
        <f>VLOOKUP(G6,'TERM 2 LANGUAGE'!C15:DF115,16,0)</f>
        <v/>
      </c>
      <c r="I108" t="str">
        <f>VLOOKUP(G6,'TERM 3 LANGUAGE'!C15:DF115,16,0)</f>
        <v/>
      </c>
      <c r="K108">
        <v>13</v>
      </c>
      <c r="L108" t="str">
        <v>Recognize how language reflects cultural practices and norms.</v>
      </c>
    </row>
    <row r="109" ht="15.75" customHeight="1">
      <c r="D109" t="str">
        <v>b. Ask and respond to questions.</v>
      </c>
      <c r="G109" t="str">
        <f>VLOOKUP(G6,'TERM 1 LANGUAGE'!C15:DF115,17,0)</f>
        <v/>
      </c>
      <c r="H109" t="str">
        <f>VLOOKUP(G6,'TERM 2 LANGUAGE'!C15:DF115,17,0)</f>
        <v/>
      </c>
      <c r="I109" t="str">
        <f>VLOOKUP(G6,'TERM 3 READING &amp; LITERACY'!C15:DG115,17,0)</f>
        <v/>
      </c>
      <c r="L109" t="str">
        <v>a. Share about the language(s) spoken at home.</v>
      </c>
      <c r="P109" t="str">
        <f>VLOOKUP(G6,'TERM 1 LANGUAGE'!C15:DF115,71,0)</f>
        <v/>
      </c>
      <c r="Q109" t="str">
        <f>VLOOKUP(G6,'TERM 2 LANGUAGE'!C15:DF115,71,0)</f>
        <v/>
      </c>
      <c r="R109" t="str">
        <f>VLOOKUP(G6,'TERM 3 LANGUAGE'!C15:DF115,71,0)</f>
        <v/>
      </c>
    </row>
    <row r="110" ht="15.75" customHeight="1">
      <c r="G110" t="str">
        <f>VLOOKUP(G6,'TERM 1 LANGUAGE'!C15:DF115,18,0)</f>
        <v/>
      </c>
      <c r="H110" t="str">
        <f>VLOOKUP(G6,'TERM 2 LANGUAGE'!C15:DF115,18,0)</f>
        <v/>
      </c>
      <c r="I110" t="str">
        <f>VLOOKUP(G6,'TERM 3 READING &amp; LITERACY'!C15:DG115,18,0)</f>
        <v/>
      </c>
      <c r="P110" t="str">
        <f>VLOOKUP(G6,'TERM 1 LANGUAGE'!C15:DF115,72,0)</f>
        <v/>
      </c>
      <c r="Q110" t="str">
        <f>VLOOKUP(G6,'TERM 2 LANGUAGE'!C15:DF115,72,0)</f>
        <v/>
      </c>
      <c r="R110" t="str">
        <f>VLOOKUP(G6,'TERM 3 LANGUAGE'!C15:DF115,72,0)</f>
        <v/>
      </c>
    </row>
    <row r="111" ht="39.75" customHeight="1">
      <c r="C111">
        <v>3</v>
      </c>
      <c r="D111" t="str">
        <v xml:space="preserve">Interact purposely and participate in conversations and discussions, in pairs, in groups, or in whole-class discussions. </v>
      </c>
      <c r="L111" t="str">
        <v>b. Share words and phrases in their language.</v>
      </c>
      <c r="P111" t="str">
        <f>VLOOKUP(G6,'TERM 1 LANGUAGE'!C15:DF115,73,0)</f>
        <v/>
      </c>
      <c r="Q111" t="str">
        <f>VLOOKUP(G6,'TERM 2 LANGUAGE'!C15:DF115,73,0)</f>
        <v/>
      </c>
      <c r="R111" t="str">
        <f>VLOOKUP(G6,'TERM 3 LANGUAGE'!C15:DF115,73,0)</f>
        <v/>
      </c>
    </row>
    <row r="112" ht="15.75" customHeight="1">
      <c r="D112" t="str">
        <v>a. Make requests.</v>
      </c>
      <c r="G112" t="str">
        <f>VLOOKUP(G6,'TERM 1 LANGUAGE'!C15:DF115,19,0)</f>
        <v/>
      </c>
      <c r="H112" t="str">
        <f>VLOOKUP(G6,'TERM 2 LANGUAGE'!C15:DF115,19,0)</f>
        <v/>
      </c>
      <c r="I112" t="str">
        <f>VLOOKUP(G6,'TERM 3 LANGUAGE'!C15:DF115,19,0)</f>
        <v/>
      </c>
      <c r="P112" t="str">
        <f>VLOOKUP(G6,'TERM 1 LANGUAGE'!C15:DF115,74,0)</f>
        <v/>
      </c>
      <c r="Q112" t="str">
        <f>VLOOKUP(G6,'TERM 2 LANGUAGE'!C15:DF115,74,0)</f>
        <v/>
      </c>
      <c r="R112" t="str">
        <f>VLOOKUP(G6,'TERM 2 LANGUAGE'!C15:DF115,74,0)</f>
        <v/>
      </c>
    </row>
    <row r="113" ht="15.75" customHeight="1">
      <c r="G113" t="str">
        <f>VLOOKUP(G6,'TERM 1 LANGUAGE'!C15:DF115,20,0)</f>
        <v/>
      </c>
      <c r="H113" t="str">
        <f>VLOOKUP(G6,'TERM 2 LANGUAGE'!C15:DF115,20,0)</f>
        <v/>
      </c>
      <c r="I113" t="str">
        <f>VLOOKUP(G6,'TERM 3 LANGUAGE'!C15:DF115,20,0)</f>
        <v/>
      </c>
      <c r="L113" t="str">
        <v>c. Notice how local names of streets, places and landmarks have origins in their language.</v>
      </c>
      <c r="P113" t="str">
        <f>VLOOKUP(G6,'TERM 1 LANGUAGE'!C15:DF115,75,0)</f>
        <v/>
      </c>
      <c r="Q113" t="str">
        <f>VLOOKUP(G6,'TERM 2 LANGUAGE'!C15:DF115,75,0)</f>
        <v/>
      </c>
      <c r="R113" t="str">
        <f>VLOOKUP(G6,'TERM 3 LANGUAGE'!C15:DF115,75,0)</f>
        <v/>
      </c>
    </row>
    <row r="114" ht="15.75" customHeight="1">
      <c r="D114" t="str">
        <v>b. Offer information.</v>
      </c>
      <c r="G114" t="str">
        <f>VLOOKUP(G6,'TERM 1 LANGUAGE'!C15:DF115,21,0)</f>
        <v/>
      </c>
      <c r="H114" t="str">
        <f>VLOOKUP(G6,'TERM 2 LANGUAGE'!C15:DF115,21,0)</f>
        <v/>
      </c>
      <c r="I114" t="str">
        <f>VLOOKUP(G6,'TERM 3 LANGUAGE'!C15:DF115,21,0)</f>
        <v/>
      </c>
      <c r="P114" t="str">
        <f>VLOOKUP(G6,'TERM 1 LANGUAGE'!C15:DF115,76,0)</f>
        <v/>
      </c>
      <c r="Q114" t="str">
        <f>VLOOKUP(G6,'TERM 2 LANGUAGE'!C15:DF115,76,0)</f>
        <v/>
      </c>
      <c r="R114" t="str">
        <f>VLOOKUP(G6,'TERM 3 LANGUAGE'!C15:DF115,76,0)</f>
        <v/>
      </c>
    </row>
    <row r="115" ht="15.75" customHeight="1">
      <c r="G115" t="str">
        <f>VLOOKUP(G6,'TERM 1 LANGUAGE'!C15:DF115,22,0)</f>
        <v/>
      </c>
      <c r="H115" t="str">
        <f>VLOOKUP(G6,'TERM 2 LANGUAGE'!C15:DF115,22,0)</f>
        <v/>
      </c>
      <c r="I115" t="str">
        <f>VLOOKUP(G6,'TERM 3 LANGUAGE'!C15:DF115,22,0)</f>
        <v/>
      </c>
      <c r="L115" t="str">
        <v>d. Explore local terms for food and their origins.</v>
      </c>
      <c r="P115" t="str">
        <f>VLOOKUP(G6,'TERM 1 LANGUAGE'!C15:DF115,77,0)</f>
        <v/>
      </c>
      <c r="Q115" t="str">
        <f>VLOOKUP(G6,'TERM 2 LANGUAGE'!C15:DF115,77,0)</f>
        <v/>
      </c>
      <c r="R115" t="str">
        <f>VLOOKUP(G6,'TERM 3 LANGUAGE'!C15:DF115,77,0)</f>
        <v/>
      </c>
    </row>
    <row r="116" ht="15.75" customHeight="1">
      <c r="D116" t="str">
        <v>c. Communicate needs.</v>
      </c>
      <c r="G116" t="str">
        <f>VLOOKUP(G6,'TERM 1 LANGUAGE'!C15:DF115,23,0)</f>
        <v/>
      </c>
      <c r="H116" t="str">
        <f>VLOOKUP(G6,'TERM 2 LANGUAGE'!C15:DF115,23,0)</f>
        <v/>
      </c>
      <c r="I116" t="str">
        <f>VLOOKUP(G6,'TERM 3 LANGUAGE'!C15:DF115,23,0)</f>
        <v/>
      </c>
      <c r="P116" t="str">
        <f>VLOOKUP(G6,'TERM 1 LANGUAGE'!C15:DF115,78,0)</f>
        <v/>
      </c>
      <c r="Q116" t="str">
        <f>VLOOKUP(G6,'TERM 2 LANGUAGE'!C15:DF115,78,0)</f>
        <v/>
      </c>
      <c r="R116" t="str">
        <f>VLOOKUP(G6,'TERM 3 LANGUAGE'!C15:DF115,78,0)</f>
        <v/>
      </c>
    </row>
    <row r="117" ht="15.75" customHeight="1">
      <c r="G117" t="str">
        <f>VLOOKUP(G6,'TERM 1 LANGUAGE'!C15:DF115,24,0)</f>
        <v/>
      </c>
      <c r="K117" t="str">
        <v>Interacting with Texts</v>
      </c>
    </row>
    <row r="118" ht="30" customHeight="1">
      <c r="D118" t="str">
        <v>d. Clarify information.</v>
      </c>
      <c r="G118" t="str">
        <f>VLOOKUP(G6,'TERM 1 LANGUAGE'!C15:DF115,25,0)</f>
        <v/>
      </c>
      <c r="H118" t="str">
        <f>VLOOKUP(G6,'TERM 2 LANGUAGE'!C15:DF115,25,0)</f>
        <v/>
      </c>
      <c r="I118" t="str">
        <f>VLOOKUP(G6,'TERM 3 LANGUAGE'!C15:DF115,25,0)</f>
        <v/>
      </c>
      <c r="K118">
        <v>14</v>
      </c>
      <c r="L118" t="str">
        <v xml:space="preserve">View and listen to a range of texts for enjoyment and interest. </v>
      </c>
      <c r="P118" t="str">
        <f>VLOOKUP(G6,'TERM 1 LANGUAGE'!C15:DF115,79,0)</f>
        <v/>
      </c>
      <c r="Q118" t="str">
        <f>VLOOKUP(G6,'TERM 2 LANGUAGE'!C15:DF115,79,0)</f>
        <v/>
      </c>
      <c r="R118" t="str">
        <f>VLOOKUP(G6,'TERM 3 LANGUAGE'!C15:DF115,79,0)</f>
        <v/>
      </c>
    </row>
    <row r="119" ht="15.75" customHeight="1">
      <c r="G119" t="str">
        <f>VLOOKUP(G6,'TERM 1 LANGUAGE'!C15:DF115,26,0)</f>
        <v/>
      </c>
      <c r="H119" t="str">
        <f>VLOOKUP(G6,'TERM 2 LANGUAGE'!C15:DF115,26,0)</f>
        <v/>
      </c>
      <c r="I119" t="str">
        <f>VLOOKUP(G6,'TERM 3 LANGUAGE'!C15:DF115,26,0)</f>
        <v/>
      </c>
      <c r="K119">
        <v>15</v>
      </c>
      <c r="L119" t="str">
        <v xml:space="preserve">Recognize icons and symbols in various texts found in familiar contexts (e.g., printed and digital texts, books, magazines, environmental print). </v>
      </c>
      <c r="P119" t="str">
        <f>VLOOKUP(G6,'TERM 1 LANGUAGE'!C15:DF115,80,0)</f>
        <v/>
      </c>
      <c r="Q119" t="str">
        <f>VLOOKUP(G6,'TERM 2 LANGUAGE'!C15:DF115,80,0)</f>
        <v/>
      </c>
      <c r="R119" t="str">
        <f>VLOOKUP(G6,'TERM 3 LANGUAGE'!C15:DF115,80,0)</f>
        <v/>
      </c>
    </row>
    <row r="120" ht="24" customHeight="1">
      <c r="D120" t="str">
        <v>e. Seek help.</v>
      </c>
      <c r="G120" t="str">
        <f>VLOOKUP(G6,'TERM 1 LANGUAGE'!C15:DF115,27,0)</f>
        <v/>
      </c>
      <c r="H120" t="str">
        <f>VLOOKUP(G6,'TERM 2 LANGUAGE'!C15:DF115,27,0)</f>
        <v/>
      </c>
      <c r="I120" t="str">
        <f>VLOOKUP(G6,'TERM 3 LANGUAGE'!C15:DF115,27,0)</f>
        <v/>
      </c>
      <c r="P120" t="str">
        <f>VLOOKUP(G6,'TERM 1 LANGUAGE'!C15:DF115,81,0)</f>
        <v/>
      </c>
      <c r="Q120" t="str">
        <f>VLOOKUP(G6,'TERM 2 LANGUAGE'!C15:DF115,81,0)</f>
        <v/>
      </c>
      <c r="R120" t="str">
        <f>VLOOKUP(G6,'TERM 3 LANGUAGE'!C15:DF115,81,0)</f>
        <v/>
      </c>
    </row>
    <row r="121" ht="15.75" customHeight="1">
      <c r="G121" t="str">
        <f>VLOOKUP(G6,'TERM 1 LANGUAGE'!C15:DF115,28,0)</f>
        <v/>
      </c>
      <c r="H121" t="str">
        <f>VLOOKUP(G6,'TERM 2 LANGUAGE'!C15:DF115,28,0)</f>
        <v/>
      </c>
      <c r="I121" t="str">
        <f>VLOOKUP(G6,'TERM 3 LANGUAGE'!C15:DF115,28,0)</f>
        <v/>
      </c>
      <c r="K121">
        <v>16</v>
      </c>
      <c r="L121" t="str">
        <v xml:space="preserve">Engage with or respond to a range of texts. </v>
      </c>
    </row>
    <row r="122" ht="15.75" customHeight="1">
      <c r="D122" t="str">
        <v>f. Take part in or take turns in conversation or discussion.</v>
      </c>
      <c r="G122" t="str">
        <f>VLOOKUP(G6,'TERM 1 LANGUAGE'!C15:DF115,29,0)</f>
        <v/>
      </c>
      <c r="H122" t="str">
        <f>VLOOKUP(G6,'TERM 2 LANGUAGE'!C15:DF115,29,0)</f>
        <v/>
      </c>
      <c r="I122" t="str">
        <f>VLOOKUP(G6,'TERM 3 LANGUAGE'!C15:DF115,29,0)</f>
        <v/>
      </c>
      <c r="L122" t="str">
        <v>a. View or listen to spoken texts.</v>
      </c>
      <c r="P122" t="str">
        <f>VLOOKUP(G6,'TERM 1 LANGUAGE'!C15:DF115,82,0)</f>
        <v/>
      </c>
      <c r="Q122" t="str">
        <f>VLOOKUP(G6,'TERM 2 LANGUAGE'!C15:DF115,82,0)</f>
        <v/>
      </c>
      <c r="R122" t="str">
        <f>VLOOKUP(G6,'TERM 3 LANGUAGE'!C15:DF115,82,0)</f>
        <v/>
      </c>
    </row>
    <row r="123" ht="15.75" customHeight="1">
      <c r="G123" t="str">
        <f>VLOOKUP(G6,'TERM 1 LANGUAGE'!C15:DF115,30,0)</f>
        <v/>
      </c>
      <c r="H123" t="str">
        <f>VLOOKUP(G6,'TERM 2 LANGUAGE'!C15:DF115,30,0)</f>
        <v/>
      </c>
      <c r="I123" t="str">
        <f>VLOOKUP(G6,'TERM 3 LANGUAGE'!C15:DF115,30,0)</f>
        <v/>
      </c>
      <c r="P123" t="str">
        <f>VLOOKUP(G6,'TERM 1 LANGUAGE'!C15:DF115,83,0)</f>
        <v/>
      </c>
      <c r="Q123" t="str">
        <f>VLOOKUP(G6,'TERM 2 LANGUAGE'!C15:DF115,83,0)</f>
        <v/>
      </c>
      <c r="R123" t="str">
        <f>VLOOKUP(G6,'TERM 3 LANGUAGE'!C15:DF115,83,0)</f>
        <v/>
      </c>
    </row>
    <row r="124" ht="24" customHeight="1">
      <c r="C124">
        <v>4</v>
      </c>
      <c r="D124" t="str">
        <v xml:space="preserve">Use common and socially acceptable expressions (e.g., greetings, leave-taking). </v>
      </c>
      <c r="L124" t="str">
        <v>b. Identify a variety of purposes for viewing and listening to texts.</v>
      </c>
      <c r="P124" t="str">
        <f>VLOOKUP(G6,'TERM 1 LANGUAGE'!C15:DF115,84,0)</f>
        <v/>
      </c>
      <c r="Q124" t="str">
        <f>VLOOKUP(G6,'TERM 2 LANGUAGE'!C15:DF115,84,0)</f>
        <v/>
      </c>
      <c r="R124" t="str">
        <f>VLOOKUP(G6,'TERM 3 LANGUAGE'!C15:DF115,84,0)</f>
        <v/>
      </c>
    </row>
    <row r="125" ht="15.75" customHeight="1">
      <c r="D125" t="str">
        <v>a. Use simple and appropriate personal greetings.</v>
      </c>
      <c r="G125" t="str">
        <f>VLOOKUP(G6,'TERM 1 LANGUAGE'!C15:DF115,31,0)</f>
        <v/>
      </c>
      <c r="H125" t="str">
        <f>VLOOKUP(G6,'TERM 2 LANGUAGE'!C15:DF115,31,0)</f>
        <v/>
      </c>
      <c r="I125" t="str">
        <f>VLOOKUP(G6,'TERM 3 LANGUAGE'!C15:DF115,31,0)</f>
        <v/>
      </c>
      <c r="P125" t="str">
        <f>VLOOKUP(G6,'TERM 1 LANGUAGE'!C15:DF115,85,0)</f>
        <v/>
      </c>
      <c r="Q125" t="str">
        <f>VLOOKUP(G6,'TERM 2 LANGUAGE'!C15:DF115,85,0)</f>
        <v/>
      </c>
      <c r="R125" t="str">
        <f>VLOOKUP(G6,'TERM 3 LANGUAGE'!C15:DF115,85,0)</f>
        <v/>
      </c>
    </row>
    <row r="126" ht="15.75" customHeight="1">
      <c r="G126" t="str">
        <f>VLOOKUP(G6,'TERM 1 LANGUAGE'!C15:DF115,32,0)</f>
        <v/>
      </c>
      <c r="H126" t="str">
        <f>VLOOKUP(G6,'TERM 2 LANGUAGE'!C15:DF115,32,0)</f>
        <v/>
      </c>
      <c r="I126" t="str">
        <f>VLOOKUP(G6,'TERM 3 LANGUAGE'!C15:DF115,32,0)</f>
        <v/>
      </c>
      <c r="L126" t="str">
        <v>c. Discuss what is interesting or entertaining in a text.</v>
      </c>
      <c r="P126" t="str">
        <f>VLOOKUP(G6,'TERM 1 LANGUAGE'!C15:DF115,86,0)</f>
        <v/>
      </c>
      <c r="Q126" t="str">
        <f>VLOOKUP(G6,'TERM 2 LANGUAGE'!C15:DF115,86,0)</f>
        <v/>
      </c>
      <c r="R126" t="str">
        <f>VLOOKUP(G6,'TERM 3 LANGUAGE'!C15:DF115,86,0)</f>
        <v/>
      </c>
    </row>
    <row r="127" ht="15.75" customHeight="1">
      <c r="D127" t="str">
        <v>b. Use familiar terms of address.</v>
      </c>
      <c r="G127" t="str">
        <f>VLOOKUP(G6,'TERM 1 LANGUAGE'!C15:DF115,33,0)</f>
        <v/>
      </c>
      <c r="H127" t="str">
        <f>VLOOKUP(G6,'TERM 2 LANGUAGE'!C15:DF115,33,0)</f>
        <v/>
      </c>
      <c r="I127" t="str">
        <f>VLOOKUP(G6,'TERM 3 LANGUAGE'!C15:DF115,33,0)</f>
        <v/>
      </c>
      <c r="P127" t="str">
        <f>VLOOKUP(G6,'TERM 1 LANGUAGE'!C15:DF115,87,0)</f>
        <v/>
      </c>
      <c r="Q127" t="str">
        <f>VLOOKUP(G6,'TERM 2 LANGUAGE'!C15:DF115,87,0)</f>
        <v/>
      </c>
      <c r="R127" t="str">
        <f>VLOOKUP(G6,'TERM 3 LANGUAGE'!C15:DF115,87,0)</f>
        <v/>
      </c>
    </row>
    <row r="128" ht="15.75" customHeight="1">
      <c r="G128" t="str">
        <f>VLOOKUP(G6,'TERM 1 LANGUAGE'!C15:DF115,34,0)</f>
        <v/>
      </c>
      <c r="H128" t="str">
        <f>VLOOKUP(G6,'TERM 2 LANGUAGE'!C15:DF115,34,0)</f>
        <v/>
      </c>
      <c r="I128" t="str">
        <f>VLOOKUP(G6,'TERM 3 LANGUAGE'!C15:DF115,34,0)</f>
        <v/>
      </c>
      <c r="L128" t="str">
        <v>d. Express personal preferences.</v>
      </c>
      <c r="P128" t="str">
        <f>VLOOKUP(G6,'TERM 1 LANGUAGE'!C15:DF115,88,0)</f>
        <v/>
      </c>
      <c r="Q128" t="str">
        <f>VLOOKUP(G6,'TERM 2 LANGUAGE'!C15:DF115,88,0)</f>
        <v/>
      </c>
      <c r="R128" t="str">
        <f>VLOOKUP(G6,'TERM 3 LANGUAGE'!C15:DF115,88,0)</f>
        <v/>
      </c>
    </row>
    <row r="129" ht="15.75" customHeight="1">
      <c r="D129" t="str">
        <v>c. Greet and respond appropriately to greetings.</v>
      </c>
      <c r="G129" t="str">
        <f>VLOOKUP(G6,'TERM 1 LANGUAGE'!C15:DF115,35,0)</f>
        <v/>
      </c>
      <c r="H129" t="str">
        <f>VLOOKUP(G6,'TERM 2 LANGUAGE'!C15:DF115,35,0)</f>
        <v/>
      </c>
      <c r="I129" t="str">
        <f>VLOOKUP(G6,'TERM 3 LANGUAGE'!C15:DF115,35,0)</f>
        <v/>
      </c>
      <c r="P129" t="str">
        <f>VLOOKUP(G6,'TERM 1 LANGUAGE'!C15:DF115,89,0)</f>
        <v/>
      </c>
      <c r="Q129" t="str">
        <f>VLOOKUP(G6,'TERM 2 LANGUAGE'!C15:DF115,89,0)</f>
        <v/>
      </c>
      <c r="R129" t="str">
        <f>VLOOKUP(G6,'TERM 3 LANGUAGE'!C15:DF115,89,0)</f>
        <v/>
      </c>
    </row>
    <row r="130" ht="15.75" customHeight="1">
      <c r="G130" t="str">
        <f>VLOOKUP(G6,'TERM 1 LANGUAGE'!C15:DF115,36,0)</f>
        <v/>
      </c>
      <c r="H130" t="str">
        <f>VLOOKUP(G6,'TERM 2 LANGUAGE'!C15:DF115,36,0)</f>
        <v/>
      </c>
      <c r="I130" t="str">
        <f>VLOOKUP(G6,'TERM 3 LANGUAGE'!C15:DF115,36,0)</f>
        <v/>
      </c>
      <c r="K130">
        <v>17</v>
      </c>
      <c r="L130" t="str">
        <v xml:space="preserve">Give reason/s for choosing books/texts for enjoyment and interest. </v>
      </c>
      <c r="P130" t="str">
        <f>VLOOKUP(G6,'TERM 1 LANGUAGE'!C15:DF115,90,0)</f>
        <v/>
      </c>
      <c r="Q130" t="str">
        <f>VLOOKUP(G6,'TERM 2 LANGUAGE'!C15:DF115,90,0)</f>
        <v/>
      </c>
      <c r="R130" t="str">
        <f>VLOOKUP(G6,'TERM 3 LANGUAGE'!C15:DF115,90,0)</f>
        <v/>
      </c>
    </row>
    <row r="131" ht="15.75" customHeight="1">
      <c r="C131">
        <v>5</v>
      </c>
      <c r="D131" t="str">
        <v xml:space="preserve">Share confidently thoughts, preferences, needs, feelings, and ideas with peers, teachers, and other adults. </v>
      </c>
      <c r="G131" t="str">
        <f>VLOOKUP(G6,'TERM 1 LANGUAGE'!C15:DF115,37,0)</f>
        <v/>
      </c>
      <c r="H131" t="str">
        <f>VLOOKUP(G6,'TERM 2 LANGUAGE'!C15:DF115,37,0)</f>
        <v/>
      </c>
      <c r="I131" t="str">
        <f>VLOOKUP(G6,'TERM 3 LANGUAGE'!C15:DF115,37,0)</f>
        <v/>
      </c>
      <c r="P131" t="str">
        <f>VLOOKUP(G6,'TERM 1 LANGUAGE'!C15:DF115,91,0)</f>
        <v/>
      </c>
      <c r="Q131" t="str">
        <f>VLOOKUP(G6,'TERM 2 LANGUAGE'!C15:DF115,91,0)</f>
        <v/>
      </c>
      <c r="R131" t="str">
        <f>VLOOKUP(G6,'TERM 3 LANGUAGE'!C15:DF115,91,0)</f>
        <v/>
      </c>
    </row>
    <row r="132" ht="27.75" customHeight="1">
      <c r="G132" t="str">
        <f>VLOOKUP(G6,'TERM 1 LANGUAGE'!C15:DF115,38,0)</f>
        <v/>
      </c>
      <c r="H132" t="str">
        <f>VLOOKUP(G6,'TERM 2 LANGUAGE'!C15:DF115,38,0)</f>
        <v/>
      </c>
      <c r="I132" t="str">
        <f>VLOOKUP(G6,'TERM 3 LANGUAGE'!C15:DF115,38,0)</f>
        <v/>
      </c>
      <c r="K132" t="str">
        <v>Creating Texts</v>
      </c>
    </row>
    <row r="133" ht="26.25" customHeight="1">
      <c r="C133" t="str">
        <v>Language for Developing and Expressing Ideas</v>
      </c>
      <c r="K133">
        <v>18</v>
      </c>
      <c r="L133" t="str">
        <v xml:space="preserve">Record and report ideas and events using some learnt vocabulary. </v>
      </c>
    </row>
    <row r="134" ht="26.25" customHeight="1">
      <c r="C134">
        <v>6</v>
      </c>
      <c r="D134" t="str">
        <v xml:space="preserve">Express ideas using a variety of symbols (e.g., drawings, emojis, scribbles). </v>
      </c>
      <c r="L134" t="str">
        <v>a. Note and report main points.</v>
      </c>
      <c r="P134" t="str">
        <f>VLOOKUP(G6,'TERM 1 LANGUAGE'!C15:DF115,92,0)</f>
        <v/>
      </c>
      <c r="Q134" t="str">
        <f>VLOOKUP(G6,'TERM 2 LANGUAGE'!C15:DF115,92,0)</f>
        <v/>
      </c>
      <c r="R134" t="str">
        <f>VLOOKUP(G6,'TERM 3 LANGUAGE'!C15:DF115,92,0)</f>
        <v/>
      </c>
    </row>
    <row r="135" ht="15.75" customHeight="1">
      <c r="D135" t="str">
        <v>a. oneself and family</v>
      </c>
      <c r="G135" t="str">
        <f>VLOOKUP(G6,'TERM 1 LANGUAGE'!C15:DF115,39,0)</f>
        <v/>
      </c>
      <c r="H135" t="str">
        <f>VLOOKUP(G6,'TERM 2 LANGUAGE'!C15:DF115,39,0)</f>
        <v/>
      </c>
      <c r="P135" t="str">
        <f>VLOOKUP(G6,'TERM 1 LANGUAGE'!C15:DF115,93,0)</f>
        <v/>
      </c>
      <c r="Q135" t="str">
        <f>VLOOKUP(G6,'TERM 2 LANGUAGE'!C15:DF115,93,0)</f>
        <v/>
      </c>
      <c r="R135" t="str">
        <f>VLOOKUP(G6,'TERM 3 LANGUAGE'!C15:DF115,93,0)</f>
        <v/>
      </c>
    </row>
    <row r="136" ht="15.75" customHeight="1">
      <c r="G136" t="str">
        <f>VLOOKUP(G6,'TERM 1 LANGUAGE'!C15:DF115,40,0)</f>
        <v/>
      </c>
      <c r="H136" t="str">
        <f>VLOOKUP(G6,'TERM 2 LANGUAGE'!C15:DF115,40,0)</f>
        <v/>
      </c>
      <c r="L136" t="str">
        <v>b. Sequence up to key three (3) key events.</v>
      </c>
      <c r="P136" t="str">
        <f>VLOOKUP(G6,'TERM 1 LANGUAGE'!C15:DF115,94,0)</f>
        <v/>
      </c>
      <c r="Q136" t="str">
        <f>VLOOKUP(G6,'TERM 2 LANGUAGE'!C15:DF115,94,0)</f>
        <v/>
      </c>
      <c r="R136" t="str">
        <f>VLOOKUP(G6,'TERM 3 LANGUAGE'!C15:DF115,94,0)</f>
        <v/>
      </c>
    </row>
    <row r="137" ht="15.75" customHeight="1">
      <c r="D137" t="str">
        <v>b. school</v>
      </c>
      <c r="I137" t="str">
        <f>VLOOKUP(G6,'TERM 3 LANGUAGE'!C15:DF115,41,0)</f>
        <v/>
      </c>
      <c r="P137" t="str">
        <f>VLOOKUP(G6,'TERM 1 LANGUAGE'!C15:DF115,95,0)</f>
        <v/>
      </c>
      <c r="Q137" t="str">
        <f>VLOOKUP(G6,'TERM 2 LANGUAGE'!C15:DF115,95,0)</f>
        <v/>
      </c>
      <c r="R137" t="str">
        <f>VLOOKUP(G6,'TERM 3 LANGUAGE'!C15:DF115,95,0)</f>
        <v/>
      </c>
    </row>
    <row r="138" ht="15.75" customHeight="1">
      <c r="I138" t="str">
        <f>VLOOKUP(G6,'TERM 3 LANGUAGE'!C15:DF115,42,0)</f>
        <v/>
      </c>
      <c r="L138" t="str">
        <v>c. Relate ideas or events to one’s experience.</v>
      </c>
      <c r="P138" t="str">
        <f>VLOOKUP(G6,'TERM 1 LANGUAGE'!C15:DF115,96,0)</f>
        <v/>
      </c>
      <c r="Q138" t="str">
        <f>VLOOKUP(G6,'TERM 2 LANGUAGE'!C15:DF115,96,0)</f>
        <v/>
      </c>
      <c r="R138" t="str">
        <f>VLOOKUP(G6,'TERM 3 LANGUAGE'!C15:DF115,96,0)</f>
        <v/>
      </c>
    </row>
    <row r="139" ht="15.75" customHeight="1">
      <c r="D139" t="str">
        <v>c. community</v>
      </c>
      <c r="I139" t="str">
        <f>VLOOKUP(G6,'TERM 3 LANGUAGE'!C15:DF115,43,0)</f>
        <v/>
      </c>
      <c r="P139" t="str">
        <f>VLOOKUP(G6,'TERM 1 LANGUAGE'!C15:DF115,97,0)</f>
        <v/>
      </c>
      <c r="Q139" t="str">
        <f>VLOOKUP(G6,'TERM 2 LANGUAGE'!C15:DF115,97,0)</f>
        <v/>
      </c>
      <c r="R139" t="str">
        <f>VLOOKUP(G6,'TERM 3 LANGUAGE'!C15:DF115,97,0)</f>
        <v/>
      </c>
    </row>
    <row r="140" ht="15.75" customHeight="1">
      <c r="I140" t="str">
        <f>VLOOKUP(G6,'TERM 3 LANGUAGE'!C15:DF115,44,0)</f>
        <v/>
      </c>
      <c r="K140">
        <v>19</v>
      </c>
      <c r="L140" t="str">
        <v>Use own words in retelling information from various texts (e.g., legends, fables, and jokes).</v>
      </c>
      <c r="P140" t="str">
        <f>VLOOKUP(G6,'TERM 1 LANGUAGE'!C15:DF115,98,0)</f>
        <v/>
      </c>
      <c r="Q140" t="str">
        <f>VLOOKUP(G6,'TERM 2 LANGUAGE'!C15:DF115,98,0)</f>
        <v/>
      </c>
      <c r="R140" t="str">
        <f>VLOOKUP(G6,'TERM 3 LANGUAGE'!C15:DF115,98,0)</f>
        <v/>
      </c>
    </row>
    <row r="141" ht="15.75" customHeight="1">
      <c r="C141">
        <v>7</v>
      </c>
      <c r="D141" t="str">
        <v xml:space="preserve">Use words to represent ideas and events. </v>
      </c>
      <c r="P141" t="str">
        <f>VLOOKUP(G6,'TERM 1 LANGUAGE'!C15:DF115,99,0)</f>
        <v/>
      </c>
      <c r="Q141" t="str">
        <f>VLOOKUP(G6,'TERM 2 LANGUAGE'!C15:DF115,99,0)</f>
        <v/>
      </c>
      <c r="R141" t="str">
        <f>VLOOKUP(G6,'TERM 1 LANGUAGE'!C15:DF115,99,0)</f>
        <v/>
      </c>
    </row>
    <row r="142" ht="29.25" customHeight="1">
      <c r="D142" t="str">
        <v>a. words that represent people, animals and objects, locations (naming words).</v>
      </c>
      <c r="G142" t="str">
        <f>VLOOKUP(G6,'TERM 1 LANGUAGE'!C15:DF115,45,0)</f>
        <v/>
      </c>
      <c r="H142" t="str">
        <f>VLOOKUP(G6,'TERM 2 LANGUAGE'!C15:DF115,45,0)</f>
        <v/>
      </c>
      <c r="I142" t="str">
        <f>VLOOKUP(G6,'TERM 3 LANGUAGE'!C15:DF115,45,0)</f>
        <v/>
      </c>
      <c r="K142">
        <v>20</v>
      </c>
      <c r="L142" t="str">
        <v>Draw and discuss information or ideas from a range of texts (e.g.,stories, images).</v>
      </c>
    </row>
    <row r="143" ht="15.75" customHeight="1">
      <c r="G143" t="str">
        <f>VLOOKUP(G6,'TERM 1 LANGUAGE'!C15:DF115,46,0)</f>
        <v/>
      </c>
      <c r="H143" t="str">
        <f>VLOOKUP(G6,'TERM 2 LANGUAGE'!C15:DF115,46,0)</f>
        <v/>
      </c>
      <c r="I143" t="str">
        <f>VLOOKUP(G6,'TERM 3 LANGUAGE'!C15:DF115,46,0)</f>
        <v/>
      </c>
      <c r="L143" t="str">
        <v>a. Note and describe main points (e.g., main characters and events).</v>
      </c>
      <c r="P143" t="str">
        <f>VLOOKUP(G6,'TERM 1 LANGUAGE'!C15:DF115,100,0)</f>
        <v/>
      </c>
      <c r="Q143" t="str">
        <f>VLOOKUP(G6,'TERM 2 LANGUAGE'!C15:DF115,100,0)</f>
        <v/>
      </c>
      <c r="R143" t="str">
        <f>VLOOKUP(G6,'TERM 3 LANGUAGE'!C15:DF115,100,0)</f>
        <v/>
      </c>
    </row>
    <row r="144" ht="15.75" customHeight="1">
      <c r="D144" t="str">
        <v xml:space="preserve">b. words that represent activities and situations (action words) </v>
      </c>
      <c r="G144" t="str">
        <f>VLOOKUP(G6,'TERM 1 LANGUAGE'!C15:DF115,47,0)</f>
        <v/>
      </c>
      <c r="H144" t="str">
        <f>VLOOKUP(G6,'TERM 2 LANGUAGE'!C15:DF115,47,0)</f>
        <v/>
      </c>
      <c r="I144" t="str">
        <f>VLOOKUP(G6,'TERM 3 LANGUAGE'!C15:DF115,47,0)</f>
        <v/>
      </c>
      <c r="P144" t="str">
        <f>VLOOKUP(G6,'TERM 1 LANGUAGE'!C15:DF115,101,0)</f>
        <v/>
      </c>
      <c r="Q144" t="str">
        <f>VLOOKUP(G6,'TERM 2 LANGUAGE'!C15:DF115,101,0)</f>
        <v/>
      </c>
      <c r="R144" t="str">
        <f>VLOOKUP(G6,'TERM 3 LANGUAGE'!C15:DF115,101,0)</f>
        <v/>
      </c>
    </row>
    <row r="145" ht="15.75" customHeight="1">
      <c r="G145" t="str">
        <f>VLOOKUP(G6,'TERM 1 LANGUAGE'!C15:DF115,48,0)</f>
        <v/>
      </c>
      <c r="H145" t="str">
        <f>VLOOKUP(G6,'TERM 2 LANGUAGE'!C15:DF115,48,0)</f>
        <v/>
      </c>
      <c r="I145" t="str">
        <f>VLOOKUP(G6,'TERM 3 LANGUAGE'!C15:DF115,48,0)</f>
        <v/>
      </c>
      <c r="L145" t="str">
        <v>b. Sequence up to key three (3) key events.</v>
      </c>
      <c r="P145" t="str">
        <f>VLOOKUP(G6,'TERM 1 LANGUAGE'!C15:DF115,102,0)</f>
        <v/>
      </c>
      <c r="Q145" t="str">
        <f>VLOOKUP(G6,'TERM 2 LANGUAGE'!C15:DF115,102,0)</f>
        <v/>
      </c>
      <c r="R145" t="str">
        <f>VLOOKUP(G6,'TERM 3 LANGUAGE'!C15:DF115,102,0)</f>
        <v/>
      </c>
    </row>
    <row r="146" ht="15.75" customHeight="1">
      <c r="D146" t="str">
        <v>c. words that represent qualities or attributes (describing words)</v>
      </c>
      <c r="G146" t="str">
        <f>VLOOKUP(G6,'TERM 1 LANGUAGE'!C15:DF115,49,0)</f>
        <v/>
      </c>
      <c r="H146" t="str">
        <f>VLOOKUP(G6,'TERM 2 LANGUAGE'!C15:DF115,49,0)</f>
        <v/>
      </c>
      <c r="I146" t="str">
        <f>VLOOKUP(G6,'TERM 3 LANGUAGE'!C15:DF115,49,0)</f>
        <v/>
      </c>
      <c r="P146" t="str">
        <f>VLOOKUP(G6,'TERM 1 LANGUAGE'!C15:DF115,103,0)</f>
        <v/>
      </c>
      <c r="Q146" t="str">
        <f>VLOOKUP(G6,'TERM 2 LANGUAGE'!C15:DF115,103,0)</f>
        <v/>
      </c>
      <c r="R146" t="str">
        <f>VLOOKUP(G6,'TERM 3 LANGUAGE'!C15:DF115,103,0)</f>
        <v/>
      </c>
    </row>
    <row r="147" ht="15.75" customHeight="1">
      <c r="G147" t="str">
        <f>VLOOKUP(G6,'TERM 1 LANGUAGE'!C15:DF115,50,0)</f>
        <v/>
      </c>
      <c r="H147" t="str">
        <f>VLOOKUP(G6,'TERM 2 LANGUAGE'!C15:DF115,50,0)</f>
        <v/>
      </c>
      <c r="I147" t="str">
        <f>VLOOKUP(G6,'TERM 3 LANGUAGE'!C15:DF115,50,0)</f>
        <v/>
      </c>
      <c r="L147" t="str">
        <v>c. Infer the character’s feelings and traits.</v>
      </c>
      <c r="P147" t="str">
        <f>VLOOKUP(G6,'TERM 1 LANGUAGE'!C15:DF115,104,0)</f>
        <v/>
      </c>
      <c r="Q147" t="str">
        <f>VLOOKUP(G6,'TERM 2 LANGUAGE'!C15:DF115,104,0)</f>
        <v/>
      </c>
      <c r="R147" t="str">
        <f>VLOOKUP(G6,'TERM 3 LANGUAGE'!C15:DF115,104,0)</f>
        <v/>
      </c>
    </row>
    <row r="148" ht="26.25" customHeight="1">
      <c r="C148">
        <v>8</v>
      </c>
      <c r="D148" t="str">
        <v xml:space="preserve">Use high-frequency and content-specific words. </v>
      </c>
      <c r="P148" t="str">
        <f>VLOOKUP(G6,'TERM 1 LANGUAGE'!C15:DF115,105,0)</f>
        <v/>
      </c>
      <c r="Q148" t="str">
        <f>VLOOKUP(G6,'TERM 2 LANGUAGE'!C15:DF115,105,0)</f>
        <v/>
      </c>
      <c r="R148" t="str">
        <f>VLOOKUP(G6,'TERM 3 LANGUAGE'!C15:DF115,105,0)</f>
        <v/>
      </c>
    </row>
    <row r="149" ht="15.75" customHeight="1">
      <c r="D149" t="str">
        <v>a. oneself and family</v>
      </c>
      <c r="G149" t="str">
        <f>VLOOKUP(G6,'TERM 1 LANGUAGE'!C15:DF115,51,0)</f>
        <v/>
      </c>
      <c r="H149" t="str">
        <f>VLOOKUP(G6,'TERM 2 LANGUAGE'!C15:DF115,51,0)</f>
        <v/>
      </c>
      <c r="L149" t="str">
        <v>d. Predict possible endings.</v>
      </c>
      <c r="P149" t="str">
        <f>VLOOKUP(G6,'TERM 1 LANGUAGE'!C15:DF115,106,0)</f>
        <v/>
      </c>
      <c r="Q149" t="str">
        <f>VLOOKUP(G6,'TERM 2 LANGUAGE'!C15:DF115,106,0)</f>
        <v/>
      </c>
      <c r="R149" t="str">
        <f>VLOOKUP(G6,'TERM 3 LANGUAGE'!C15:DF115,106,0)</f>
        <v/>
      </c>
    </row>
    <row r="150" ht="15.75" customHeight="1">
      <c r="G150" t="str">
        <f>VLOOKUP(G6,'TERM 1 LANGUAGE'!C15:DF115,52,0)</f>
        <v/>
      </c>
      <c r="H150" t="str">
        <f>VLOOKUP(G6,'TERM 2 LANGUAGE'!C15:DF115,52,0)</f>
        <v/>
      </c>
      <c r="P150" t="str">
        <f>VLOOKUP(G6,'TERM 1 LANGUAGE'!C15:DF115,107,0)</f>
        <v/>
      </c>
      <c r="Q150" t="str">
        <f>VLOOKUP(G6,'TERM 2 LANGUAGE'!C15:DF115,107,0)</f>
        <v/>
      </c>
      <c r="R150" t="str">
        <f>VLOOKUP(G6,'TERM 3 LANGUAGE'!C15:DF115,107,0)</f>
        <v/>
      </c>
    </row>
    <row r="151" ht="15.75" customHeight="1">
      <c r="D151" t="str">
        <v>b. school</v>
      </c>
      <c r="I151" t="str">
        <f>VLOOKUP(G6,'TERM 3 LANGUAGE'!C15:DF115,53,0)</f>
        <v/>
      </c>
      <c r="L151" t="str">
        <v>e. Relate ideas or events to one’s experience.</v>
      </c>
      <c r="P151" t="str">
        <f>VLOOKUP(G6,'TERM 1 LANGUAGE'!C15:DF115,108,0)</f>
        <v/>
      </c>
      <c r="Q151" t="str">
        <f>VLOOKUP(G6,'TERM 2 LANGUAGE'!C15:DF115,108,0)</f>
        <v/>
      </c>
      <c r="R151" t="str">
        <f>VLOOKUP(G6,'TERM 3 LANGUAGE'!C15:DF115,108,0)</f>
        <v/>
      </c>
    </row>
    <row r="152" ht="15.75" customHeight="1">
      <c r="I152" t="str">
        <f>VLOOKUP(G6,'TERM 3 LANGUAGE'!C15:DF115,54,0)</f>
        <v/>
      </c>
      <c r="P152" t="str">
        <f>VLOOKUP(G6,'TERM 1 LANGUAGE'!C15:DG115,109,0)</f>
        <v/>
      </c>
      <c r="Q152" t="str">
        <f>VLOOKUP(G6,'TERM 2 LANGUAGE'!C15:DG115,109,0)</f>
        <v/>
      </c>
      <c r="R152" t="str">
        <f>VLOOKUP(G6,'TERM 3 LANGUAGE'!C15:DG115,109,0)</f>
        <v/>
      </c>
    </row>
    <row r="153" ht="15.75" customHeight="1">
      <c r="D153" t="str">
        <v>c. community</v>
      </c>
      <c r="I153" t="str">
        <f>VLOOKUP(G6,'TERM 3 LANGUAGE'!C15:DF115,55,0)</f>
        <v/>
      </c>
    </row>
    <row r="154" ht="15.75" customHeight="1">
      <c r="I154" t="str">
        <f>VLOOKUP(G6,'TERM 3 LANGUAGE'!C15:DF115,56,0)</f>
        <v/>
      </c>
      <c r="K154" t="str">
        <v>Note: Each colored square represents a language macro skill. Refer to the legend to identify the skill, and write the learner’s rating directly on the colored square for each term.</v>
      </c>
    </row>
    <row r="155" ht="27" customHeight="1">
      <c r="C155">
        <v>9</v>
      </c>
      <c r="D155" t="str">
        <v xml:space="preserve">Use language to express connections between ideas. </v>
      </c>
    </row>
    <row r="156" ht="15.75" customHeight="1">
      <c r="D156" t="str">
        <v>a. Express compare and contrast.</v>
      </c>
      <c r="G156" t="str">
        <f>VLOOKUP(G6,'TERM 1 LANGUAGE'!C15:DF115,57,0)</f>
        <v/>
      </c>
      <c r="H156" t="str">
        <f>VLOOKUP(G6,'TERM 2 LANGUAGE'!C15:DF115,57,0)</f>
        <v/>
      </c>
      <c r="I156" t="str">
        <f>VLOOKUP(G6,'TERM 3 LANGUAGE'!C15:DF115,57,0)</f>
        <v/>
      </c>
    </row>
    <row r="157" ht="15.75" customHeight="1">
      <c r="G157" t="str">
        <f>VLOOKUP(G6,'TERM 1 LANGUAGE'!C15:DF115,58,0)</f>
        <v/>
      </c>
      <c r="H157" t="str">
        <f>VLOOKUP(G6,'TERM 2 LANGUAGE'!C15:DF115,58,0)</f>
        <v/>
      </c>
      <c r="I157" t="str">
        <f>VLOOKUP(G6,'TERM 3 LANGUAGE'!C15:DF115,58,0)</f>
        <v/>
      </c>
      <c r="L157" t="str">
        <v>LEGEND</v>
      </c>
    </row>
    <row r="158" ht="15.75" customHeight="1">
      <c r="D158" t="str">
        <v>b. Express cause and effect.</v>
      </c>
      <c r="G158" t="str">
        <f>VLOOKUP(G6,'TERM 1 LANGUAGE'!C15:DF115,59,0)</f>
        <v/>
      </c>
      <c r="H158" t="str">
        <f>VLOOKUP(G6,'TERM 2 LANGUAGE'!C15:DF115,59,0)</f>
        <v/>
      </c>
      <c r="I158" t="str">
        <f>VLOOKUP(G6,'TERM 3 LANGUAGE'!C15:DF115,59,0)</f>
        <v/>
      </c>
      <c r="M158" t="str">
        <v>Listening</v>
      </c>
      <c r="O158" t="str">
        <v>Copying and Guided Writing in response to Comprehension Questions</v>
      </c>
    </row>
    <row r="159" ht="15.75" customHeight="1">
      <c r="G159" t="str">
        <f>VLOOKUP(G6,'TERM 1 LANGUAGE'!C15:DF115,60,0)</f>
        <v/>
      </c>
      <c r="H159" t="str">
        <f>VLOOKUP(G6,'TERM 2 LANGUAGE'!C15:DF115,60,0)</f>
        <v/>
      </c>
      <c r="I159" t="str">
        <f>VLOOKUP(G6,'TERM 3 LANGUAGE'!C15:DF115,60,0)</f>
        <v/>
      </c>
      <c r="M159" t="str">
        <v>Speaking</v>
      </c>
    </row>
    <row r="160" ht="15.75" customHeight="1">
      <c r="D160" t="str">
        <v>c. Use time words to relate ideas.</v>
      </c>
      <c r="G160" t="str">
        <f>VLOOKUP(G6,'TERM 1 LANGUAGE'!C15:DF115,61,0)</f>
        <v/>
      </c>
      <c r="H160" t="str">
        <f>VLOOKUP(G6,'TERM 2 LANGUAGE'!C15:DF115,61,0)</f>
        <v/>
      </c>
      <c r="I160" t="str">
        <f>VLOOKUP(G6,'TERM 3 LANGUAGE'!C15:DF115,61,0)</f>
        <v/>
      </c>
      <c r="M160" t="str">
        <v>Reading</v>
      </c>
    </row>
    <row r="161" ht="15.75" customHeight="1">
      <c r="G161" t="str">
        <f>VLOOKUP(G6,'TERM 1 LANGUAGE'!C15:DF115,62,0)</f>
        <v/>
      </c>
      <c r="H161" t="str">
        <f>VLOOKUP(G6,'TERM 2 LANGUAGE'!C15:DF115,62,0)</f>
        <v/>
      </c>
      <c r="I161" t="str">
        <f>VLOOKUP(G6,'TERM 3 LANGUAGE'!C15:DF115,62,0)</f>
        <v/>
      </c>
    </row>
    <row r="162" ht="15.75" customHeight="1"/>
    <row r="163" ht="15.75" customHeight="1"/>
    <row r="164" ht="15.75" customHeight="1"/>
    <row r="165" ht="15.75" customHeight="1"/>
    <row r="166" ht="15.75" customHeight="1">
      <c r="C166" t="str">
        <v>PERFORMANCE AND COMPETENCY EVALUATION (PACE) FORM</v>
      </c>
    </row>
    <row r="167" ht="15.75" customHeight="1"/>
    <row r="168" ht="15.75" customHeight="1">
      <c r="C168" t="str">
        <v>LRN:</v>
      </c>
      <c r="D168" s="1">
        <f>VLOOKUP(G6,'TERM 1 SUMMARY'!C14:S114,4,0)</f>
        <v>1234566776</v>
      </c>
      <c r="F168" t="str">
        <v>Name:</v>
      </c>
      <c r="G168" t="str">
        <f>VLOOKUP(G6,'TERM 1 SUMMARY'!C14:S114,1,0)</f>
        <v>sample</v>
      </c>
      <c r="M168" t="str">
        <v>Section:</v>
      </c>
      <c r="N168" t="str">
        <f>IF('INPUT DATA'!F28="","",'INPUT DATA'!F28)</f>
        <v/>
      </c>
    </row>
    <row r="169" ht="15.75" customHeight="1"/>
    <row r="170" ht="15.75" customHeight="1"/>
    <row r="171" ht="15.75" customHeight="1">
      <c r="C171" t="str">
        <v>MATHEMATICS</v>
      </c>
    </row>
    <row r="172" ht="15.75" customHeight="1"/>
    <row r="173" ht="15.75" customHeight="1">
      <c r="C173" t="str">
        <v>No.</v>
      </c>
      <c r="D173" t="str">
        <v>Learning Competencies</v>
      </c>
      <c r="P173" t="str">
        <v>Rating</v>
      </c>
    </row>
    <row r="174" ht="15.75" customHeight="1">
      <c r="C174" t="str">
        <v>Term 1</v>
      </c>
    </row>
    <row r="175" ht="15.75" customHeight="1">
      <c r="C175" t="str">
        <v>Number and Algebra</v>
      </c>
    </row>
    <row r="176" ht="28.5" customHeight="1">
      <c r="C176">
        <v>1</v>
      </c>
      <c r="D176" t="str">
        <v>Count up to 100 (includes counting up or down from a given number and identifying a number that is 1 more or 1 less than a given number).</v>
      </c>
      <c r="P176" t="str">
        <f>VLOOKUP(G6,'TERM 1-3 MATHEMATICS'!C16:BK116,9,0)</f>
        <v/>
      </c>
    </row>
    <row r="177" ht="15.75" customHeight="1">
      <c r="C177">
        <v>2</v>
      </c>
      <c r="D177" t="str">
        <v>Read and write numerals up to 100.</v>
      </c>
      <c r="P177" t="str">
        <f>VLOOKUP(G6,'TERM 1-3 MATHEMATICS'!C16:BK116,10,0)</f>
        <v/>
      </c>
    </row>
    <row r="178" ht="27" customHeight="1">
      <c r="C178">
        <v>3</v>
      </c>
      <c r="D178" t="str">
        <v>Recognize and represent numbers up to 100 using a variety of concrete and pictorial models (e.g., number line, block or bar models, and numerals).</v>
      </c>
      <c r="P178" t="str">
        <f>VLOOKUP(G6,'TERM 1-3 MATHEMATICS'!C16:BK116,11,0)</f>
        <v/>
      </c>
    </row>
    <row r="179" ht="15.75" customHeight="1">
      <c r="C179">
        <v>4</v>
      </c>
      <c r="D179" t="str">
        <v>Compare two numbers up to 20.</v>
      </c>
      <c r="P179" t="str">
        <f>VLOOKUP(G6,'TERM 1-3 MATHEMATICS'!C16:BK116,12,0)</f>
        <v/>
      </c>
    </row>
    <row r="180" ht="15.75" customHeight="1">
      <c r="C180">
        <v>5</v>
      </c>
      <c r="D180" t="str">
        <v>Order numbers up to 20 from smallest to largest, and vice versa.</v>
      </c>
      <c r="P180" t="str">
        <f>VLOOKUP(G6,'TERM 1-3 MATHEMATICS'!C16:BK116,13,0)</f>
        <v/>
      </c>
    </row>
    <row r="181" ht="15.75" customHeight="1">
      <c r="C181">
        <v>6</v>
      </c>
      <c r="D181" t="str">
        <v xml:space="preserve">Describe the position of objects using ordinal numbers: 1st, 2nd, 3rd, up to 10th. </v>
      </c>
      <c r="P181" t="str">
        <f>VLOOKUP(G6,'TERM 1-3 MATHEMATICS'!C16:BK116,14,0)</f>
        <v/>
      </c>
    </row>
    <row r="182" ht="15.75" customHeight="1">
      <c r="C182">
        <v>7</v>
      </c>
      <c r="D182" t="str">
        <v>Compose and decompose numbers up to 10 using concrete materials.</v>
      </c>
      <c r="P182" t="str">
        <f>VLOOKUP(G6,'TERM 1-3 MATHEMATICS'!C16:BK116,15,0)</f>
        <v/>
      </c>
    </row>
    <row r="183" ht="27" customHeight="1">
      <c r="C183">
        <v>8</v>
      </c>
      <c r="D183" t="str">
        <v>Illustrate addition of numbers with sums up to 20 using a variety of concrete and pictorial models and describes addition as “counting up,” and “putting together.”</v>
      </c>
      <c r="P183" t="str">
        <f>VLOOKUP(G6,'TERM 1-3 MATHEMATICS'!C16:BK116,16,0)</f>
        <v/>
      </c>
    </row>
    <row r="184" ht="15.75" customHeight="1" xml:space="preserve">
      <c r="C184">
        <v>9</v>
      </c>
      <c r="D184" t="str" xml:space="preserve">
        <v xml:space="preserve">Illustrate by applying the following properties of addition, using sums up to 20:
</v>
      </c>
    </row>
    <row r="185" ht="15.75" customHeight="1">
      <c r="D185" t="str">
        <v>a. the sum of zero and any number is equal to the number</v>
      </c>
      <c r="P185" t="str">
        <f>VLOOKUP(G6,'TERM 1-3 MATHEMATICS'!C16:BK116,17,0)</f>
        <v/>
      </c>
    </row>
    <row r="186" ht="15.75" customHeight="1">
      <c r="D186" t="str">
        <v>b. changing the order of the addends does not change the sum</v>
      </c>
      <c r="P186" t="str">
        <f>VLOOKUP(G6,'TERM 1-3 MATHEMATICS'!C16:BK116,18,0)</f>
        <v/>
      </c>
    </row>
    <row r="187" ht="15.75" customHeight="1">
      <c r="C187">
        <v>10</v>
      </c>
      <c r="D187" t="str">
        <v>Solve problems (given orally or in pictures) involving addition with sums up to 20.</v>
      </c>
      <c r="P187" t="str">
        <f>VLOOKUP(G6,'TERM 1-3 MATHEMATICS'!C16:BK116,19,0)</f>
        <v/>
      </c>
    </row>
    <row r="188" ht="15.75" customHeight="1">
      <c r="C188" t="str">
        <v>Measurement and Geometry</v>
      </c>
    </row>
    <row r="189" ht="15.75" customHeight="1">
      <c r="C189">
        <v>11</v>
      </c>
      <c r="D189" t="str">
        <v>Identify simple 2-dimensional shapes (triangle, rectangle, square) of different size and in different orientation.</v>
      </c>
      <c r="P189" t="str">
        <f>VLOOKUP(G6,'TERM 1-3 MATHEMATICS'!C16:BK116,20,0)</f>
        <v/>
      </c>
    </row>
    <row r="190" ht="15.75" customHeight="1">
      <c r="C190">
        <v>12</v>
      </c>
      <c r="D190" t="str">
        <v>Compare and distinguish 2-dimensional shapes according to features such as sides and corners.</v>
      </c>
      <c r="P190" t="str">
        <f>VLOOKUP(G6,'TERM 1-3 MATHEMATICS'!C16:BK116,21,0)</f>
        <v/>
      </c>
    </row>
    <row r="191" ht="15.75" customHeight="1">
      <c r="C191">
        <v>13</v>
      </c>
      <c r="D191" t="str">
        <v>Compose and decompose triangles, squares, and rectangles.</v>
      </c>
      <c r="P191" t="str">
        <f>VLOOKUP(G6,'TERM 1-3 MATHEMATICS'!C16:BK116,22,0)</f>
        <v/>
      </c>
    </row>
    <row r="192" ht="15.75" customHeight="1">
      <c r="C192">
        <v>14</v>
      </c>
      <c r="D192" t="str">
        <v>Measure the length of an object and the distance between two objects using non-standard units.</v>
      </c>
      <c r="P192" t="str">
        <f>VLOOKUP(G6,'TERM 1-3 MATHEMATICS'!C16:BK116,23,0)</f>
        <v/>
      </c>
    </row>
    <row r="193" ht="15.75" customHeight="1">
      <c r="C193">
        <v>15</v>
      </c>
      <c r="D193" t="str">
        <v>Compare lengths and distances using non-standard units.</v>
      </c>
      <c r="P193" t="str">
        <f>VLOOKUP(G6,'TERM 1-3 MATHEMATICS'!C16:BK116,24,0)</f>
        <v/>
      </c>
    </row>
    <row r="194" ht="15.75" customHeight="1">
      <c r="C194">
        <v>16</v>
      </c>
      <c r="D194" t="str">
        <v>Solve problems involving lengths and distances using non-standard units.</v>
      </c>
      <c r="P194" t="str">
        <f>VLOOKUP(G6,'TERM 1-3 MATHEMATICS'!C16:BK116,25,0)</f>
        <v/>
      </c>
    </row>
    <row r="195" ht="15.75" customHeight="1">
      <c r="C195" t="str">
        <v>Term 2</v>
      </c>
    </row>
    <row r="196" ht="15.75" customHeight="1">
      <c r="C196" t="str">
        <v>Number and Algebra</v>
      </c>
    </row>
    <row r="197" ht="15.75" customHeight="1">
      <c r="C197">
        <v>1</v>
      </c>
      <c r="D197" t="str">
        <v>Order numbers up to 100 from smallest to largest, and vice versa.</v>
      </c>
      <c r="P197" t="str">
        <f>VLOOKUP(G6,'TERM 1-3 MATHEMATICS'!C16:BK116,26,0)</f>
        <v/>
      </c>
    </row>
    <row r="198" ht="15.75" customHeight="1">
      <c r="C198">
        <v>2</v>
      </c>
      <c r="D198" t="str">
        <v>Counts by 2s, 5s and 10s up to 100.</v>
      </c>
      <c r="P198" t="str">
        <f>VLOOKUP(G6,'TERM 1-3 MATHEMATICS'!C16:BK116,27,0)</f>
        <v/>
      </c>
    </row>
    <row r="199" ht="15.75" customHeight="1">
      <c r="C199">
        <v>3</v>
      </c>
      <c r="D199" t="str">
        <v>Determine:</v>
      </c>
    </row>
    <row r="200" ht="15.75" customHeight="1" xml:space="preserve">
      <c r="D200" t="str" xml:space="preserve">
        <v xml:space="preserve">
a. the place value of a digit in a 2-digit number</v>
      </c>
      <c r="P200" t="str">
        <f>VLOOKUP(G6,'TERM 1-3 MATHEMATICS'!C16:BK116,28,0)</f>
        <v/>
      </c>
    </row>
    <row r="201" ht="15.75" customHeight="1">
      <c r="C201">
        <v>4</v>
      </c>
      <c r="D201" t="str">
        <v>b. the value of a digit</v>
      </c>
      <c r="P201" t="str">
        <f>VLOOKUP(G6,'TERM 1-3 MATHEMATICS'!C16:BK116,29,0)</f>
        <v/>
      </c>
    </row>
    <row r="202" ht="15.75" customHeight="1">
      <c r="C202">
        <v>5</v>
      </c>
      <c r="D202" t="str">
        <v>c. the digit of a number, given its place value</v>
      </c>
      <c r="P202" t="str">
        <f>VLOOKUP(G6,'TERM 1-3 MATHEMATICS'!C16:BK116,30,0)</f>
        <v/>
      </c>
    </row>
    <row r="203" ht="15.75" customHeight="1">
      <c r="C203">
        <v>6</v>
      </c>
      <c r="D203" t="str">
        <v>Decompose any 2-digit number into tens and ones.</v>
      </c>
      <c r="P203" t="str">
        <f>VLOOKUP(G6,'TERM 1-3 MATHEMATICS'!C16:BK116,31,0)</f>
        <v/>
      </c>
    </row>
    <row r="204" ht="15.75" customHeight="1">
      <c r="C204">
        <v>7</v>
      </c>
      <c r="D204" t="str">
        <v>Add numbers by expressing addends as tens and ones (expanded form).</v>
      </c>
      <c r="P204" t="str">
        <f>VLOOKUP(G6,'TERM 1-3 MATHEMATICS'!C16:BK116,32,0)</f>
        <v/>
      </c>
    </row>
    <row r="205" ht="28.5" customHeight="1" xml:space="preserve">
      <c r="C205">
        <v>8</v>
      </c>
      <c r="D205" t="str" xml:space="preserve">
        <v xml:space="preserve">Add numbers with sums up to 100 without regrouping, using a variety of concrete and pictorial models for:
a. 2-digit and 1-digit numbers</v>
      </c>
      <c r="P205" t="str">
        <f>VLOOKUP(G6,'TERM 1-3 MATHEMATICS'!C16:BK116,33,0)</f>
        <v/>
      </c>
    </row>
    <row r="206" ht="15.75" customHeight="1">
      <c r="D206" t="str">
        <v>b. 2-digit and 2-digit numbers</v>
      </c>
      <c r="P206" t="str">
        <f>VLOOKUP(G6,'TERM 1-3 MATHEMATICS'!C16:BK116,34,0)</f>
        <v/>
      </c>
    </row>
    <row r="207" ht="15.75" customHeight="1">
      <c r="C207">
        <v>9</v>
      </c>
      <c r="D207" t="str">
        <v>Solve problems (given orally or in pictures) involving addition with sums up to 100 without regrouping.</v>
      </c>
      <c r="P207" t="str">
        <f>VLOOKUP(G6,'TERM 1-3 MATHEMATICS'!C16:BK116,35,0)</f>
        <v/>
      </c>
    </row>
    <row r="208" ht="27.75" customHeight="1">
      <c r="C208">
        <v>10</v>
      </c>
      <c r="D208" t="str">
        <v>Illustrate subtraction involving numbers up to 20 using a variety of concrete and pictorial models and describes subtraction as “taking away.”</v>
      </c>
      <c r="P208" t="str">
        <f>VLOOKUP(G6,'TERM 1-3 MATHEMATICS'!C16:BK116,36,0)</f>
        <v/>
      </c>
    </row>
    <row r="209" ht="15.75" customHeight="1">
      <c r="C209">
        <v>11</v>
      </c>
      <c r="D209" t="str">
        <v>Find the missing number in addition or subtraction sentences involving numbers up to 20.</v>
      </c>
      <c r="P209" t="str">
        <f>VLOOKUP(G6,'TERM 1-3 MATHEMATICS'!C16:BK116,37,0)</f>
        <v/>
      </c>
    </row>
    <row r="210" ht="15.75" customHeight="1">
      <c r="C210">
        <v>12</v>
      </c>
      <c r="D210" t="str">
        <v>Write an equivalent expression to a given addition or subtraction expression (e.g., 2+3 = 1+4; 10-5 = 6-1).</v>
      </c>
      <c r="P210" t="str">
        <f>VLOOKUP(G6,'TERM 1-3 MATHEMATICS'!C16:BK116,38,0)</f>
        <v/>
      </c>
    </row>
    <row r="211" ht="15.75" customHeight="1">
      <c r="C211">
        <v>13</v>
      </c>
      <c r="D211" t="str">
        <v>Solve subtraction problems (given orally or in pictures) where both numbers are less than 20.</v>
      </c>
      <c r="P211" t="str">
        <f>VLOOKUP(G6,'TERM 1-3 MATHEMATICS'!C16:BK116,39,0)</f>
        <v/>
      </c>
    </row>
    <row r="212" ht="26.25" customHeight="1" xml:space="preserve">
      <c r="C212">
        <v>14</v>
      </c>
      <c r="D212" t="str" xml:space="preserve">
        <v xml:space="preserve">Subtract numbers where both numbers are less than 100 using concrete and pictorial models, without regrouping:
a. 2-digit minus 1-digit numbers</v>
      </c>
      <c r="P212" t="str">
        <f>VLOOKUP(G6,'TERM 1-3 MATHEMATICS'!C16:BK116,40,0)</f>
        <v/>
      </c>
    </row>
    <row r="213" ht="15.75" customHeight="1">
      <c r="D213" t="str">
        <v>b. 2-digit minus 2-digit numbers</v>
      </c>
      <c r="P213" t="str">
        <f>VLOOKUP(G6,'TERM 1-3 MATHEMATICS'!C16:BK116,41,0)</f>
        <v/>
      </c>
    </row>
    <row r="214" ht="15.75" customHeight="1">
      <c r="C214">
        <v>15</v>
      </c>
      <c r="D214" t="str">
        <v>Subtract numbers by expressing minuends and subtrahends as tens and ones (expanded form), without regrouping.</v>
      </c>
      <c r="P214" t="str">
        <f>VLOOKUP(G6,'TERM 1-3 MATHEMATICS'!C16:BK116,42,0)</f>
        <v/>
      </c>
    </row>
    <row r="215" ht="15.75" customHeight="1">
      <c r="C215" t="str">
        <v>Data and Probability</v>
      </c>
    </row>
    <row r="216" ht="15.75" customHeight="1">
      <c r="C216">
        <v>16</v>
      </c>
      <c r="D216" t="str">
        <v>Collect data in one variable through a simple interview.</v>
      </c>
      <c r="P216" t="str">
        <f>VLOOKUP(G6,'TERM 1-3 MATHEMATICS'!C16:BK116,43,0)</f>
        <v/>
      </c>
    </row>
    <row r="217" ht="15.75" customHeight="1">
      <c r="C217">
        <v>17</v>
      </c>
      <c r="D217" t="str">
        <v>Present data in a pictograph without a scale.</v>
      </c>
      <c r="P217" t="str">
        <f>VLOOKUP(G6,'TERM 1-3 MATHEMATICS'!C16:BK116,44,0)</f>
        <v/>
      </c>
    </row>
    <row r="218" ht="15.75" customHeight="1">
      <c r="C218">
        <v>18</v>
      </c>
      <c r="D218" t="str">
        <v>Interpret a pictograph without a scale.</v>
      </c>
      <c r="P218" t="str">
        <f>VLOOKUP(G6,'TERM 1-3 MATHEMATICS'!C16:BK116,45,0)</f>
        <v/>
      </c>
    </row>
    <row r="219" ht="15.75" customHeight="1">
      <c r="C219">
        <v>19</v>
      </c>
      <c r="D219" t="str">
        <v>Organize data in a pictograph without a scale into a table.</v>
      </c>
      <c r="P219" t="str">
        <f>VLOOKUP(G6,'TERM 1-3 MATHEMATICS'!C16:BK116,46,0)</f>
        <v/>
      </c>
    </row>
    <row r="220" ht="15.75" customHeight="1">
      <c r="C220" t="str">
        <v>Term 3</v>
      </c>
    </row>
    <row r="221" ht="15.75" customHeight="1">
      <c r="C221" t="str">
        <v>Number and Algebra</v>
      </c>
    </row>
    <row r="222" ht="15.75" customHeight="1">
      <c r="C222">
        <v>1</v>
      </c>
      <c r="D222" t="str">
        <v>Determine the next term/s in a repeating pattern (patterns could use rhythmic properties, visual elements in the arts, …)</v>
      </c>
      <c r="P222" t="str">
        <f>VLOOKUP(G6,'TERM 1-3 MATHEMATICS'!C16:BK116,47,0)</f>
        <v/>
      </c>
    </row>
    <row r="223" ht="15.75" customHeight="1">
      <c r="C223">
        <v>2</v>
      </c>
      <c r="D223" t="str">
        <v>Create repeating patterns using objects, images, or numbers.</v>
      </c>
      <c r="P223" t="str">
        <f>VLOOKUP(G6,'TERM 1-3 MATHEMATICS'!C16:BK116,48,0)</f>
        <v/>
      </c>
    </row>
    <row r="224" ht="15.75" customHeight="1">
      <c r="C224">
        <v>3</v>
      </c>
      <c r="D224" t="str">
        <v>Illustrate 1/2 and 1/4 as parts of a whole.</v>
      </c>
      <c r="P224" t="str">
        <f>VLOOKUP(G6,'TERM 1-3 MATHEMATICS'!C16:BK116,49,0)</f>
        <v/>
      </c>
    </row>
    <row r="225" ht="15.75" customHeight="1">
      <c r="C225">
        <v>4</v>
      </c>
      <c r="D225" t="str">
        <v>Compare 1/2 and 1/4 using models.</v>
      </c>
      <c r="P225" t="str">
        <f>VLOOKUP(G6,'TERM 1-3 MATHEMATICS'!C16:BK116,50,0)</f>
        <v/>
      </c>
    </row>
    <row r="226" ht="15.75" customHeight="1">
      <c r="C226">
        <v>5</v>
      </c>
      <c r="D226" t="str">
        <v>Count halves and quarters.</v>
      </c>
      <c r="P226" t="str">
        <f>VLOOKUP(G6,'TERM 1-3 MATHEMATICS'!C16:BK116,51,0)</f>
        <v/>
      </c>
    </row>
    <row r="227" ht="15.75" customHeight="1">
      <c r="C227">
        <v>6</v>
      </c>
      <c r="D227" t="str">
        <v>Recognize coins (excluding centavo coins) and bills up to ₱100 and their notations.</v>
      </c>
      <c r="P227" t="str">
        <f>VLOOKUP(G6,'TERM 1-3 MATHEMATICS'!C16:BK116,52,0)</f>
        <v/>
      </c>
    </row>
    <row r="228" ht="15.75" customHeight="1">
      <c r="C228">
        <v>7</v>
      </c>
      <c r="D228" t="str">
        <v>Determine the value of a number of bills and/or a number of coins (excluding centavo coins) up to ₱100.</v>
      </c>
      <c r="P228" t="str">
        <f>VLOOKUP(G6,'TERM 1-3 MATHEMATICS'!C16:BK116,53,0)</f>
        <v/>
      </c>
    </row>
    <row r="229" ht="15.75" customHeight="1">
      <c r="C229">
        <v>8</v>
      </c>
      <c r="D229" t="str">
        <v>Compare different denominations of peso coins (excluding centavo coins) and bills up to ₱100.</v>
      </c>
      <c r="P229" t="str">
        <f>VLOOKUP(G6,'TERM 1-3 MATHEMATICS'!C16:BK116,54,0)</f>
        <v/>
      </c>
    </row>
    <row r="230" ht="27" customHeight="1">
      <c r="C230">
        <v>9</v>
      </c>
      <c r="D230" t="str">
        <v>Solve 1-step problems (given orally or in pictures) involving addition of money where the sum is up to ₱100, or subtraction of money where both amounts are less than ₱100.</v>
      </c>
      <c r="P230" t="str">
        <f>VLOOKUP(G6,'TERM 1-3 MATHEMATICS'!C16:BK116,55,0)</f>
        <v/>
      </c>
    </row>
    <row r="231" ht="15.75" customHeight="1">
      <c r="C231" t="str">
        <v>Measurement and Geometry</v>
      </c>
    </row>
    <row r="232" ht="24" customHeight="1">
      <c r="C232">
        <v>10</v>
      </c>
      <c r="D232" t="str">
        <v>Identify the position of objects moved in half turn or in quarter turn, in clockwise or in counter-clockwise direction, given an initial facing direction.</v>
      </c>
      <c r="P232" t="str">
        <f>VLOOKUP(G6,'TERM 1-3 MATHEMATICS'!C16:BK116,56,0)</f>
        <v/>
      </c>
    </row>
    <row r="233" ht="15.75" customHeight="1">
      <c r="C233">
        <v>11</v>
      </c>
      <c r="D233" t="str">
        <v>Read and write time by the hour, half hour, and quarter hour using an analog clock.</v>
      </c>
      <c r="P233" t="str">
        <f>VLOOKUP(G6,'TERM 1-3 MATHEMATICS'!C16:BK116,57,0)</f>
        <v/>
      </c>
    </row>
    <row r="234" ht="15.75" customHeight="1">
      <c r="C234">
        <v>12</v>
      </c>
      <c r="D234" t="str">
        <v>Give the days of the week and months of the year in the correct order.</v>
      </c>
      <c r="P234" t="str">
        <f>VLOOKUP(G6,'TERM 1-3 MATHEMATICS'!C16:BK116,58,0)</f>
        <v/>
      </c>
    </row>
    <row r="235" ht="15.75" customHeight="1">
      <c r="C235">
        <v>13</v>
      </c>
      <c r="D235" t="str">
        <v>Determine the day and month of the year using a calendar.</v>
      </c>
      <c r="P235" t="str">
        <f>VLOOKUP(G6,'TERM 1-3 MATHEMATICS'!C16:BK116,59,0)</f>
        <v/>
      </c>
    </row>
    <row r="236" ht="15.75" customHeight="1">
      <c r="C236">
        <v>14</v>
      </c>
      <c r="D236" t="str">
        <v>Solve problems involving time (hour, half hour, quarter hour, days in a week, and months in a year).</v>
      </c>
      <c r="P236" t="str">
        <f>VLOOKUP(G6,'TERM 1-3 MATHEMATICS'!C16:BK116,60,0)</f>
        <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c r="C248" t="str">
        <v>PERFORMANCE AND COMPETENCY EVALUATION (PACE) FORM</v>
      </c>
    </row>
    <row r="249" ht="15.75" customHeight="1"/>
    <row r="250" ht="15.75" customHeight="1">
      <c r="C250" t="str">
        <v>LRN:</v>
      </c>
      <c r="D250" s="1">
        <f>VLOOKUP(G6,'TERM 1 SUMMARY'!C14:S114,4,0)</f>
        <v>1234566776</v>
      </c>
      <c r="F250" t="str">
        <v>Name:</v>
      </c>
      <c r="G250" t="str">
        <f>VLOOKUP(G6,'TERM 1 SUMMARY'!C14:S114,1,0)</f>
        <v>sample</v>
      </c>
      <c r="M250" t="str">
        <v>Section:</v>
      </c>
      <c r="N250" t="str">
        <f>IF('INPUT DATA'!F28="","",'INPUT DATA'!F28)</f>
        <v/>
      </c>
    </row>
    <row r="251" ht="15.75" customHeight="1"/>
    <row r="252" ht="15.75" customHeight="1">
      <c r="C252" t="str">
        <v>GOOD MANNERS AND RIGHT CONDUCT (GMRC)</v>
      </c>
    </row>
    <row r="253" ht="15.75" customHeight="1"/>
    <row r="254" ht="15.75" customHeight="1">
      <c r="C254" t="str">
        <v>No.</v>
      </c>
      <c r="D254" t="str">
        <v>Nililinang na Pagpapahalaga</v>
      </c>
      <c r="G254" t="str">
        <v>Performance Standard</v>
      </c>
      <c r="P254" t="str">
        <v>Rating</v>
      </c>
    </row>
    <row r="255" ht="15.75" customHeight="1">
      <c r="C255" t="str">
        <v>Term 1</v>
      </c>
    </row>
    <row r="256" ht="27.75" customHeight="1">
      <c r="C256">
        <v>1</v>
      </c>
      <c r="D256" t="str">
        <v>Tiwala sa Sarili (Self-Confidence)</v>
      </c>
      <c r="G256" t="str">
        <v>Naipakikita ang tiwala sa sarili sa pamamagitan ng paggamit ng mga batayang impormasyon sa mga angkop na sitwasyon.</v>
      </c>
      <c r="P256" t="str">
        <f>VLOOKUP(G6,'TERM 1-3 GMRC'!C15:BK115,9,0)</f>
        <v/>
      </c>
    </row>
    <row r="257" ht="15.75" customHeight="1">
      <c r="C257">
        <v>2</v>
      </c>
      <c r="D257" t="str">
        <v>Pagiging Totoo (Sincerity)</v>
      </c>
      <c r="G257" t="str">
        <v>Naipapakita ang pagiging totoo sa pamamagitan ng mabuting pakikipag-ugnayan sa kapwa.</v>
      </c>
      <c r="P257" t="str">
        <f>VLOOKUP(G6,'TERM 1-3 GMRC'!C15:BK115,10,0)</f>
        <v/>
      </c>
    </row>
    <row r="258" ht="27" customHeight="1">
      <c r="C258">
        <v>3</v>
      </c>
      <c r="D258" t="str">
        <v>Tiyaga (Perseverance)</v>
      </c>
      <c r="G258" t="str">
        <v>Naipakikita ang pagiging matiyaga sa pamamagitan ng palagiang pagtatabi ng mga naipong pera sa alkansiya o mga gamit sa lagayan</v>
      </c>
      <c r="P258" t="str">
        <f>VLOOKUP(G6,'TERM 1-3 GMRC'!C15:BK115,11,0)</f>
        <v/>
      </c>
    </row>
    <row r="259" ht="28.5" customHeight="1">
      <c r="C259">
        <v>4</v>
      </c>
      <c r="D259" t="str">
        <v>Madasalin (Prayerful)</v>
      </c>
      <c r="G259" t="str">
        <v>Naipakikita ang pagiging madasalin sa pamamagitan ng wastong kilos at salita sa pananalangin</v>
      </c>
      <c r="P259" t="str">
        <f>VLOOKUP(G6,'TERM 1-3 GMRC'!C15:BK115,12,0)</f>
        <v/>
      </c>
    </row>
    <row r="260" ht="28.5" customHeight="1">
      <c r="C260">
        <v>5</v>
      </c>
      <c r="D260" t="str">
        <v>Mapagpasalamat (Gratitude)</v>
      </c>
      <c r="G260" t="str">
        <v>Naipakikita ang pagiging mapagpasalamat sa pamamagitan ng pag-iingat ng mga yamang mula sa kapaligiran</v>
      </c>
      <c r="P260" t="str">
        <f>VLOOKUP(G6,'TERM 1-3 GMRC'!C15:BK115,13,0)</f>
        <v/>
      </c>
    </row>
    <row r="261" ht="28.5" customHeight="1">
      <c r="C261">
        <v>6</v>
      </c>
      <c r="D261" t="str">
        <v>Magalang (Respectful)</v>
      </c>
      <c r="G261" t="str">
        <v>Naipakikita ang pagiging magalang sa pamamagitan ng mga angkop na kilos na nagbibigay-halaga sa mga karapatang tinatamasa bilang bata</v>
      </c>
      <c r="P261" t="str">
        <f>VLOOKUP(G6,'TERM 1-3 GMRC'!C15:BK115,14,0)</f>
        <v/>
      </c>
    </row>
    <row r="262" ht="28.5" customHeight="1">
      <c r="C262">
        <v>7</v>
      </c>
      <c r="D262" t="str">
        <v>Kalinisan (Cleanliness)</v>
      </c>
      <c r="G262" t="str">
        <v>Naipakikita ang kalinisan sa pamamagitan ng palagiang pagsunod sa mga alituntunin sa paglilinis ng katawan ayon sa gabay ng pamilya, tagapangalaga, o nakatatanda</v>
      </c>
      <c r="P262" t="str">
        <f>VLOOKUP(G6,'TERM 1-3 GMRC'!C15:BK115,15,0)</f>
        <v/>
      </c>
    </row>
    <row r="263" ht="15.75" customHeight="1">
      <c r="C263" t="str">
        <v>Term 2</v>
      </c>
    </row>
    <row r="264" ht="31.5" customHeight="1">
      <c r="C264">
        <v>1</v>
      </c>
      <c r="D264" t="str">
        <v>Magalang (Respectful)</v>
      </c>
      <c r="G264" t="str">
        <v>Naipakikita ang pagiging magalang sa pamamagitan ng wastong pagtugon sa mensahe ng kapwa</v>
      </c>
      <c r="P264" t="str">
        <f>VLOOKUP(G6,'TERM 1-3 GMRC'!C15:BK116,16,0)</f>
        <v/>
      </c>
    </row>
    <row r="265" ht="31.5" customHeight="1">
      <c r="C265">
        <v>2</v>
      </c>
      <c r="D265" t="str">
        <v>Responsable (Responsible)</v>
      </c>
      <c r="G265" t="str">
        <v>Naipakikita ang pagiging responsable sa pamamagitan ng pakikiisa sa mga munting gawain sa pamayanan ayon sa sariling kakayahan</v>
      </c>
      <c r="P265" t="str">
        <f>VLOOKUP(G6,'TERM 1-3 GMRC'!C15:BK115,17,0)</f>
        <v/>
      </c>
    </row>
    <row r="266" ht="31.5" customHeight="1">
      <c r="C266">
        <v>3</v>
      </c>
      <c r="D266" t="str">
        <v>Matulungin (Helpful)</v>
      </c>
      <c r="G266" t="str">
        <v>Naipakikita ang pagiging matulungin sa pamamagitan ng pagtulong sa mga gawain ng pamilya sa tahanan ayon sa kakayahan</v>
      </c>
      <c r="P266" t="str">
        <f>VLOOKUP(G6,'TERM 1-3 GMRC'!C15:BK115,18,0)</f>
        <v/>
      </c>
    </row>
    <row r="267" ht="41.25" customHeight="1">
      <c r="C267">
        <v>4</v>
      </c>
      <c r="D267" t="str">
        <v>Matulungin (Helpful)</v>
      </c>
      <c r="G267" t="str">
        <v>Naipakikita ang pagiging matulungin sa nakatatanda sa pamamagitan ng mga gawaing makatutulong at makapagbibigay-ginhawa sa kanila nang may pagsasaalang-alang sa ligtas na paraan</v>
      </c>
      <c r="P267" t="str">
        <f>VLOOKUP(G6,'TERM 1-3 GMRC'!C15:BK115,19,0)</f>
        <v/>
      </c>
    </row>
    <row r="268" ht="31.5" customHeight="1">
      <c r="C268">
        <v>5</v>
      </c>
      <c r="D268" t="str">
        <v>Madasalin (Prayerful)</v>
      </c>
      <c r="G268" t="str">
        <v>Nakapagsasanay sa pagiging madasalin sa pamamagitan ng pakikilahok sa pananalangin ng pamilya</v>
      </c>
      <c r="P268" t="str">
        <f>VLOOKUP(G6,'TERM 1-3 GMRC'!C15:BK115,20,0)</f>
        <v/>
      </c>
    </row>
    <row r="269" ht="31.5" customHeight="1">
      <c r="C269">
        <v>6</v>
      </c>
      <c r="D269" t="str">
        <v>Kalinisan (Cleanliness)</v>
      </c>
      <c r="G269" t="str">
        <v>Naipakikita ang kalinisan sa pamamamagitan ng pakikibahagi sa mga gawain ng pangangalaga sa kapaligiran</v>
      </c>
      <c r="P269" t="str">
        <f>VLOOKUP(G6,'TERM 1-3 GMRC'!C15:BK115,21,0)</f>
        <v/>
      </c>
    </row>
    <row r="270" ht="31.5" customHeight="1">
      <c r="C270">
        <v>7</v>
      </c>
      <c r="D270" t="str">
        <v>Masunurin (Obedient)</v>
      </c>
      <c r="G270" t="str">
        <v>Naipakikita ang pagiging masunurin sa pamamagitan ng pagtalima sa mga mabuting gawi ng pamilyang Pilipino</v>
      </c>
      <c r="P270" t="str">
        <f>VLOOKUP(G6,'TERM 1-3 GMRC'!C15:BK115,22,0)</f>
        <v/>
      </c>
    </row>
    <row r="271" ht="31.5" customHeight="1">
      <c r="C271">
        <v>8</v>
      </c>
      <c r="D271" t="str">
        <v>Tiwala sa Sarili (Self-Confidence)</v>
      </c>
      <c r="G271" t="str">
        <v>Naipakikita ang tiwala sa sarili sa pamamagitan ng pagsasagawa ng mga gawain na nakabubuti sa sarili at sa kapwa bilang bahagi ng tagubilin ng pamilya</v>
      </c>
      <c r="P271" t="str">
        <f>VLOOKUP(G6,'TERM 1-3 GMRC'!C15:BK115,23,0)</f>
        <v/>
      </c>
    </row>
    <row r="272" ht="31.5" customHeight="1">
      <c r="C272">
        <v>9</v>
      </c>
      <c r="D272" t="str">
        <v>Mapagbigay (Generosity)</v>
      </c>
      <c r="G272" t="str">
        <v>Naipakikita ang pagiging mapagbigay sa pamamagitan ng kusang-loob na pagbabahagi ng anumang mayroon siya</v>
      </c>
      <c r="P272" t="str">
        <f>VLOOKUP(G6,'TERM 1-3 GMRC'!C15:BK115,24,0)</f>
        <v/>
      </c>
    </row>
    <row r="273" ht="15.75" customHeight="1">
      <c r="C273" t="str">
        <v>Term 3</v>
      </c>
    </row>
    <row r="274" ht="31.5" customHeight="1">
      <c r="C274">
        <v>1</v>
      </c>
      <c r="D274" t="str">
        <v>Magalang (Respectful)</v>
      </c>
      <c r="G274" t="str">
        <v>Naipakikita ang pagiging magalang sa pamamagitan ng pagtalima sa mga tagubilin at alituntunin ng pook- dalanginan</v>
      </c>
      <c r="P274" t="str">
        <f>VLOOKUP(G6,'TERM 1-3 GMRC'!C15:BK115,25,0)</f>
        <v/>
      </c>
    </row>
    <row r="275" ht="31.5" customHeight="1">
      <c r="C275">
        <v>2</v>
      </c>
      <c r="D275" t="str">
        <v>Kalinisan (Cleanliness)</v>
      </c>
      <c r="G275" t="str">
        <v>Naipakikita ang kalinisan sa pamamagitan ng palagiang pagpapaalala sa kapwa-bata ng wastong pagpapanatili ng kaayusan at kalinisan ng kapaligiran</v>
      </c>
      <c r="P275" t="str">
        <f>VLOOKUP(G6,'TERM 1-3 GMRC'!C15:BK115,26,0)</f>
        <v/>
      </c>
    </row>
    <row r="276" ht="31.5" customHeight="1">
      <c r="C276">
        <v>3</v>
      </c>
      <c r="D276" t="str">
        <v>Mapagmalasakit (Compassion)</v>
      </c>
      <c r="G276" t="str">
        <v>Naipakikita ang pagiging mapagbigay sa pamamagitan ng kusang-loob na pagbabahagi ng anumang mayroon siya</v>
      </c>
      <c r="P276" t="str">
        <f>VLOOKUP(G6,'TERM 1-3 GMRC'!C15:BK115,27,0)</f>
        <v/>
      </c>
    </row>
    <row r="277" ht="31.5" customHeight="1">
      <c r="C277">
        <v>4</v>
      </c>
      <c r="D277" t="str">
        <v>Mapagbigay (Generosity)</v>
      </c>
      <c r="G277" t="str">
        <v>Naipakikita ang pagiging mapagbigay sa pamamagitan ng kusang-loob na pagbabahagi ng anumang mayroon siya</v>
      </c>
      <c r="P277" t="str">
        <f>VLOOKUP(G6,'TERM 1-3 GMRC'!C15:BK115,28,0)</f>
        <v/>
      </c>
    </row>
    <row r="278" ht="31.5" customHeight="1" xml:space="preserve">
      <c r="C278">
        <v>5</v>
      </c>
      <c r="D278" t="str" xml:space="preserve">
        <v xml:space="preserve">Mabuting Mamamayan
(Good Citizenship)</v>
      </c>
      <c r="G278" t="str">
        <v>Nakapagsasanay ng pagiging mabuting mamamayan sa pamamagitan ng kusang-loob na pagtulong sa pamilya sa mga gawaing pampamayanan</v>
      </c>
      <c r="P278" t="str">
        <f>VLOOKUP(G6,'TERM 1-3 GMRC'!C15:BK115,29,0)</f>
        <v/>
      </c>
    </row>
    <row r="279" ht="31.5" customHeight="1">
      <c r="C279">
        <v>6</v>
      </c>
      <c r="D279" t="str">
        <v>Magalang (Respectful)</v>
      </c>
      <c r="G279" t="str">
        <v>Nakapagsasanay sa pagiging magalang sa pamamagitan ng angkop na kilos sa iba’t ibang gawaing panrelihiyon o paniniwala sa pamayanan</v>
      </c>
      <c r="P279" t="str">
        <f>VLOOKUP(G6,'TERM 1-3 GMRC'!C15:BK115,30,0)</f>
        <v/>
      </c>
    </row>
    <row r="280" ht="31.5" customHeight="1">
      <c r="C280">
        <v>7</v>
      </c>
      <c r="D280" t="str">
        <v>Mapagmalasakit (Compassion)</v>
      </c>
      <c r="G280" t="str">
        <v>Naipakikita ang pagiging mapagmalasakit sa pamamagitan ng panghihikayat sa kapwa na makiisa sa mga simpleng gawain ng pangangalaga ng kapaligiran</v>
      </c>
      <c r="P280" t="str">
        <f>VLOOKUP(G6,'TERM 1-3 GMRC'!C15:BK115,31,0)</f>
        <v/>
      </c>
    </row>
    <row r="281" ht="31.5" customHeight="1" xml:space="preserve">
      <c r="C281">
        <v>8</v>
      </c>
      <c r="D281" t="str" xml:space="preserve">
        <v xml:space="preserve">Pagmamahal sa Bayan
(Love of Country)</v>
      </c>
      <c r="G281" t="str">
        <v>Naipakikita ang pagiging makabansa sa pamamagitan ng palagiang pagsunod sa mga panuntunan para sa mga sagisag ng bayan</v>
      </c>
      <c r="P281" t="str">
        <f>VLOOKUP(G6,'TERM 1-3 GMRC'!C15:BK115,32,0)</f>
        <v/>
      </c>
    </row>
    <row r="282" ht="15.75" customHeight="1"/>
    <row r="283" ht="15.75" customHeight="1"/>
    <row r="284" ht="15.75" customHeight="1"/>
    <row r="285" ht="15.75" customHeight="1"/>
    <row r="286" ht="15.75" customHeight="1">
      <c r="C286" t="str">
        <v>PERFORMANCE AND COMPETENCY EVALUATION (PACE) FORM</v>
      </c>
    </row>
    <row r="287" ht="15.75" customHeight="1"/>
    <row r="288" ht="15.75" customHeight="1">
      <c r="C288" t="str">
        <v>LRN:</v>
      </c>
      <c r="D288" s="1">
        <f>VLOOKUP(G6,'TERM 1 SUMMARY'!C14:S114,4,0)</f>
        <v>1234566776</v>
      </c>
      <c r="F288" t="str">
        <v>Name:</v>
      </c>
      <c r="G288" t="str">
        <f>VLOOKUP(G6,'TERM 1 SUMMARY'!C14:S114,1,0)</f>
        <v>sample</v>
      </c>
      <c r="M288" t="str">
        <v>Section:</v>
      </c>
      <c r="N288" t="str">
        <f>IF('INPUT DATA'!F28="","",'INPUT DATA'!F28)</f>
        <v/>
      </c>
    </row>
    <row r="289" ht="15.75" customHeight="1"/>
    <row r="290" ht="15.75" customHeight="1">
      <c r="C290" t="str">
        <v>MAKABANSA</v>
      </c>
    </row>
    <row r="291"/>
    <row r="292" ht="15.75" customHeight="1">
      <c r="C292" t="str">
        <v>No.</v>
      </c>
      <c r="D292" t="str">
        <v>Learning Competencies</v>
      </c>
      <c r="P292" t="str">
        <v>Rating</v>
      </c>
    </row>
    <row r="293" ht="15.75" customHeight="1">
      <c r="C293" t="str">
        <v>Term 1</v>
      </c>
    </row>
    <row r="294" ht="15.75" customHeight="1">
      <c r="C294">
        <v>1</v>
      </c>
      <c r="D294" t="str">
        <v>Nailalarawan na ang bawat tao ay may iba't-ibang:</v>
      </c>
    </row>
    <row r="295" ht="15.75" customHeight="1">
      <c r="D295" t="str">
        <v>a. Katangiang Pisikal</v>
      </c>
      <c r="P295" t="str">
        <f>VLOOKUP(G6,'G1 PACE FORM MAKABANSA'!C15:BJ115,9,0)</f>
        <v/>
      </c>
    </row>
    <row r="296" ht="15.75" customHeight="1">
      <c r="D296" t="str">
        <v>b. Pangangailangan</v>
      </c>
      <c r="P296" t="str">
        <f>VLOOKUP(G6,'G1 PACE FORM MAKABANSA'!C15:BJ115,10,0)</f>
        <v/>
      </c>
    </row>
    <row r="297" ht="15.75" customHeight="1">
      <c r="C297">
        <v>2</v>
      </c>
      <c r="D297" t="str">
        <v>Naipaliliwanag ang karapatan at tungkulin ng bawat bata.</v>
      </c>
      <c r="P297" t="str">
        <f>VLOOKUP(G6,'G1 PACE FORM MAKABANSA'!C15:BJ115,11,0)</f>
        <v/>
      </c>
    </row>
    <row r="298" ht="15.75" customHeight="1">
      <c r="C298">
        <v>3</v>
      </c>
      <c r="D298" t="str">
        <v>Napahahalagahan ang indibidwalidad ng bawat tao.</v>
      </c>
      <c r="P298" t="str">
        <f>VLOOKUP(G6,'G1 PACE FORM MAKABANSA'!C15:BJ115,12,0)</f>
        <v/>
      </c>
    </row>
    <row r="299" ht="15.75" customHeight="1">
      <c r="C299" t="str">
        <v>Term 2</v>
      </c>
    </row>
    <row r="300" ht="15.75" customHeight="1">
      <c r="C300">
        <v>1</v>
      </c>
      <c r="D300" t="str">
        <v>Naipaliwanag ang konsepto ng pamilya batay sa bumubuo nito tulad ng two-parent, solo parents, extended family, at iba pa.</v>
      </c>
      <c r="P300" t="str">
        <f>VLOOKUP(G6,'G1 PACE FORM MAKABANSA'!C15:BJ115,13,0)</f>
        <v/>
      </c>
    </row>
    <row r="301" ht="15.75" customHeight="1">
      <c r="C301">
        <v>2</v>
      </c>
      <c r="D301" t="str">
        <v>Naipaliliwanag ang papel at tungkulin ng mga kasapi ng pamilya.</v>
      </c>
      <c r="P301" t="str">
        <f>VLOOKUP(G6,'G1 PACE FORM MAKABANSA'!C15:BJ115,14,0)</f>
        <v/>
      </c>
    </row>
    <row r="302" ht="15.75" customHeight="1">
      <c r="C302">
        <v>3</v>
      </c>
      <c r="D302" t="str">
        <v>Napahahalagahan ang papel at tungkulin ng mga kasapi ng pamilya.</v>
      </c>
      <c r="P302" t="str">
        <f>VLOOKUP(G6,'G1 PACE FORM MAKABANSA'!C15:BJ115,15,0)</f>
        <v/>
      </c>
    </row>
    <row r="303" ht="15.75" customHeight="1">
      <c r="C303" t="str">
        <v>Term 3</v>
      </c>
    </row>
    <row r="304" ht="15.75" customHeight="1">
      <c r="C304">
        <v>1</v>
      </c>
      <c r="D304" t="str">
        <v>Nailalahad ang mga batayang impormasyon tulad ng pangalan, pinagmulan, laki at lawak, kinaroroonan, at kwento ng sariling paaralan.</v>
      </c>
      <c r="P304" t="str">
        <f>VLOOKUP(G6,'G1 PACE FORM MAKABANSA'!C15:BJ115,16,0)</f>
        <v/>
      </c>
    </row>
    <row r="305" ht="15.75" customHeight="1">
      <c r="C305">
        <v>2</v>
      </c>
      <c r="D305" t="str">
        <v>Naipaliliwanag ang tungkulin ng mga taong bumubuo sa paaralan tulad ng punong-guro, guro, doctor, nars, dyanitor, mag-aaral at iba pa.</v>
      </c>
      <c r="P305" t="str">
        <f>VLOOKUP(G6,'G1 PACE FORM MAKABANSA'!C15:BJ115,17,0)</f>
        <v/>
      </c>
    </row>
    <row r="306" ht="15.75" customHeight="1">
      <c r="C306">
        <v>3</v>
      </c>
      <c r="D306" t="str">
        <v>Natutukoy ang kahalagahan ng mga palatandaan at estruktura mula sa tahanan patungo sa paaralan.</v>
      </c>
      <c r="P306" t="str">
        <f>VLOOKUP(G6,'G1 PACE FORM MAKABANSA'!C15:BJ115,18,0)</f>
        <v/>
      </c>
    </row>
    <row r="307" ht="15.75" customHeight="1">
      <c r="C307">
        <v>4</v>
      </c>
      <c r="D307" t="str">
        <v>Napahahalagahan ang sariling paaralan bilang bahagi ng pamayanan.</v>
      </c>
      <c r="P307" t="str">
        <f>VLOOKUP(G6,'G1 PACE FORM MAKABANSA'!C15:BJ115,19,0)</f>
        <v/>
      </c>
    </row>
    <row r="308" ht="15.75" customHeight="1">
      <c r="C308">
        <v>5</v>
      </c>
      <c r="D308" t="str">
        <v>Natutukoy ang iba pang kasapi ng pamayanan na umaagapay sa pamilya at paaralan.</v>
      </c>
      <c r="P308" t="str">
        <f>VLOOKUP(G6,'G1 PACE FORM MAKABANSA'!C15:BJ115,20,0)</f>
        <v/>
      </c>
    </row>
    <row r="309" ht="15.75" customHeight="1">
      <c r="C309">
        <v>6</v>
      </c>
      <c r="D309" t="str">
        <v>Naipaliliwanag ang papel ng mga kasapi ng kinabibilangang pamayanan.</v>
      </c>
      <c r="P309" t="str">
        <f>VLOOKUP(G6,'G1 PACE FORM MAKABANSA'!C15:BJ115,21,0)</f>
        <v/>
      </c>
    </row>
    <row r="310" ht="15.75" customHeight="1">
      <c r="C310">
        <v>7</v>
      </c>
      <c r="D310" t="str">
        <v>Napahahalagahan ang papel ng mga kasapi ng kinabibilangang pamayanan.</v>
      </c>
      <c r="P310" t="str">
        <f>VLOOKUP(G6,'G1 PACE FORM MAKABANSA'!C15:BJ115,22,0)</f>
        <v/>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3">
    <mergeCell ref="L38:O40"/>
    <mergeCell ref="L41:O43"/>
    <mergeCell ref="K44:K50"/>
    <mergeCell ref="L44:O44"/>
    <mergeCell ref="L45:O47"/>
    <mergeCell ref="L48:O50"/>
    <mergeCell ref="K16:K17"/>
    <mergeCell ref="L16:O17"/>
    <mergeCell ref="K18:R18"/>
    <mergeCell ref="L19:O21"/>
    <mergeCell ref="K22:K43"/>
    <mergeCell ref="L22:O22"/>
    <mergeCell ref="L23:O25"/>
    <mergeCell ref="D50:F53"/>
    <mergeCell ref="K53:K58"/>
    <mergeCell ref="D54:F57"/>
    <mergeCell ref="C39:C41"/>
    <mergeCell ref="D39:F41"/>
    <mergeCell ref="C42:C44"/>
    <mergeCell ref="D42:F44"/>
    <mergeCell ref="C45:I45"/>
    <mergeCell ref="C46:C48"/>
    <mergeCell ref="C49:C57"/>
    <mergeCell ref="D64:F67"/>
    <mergeCell ref="C68:I68"/>
    <mergeCell ref="C64:C67"/>
    <mergeCell ref="C69:C71"/>
    <mergeCell ref="C58:C60"/>
    <mergeCell ref="D58:F60"/>
    <mergeCell ref="K59:K60"/>
    <mergeCell ref="C61:C63"/>
    <mergeCell ref="D61:F63"/>
    <mergeCell ref="K61:K67"/>
    <mergeCell ref="K68:K69"/>
    <mergeCell ref="D69:F71"/>
    <mergeCell ref="D46:F48"/>
    <mergeCell ref="D49:F49"/>
    <mergeCell ref="K51:R51"/>
    <mergeCell ref="L52:O52"/>
    <mergeCell ref="L53:O54"/>
    <mergeCell ref="L55:O56"/>
    <mergeCell ref="L57:O58"/>
    <mergeCell ref="L59:O60"/>
    <mergeCell ref="L61:O61"/>
    <mergeCell ref="L62:O63"/>
    <mergeCell ref="L64:O65"/>
    <mergeCell ref="L66:O67"/>
    <mergeCell ref="L68:O69"/>
    <mergeCell ref="K71:R73"/>
    <mergeCell ref="C4:R4"/>
    <mergeCell ref="D6:E6"/>
    <mergeCell ref="G6:L6"/>
    <mergeCell ref="N6:O6"/>
    <mergeCell ref="C8:R12"/>
    <mergeCell ref="C14:R14"/>
    <mergeCell ref="C16:C17"/>
    <mergeCell ref="P16:R16"/>
    <mergeCell ref="D16:F17"/>
    <mergeCell ref="G16:I16"/>
    <mergeCell ref="C18:I18"/>
    <mergeCell ref="C19:C20"/>
    <mergeCell ref="D19:F20"/>
    <mergeCell ref="K19:K21"/>
    <mergeCell ref="D21:F22"/>
    <mergeCell ref="L26:O28"/>
    <mergeCell ref="L29:O31"/>
    <mergeCell ref="C21:C22"/>
    <mergeCell ref="C23:C24"/>
    <mergeCell ref="D23:F24"/>
    <mergeCell ref="C25:C26"/>
    <mergeCell ref="D25:F26"/>
    <mergeCell ref="D27:F28"/>
    <mergeCell ref="C29:I29"/>
    <mergeCell ref="L32:O34"/>
    <mergeCell ref="L35:O37"/>
    <mergeCell ref="C27:C28"/>
    <mergeCell ref="C30:C32"/>
    <mergeCell ref="D30:F32"/>
    <mergeCell ref="C33:C35"/>
    <mergeCell ref="D33:F35"/>
    <mergeCell ref="C36:C38"/>
    <mergeCell ref="D36:F38"/>
    <mergeCell ref="C72:C74"/>
    <mergeCell ref="D72:F74"/>
    <mergeCell ref="L74:R74"/>
    <mergeCell ref="C75:C77"/>
    <mergeCell ref="D75:F77"/>
    <mergeCell ref="N75:N77"/>
    <mergeCell ref="O75:R77"/>
    <mergeCell ref="D118:F119"/>
    <mergeCell ref="D120:F121"/>
    <mergeCell ref="D106:F106"/>
    <mergeCell ref="D107:F108"/>
    <mergeCell ref="D109:F110"/>
    <mergeCell ref="D111:F111"/>
    <mergeCell ref="D112:F113"/>
    <mergeCell ref="D114:F115"/>
    <mergeCell ref="D116:F117"/>
    <mergeCell ref="L124:O125"/>
    <mergeCell ref="L126:O127"/>
    <mergeCell ref="L128:O129"/>
    <mergeCell ref="L118:O118"/>
    <mergeCell ref="L119:O120"/>
    <mergeCell ref="L121:O121"/>
    <mergeCell ref="D122:F123"/>
    <mergeCell ref="L122:O123"/>
    <mergeCell ref="D124:F124"/>
    <mergeCell ref="D125:F126"/>
    <mergeCell ref="L142:O142"/>
    <mergeCell ref="L143:O144"/>
    <mergeCell ref="D135:F136"/>
    <mergeCell ref="D137:F138"/>
    <mergeCell ref="L138:O139"/>
    <mergeCell ref="D139:F140"/>
    <mergeCell ref="L140:O141"/>
    <mergeCell ref="D141:F141"/>
    <mergeCell ref="D142:F143"/>
    <mergeCell ref="D213:O213"/>
    <mergeCell ref="D214:O214"/>
    <mergeCell ref="P214:R214"/>
    <mergeCell ref="C215:R215"/>
    <mergeCell ref="D216:O216"/>
    <mergeCell ref="P216:R216"/>
    <mergeCell ref="P217:R217"/>
    <mergeCell ref="D217:O217"/>
    <mergeCell ref="D218:O218"/>
    <mergeCell ref="P218:R218"/>
    <mergeCell ref="D219:O219"/>
    <mergeCell ref="P219:R219"/>
    <mergeCell ref="C220:R220"/>
    <mergeCell ref="C221:R221"/>
    <mergeCell ref="D222:O222"/>
    <mergeCell ref="P222:R222"/>
    <mergeCell ref="D223:O223"/>
    <mergeCell ref="P223:R223"/>
    <mergeCell ref="D224:O224"/>
    <mergeCell ref="P224:R224"/>
    <mergeCell ref="P225:R225"/>
    <mergeCell ref="D225:O225"/>
    <mergeCell ref="D226:O226"/>
    <mergeCell ref="P226:R226"/>
    <mergeCell ref="D227:O227"/>
    <mergeCell ref="P227:R227"/>
    <mergeCell ref="D228:O228"/>
    <mergeCell ref="P228:R228"/>
    <mergeCell ref="D193:O193"/>
    <mergeCell ref="P193:R193"/>
    <mergeCell ref="D194:O194"/>
    <mergeCell ref="P194:R194"/>
    <mergeCell ref="C195:R195"/>
    <mergeCell ref="C196:R196"/>
    <mergeCell ref="P197:R197"/>
    <mergeCell ref="D197:O197"/>
    <mergeCell ref="D198:O198"/>
    <mergeCell ref="P198:R198"/>
    <mergeCell ref="C199:C200"/>
    <mergeCell ref="D199:O199"/>
    <mergeCell ref="P199:R199"/>
    <mergeCell ref="P200:R200"/>
    <mergeCell ref="D200:O200"/>
    <mergeCell ref="D201:O201"/>
    <mergeCell ref="P201:R201"/>
    <mergeCell ref="D202:O202"/>
    <mergeCell ref="P202:R202"/>
    <mergeCell ref="D203:O203"/>
    <mergeCell ref="P203:R203"/>
    <mergeCell ref="D204:O204"/>
    <mergeCell ref="P204:R204"/>
    <mergeCell ref="C205:C206"/>
    <mergeCell ref="D205:O205"/>
    <mergeCell ref="P205:R205"/>
    <mergeCell ref="D206:O206"/>
    <mergeCell ref="P206:R206"/>
    <mergeCell ref="D207:O207"/>
    <mergeCell ref="P207:R207"/>
    <mergeCell ref="D208:O208"/>
    <mergeCell ref="P208:R208"/>
    <mergeCell ref="D209:O209"/>
    <mergeCell ref="P209:R209"/>
    <mergeCell ref="P210:R210"/>
    <mergeCell ref="D210:O210"/>
    <mergeCell ref="D211:O211"/>
    <mergeCell ref="P211:R211"/>
    <mergeCell ref="C212:C213"/>
    <mergeCell ref="D212:O212"/>
    <mergeCell ref="P212:R212"/>
    <mergeCell ref="P213:R213"/>
    <mergeCell ref="D229:O229"/>
    <mergeCell ref="P229:R229"/>
    <mergeCell ref="D230:O230"/>
    <mergeCell ref="P230:R230"/>
    <mergeCell ref="C231:R231"/>
    <mergeCell ref="D232:O232"/>
    <mergeCell ref="P232:R232"/>
    <mergeCell ref="G267:O267"/>
    <mergeCell ref="P267:R267"/>
    <mergeCell ref="C263:R263"/>
    <mergeCell ref="G264:O264"/>
    <mergeCell ref="P264:R264"/>
    <mergeCell ref="G265:O265"/>
    <mergeCell ref="P265:R265"/>
    <mergeCell ref="G266:O266"/>
    <mergeCell ref="P266:R266"/>
    <mergeCell ref="G259:O259"/>
    <mergeCell ref="G260:O260"/>
    <mergeCell ref="P260:R260"/>
    <mergeCell ref="G261:O261"/>
    <mergeCell ref="P261:R261"/>
    <mergeCell ref="G262:O262"/>
    <mergeCell ref="P262:R262"/>
    <mergeCell ref="D262:F262"/>
    <mergeCell ref="D264:F264"/>
    <mergeCell ref="D265:F265"/>
    <mergeCell ref="D266:F266"/>
    <mergeCell ref="D267:F267"/>
    <mergeCell ref="G268:O268"/>
    <mergeCell ref="P268:R268"/>
    <mergeCell ref="D276:F276"/>
    <mergeCell ref="D277:F277"/>
    <mergeCell ref="D278:F278"/>
    <mergeCell ref="D279:F279"/>
    <mergeCell ref="D280:F280"/>
    <mergeCell ref="D281:F281"/>
    <mergeCell ref="D288:E288"/>
    <mergeCell ref="D292:F292"/>
    <mergeCell ref="D268:F268"/>
    <mergeCell ref="D269:F269"/>
    <mergeCell ref="D270:F270"/>
    <mergeCell ref="D271:F271"/>
    <mergeCell ref="D272:F272"/>
    <mergeCell ref="D274:F274"/>
    <mergeCell ref="D275:F275"/>
    <mergeCell ref="G276:O276"/>
    <mergeCell ref="G277:O277"/>
    <mergeCell ref="P277:R277"/>
    <mergeCell ref="G278:O278"/>
    <mergeCell ref="P278:R278"/>
    <mergeCell ref="G279:O279"/>
    <mergeCell ref="P279:R279"/>
    <mergeCell ref="G280:O280"/>
    <mergeCell ref="P280:R280"/>
    <mergeCell ref="G281:O281"/>
    <mergeCell ref="P281:R281"/>
    <mergeCell ref="C286:R286"/>
    <mergeCell ref="G288:L288"/>
    <mergeCell ref="N288:O288"/>
    <mergeCell ref="C290:R290"/>
    <mergeCell ref="G292:O292"/>
    <mergeCell ref="P292:R292"/>
    <mergeCell ref="C293:R293"/>
    <mergeCell ref="D294:O294"/>
    <mergeCell ref="P294:R294"/>
    <mergeCell ref="P295:R295"/>
    <mergeCell ref="D295:O295"/>
    <mergeCell ref="D296:O296"/>
    <mergeCell ref="P296:R296"/>
    <mergeCell ref="D297:O297"/>
    <mergeCell ref="P297:R297"/>
    <mergeCell ref="D298:O298"/>
    <mergeCell ref="P298:R298"/>
    <mergeCell ref="C299:R299"/>
    <mergeCell ref="D300:O300"/>
    <mergeCell ref="P300:R300"/>
    <mergeCell ref="D301:O301"/>
    <mergeCell ref="P301:R301"/>
    <mergeCell ref="D302:O302"/>
    <mergeCell ref="P302:R302"/>
    <mergeCell ref="D307:O307"/>
    <mergeCell ref="P307:R307"/>
    <mergeCell ref="D308:O308"/>
    <mergeCell ref="P308:R308"/>
    <mergeCell ref="D309:O309"/>
    <mergeCell ref="P309:R309"/>
    <mergeCell ref="D310:O310"/>
    <mergeCell ref="P310:R310"/>
    <mergeCell ref="C303:R303"/>
    <mergeCell ref="D304:O304"/>
    <mergeCell ref="P304:R304"/>
    <mergeCell ref="D305:O305"/>
    <mergeCell ref="P305:R305"/>
    <mergeCell ref="D306:O306"/>
    <mergeCell ref="P306:R306"/>
    <mergeCell ref="D233:O233"/>
    <mergeCell ref="P233:R233"/>
    <mergeCell ref="D234:O234"/>
    <mergeCell ref="P234:R234"/>
    <mergeCell ref="D235:O235"/>
    <mergeCell ref="P235:R235"/>
    <mergeCell ref="P236:R236"/>
    <mergeCell ref="G254:O254"/>
    <mergeCell ref="P254:R254"/>
    <mergeCell ref="D236:O236"/>
    <mergeCell ref="C248:R248"/>
    <mergeCell ref="D250:E250"/>
    <mergeCell ref="G250:L250"/>
    <mergeCell ref="N250:O250"/>
    <mergeCell ref="C252:R252"/>
    <mergeCell ref="C255:R255"/>
    <mergeCell ref="G256:O256"/>
    <mergeCell ref="P256:R256"/>
    <mergeCell ref="G257:O257"/>
    <mergeCell ref="P257:R257"/>
    <mergeCell ref="G258:O258"/>
    <mergeCell ref="P258:R258"/>
    <mergeCell ref="P259:R259"/>
    <mergeCell ref="D254:F254"/>
    <mergeCell ref="D256:F256"/>
    <mergeCell ref="D257:F257"/>
    <mergeCell ref="D258:F258"/>
    <mergeCell ref="D259:F259"/>
    <mergeCell ref="D260:F260"/>
    <mergeCell ref="D261:F261"/>
    <mergeCell ref="G269:O269"/>
    <mergeCell ref="P269:R269"/>
    <mergeCell ref="G270:O270"/>
    <mergeCell ref="P270:R270"/>
    <mergeCell ref="G271:O271"/>
    <mergeCell ref="P271:R271"/>
    <mergeCell ref="P272:R272"/>
    <mergeCell ref="G272:O272"/>
    <mergeCell ref="C273:R273"/>
    <mergeCell ref="G274:O274"/>
    <mergeCell ref="P274:R274"/>
    <mergeCell ref="G275:O275"/>
    <mergeCell ref="P275:R275"/>
    <mergeCell ref="P276:R276"/>
    <mergeCell ref="L133:O133"/>
    <mergeCell ref="L134:O135"/>
    <mergeCell ref="L136:O137"/>
    <mergeCell ref="D127:F128"/>
    <mergeCell ref="D129:F130"/>
    <mergeCell ref="L130:O131"/>
    <mergeCell ref="D131:F132"/>
    <mergeCell ref="K132:R132"/>
    <mergeCell ref="C133:I133"/>
    <mergeCell ref="D134:F134"/>
    <mergeCell ref="D151:F152"/>
    <mergeCell ref="L151:O152"/>
    <mergeCell ref="K140:K141"/>
    <mergeCell ref="K142:K152"/>
    <mergeCell ref="D144:F145"/>
    <mergeCell ref="L145:O146"/>
    <mergeCell ref="D146:F147"/>
    <mergeCell ref="D148:F148"/>
    <mergeCell ref="D149:F150"/>
    <mergeCell ref="L157:R157"/>
    <mergeCell ref="N158:N160"/>
    <mergeCell ref="O158:R160"/>
    <mergeCell ref="L147:O148"/>
    <mergeCell ref="L149:O150"/>
    <mergeCell ref="D153:F154"/>
    <mergeCell ref="K154:R155"/>
    <mergeCell ref="D155:F155"/>
    <mergeCell ref="D156:F157"/>
    <mergeCell ref="D158:F159"/>
    <mergeCell ref="N168:O168"/>
    <mergeCell ref="P173:R173"/>
    <mergeCell ref="C148:C154"/>
    <mergeCell ref="C155:C161"/>
    <mergeCell ref="D160:F161"/>
    <mergeCell ref="C166:R166"/>
    <mergeCell ref="D168:E168"/>
    <mergeCell ref="G168:L168"/>
    <mergeCell ref="C171:R171"/>
    <mergeCell ref="C174:R174"/>
    <mergeCell ref="C175:R175"/>
    <mergeCell ref="D176:O176"/>
    <mergeCell ref="P176:R176"/>
    <mergeCell ref="D177:O177"/>
    <mergeCell ref="P177:R177"/>
    <mergeCell ref="P178:R178"/>
    <mergeCell ref="D178:O178"/>
    <mergeCell ref="D179:O179"/>
    <mergeCell ref="P179:R179"/>
    <mergeCell ref="D180:O180"/>
    <mergeCell ref="P180:R180"/>
    <mergeCell ref="D181:O181"/>
    <mergeCell ref="P181:R181"/>
    <mergeCell ref="D182:O182"/>
    <mergeCell ref="P182:R182"/>
    <mergeCell ref="D183:O183"/>
    <mergeCell ref="P183:R183"/>
    <mergeCell ref="D184:O184"/>
    <mergeCell ref="P184:R184"/>
    <mergeCell ref="P185:R185"/>
    <mergeCell ref="D185:O185"/>
    <mergeCell ref="D186:O186"/>
    <mergeCell ref="P186:R186"/>
    <mergeCell ref="D187:O187"/>
    <mergeCell ref="P187:R187"/>
    <mergeCell ref="C188:R188"/>
    <mergeCell ref="P189:R189"/>
    <mergeCell ref="C89:R89"/>
    <mergeCell ref="D91:E91"/>
    <mergeCell ref="G91:L91"/>
    <mergeCell ref="N91:O91"/>
    <mergeCell ref="C94:R94"/>
    <mergeCell ref="C96:C97"/>
    <mergeCell ref="D96:F97"/>
    <mergeCell ref="C98:I98"/>
    <mergeCell ref="G96:I96"/>
    <mergeCell ref="K96:K97"/>
    <mergeCell ref="K98:K99"/>
    <mergeCell ref="D99:F99"/>
    <mergeCell ref="D100:F101"/>
    <mergeCell ref="D102:F103"/>
    <mergeCell ref="D104:F105"/>
    <mergeCell ref="L96:O97"/>
    <mergeCell ref="P96:R96"/>
    <mergeCell ref="L98:O99"/>
    <mergeCell ref="K100:R100"/>
    <mergeCell ref="L101:O102"/>
    <mergeCell ref="L103:O103"/>
    <mergeCell ref="L104:O105"/>
    <mergeCell ref="L106:O107"/>
    <mergeCell ref="L108:O108"/>
    <mergeCell ref="L109:O110"/>
    <mergeCell ref="L111:O112"/>
    <mergeCell ref="L113:O114"/>
    <mergeCell ref="L115:O116"/>
    <mergeCell ref="K117:R117"/>
    <mergeCell ref="K101:K102"/>
    <mergeCell ref="K103:K107"/>
    <mergeCell ref="K108:K116"/>
    <mergeCell ref="K119:K120"/>
    <mergeCell ref="K121:K129"/>
    <mergeCell ref="K130:K131"/>
    <mergeCell ref="K133:K139"/>
    <mergeCell ref="C99:C105"/>
    <mergeCell ref="C106:C110"/>
    <mergeCell ref="C111:C123"/>
    <mergeCell ref="C124:C130"/>
    <mergeCell ref="C131:C132"/>
    <mergeCell ref="C134:C140"/>
    <mergeCell ref="C141:C147"/>
    <mergeCell ref="C184:C186"/>
    <mergeCell ref="D189:O189"/>
    <mergeCell ref="D190:O190"/>
    <mergeCell ref="P190:R190"/>
    <mergeCell ref="D191:O191"/>
    <mergeCell ref="P191:R191"/>
    <mergeCell ref="D192:O192"/>
    <mergeCell ref="P192:R192"/>
  </mergeCells>
  <pageMargins left="0.25" right="0.25" top="0.25" bottom="0.25" header="0" footer="0"/>
  <ignoredErrors>
    <ignoredError numberStoredAsText="1" sqref="A1:AD1000"/>
  </ignoredErrors>
</worksheet>
</file>

<file path=xl/worksheets/sheet8.xml><?xml version="1.0" encoding="utf-8"?>
<worksheet xmlns="http://schemas.openxmlformats.org/spreadsheetml/2006/main" xmlns:r="http://schemas.openxmlformats.org/officeDocument/2006/relationships">
  <dimension ref="A1:DG1000"/>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6.38"/>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s>
  <sheetData>
    <row r="1" ht="15.75" customHeight="1">
      <c r="A1" t="str">
        <v>CLASS SUMMARY</v>
      </c>
    </row>
    <row r="2" ht="15.75" customHeight="1"/>
    <row r="3" ht="15.75" customHeight="1"/>
    <row r="4" ht="15.75" customHeight="1"/>
    <row r="5" ht="15.75" customHeight="1">
      <c r="D5" t="str">
        <v>REGION</v>
      </c>
      <c r="E5" t="str">
        <f>IF('INPUT DATA'!F10="","",'INPUT DATA'!F10)</f>
        <v/>
      </c>
      <c r="M5" t="str">
        <v>DIVISION</v>
      </c>
      <c r="O5" t="str">
        <f>IF('INPUT DATA'!F11="","",'INPUT DATA'!F11)</f>
        <v/>
      </c>
    </row>
    <row r="6" ht="15.75" customHeight="1">
      <c r="D6" t="str">
        <v>SCHOOL NAME</v>
      </c>
      <c r="E6" t="str">
        <f>IF('INPUT DATA'!F16="","",'INPUT DATA'!F16)</f>
        <v/>
      </c>
      <c r="M6" t="str">
        <v>SCHOOL ID</v>
      </c>
      <c r="O6" t="str">
        <f>IF('INPUT DATA'!F15="","",'INPUT DATA'!F15)</f>
        <v/>
      </c>
      <c r="AA6" t="str">
        <v>SCHOOL YEAR</v>
      </c>
      <c r="AB6" t="str">
        <f>IF('INPUT DATA'!F18="","",'INPUT DATA'!F18)</f>
        <v/>
      </c>
    </row>
    <row r="7" ht="15.75" customHeight="1"/>
    <row r="8" ht="15.75" customHeight="1"/>
    <row r="9" ht="20.25" customHeight="1">
      <c r="B9" t="str">
        <v>FIRST TERM</v>
      </c>
      <c r="F9" t="str">
        <v>GRADE LEVEL</v>
      </c>
      <c r="G9" t="str">
        <f>IF('INPUT DATA'!F27="","",'INPUT DATA'!F27)</f>
        <v/>
      </c>
      <c r="K9" t="str">
        <v>ADVISER</v>
      </c>
      <c r="P9" t="str">
        <f>IF('INPUT DATA'!F26="","",'INPUT DATA'!F26)</f>
        <v/>
      </c>
      <c r="AX9" t="str">
        <v>LETTER GRADE AND DESCRIPTOR</v>
      </c>
      <c r="BE9" t="str">
        <v>A - Advancing (Namumukod-tangi)</v>
      </c>
      <c r="BP9" t="str">
        <v>B - Benchmarking (Naipamamalas)</v>
      </c>
      <c r="CA9" t="str">
        <v>C - Connecting (Natutungo)</v>
      </c>
      <c r="CL9" t="str">
        <v>D - Developing (Nagpapaunlad)</v>
      </c>
      <c r="CW9" t="str">
        <v>E - Emerging (Nagsisimula)</v>
      </c>
    </row>
    <row r="10" ht="21.75" customHeight="1">
      <c r="F10" t="str">
        <v>SECTION</v>
      </c>
      <c r="G10" t="str">
        <f>IF('INPUT DATA'!F28="","",'INPUT DATA'!F28)</f>
        <v/>
      </c>
      <c r="K10" t="str">
        <v>LEGENDS</v>
      </c>
      <c r="P10" t="str">
        <v>Listening</v>
      </c>
      <c r="W10" t="str">
        <v>Speaking</v>
      </c>
      <c r="AD10" t="str">
        <v>Reading</v>
      </c>
      <c r="AK10" t="str">
        <v>Copying and Guided Writing in response to Comprehension Questions</v>
      </c>
    </row>
    <row r="11" ht="72" customHeight="1" xml:space="preserve">
      <c r="B11" t="str">
        <v>LEARNERS' NAMES</v>
      </c>
      <c r="F11" t="str">
        <v>LRN</v>
      </c>
      <c r="H11" t="str">
        <v>Date of Birth</v>
      </c>
      <c r="I11" t="str">
        <v>Age</v>
      </c>
      <c r="J11" t="str">
        <v>Sex</v>
      </c>
      <c r="K11" t="str" xml:space="preserve">
        <v xml:space="preserve">Phonological Awareness
(oracy for literacy)</v>
      </c>
      <c r="U11" t="str" xml:space="preserve">
        <v xml:space="preserve">Phonics and Word Study
(sounds to words)</v>
      </c>
      <c r="AJ11" t="str">
        <v>Vocabulary and Word Knowledge (words)</v>
      </c>
      <c r="BE11" t="str">
        <v>Book and Print Knowledge (book knowledge &amp; print awareness)</v>
      </c>
      <c r="BN11" t="str">
        <v>Comprehending and Analyzing Texts (discourse)</v>
      </c>
      <c r="CR11" t="str">
        <v>Creating and Composing Texts (discourse)</v>
      </c>
    </row>
    <row r="12" ht="19.5" customHeight="1">
      <c r="K12">
        <v>1</v>
      </c>
      <c r="M12">
        <v>2</v>
      </c>
      <c r="O12">
        <v>3</v>
      </c>
      <c r="Q12">
        <v>4</v>
      </c>
      <c r="S12">
        <v>5</v>
      </c>
      <c r="U12">
        <v>6</v>
      </c>
      <c r="X12">
        <v>7</v>
      </c>
      <c r="AA12">
        <v>8</v>
      </c>
      <c r="AD12">
        <v>9</v>
      </c>
      <c r="AG12">
        <v>10</v>
      </c>
      <c r="AJ12">
        <v>11</v>
      </c>
      <c r="AM12">
        <v>12</v>
      </c>
      <c r="AU12">
        <v>13</v>
      </c>
      <c r="AX12">
        <v>14</v>
      </c>
      <c r="BA12">
        <v>15</v>
      </c>
      <c r="BE12">
        <v>16</v>
      </c>
      <c r="BH12">
        <v>17</v>
      </c>
      <c r="BK12">
        <v>18</v>
      </c>
      <c r="BN12">
        <v>19</v>
      </c>
      <c r="BQ12">
        <v>20</v>
      </c>
      <c r="CL12">
        <v>21</v>
      </c>
      <c r="CR12">
        <v>22</v>
      </c>
      <c r="CX12">
        <v>23</v>
      </c>
      <c r="CZ12">
        <v>24</v>
      </c>
      <c r="DF12">
        <v>25</v>
      </c>
    </row>
    <row r="13" ht="19.5" customHeight="1">
      <c r="AM13" t="str">
        <v>a</v>
      </c>
      <c r="AQ13" t="str">
        <v>b</v>
      </c>
      <c r="BQ13" t="str">
        <v>a</v>
      </c>
      <c r="BT13" t="str">
        <v>b</v>
      </c>
      <c r="BW13" t="str">
        <v>c</v>
      </c>
      <c r="BZ13" t="str">
        <v>d</v>
      </c>
      <c r="CC13" t="str">
        <v>e</v>
      </c>
      <c r="CF13" t="str">
        <v>f</v>
      </c>
      <c r="CI13" t="str">
        <v>g</v>
      </c>
      <c r="CL13" t="str">
        <v>a</v>
      </c>
      <c r="CO13" t="str">
        <v>b</v>
      </c>
      <c r="CR13" t="str">
        <v>a</v>
      </c>
      <c r="CT13" t="str">
        <v>b</v>
      </c>
      <c r="CV13" t="str">
        <v>c</v>
      </c>
      <c r="CZ13" t="str">
        <v>a</v>
      </c>
      <c r="DB13" t="str">
        <v>b</v>
      </c>
      <c r="DD13" t="str">
        <v>c</v>
      </c>
    </row>
    <row r="14" ht="19.5" customHeight="1">
      <c r="B14" t="str">
        <v>MALE</v>
      </c>
    </row>
    <row r="15" ht="25.5" customHeight="1">
      <c r="B15">
        <v>1</v>
      </c>
      <c r="C15" t="str">
        <f>IF('INPUT DATA'!L11="","",'INPUT DATA'!L11)</f>
        <v>sample</v>
      </c>
      <c r="F15" s="1">
        <f>IF('INPUT DATA'!M11="","",'INPUT DATA'!M11)</f>
        <v>1234566776</v>
      </c>
      <c r="H15" s="3">
        <f>IF('INPUT DATA'!N11="","",'INPUT DATA'!N11)</f>
        <v>43590</v>
      </c>
      <c r="J15" t="str">
        <v>M</v>
      </c>
    </row>
    <row r="16" ht="25.5" customHeight="1">
      <c r="B16">
        <v>2</v>
      </c>
      <c r="C16" t="str">
        <f>IF('INPUT DATA'!L12="","",'INPUT DATA'!L12)</f>
        <v/>
      </c>
      <c r="F16" t="str">
        <f>IF('INPUT DATA'!M12="","",'INPUT DATA'!M12)</f>
        <v/>
      </c>
      <c r="H16" s="3" t="str">
        <f>IF('INPUT DATA'!N12="","",'INPUT DATA'!N12)</f>
        <v/>
      </c>
      <c r="J16" t="str">
        <v>M</v>
      </c>
    </row>
    <row r="17" ht="25.5" customHeight="1">
      <c r="B17">
        <v>3</v>
      </c>
      <c r="C17" t="str">
        <f>IF('INPUT DATA'!L13="","",'INPUT DATA'!L13)</f>
        <v/>
      </c>
      <c r="F17" t="str">
        <f>IF('INPUT DATA'!M13="","",'INPUT DATA'!M13)</f>
        <v/>
      </c>
      <c r="H17" s="3" t="str">
        <f>IF('INPUT DATA'!N13="","",'INPUT DATA'!N13)</f>
        <v/>
      </c>
      <c r="J17" t="str">
        <v>M</v>
      </c>
    </row>
    <row r="18" ht="25.5" customHeight="1">
      <c r="B18">
        <v>4</v>
      </c>
      <c r="C18" t="str">
        <f>IF('INPUT DATA'!L14="","",'INPUT DATA'!L14)</f>
        <v/>
      </c>
      <c r="F18" t="str">
        <f>IF('INPUT DATA'!M14="","",'INPUT DATA'!M14)</f>
        <v/>
      </c>
      <c r="H18" s="3" t="str">
        <f>IF('INPUT DATA'!N14="","",'INPUT DATA'!N14)</f>
        <v/>
      </c>
      <c r="J18" t="str">
        <v>M</v>
      </c>
    </row>
    <row r="19" ht="25.5" customHeight="1">
      <c r="B19">
        <v>5</v>
      </c>
      <c r="C19" t="str">
        <f>IF('INPUT DATA'!L15="","",'INPUT DATA'!L15)</f>
        <v/>
      </c>
      <c r="F19" t="str">
        <f>IF('INPUT DATA'!M15="","",'INPUT DATA'!M15)</f>
        <v/>
      </c>
      <c r="H19" s="3" t="str">
        <f>IF('INPUT DATA'!N15="","",'INPUT DATA'!N15)</f>
        <v/>
      </c>
      <c r="J19" t="str">
        <v>M</v>
      </c>
    </row>
    <row r="20" ht="25.5" customHeight="1">
      <c r="B20">
        <v>6</v>
      </c>
      <c r="C20" t="str">
        <f>IF('INPUT DATA'!L16="","",'INPUT DATA'!L16)</f>
        <v/>
      </c>
      <c r="F20" t="str">
        <f>IF('INPUT DATA'!M16="","",'INPUT DATA'!M16)</f>
        <v/>
      </c>
      <c r="H20" s="3" t="str">
        <f>IF('INPUT DATA'!N16="","",'INPUT DATA'!N16)</f>
        <v/>
      </c>
      <c r="J20" t="str">
        <v>M</v>
      </c>
    </row>
    <row r="21" ht="25.5" customHeight="1">
      <c r="B21">
        <v>7</v>
      </c>
      <c r="C21" t="str">
        <f>IF('INPUT DATA'!L17="","",'INPUT DATA'!L17)</f>
        <v/>
      </c>
      <c r="F21" t="str">
        <f>IF('INPUT DATA'!M17="","",'INPUT DATA'!M17)</f>
        <v/>
      </c>
      <c r="H21" s="3" t="str">
        <f>IF('INPUT DATA'!N17="","",'INPUT DATA'!N17)</f>
        <v/>
      </c>
      <c r="J21" t="str">
        <v>M</v>
      </c>
    </row>
    <row r="22" ht="25.5" customHeight="1">
      <c r="B22">
        <v>8</v>
      </c>
      <c r="C22" t="str">
        <f>IF('INPUT DATA'!L18="","",'INPUT DATA'!L18)</f>
        <v/>
      </c>
      <c r="F22" t="str">
        <f>IF('INPUT DATA'!M18="","",'INPUT DATA'!M18)</f>
        <v/>
      </c>
      <c r="H22" s="3" t="str">
        <f>IF('INPUT DATA'!N18="","",'INPUT DATA'!N18)</f>
        <v/>
      </c>
      <c r="J22" t="str">
        <v>M</v>
      </c>
    </row>
    <row r="23" ht="25.5" customHeight="1">
      <c r="B23">
        <v>9</v>
      </c>
      <c r="C23" t="str">
        <f>IF('INPUT DATA'!L19="","",'INPUT DATA'!L19)</f>
        <v/>
      </c>
      <c r="F23" t="str">
        <f>IF('INPUT DATA'!M19="","",'INPUT DATA'!M19)</f>
        <v/>
      </c>
      <c r="H23" s="3" t="str">
        <f>IF('INPUT DATA'!N19="","",'INPUT DATA'!N19)</f>
        <v/>
      </c>
      <c r="J23" t="str">
        <v>M</v>
      </c>
    </row>
    <row r="24" ht="25.5" customHeight="1">
      <c r="B24">
        <v>10</v>
      </c>
      <c r="C24" t="str">
        <f>IF('INPUT DATA'!L20="","",'INPUT DATA'!L20)</f>
        <v/>
      </c>
      <c r="F24" t="str">
        <f>IF('INPUT DATA'!M20="","",'INPUT DATA'!M20)</f>
        <v/>
      </c>
      <c r="H24" s="3" t="str">
        <f>IF('INPUT DATA'!N20="","",'INPUT DATA'!N20)</f>
        <v/>
      </c>
      <c r="J24" t="str">
        <v>M</v>
      </c>
    </row>
    <row r="25" ht="25.5" customHeight="1">
      <c r="B25">
        <v>11</v>
      </c>
      <c r="C25" t="str">
        <f>IF('INPUT DATA'!L21="","",'INPUT DATA'!L21)</f>
        <v/>
      </c>
      <c r="F25" t="str">
        <f>IF('INPUT DATA'!M21="","",'INPUT DATA'!M21)</f>
        <v/>
      </c>
      <c r="H25" s="3" t="str">
        <f>IF('INPUT DATA'!N21="","",'INPUT DATA'!N21)</f>
        <v/>
      </c>
      <c r="J25" t="str">
        <v>M</v>
      </c>
    </row>
    <row r="26" ht="25.5" customHeight="1">
      <c r="B26">
        <v>12</v>
      </c>
      <c r="C26" t="str">
        <f>IF('INPUT DATA'!L22="","",'INPUT DATA'!L22)</f>
        <v/>
      </c>
      <c r="F26" t="str">
        <f>IF('INPUT DATA'!M22="","",'INPUT DATA'!M22)</f>
        <v/>
      </c>
      <c r="H26" s="3" t="str">
        <f>IF('INPUT DATA'!N22="","",'INPUT DATA'!N22)</f>
        <v/>
      </c>
      <c r="J26" t="str">
        <v>M</v>
      </c>
    </row>
    <row r="27" ht="25.5" customHeight="1">
      <c r="B27">
        <v>13</v>
      </c>
      <c r="C27" t="str">
        <f>IF('INPUT DATA'!L23="","",'INPUT DATA'!L23)</f>
        <v/>
      </c>
      <c r="F27" t="str">
        <f>IF('INPUT DATA'!M23="","",'INPUT DATA'!M23)</f>
        <v/>
      </c>
      <c r="H27" s="3" t="str">
        <f>IF('INPUT DATA'!N23="","",'INPUT DATA'!N23)</f>
        <v/>
      </c>
      <c r="J27" t="str">
        <v>M</v>
      </c>
    </row>
    <row r="28" ht="25.5" customHeight="1">
      <c r="B28">
        <v>14</v>
      </c>
      <c r="C28" t="str">
        <f>IF('INPUT DATA'!L24="","",'INPUT DATA'!L24)</f>
        <v/>
      </c>
      <c r="F28" t="str">
        <f>IF('INPUT DATA'!M24="","",'INPUT DATA'!M24)</f>
        <v/>
      </c>
      <c r="H28" s="3" t="str">
        <f>IF('INPUT DATA'!N24="","",'INPUT DATA'!N24)</f>
        <v/>
      </c>
      <c r="J28" t="str">
        <v>M</v>
      </c>
    </row>
    <row r="29" ht="25.5" customHeight="1">
      <c r="B29">
        <v>15</v>
      </c>
      <c r="C29" t="str">
        <f>IF('INPUT DATA'!L25="","",'INPUT DATA'!L25)</f>
        <v/>
      </c>
      <c r="F29" t="str">
        <f>IF('INPUT DATA'!M25="","",'INPUT DATA'!M25)</f>
        <v/>
      </c>
      <c r="H29" s="3" t="str">
        <f>IF('INPUT DATA'!N25="","",'INPUT DATA'!N25)</f>
        <v/>
      </c>
      <c r="J29" t="str">
        <v>M</v>
      </c>
    </row>
    <row r="30" ht="25.5" customHeight="1">
      <c r="B30">
        <v>16</v>
      </c>
      <c r="C30" t="str">
        <f>IF('INPUT DATA'!L26="","",'INPUT DATA'!L26)</f>
        <v/>
      </c>
      <c r="F30" t="str">
        <f>IF('INPUT DATA'!M26="","",'INPUT DATA'!M26)</f>
        <v/>
      </c>
      <c r="H30" s="3" t="str">
        <f>IF('INPUT DATA'!N26="","",'INPUT DATA'!N26)</f>
        <v/>
      </c>
      <c r="J30" t="str">
        <v>M</v>
      </c>
    </row>
    <row r="31" ht="25.5" customHeight="1">
      <c r="B31">
        <v>17</v>
      </c>
      <c r="C31" t="str">
        <f>IF('INPUT DATA'!L27="","",'INPUT DATA'!L27)</f>
        <v/>
      </c>
      <c r="F31" t="str">
        <f>IF('INPUT DATA'!M27="","",'INPUT DATA'!M27)</f>
        <v/>
      </c>
      <c r="H31" s="3" t="str">
        <f>IF('INPUT DATA'!N27="","",'INPUT DATA'!N27)</f>
        <v/>
      </c>
      <c r="J31" t="str">
        <v>M</v>
      </c>
    </row>
    <row r="32" ht="25.5" customHeight="1">
      <c r="B32">
        <v>18</v>
      </c>
      <c r="C32" t="str">
        <f>IF('INPUT DATA'!L28="","",'INPUT DATA'!L28)</f>
        <v/>
      </c>
      <c r="F32" t="str">
        <f>IF('INPUT DATA'!M28="","",'INPUT DATA'!M28)</f>
        <v/>
      </c>
      <c r="H32" s="3" t="str">
        <f>IF('INPUT DATA'!N28="","",'INPUT DATA'!N28)</f>
        <v/>
      </c>
      <c r="J32" t="str">
        <v>M</v>
      </c>
    </row>
    <row r="33" ht="25.5" customHeight="1">
      <c r="B33">
        <v>19</v>
      </c>
      <c r="C33" t="str">
        <f>IF('INPUT DATA'!L29="","",'INPUT DATA'!L29)</f>
        <v/>
      </c>
      <c r="F33" t="str">
        <f>IF('INPUT DATA'!M29="","",'INPUT DATA'!M29)</f>
        <v/>
      </c>
      <c r="H33" s="3" t="str">
        <f>IF('INPUT DATA'!N29="","",'INPUT DATA'!N29)</f>
        <v/>
      </c>
      <c r="J33" t="str">
        <v>M</v>
      </c>
    </row>
    <row r="34" ht="25.5" customHeight="1">
      <c r="B34">
        <v>20</v>
      </c>
      <c r="C34" t="str">
        <f>IF('INPUT DATA'!L30="","",'INPUT DATA'!L30)</f>
        <v/>
      </c>
      <c r="F34" t="str">
        <f>IF('INPUT DATA'!M30="","",'INPUT DATA'!M30)</f>
        <v/>
      </c>
      <c r="H34" s="3" t="str">
        <f>IF('INPUT DATA'!N30="","",'INPUT DATA'!N30)</f>
        <v/>
      </c>
      <c r="J34" t="str">
        <v>M</v>
      </c>
    </row>
    <row r="35" ht="25.5" customHeight="1">
      <c r="B35">
        <v>21</v>
      </c>
      <c r="C35" t="str">
        <f>IF('INPUT DATA'!L31="","",'INPUT DATA'!L31)</f>
        <v/>
      </c>
      <c r="F35" t="str">
        <f>IF('INPUT DATA'!M31="","",'INPUT DATA'!M31)</f>
        <v/>
      </c>
      <c r="H35" s="3" t="str">
        <f>IF('INPUT DATA'!N31="","",'INPUT DATA'!N31)</f>
        <v/>
      </c>
      <c r="J35" t="str">
        <v>M</v>
      </c>
    </row>
    <row r="36" ht="25.5" customHeight="1">
      <c r="B36">
        <v>22</v>
      </c>
      <c r="C36" t="str">
        <f>IF('INPUT DATA'!L32="","",'INPUT DATA'!L32)</f>
        <v/>
      </c>
      <c r="F36" t="str">
        <f>IF('INPUT DATA'!M32="","",'INPUT DATA'!M32)</f>
        <v/>
      </c>
      <c r="H36" s="3" t="str">
        <f>IF('INPUT DATA'!N32="","",'INPUT DATA'!N32)</f>
        <v/>
      </c>
      <c r="J36" t="str">
        <v>M</v>
      </c>
    </row>
    <row r="37" ht="25.5" customHeight="1">
      <c r="B37">
        <v>23</v>
      </c>
      <c r="C37" t="str">
        <f>IF('INPUT DATA'!L33="","",'INPUT DATA'!L33)</f>
        <v/>
      </c>
      <c r="F37" t="str">
        <f>IF('INPUT DATA'!M33="","",'INPUT DATA'!M33)</f>
        <v/>
      </c>
      <c r="H37" s="3" t="str">
        <f>IF('INPUT DATA'!N33="","",'INPUT DATA'!N33)</f>
        <v/>
      </c>
      <c r="J37" t="str">
        <v>M</v>
      </c>
    </row>
    <row r="38" ht="25.5" customHeight="1">
      <c r="B38">
        <v>24</v>
      </c>
      <c r="C38" t="str">
        <f>IF('INPUT DATA'!L34="","",'INPUT DATA'!L34)</f>
        <v/>
      </c>
      <c r="F38" t="str">
        <f>IF('INPUT DATA'!M34="","",'INPUT DATA'!M34)</f>
        <v/>
      </c>
      <c r="H38" s="3" t="str">
        <f>IF('INPUT DATA'!N34="","",'INPUT DATA'!N34)</f>
        <v/>
      </c>
      <c r="J38" t="str">
        <v>M</v>
      </c>
    </row>
    <row r="39" ht="25.5" customHeight="1">
      <c r="B39">
        <v>25</v>
      </c>
      <c r="C39" t="str">
        <f>IF('INPUT DATA'!L35="","",'INPUT DATA'!L35)</f>
        <v/>
      </c>
      <c r="F39" t="str">
        <f>IF('INPUT DATA'!M35="","",'INPUT DATA'!M35)</f>
        <v/>
      </c>
      <c r="H39" s="3" t="str">
        <f>IF('INPUT DATA'!N35="","",'INPUT DATA'!N35)</f>
        <v/>
      </c>
      <c r="J39" t="str">
        <v>M</v>
      </c>
    </row>
    <row r="40" ht="25.5" customHeight="1">
      <c r="B40">
        <v>26</v>
      </c>
      <c r="C40" t="str">
        <f>IF('INPUT DATA'!L36="","",'INPUT DATA'!L36)</f>
        <v/>
      </c>
      <c r="F40" t="str">
        <f>IF('INPUT DATA'!M36="","",'INPUT DATA'!M36)</f>
        <v/>
      </c>
      <c r="H40" s="3" t="str">
        <f>IF('INPUT DATA'!N36="","",'INPUT DATA'!N36)</f>
        <v/>
      </c>
      <c r="J40" t="str">
        <v>M</v>
      </c>
    </row>
    <row r="41" ht="25.5" customHeight="1">
      <c r="B41">
        <v>27</v>
      </c>
      <c r="C41" t="str">
        <f>IF('INPUT DATA'!L37="","",'INPUT DATA'!L37)</f>
        <v/>
      </c>
      <c r="F41" t="str">
        <f>IF('INPUT DATA'!M37="","",'INPUT DATA'!M37)</f>
        <v/>
      </c>
      <c r="H41" s="3" t="str">
        <f>IF('INPUT DATA'!N37="","",'INPUT DATA'!N37)</f>
        <v/>
      </c>
      <c r="J41" t="str">
        <v>M</v>
      </c>
    </row>
    <row r="42" ht="25.5" customHeight="1">
      <c r="B42">
        <v>28</v>
      </c>
      <c r="C42" t="str">
        <f>IF('INPUT DATA'!L38="","",'INPUT DATA'!L38)</f>
        <v/>
      </c>
      <c r="F42" t="str">
        <f>IF('INPUT DATA'!M38="","",'INPUT DATA'!M38)</f>
        <v/>
      </c>
      <c r="H42" s="3" t="str">
        <f>IF('INPUT DATA'!N38="","",'INPUT DATA'!N38)</f>
        <v/>
      </c>
      <c r="J42" t="str">
        <v>M</v>
      </c>
    </row>
    <row r="43" ht="25.5" customHeight="1">
      <c r="B43">
        <v>29</v>
      </c>
      <c r="C43" t="str">
        <f>IF('INPUT DATA'!L39="","",'INPUT DATA'!L39)</f>
        <v/>
      </c>
      <c r="F43" t="str">
        <f>IF('INPUT DATA'!M39="","",'INPUT DATA'!M39)</f>
        <v/>
      </c>
      <c r="H43" s="3" t="str">
        <f>IF('INPUT DATA'!N39="","",'INPUT DATA'!N39)</f>
        <v/>
      </c>
      <c r="J43" t="str">
        <v>M</v>
      </c>
    </row>
    <row r="44" ht="25.5" customHeight="1">
      <c r="B44">
        <v>30</v>
      </c>
      <c r="C44" t="str">
        <f>IF('INPUT DATA'!L40="","",'INPUT DATA'!L40)</f>
        <v/>
      </c>
      <c r="F44" t="str">
        <f>IF('INPUT DATA'!M40="","",'INPUT DATA'!M40)</f>
        <v/>
      </c>
      <c r="H44" s="3" t="str">
        <f>IF('INPUT DATA'!N40="","",'INPUT DATA'!N40)</f>
        <v/>
      </c>
      <c r="J44" t="str">
        <v>M</v>
      </c>
    </row>
    <row r="45" ht="25.5" customHeight="1">
      <c r="B45">
        <v>31</v>
      </c>
      <c r="C45" t="str">
        <f>IF('INPUT DATA'!L41="","",'INPUT DATA'!L41)</f>
        <v/>
      </c>
      <c r="F45" t="str">
        <f>IF('INPUT DATA'!M41="","",'INPUT DATA'!M41)</f>
        <v/>
      </c>
      <c r="H45" s="3" t="str">
        <f>IF('INPUT DATA'!N41="","",'INPUT DATA'!N41)</f>
        <v/>
      </c>
      <c r="J45" t="str">
        <v>M</v>
      </c>
    </row>
    <row r="46" ht="25.5" customHeight="1">
      <c r="B46">
        <v>32</v>
      </c>
      <c r="C46" t="str">
        <f>IF('INPUT DATA'!L42="","",'INPUT DATA'!L42)</f>
        <v/>
      </c>
      <c r="F46" t="str">
        <f>IF('INPUT DATA'!M42="","",'INPUT DATA'!M42)</f>
        <v/>
      </c>
      <c r="H46" s="3" t="str">
        <f>IF('INPUT DATA'!N42="","",'INPUT DATA'!N42)</f>
        <v/>
      </c>
      <c r="J46" t="str">
        <v>M</v>
      </c>
    </row>
    <row r="47" ht="25.5" customHeight="1">
      <c r="B47">
        <v>33</v>
      </c>
      <c r="C47" t="str">
        <f>IF('INPUT DATA'!L43="","",'INPUT DATA'!L43)</f>
        <v/>
      </c>
      <c r="F47" t="str">
        <f>IF('INPUT DATA'!M43="","",'INPUT DATA'!M43)</f>
        <v/>
      </c>
      <c r="H47" s="3" t="str">
        <f>IF('INPUT DATA'!N43="","",'INPUT DATA'!N43)</f>
        <v/>
      </c>
      <c r="J47" t="str">
        <v>M</v>
      </c>
    </row>
    <row r="48" ht="25.5" customHeight="1">
      <c r="B48">
        <v>34</v>
      </c>
      <c r="C48" t="str">
        <f>IF('INPUT DATA'!L44="","",'INPUT DATA'!L44)</f>
        <v/>
      </c>
      <c r="F48" t="str">
        <f>IF('INPUT DATA'!M44="","",'INPUT DATA'!M44)</f>
        <v/>
      </c>
      <c r="H48" s="3" t="str">
        <f>IF('INPUT DATA'!N44="","",'INPUT DATA'!N44)</f>
        <v/>
      </c>
      <c r="J48" t="str">
        <v>M</v>
      </c>
    </row>
    <row r="49" ht="25.5" customHeight="1">
      <c r="B49">
        <v>35</v>
      </c>
      <c r="C49" t="str">
        <f>IF('INPUT DATA'!L45="","",'INPUT DATA'!L45)</f>
        <v/>
      </c>
      <c r="F49" t="str">
        <f>IF('INPUT DATA'!M45="","",'INPUT DATA'!M45)</f>
        <v/>
      </c>
      <c r="H49" s="3" t="str">
        <f>IF('INPUT DATA'!N45="","",'INPUT DATA'!N45)</f>
        <v/>
      </c>
      <c r="J49" t="str">
        <v>M</v>
      </c>
    </row>
    <row r="50" ht="25.5" customHeight="1">
      <c r="B50">
        <v>36</v>
      </c>
      <c r="C50" t="str">
        <f>IF('INPUT DATA'!L46="","",'INPUT DATA'!L46)</f>
        <v/>
      </c>
      <c r="F50" t="str">
        <f>IF('INPUT DATA'!M46="","",'INPUT DATA'!M46)</f>
        <v/>
      </c>
      <c r="H50" s="3" t="str">
        <f>IF('INPUT DATA'!N46="","",'INPUT DATA'!N46)</f>
        <v/>
      </c>
      <c r="J50" t="str">
        <v>M</v>
      </c>
    </row>
    <row r="51" ht="25.5" customHeight="1">
      <c r="B51">
        <v>37</v>
      </c>
      <c r="C51" t="str">
        <f>IF('INPUT DATA'!L47="","",'INPUT DATA'!L47)</f>
        <v/>
      </c>
      <c r="F51" t="str">
        <f>IF('INPUT DATA'!M47="","",'INPUT DATA'!M47)</f>
        <v/>
      </c>
      <c r="H51" s="3" t="str">
        <f>IF('INPUT DATA'!N47="","",'INPUT DATA'!N47)</f>
        <v/>
      </c>
      <c r="J51" t="str">
        <v>M</v>
      </c>
    </row>
    <row r="52" ht="25.5" customHeight="1">
      <c r="B52">
        <v>38</v>
      </c>
      <c r="C52" t="str">
        <f>IF('INPUT DATA'!L48="","",'INPUT DATA'!L48)</f>
        <v/>
      </c>
      <c r="F52" t="str">
        <f>IF('INPUT DATA'!M48="","",'INPUT DATA'!M48)</f>
        <v/>
      </c>
      <c r="H52" s="3" t="str">
        <f>IF('INPUT DATA'!N48="","",'INPUT DATA'!N48)</f>
        <v/>
      </c>
      <c r="J52" t="str">
        <v>M</v>
      </c>
    </row>
    <row r="53" ht="25.5" customHeight="1">
      <c r="B53">
        <v>39</v>
      </c>
      <c r="C53" t="str">
        <f>IF('INPUT DATA'!L49="","",'INPUT DATA'!L49)</f>
        <v/>
      </c>
      <c r="F53" t="str">
        <f>IF('INPUT DATA'!M49="","",'INPUT DATA'!M49)</f>
        <v/>
      </c>
      <c r="H53" s="3" t="str">
        <f>IF('INPUT DATA'!N49="","",'INPUT DATA'!N49)</f>
        <v/>
      </c>
      <c r="J53" t="str">
        <v>M</v>
      </c>
    </row>
    <row r="54" ht="25.5" customHeight="1">
      <c r="B54">
        <v>40</v>
      </c>
      <c r="C54" t="str">
        <f>IF('INPUT DATA'!L50="","",'INPUT DATA'!L50)</f>
        <v/>
      </c>
      <c r="F54" t="str">
        <f>IF('INPUT DATA'!M50="","",'INPUT DATA'!M50)</f>
        <v/>
      </c>
      <c r="H54" s="3" t="str">
        <f>IF('INPUT DATA'!N50="","",'INPUT DATA'!N50)</f>
        <v/>
      </c>
      <c r="J54" t="str">
        <v>M</v>
      </c>
    </row>
    <row r="55" ht="25.5" customHeight="1">
      <c r="B55">
        <v>41</v>
      </c>
      <c r="C55" t="str">
        <f>IF('INPUT DATA'!L51="","",'INPUT DATA'!L51)</f>
        <v/>
      </c>
      <c r="F55" t="str">
        <f>IF('INPUT DATA'!M51="","",'INPUT DATA'!M51)</f>
        <v/>
      </c>
      <c r="H55" s="3" t="str">
        <f>IF('INPUT DATA'!N51="","",'INPUT DATA'!N51)</f>
        <v/>
      </c>
      <c r="J55" t="str">
        <v>M</v>
      </c>
    </row>
    <row r="56" ht="25.5" customHeight="1">
      <c r="B56">
        <v>42</v>
      </c>
      <c r="C56" t="str">
        <f>IF('INPUT DATA'!L52="","",'INPUT DATA'!L52)</f>
        <v/>
      </c>
      <c r="F56" t="str">
        <f>IF('INPUT DATA'!M52="","",'INPUT DATA'!M52)</f>
        <v/>
      </c>
      <c r="H56" s="3" t="str">
        <f>IF('INPUT DATA'!N52="","",'INPUT DATA'!N52)</f>
        <v/>
      </c>
      <c r="J56" t="str">
        <v>M</v>
      </c>
    </row>
    <row r="57" ht="25.5" customHeight="1">
      <c r="B57">
        <v>43</v>
      </c>
      <c r="C57" t="str">
        <f>IF('INPUT DATA'!L53="","",'INPUT DATA'!L53)</f>
        <v/>
      </c>
      <c r="F57" t="str">
        <f>IF('INPUT DATA'!M53="","",'INPUT DATA'!M53)</f>
        <v/>
      </c>
      <c r="H57" s="3" t="str">
        <f>IF('INPUT DATA'!N53="","",'INPUT DATA'!N53)</f>
        <v/>
      </c>
      <c r="J57" t="str">
        <v>M</v>
      </c>
    </row>
    <row r="58" ht="25.5" customHeight="1">
      <c r="B58">
        <v>44</v>
      </c>
      <c r="C58" t="str">
        <f>IF('INPUT DATA'!L54="","",'INPUT DATA'!L54)</f>
        <v/>
      </c>
      <c r="F58" t="str">
        <f>IF('INPUT DATA'!M54="","",'INPUT DATA'!M54)</f>
        <v/>
      </c>
      <c r="H58" s="3" t="str">
        <f>IF('INPUT DATA'!N54="","",'INPUT DATA'!N54)</f>
        <v/>
      </c>
      <c r="J58" t="str">
        <v>M</v>
      </c>
    </row>
    <row r="59" ht="25.5" customHeight="1">
      <c r="B59">
        <v>45</v>
      </c>
      <c r="C59" t="str">
        <f>IF('INPUT DATA'!L55="","",'INPUT DATA'!L55)</f>
        <v/>
      </c>
      <c r="F59" t="str">
        <f>IF('INPUT DATA'!M55="","",'INPUT DATA'!M55)</f>
        <v/>
      </c>
      <c r="H59" s="3" t="str">
        <f>IF('INPUT DATA'!N55="","",'INPUT DATA'!N55)</f>
        <v/>
      </c>
      <c r="J59" t="str">
        <v>M</v>
      </c>
    </row>
    <row r="60" ht="25.5" customHeight="1">
      <c r="B60">
        <v>46</v>
      </c>
      <c r="C60" t="str">
        <f>IF('INPUT DATA'!L56="","",'INPUT DATA'!L56)</f>
        <v/>
      </c>
      <c r="F60" t="str">
        <f>IF('INPUT DATA'!M56="","",'INPUT DATA'!M56)</f>
        <v/>
      </c>
      <c r="H60" s="3" t="str">
        <f>IF('INPUT DATA'!N56="","",'INPUT DATA'!N56)</f>
        <v/>
      </c>
      <c r="J60" t="str">
        <v>M</v>
      </c>
    </row>
    <row r="61" ht="25.5" customHeight="1">
      <c r="B61">
        <v>47</v>
      </c>
      <c r="C61" t="str">
        <f>IF('INPUT DATA'!L57="","",'INPUT DATA'!L57)</f>
        <v/>
      </c>
      <c r="F61" t="str">
        <f>IF('INPUT DATA'!M57="","",'INPUT DATA'!M57)</f>
        <v/>
      </c>
      <c r="H61" s="3" t="str">
        <f>IF('INPUT DATA'!N57="","",'INPUT DATA'!N57)</f>
        <v/>
      </c>
      <c r="J61" t="str">
        <v>M</v>
      </c>
    </row>
    <row r="62" ht="25.5" customHeight="1">
      <c r="B62">
        <v>48</v>
      </c>
      <c r="C62" t="str">
        <f>IF('INPUT DATA'!L58="","",'INPUT DATA'!L58)</f>
        <v/>
      </c>
      <c r="F62" t="str">
        <f>IF('INPUT DATA'!M58="","",'INPUT DATA'!M58)</f>
        <v/>
      </c>
      <c r="H62" s="3" t="str">
        <f>IF('INPUT DATA'!N58="","",'INPUT DATA'!N58)</f>
        <v/>
      </c>
      <c r="J62" t="str">
        <v>M</v>
      </c>
    </row>
    <row r="63" ht="25.5" customHeight="1">
      <c r="B63">
        <v>49</v>
      </c>
      <c r="C63" t="str">
        <f>IF('INPUT DATA'!L59="","",'INPUT DATA'!L59)</f>
        <v/>
      </c>
      <c r="F63" t="str">
        <f>IF('INPUT DATA'!M59="","",'INPUT DATA'!M59)</f>
        <v/>
      </c>
      <c r="H63" s="3" t="str">
        <f>IF('INPUT DATA'!N59="","",'INPUT DATA'!N59)</f>
        <v/>
      </c>
      <c r="J63" t="str">
        <v>M</v>
      </c>
    </row>
    <row r="64" ht="25.5" customHeight="1">
      <c r="B64">
        <v>50</v>
      </c>
      <c r="C64" t="str">
        <f>IF('INPUT DATA'!L60="","",'INPUT DATA'!L60)</f>
        <v/>
      </c>
      <c r="F64" t="str">
        <f>IF('INPUT DATA'!M60="","",'INPUT DATA'!M60)</f>
        <v/>
      </c>
      <c r="H64" s="3" t="str">
        <f>IF('INPUT DATA'!N60="","",'INPUT DATA'!N60)</f>
        <v/>
      </c>
      <c r="J64" t="str">
        <v>M</v>
      </c>
    </row>
    <row r="65" ht="19.5" customHeight="1">
      <c r="B65" t="str">
        <v>FEMALE</v>
      </c>
    </row>
    <row r="66" ht="25.5" customHeight="1">
      <c r="B66">
        <v>1</v>
      </c>
      <c r="C66" t="str">
        <f>IF('INPUT DATA'!Q11="","",'INPUT DATA'!Q11)</f>
        <v/>
      </c>
      <c r="F66" t="str">
        <f>IF('INPUT DATA'!R11="","",'INPUT DATA'!R11)</f>
        <v/>
      </c>
      <c r="H66" s="3" t="str">
        <f>IF('INPUT DATA'!S11="","",'INPUT DATA'!S11)</f>
        <v/>
      </c>
      <c r="J66" t="str">
        <v>F</v>
      </c>
    </row>
    <row r="67" ht="25.5" customHeight="1">
      <c r="B67">
        <v>2</v>
      </c>
      <c r="C67" t="str">
        <f>IF('INPUT DATA'!Q12="","",'INPUT DATA'!Q12)</f>
        <v/>
      </c>
      <c r="F67" t="str">
        <f>IF('INPUT DATA'!R12="","",'INPUT DATA'!R12)</f>
        <v/>
      </c>
      <c r="H67" s="3" t="str">
        <f>IF('INPUT DATA'!S12="","",'INPUT DATA'!S12)</f>
        <v/>
      </c>
      <c r="J67" t="str">
        <v>F</v>
      </c>
    </row>
    <row r="68" ht="25.5" customHeight="1">
      <c r="B68">
        <v>3</v>
      </c>
      <c r="C68" t="str">
        <f>IF('INPUT DATA'!Q13="","",'INPUT DATA'!Q13)</f>
        <v/>
      </c>
      <c r="F68" t="str">
        <f>IF('INPUT DATA'!R13="","",'INPUT DATA'!R13)</f>
        <v/>
      </c>
      <c r="H68" s="3" t="str">
        <f>IF('INPUT DATA'!S13="","",'INPUT DATA'!S13)</f>
        <v/>
      </c>
      <c r="J68" t="str">
        <v>F</v>
      </c>
    </row>
    <row r="69" ht="25.5" customHeight="1">
      <c r="B69">
        <v>4</v>
      </c>
      <c r="C69" t="str">
        <f>IF('INPUT DATA'!Q14="","",'INPUT DATA'!Q14)</f>
        <v/>
      </c>
      <c r="F69" t="str">
        <f>IF('INPUT DATA'!R14="","",'INPUT DATA'!R14)</f>
        <v/>
      </c>
      <c r="H69" s="3" t="str">
        <f>IF('INPUT DATA'!S14="","",'INPUT DATA'!S14)</f>
        <v/>
      </c>
      <c r="J69" t="str">
        <v>F</v>
      </c>
    </row>
    <row r="70" ht="25.5" customHeight="1">
      <c r="B70">
        <v>5</v>
      </c>
      <c r="C70" t="str">
        <f>IF('INPUT DATA'!Q15="","",'INPUT DATA'!Q15)</f>
        <v/>
      </c>
      <c r="F70" t="str">
        <f>IF('INPUT DATA'!R15="","",'INPUT DATA'!R15)</f>
        <v/>
      </c>
      <c r="H70" s="3" t="str">
        <f>IF('INPUT DATA'!S15="","",'INPUT DATA'!S15)</f>
        <v/>
      </c>
      <c r="J70" t="str">
        <v>F</v>
      </c>
    </row>
    <row r="71" ht="25.5" customHeight="1">
      <c r="B71">
        <v>6</v>
      </c>
      <c r="C71" t="str">
        <f>IF('INPUT DATA'!Q16="","",'INPUT DATA'!Q16)</f>
        <v/>
      </c>
      <c r="F71" t="str">
        <f>IF('INPUT DATA'!R16="","",'INPUT DATA'!R16)</f>
        <v/>
      </c>
      <c r="H71" s="3" t="str">
        <f>IF('INPUT DATA'!S16="","",'INPUT DATA'!S16)</f>
        <v/>
      </c>
      <c r="J71" t="str">
        <v>F</v>
      </c>
    </row>
    <row r="72" ht="25.5" customHeight="1">
      <c r="B72">
        <v>7</v>
      </c>
      <c r="C72" t="str">
        <f>IF('INPUT DATA'!Q17="","",'INPUT DATA'!Q17)</f>
        <v/>
      </c>
      <c r="F72" t="str">
        <f>IF('INPUT DATA'!R17="","",'INPUT DATA'!R17)</f>
        <v/>
      </c>
      <c r="H72" s="3" t="str">
        <f>IF('INPUT DATA'!S17="","",'INPUT DATA'!S17)</f>
        <v/>
      </c>
      <c r="J72" t="str">
        <v>F</v>
      </c>
    </row>
    <row r="73" ht="25.5" customHeight="1">
      <c r="B73">
        <v>8</v>
      </c>
      <c r="C73" t="str">
        <f>IF('INPUT DATA'!Q18="","",'INPUT DATA'!Q18)</f>
        <v/>
      </c>
      <c r="F73" t="str">
        <f>IF('INPUT DATA'!R18="","",'INPUT DATA'!R18)</f>
        <v/>
      </c>
      <c r="H73" s="3" t="str">
        <f>IF('INPUT DATA'!S18="","",'INPUT DATA'!S18)</f>
        <v/>
      </c>
      <c r="J73" t="str">
        <v>F</v>
      </c>
    </row>
    <row r="74" ht="25.5" customHeight="1">
      <c r="B74">
        <v>9</v>
      </c>
      <c r="C74" t="str">
        <f>IF('INPUT DATA'!Q19="","",'INPUT DATA'!Q19)</f>
        <v/>
      </c>
      <c r="F74" t="str">
        <f>IF('INPUT DATA'!R19="","",'INPUT DATA'!R19)</f>
        <v/>
      </c>
      <c r="H74" s="3" t="str">
        <f>IF('INPUT DATA'!S19="","",'INPUT DATA'!S19)</f>
        <v/>
      </c>
      <c r="J74" t="str">
        <v>F</v>
      </c>
    </row>
    <row r="75" ht="25.5" customHeight="1">
      <c r="B75">
        <v>10</v>
      </c>
      <c r="C75" t="str">
        <f>IF('INPUT DATA'!Q20="","",'INPUT DATA'!Q20)</f>
        <v/>
      </c>
      <c r="F75" t="str">
        <f>IF('INPUT DATA'!R20="","",'INPUT DATA'!R20)</f>
        <v/>
      </c>
      <c r="H75" s="3" t="str">
        <f>IF('INPUT DATA'!S20="","",'INPUT DATA'!S20)</f>
        <v/>
      </c>
      <c r="J75" t="str">
        <v>F</v>
      </c>
    </row>
    <row r="76" ht="25.5" customHeight="1">
      <c r="B76">
        <v>11</v>
      </c>
      <c r="C76" t="str">
        <f>IF('INPUT DATA'!Q21="","",'INPUT DATA'!Q21)</f>
        <v/>
      </c>
      <c r="F76" t="str">
        <f>IF('INPUT DATA'!R21="","",'INPUT DATA'!R21)</f>
        <v/>
      </c>
      <c r="H76" s="3" t="str">
        <f>IF('INPUT DATA'!S21="","",'INPUT DATA'!S21)</f>
        <v/>
      </c>
      <c r="J76" t="str">
        <v>F</v>
      </c>
    </row>
    <row r="77" ht="25.5" customHeight="1">
      <c r="B77">
        <v>12</v>
      </c>
      <c r="C77" t="str">
        <f>IF('INPUT DATA'!Q22="","",'INPUT DATA'!Q22)</f>
        <v/>
      </c>
      <c r="F77" t="str">
        <f>IF('INPUT DATA'!R22="","",'INPUT DATA'!R22)</f>
        <v/>
      </c>
      <c r="H77" s="3" t="str">
        <f>IF('INPUT DATA'!S22="","",'INPUT DATA'!S22)</f>
        <v/>
      </c>
      <c r="J77" t="str">
        <v>F</v>
      </c>
    </row>
    <row r="78" ht="25.5" customHeight="1">
      <c r="B78">
        <v>13</v>
      </c>
      <c r="C78" t="str">
        <f>IF('INPUT DATA'!Q23="","",'INPUT DATA'!Q23)</f>
        <v/>
      </c>
      <c r="F78" t="str">
        <f>IF('INPUT DATA'!R23="","",'INPUT DATA'!R23)</f>
        <v/>
      </c>
      <c r="H78" s="3" t="str">
        <f>IF('INPUT DATA'!S23="","",'INPUT DATA'!S23)</f>
        <v/>
      </c>
      <c r="J78" t="str">
        <v>F</v>
      </c>
    </row>
    <row r="79" ht="25.5" customHeight="1">
      <c r="B79">
        <v>14</v>
      </c>
      <c r="C79" t="str">
        <f>IF('INPUT DATA'!Q24="","",'INPUT DATA'!Q24)</f>
        <v/>
      </c>
      <c r="F79" t="str">
        <f>IF('INPUT DATA'!R24="","",'INPUT DATA'!R24)</f>
        <v/>
      </c>
      <c r="H79" s="3" t="str">
        <f>IF('INPUT DATA'!S24="","",'INPUT DATA'!S24)</f>
        <v/>
      </c>
      <c r="J79" t="str">
        <v>F</v>
      </c>
    </row>
    <row r="80" ht="25.5" customHeight="1">
      <c r="B80">
        <v>15</v>
      </c>
      <c r="C80" t="str">
        <f>IF('INPUT DATA'!Q25="","",'INPUT DATA'!Q25)</f>
        <v/>
      </c>
      <c r="F80" t="str">
        <f>IF('INPUT DATA'!R25="","",'INPUT DATA'!R25)</f>
        <v/>
      </c>
      <c r="H80" s="3" t="str">
        <f>IF('INPUT DATA'!S25="","",'INPUT DATA'!S25)</f>
        <v/>
      </c>
      <c r="J80" t="str">
        <v>F</v>
      </c>
    </row>
    <row r="81" ht="25.5" customHeight="1">
      <c r="B81">
        <v>16</v>
      </c>
      <c r="C81" t="str">
        <f>IF('INPUT DATA'!Q26="","",'INPUT DATA'!Q26)</f>
        <v/>
      </c>
      <c r="F81" t="str">
        <f>IF('INPUT DATA'!R26="","",'INPUT DATA'!R26)</f>
        <v/>
      </c>
      <c r="H81" s="3" t="str">
        <f>IF('INPUT DATA'!S26="","",'INPUT DATA'!S26)</f>
        <v/>
      </c>
      <c r="J81" t="str">
        <v>F</v>
      </c>
    </row>
    <row r="82" ht="25.5" customHeight="1">
      <c r="B82">
        <v>17</v>
      </c>
      <c r="C82" t="str">
        <f>IF('INPUT DATA'!Q27="","",'INPUT DATA'!Q27)</f>
        <v/>
      </c>
      <c r="F82" t="str">
        <f>IF('INPUT DATA'!R27="","",'INPUT DATA'!R27)</f>
        <v/>
      </c>
      <c r="H82" s="3" t="str">
        <f>IF('INPUT DATA'!S27="","",'INPUT DATA'!S27)</f>
        <v/>
      </c>
      <c r="J82" t="str">
        <v>F</v>
      </c>
    </row>
    <row r="83" ht="25.5" customHeight="1">
      <c r="B83">
        <v>18</v>
      </c>
      <c r="C83" t="str">
        <f>IF('INPUT DATA'!Q28="","",'INPUT DATA'!Q28)</f>
        <v/>
      </c>
      <c r="F83" t="str">
        <f>IF('INPUT DATA'!R28="","",'INPUT DATA'!R28)</f>
        <v/>
      </c>
      <c r="H83" s="3" t="str">
        <f>IF('INPUT DATA'!S28="","",'INPUT DATA'!S28)</f>
        <v/>
      </c>
      <c r="J83" t="str">
        <v>F</v>
      </c>
    </row>
    <row r="84" ht="25.5" customHeight="1">
      <c r="B84">
        <v>19</v>
      </c>
      <c r="C84" t="str">
        <f>IF('INPUT DATA'!Q29="","",'INPUT DATA'!Q29)</f>
        <v/>
      </c>
      <c r="F84" t="str">
        <f>IF('INPUT DATA'!R29="","",'INPUT DATA'!R29)</f>
        <v/>
      </c>
      <c r="H84" s="3" t="str">
        <f>IF('INPUT DATA'!S29="","",'INPUT DATA'!S29)</f>
        <v/>
      </c>
      <c r="J84" t="str">
        <v>F</v>
      </c>
    </row>
    <row r="85" ht="25.5" customHeight="1">
      <c r="B85">
        <v>20</v>
      </c>
      <c r="C85" t="str">
        <f>IF('INPUT DATA'!Q30="","",'INPUT DATA'!Q30)</f>
        <v/>
      </c>
      <c r="F85" t="str">
        <f>IF('INPUT DATA'!R30="","",'INPUT DATA'!R30)</f>
        <v/>
      </c>
      <c r="H85" s="3" t="str">
        <f>IF('INPUT DATA'!S30="","",'INPUT DATA'!S30)</f>
        <v/>
      </c>
      <c r="J85" t="str">
        <v>F</v>
      </c>
    </row>
    <row r="86" ht="25.5" customHeight="1">
      <c r="B86">
        <v>21</v>
      </c>
      <c r="C86" t="str">
        <f>IF('INPUT DATA'!Q31="","",'INPUT DATA'!Q31)</f>
        <v/>
      </c>
      <c r="F86" t="str">
        <f>IF('INPUT DATA'!R31="","",'INPUT DATA'!R31)</f>
        <v/>
      </c>
      <c r="H86" s="3" t="str">
        <f>IF('INPUT DATA'!S31="","",'INPUT DATA'!S31)</f>
        <v/>
      </c>
      <c r="J86" t="str">
        <v>F</v>
      </c>
    </row>
    <row r="87" ht="25.5" customHeight="1">
      <c r="B87">
        <v>22</v>
      </c>
      <c r="C87" t="str">
        <f>IF('INPUT DATA'!Q32="","",'INPUT DATA'!Q32)</f>
        <v/>
      </c>
      <c r="F87" t="str">
        <f>IF('INPUT DATA'!R32="","",'INPUT DATA'!R32)</f>
        <v/>
      </c>
      <c r="H87" s="3" t="str">
        <f>IF('INPUT DATA'!S32="","",'INPUT DATA'!S32)</f>
        <v/>
      </c>
      <c r="J87" t="str">
        <v>F</v>
      </c>
    </row>
    <row r="88" ht="25.5" customHeight="1">
      <c r="B88">
        <v>23</v>
      </c>
      <c r="C88" t="str">
        <f>IF('INPUT DATA'!Q33="","",'INPUT DATA'!Q33)</f>
        <v/>
      </c>
      <c r="F88" t="str">
        <f>IF('INPUT DATA'!R33="","",'INPUT DATA'!R33)</f>
        <v/>
      </c>
      <c r="H88" s="3" t="str">
        <f>IF('INPUT DATA'!S33="","",'INPUT DATA'!S33)</f>
        <v/>
      </c>
      <c r="J88" t="str">
        <v>F</v>
      </c>
    </row>
    <row r="89" ht="25.5" customHeight="1">
      <c r="B89">
        <v>24</v>
      </c>
      <c r="C89" t="str">
        <f>IF('INPUT DATA'!Q34="","",'INPUT DATA'!Q34)</f>
        <v/>
      </c>
      <c r="F89" t="str">
        <f>IF('INPUT DATA'!R34="","",'INPUT DATA'!R34)</f>
        <v/>
      </c>
      <c r="H89" s="3" t="str">
        <f>IF('INPUT DATA'!S34="","",'INPUT DATA'!S34)</f>
        <v/>
      </c>
      <c r="J89" t="str">
        <v>F</v>
      </c>
    </row>
    <row r="90" ht="25.5" customHeight="1">
      <c r="B90">
        <v>25</v>
      </c>
      <c r="C90" t="str">
        <f>IF('INPUT DATA'!Q35="","",'INPUT DATA'!Q35)</f>
        <v/>
      </c>
      <c r="F90" t="str">
        <f>IF('INPUT DATA'!R35="","",'INPUT DATA'!R35)</f>
        <v/>
      </c>
      <c r="H90" s="3" t="str">
        <f>IF('INPUT DATA'!S35="","",'INPUT DATA'!S35)</f>
        <v/>
      </c>
      <c r="J90" t="str">
        <v>F</v>
      </c>
    </row>
    <row r="91" ht="25.5" customHeight="1">
      <c r="B91">
        <v>26</v>
      </c>
      <c r="C91" t="str">
        <f>IF('INPUT DATA'!Q36="","",'INPUT DATA'!Q36)</f>
        <v/>
      </c>
      <c r="F91" t="str">
        <f>IF('INPUT DATA'!R36="","",'INPUT DATA'!R36)</f>
        <v/>
      </c>
      <c r="H91" s="3" t="str">
        <f>IF('INPUT DATA'!S36="","",'INPUT DATA'!S36)</f>
        <v/>
      </c>
      <c r="J91" t="str">
        <v>F</v>
      </c>
    </row>
    <row r="92" ht="25.5" customHeight="1">
      <c r="B92">
        <v>27</v>
      </c>
      <c r="C92" t="str">
        <f>IF('INPUT DATA'!Q37="","",'INPUT DATA'!Q37)</f>
        <v/>
      </c>
      <c r="F92" t="str">
        <f>IF('INPUT DATA'!R37="","",'INPUT DATA'!R37)</f>
        <v/>
      </c>
      <c r="H92" s="3" t="str">
        <f>IF('INPUT DATA'!S37="","",'INPUT DATA'!S37)</f>
        <v/>
      </c>
      <c r="J92" t="str">
        <v>F</v>
      </c>
    </row>
    <row r="93" ht="25.5" customHeight="1">
      <c r="B93">
        <v>28</v>
      </c>
      <c r="C93" t="str">
        <f>IF('INPUT DATA'!Q38="","",'INPUT DATA'!Q38)</f>
        <v/>
      </c>
      <c r="F93" t="str">
        <f>IF('INPUT DATA'!R38="","",'INPUT DATA'!R38)</f>
        <v/>
      </c>
      <c r="H93" s="3" t="str">
        <f>IF('INPUT DATA'!S38="","",'INPUT DATA'!S38)</f>
        <v/>
      </c>
      <c r="J93" t="str">
        <v>F</v>
      </c>
    </row>
    <row r="94" ht="25.5" customHeight="1">
      <c r="B94">
        <v>29</v>
      </c>
      <c r="C94" t="str">
        <f>IF('INPUT DATA'!Q39="","",'INPUT DATA'!Q39)</f>
        <v/>
      </c>
      <c r="F94" t="str">
        <f>IF('INPUT DATA'!R39="","",'INPUT DATA'!R39)</f>
        <v/>
      </c>
      <c r="H94" s="3" t="str">
        <f>IF('INPUT DATA'!S39="","",'INPUT DATA'!S39)</f>
        <v/>
      </c>
      <c r="J94" t="str">
        <v>F</v>
      </c>
    </row>
    <row r="95" ht="25.5" customHeight="1">
      <c r="B95">
        <v>30</v>
      </c>
      <c r="C95" t="str">
        <f>IF('INPUT DATA'!Q40="","",'INPUT DATA'!Q40)</f>
        <v/>
      </c>
      <c r="F95" t="str">
        <f>IF('INPUT DATA'!R40="","",'INPUT DATA'!R40)</f>
        <v/>
      </c>
      <c r="H95" s="3" t="str">
        <f>IF('INPUT DATA'!S40="","",'INPUT DATA'!S40)</f>
        <v/>
      </c>
      <c r="J95" t="str">
        <v>F</v>
      </c>
    </row>
    <row r="96" ht="25.5" customHeight="1">
      <c r="B96">
        <v>31</v>
      </c>
      <c r="C96" t="str">
        <f>IF('INPUT DATA'!Q41="","",'INPUT DATA'!Q41)</f>
        <v/>
      </c>
      <c r="F96" t="str">
        <f>IF('INPUT DATA'!R41="","",'INPUT DATA'!R41)</f>
        <v/>
      </c>
      <c r="H96" s="3" t="str">
        <f>IF('INPUT DATA'!S41="","",'INPUT DATA'!S41)</f>
        <v/>
      </c>
      <c r="J96" t="str">
        <v>F</v>
      </c>
    </row>
    <row r="97" ht="25.5" customHeight="1">
      <c r="B97">
        <v>32</v>
      </c>
      <c r="C97" t="str">
        <f>IF('INPUT DATA'!Q42="","",'INPUT DATA'!Q42)</f>
        <v/>
      </c>
      <c r="F97" t="str">
        <f>IF('INPUT DATA'!R42="","",'INPUT DATA'!R42)</f>
        <v/>
      </c>
      <c r="H97" s="3" t="str">
        <f>IF('INPUT DATA'!S42="","",'INPUT DATA'!S42)</f>
        <v/>
      </c>
      <c r="J97" t="str">
        <v>F</v>
      </c>
    </row>
    <row r="98" ht="25.5" customHeight="1">
      <c r="B98">
        <v>33</v>
      </c>
      <c r="C98" t="str">
        <f>IF('INPUT DATA'!Q43="","",'INPUT DATA'!Q43)</f>
        <v/>
      </c>
      <c r="F98" t="str">
        <f>IF('INPUT DATA'!R43="","",'INPUT DATA'!R43)</f>
        <v/>
      </c>
      <c r="H98" s="3" t="str">
        <f>IF('INPUT DATA'!S43="","",'INPUT DATA'!S43)</f>
        <v/>
      </c>
      <c r="J98" t="str">
        <v>F</v>
      </c>
    </row>
    <row r="99" ht="25.5" customHeight="1">
      <c r="B99">
        <v>34</v>
      </c>
      <c r="C99" t="str">
        <f>IF('INPUT DATA'!Q44="","",'INPUT DATA'!Q44)</f>
        <v/>
      </c>
      <c r="F99" t="str">
        <f>IF('INPUT DATA'!R44="","",'INPUT DATA'!R44)</f>
        <v/>
      </c>
      <c r="H99" s="3" t="str">
        <f>IF('INPUT DATA'!S44="","",'INPUT DATA'!S44)</f>
        <v/>
      </c>
      <c r="J99" t="str">
        <v>F</v>
      </c>
    </row>
    <row r="100" ht="25.5" customHeight="1">
      <c r="B100">
        <v>35</v>
      </c>
      <c r="C100" t="str">
        <f>IF('INPUT DATA'!Q45="","",'INPUT DATA'!Q45)</f>
        <v/>
      </c>
      <c r="F100" t="str">
        <f>IF('INPUT DATA'!R45="","",'INPUT DATA'!R45)</f>
        <v/>
      </c>
      <c r="H100" s="3" t="str">
        <f>IF('INPUT DATA'!S45="","",'INPUT DATA'!S45)</f>
        <v/>
      </c>
      <c r="J100" t="str">
        <v>F</v>
      </c>
    </row>
    <row r="101" ht="25.5" customHeight="1">
      <c r="B101">
        <v>36</v>
      </c>
      <c r="C101" t="str">
        <f>IF('INPUT DATA'!Q46="","",'INPUT DATA'!Q46)</f>
        <v/>
      </c>
      <c r="F101" t="str">
        <f>IF('INPUT DATA'!R46="","",'INPUT DATA'!R46)</f>
        <v/>
      </c>
      <c r="H101" s="3" t="str">
        <f>IF('INPUT DATA'!S46="","",'INPUT DATA'!S46)</f>
        <v/>
      </c>
      <c r="J101" t="str">
        <v>F</v>
      </c>
    </row>
    <row r="102" ht="25.5" customHeight="1">
      <c r="B102">
        <v>37</v>
      </c>
      <c r="C102" t="str">
        <f>IF('INPUT DATA'!Q47="","",'INPUT DATA'!Q47)</f>
        <v/>
      </c>
      <c r="F102" t="str">
        <f>IF('INPUT DATA'!R47="","",'INPUT DATA'!R47)</f>
        <v/>
      </c>
      <c r="H102" s="3" t="str">
        <f>IF('INPUT DATA'!S47="","",'INPUT DATA'!S47)</f>
        <v/>
      </c>
      <c r="J102" t="str">
        <v>F</v>
      </c>
    </row>
    <row r="103" ht="25.5" customHeight="1">
      <c r="B103">
        <v>38</v>
      </c>
      <c r="C103" t="str">
        <f>IF('INPUT DATA'!Q48="","",'INPUT DATA'!Q48)</f>
        <v/>
      </c>
      <c r="F103" t="str">
        <f>IF('INPUT DATA'!R48="","",'INPUT DATA'!R48)</f>
        <v/>
      </c>
      <c r="H103" s="3" t="str">
        <f>IF('INPUT DATA'!S48="","",'INPUT DATA'!S48)</f>
        <v/>
      </c>
      <c r="J103" t="str">
        <v>F</v>
      </c>
    </row>
    <row r="104" ht="25.5" customHeight="1">
      <c r="B104">
        <v>39</v>
      </c>
      <c r="C104" t="str">
        <f>IF('INPUT DATA'!Q49="","",'INPUT DATA'!Q49)</f>
        <v/>
      </c>
      <c r="F104" t="str">
        <f>IF('INPUT DATA'!R49="","",'INPUT DATA'!R49)</f>
        <v/>
      </c>
      <c r="H104" s="3" t="str">
        <f>IF('INPUT DATA'!S49="","",'INPUT DATA'!S49)</f>
        <v/>
      </c>
      <c r="J104" t="str">
        <v>F</v>
      </c>
    </row>
    <row r="105" ht="25.5" customHeight="1">
      <c r="B105">
        <v>40</v>
      </c>
      <c r="C105" t="str">
        <f>IF('INPUT DATA'!Q50="","",'INPUT DATA'!Q50)</f>
        <v/>
      </c>
      <c r="F105" t="str">
        <f>IF('INPUT DATA'!R50="","",'INPUT DATA'!R50)</f>
        <v/>
      </c>
      <c r="H105" s="3" t="str">
        <f>IF('INPUT DATA'!S50="","",'INPUT DATA'!S50)</f>
        <v/>
      </c>
      <c r="J105" t="str">
        <v>F</v>
      </c>
    </row>
    <row r="106" ht="25.5" customHeight="1">
      <c r="B106">
        <v>41</v>
      </c>
      <c r="C106" t="str">
        <f>IF('INPUT DATA'!Q51="","",'INPUT DATA'!Q51)</f>
        <v/>
      </c>
      <c r="F106" t="str">
        <f>IF('INPUT DATA'!R51="","",'INPUT DATA'!R51)</f>
        <v/>
      </c>
      <c r="H106" s="3" t="str">
        <f>IF('INPUT DATA'!S51="","",'INPUT DATA'!S51)</f>
        <v/>
      </c>
      <c r="J106" t="str">
        <v>F</v>
      </c>
    </row>
    <row r="107" ht="25.5" customHeight="1">
      <c r="B107">
        <v>42</v>
      </c>
      <c r="C107" t="str">
        <f>IF('INPUT DATA'!Q52="","",'INPUT DATA'!Q52)</f>
        <v/>
      </c>
      <c r="F107" t="str">
        <f>IF('INPUT DATA'!R52="","",'INPUT DATA'!R52)</f>
        <v/>
      </c>
      <c r="H107" s="3" t="str">
        <f>IF('INPUT DATA'!S52="","",'INPUT DATA'!S52)</f>
        <v/>
      </c>
      <c r="J107" t="str">
        <v>F</v>
      </c>
    </row>
    <row r="108" ht="25.5" customHeight="1">
      <c r="B108">
        <v>43</v>
      </c>
      <c r="C108" t="str">
        <f>IF('INPUT DATA'!Q53="","",'INPUT DATA'!Q53)</f>
        <v/>
      </c>
      <c r="F108" t="str">
        <f>IF('INPUT DATA'!R53="","",'INPUT DATA'!R53)</f>
        <v/>
      </c>
      <c r="H108" s="3" t="str">
        <f>IF('INPUT DATA'!S53="","",'INPUT DATA'!S53)</f>
        <v/>
      </c>
      <c r="J108" t="str">
        <v>F</v>
      </c>
    </row>
    <row r="109" ht="25.5" customHeight="1">
      <c r="B109">
        <v>44</v>
      </c>
      <c r="C109" t="str">
        <f>IF('INPUT DATA'!Q54="","",'INPUT DATA'!Q54)</f>
        <v/>
      </c>
      <c r="F109" t="str">
        <f>IF('INPUT DATA'!R54="","",'INPUT DATA'!R54)</f>
        <v/>
      </c>
      <c r="H109" s="3" t="str">
        <f>IF('INPUT DATA'!S54="","",'INPUT DATA'!S54)</f>
        <v/>
      </c>
      <c r="J109" t="str">
        <v>F</v>
      </c>
    </row>
    <row r="110" ht="25.5" customHeight="1">
      <c r="B110">
        <v>45</v>
      </c>
      <c r="C110" t="str">
        <f>IF('INPUT DATA'!Q55="","",'INPUT DATA'!Q55)</f>
        <v/>
      </c>
      <c r="F110" t="str">
        <f>IF('INPUT DATA'!R55="","",'INPUT DATA'!R55)</f>
        <v/>
      </c>
      <c r="H110" s="3" t="str">
        <f>IF('INPUT DATA'!S55="","",'INPUT DATA'!S55)</f>
        <v/>
      </c>
      <c r="J110" t="str">
        <v>F</v>
      </c>
    </row>
    <row r="111" ht="25.5" customHeight="1">
      <c r="B111">
        <v>46</v>
      </c>
      <c r="C111" t="str">
        <f>IF('INPUT DATA'!Q56="","",'INPUT DATA'!Q56)</f>
        <v/>
      </c>
      <c r="F111" t="str">
        <f>IF('INPUT DATA'!R56="","",'INPUT DATA'!R56)</f>
        <v/>
      </c>
      <c r="H111" s="3" t="str">
        <f>IF('INPUT DATA'!S56="","",'INPUT DATA'!S56)</f>
        <v/>
      </c>
      <c r="J111" t="str">
        <v>F</v>
      </c>
    </row>
    <row r="112" ht="25.5" customHeight="1">
      <c r="B112">
        <v>47</v>
      </c>
      <c r="C112" t="str">
        <f>IF('INPUT DATA'!Q57="","",'INPUT DATA'!Q57)</f>
        <v/>
      </c>
      <c r="F112" t="str">
        <f>IF('INPUT DATA'!R57="","",'INPUT DATA'!R57)</f>
        <v/>
      </c>
      <c r="H112" s="3" t="str">
        <f>IF('INPUT DATA'!S57="","",'INPUT DATA'!S57)</f>
        <v/>
      </c>
      <c r="J112" t="str">
        <v>F</v>
      </c>
    </row>
    <row r="113" ht="25.5" customHeight="1">
      <c r="B113">
        <v>48</v>
      </c>
      <c r="C113" t="str">
        <f>IF('INPUT DATA'!Q58="","",'INPUT DATA'!Q58)</f>
        <v/>
      </c>
      <c r="F113" t="str">
        <f>IF('INPUT DATA'!R58="","",'INPUT DATA'!R58)</f>
        <v/>
      </c>
      <c r="H113" s="3" t="str">
        <f>IF('INPUT DATA'!S58="","",'INPUT DATA'!S58)</f>
        <v/>
      </c>
      <c r="J113" t="str">
        <v>F</v>
      </c>
    </row>
    <row r="114" ht="25.5" customHeight="1">
      <c r="B114">
        <v>49</v>
      </c>
      <c r="C114" t="str">
        <f>IF('INPUT DATA'!Q59="","",'INPUT DATA'!Q59)</f>
        <v/>
      </c>
      <c r="F114" t="str">
        <f>IF('INPUT DATA'!R59="","",'INPUT DATA'!R59)</f>
        <v/>
      </c>
      <c r="H114" s="3" t="str">
        <f>IF('INPUT DATA'!S59="","",'INPUT DATA'!S59)</f>
        <v/>
      </c>
      <c r="J114" t="str">
        <v>F</v>
      </c>
    </row>
    <row r="115" ht="25.5" customHeight="1">
      <c r="B115">
        <v>50</v>
      </c>
      <c r="C115" t="str">
        <f>IF('INPUT DATA'!Q60="","",'INPUT DATA'!Q60)</f>
        <v/>
      </c>
      <c r="F115" t="str">
        <f>IF('INPUT DATA'!R60="","",'INPUT DATA'!R60)</f>
        <v/>
      </c>
      <c r="H115" s="3" t="str">
        <f>IF('INPUT DATA'!S60="","",'INPUT DATA'!S60)</f>
        <v/>
      </c>
      <c r="J115" t="str">
        <v>F</v>
      </c>
    </row>
    <row r="116" ht="28.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pageMargins left="0.7" right="0.7" top="0.75" bottom="0.75" header="0" footer="0"/>
  <ignoredErrors>
    <ignoredError numberStoredAsText="1" sqref="A1:DG1000"/>
  </ignoredErrors>
</worksheet>
</file>

<file path=xl/worksheets/sheet9.xml><?xml version="1.0" encoding="utf-8"?>
<worksheet xmlns="http://schemas.openxmlformats.org/spreadsheetml/2006/main" xmlns:r="http://schemas.openxmlformats.org/officeDocument/2006/relationships">
  <dimension ref="A1:DG315"/>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6.38"/>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s>
  <sheetData>
    <row r="1" ht="15.75" customHeight="1">
      <c r="A1" t="str">
        <v>CLASS SUMMARY</v>
      </c>
    </row>
    <row r="2" ht="15.75" customHeight="1"/>
    <row r="3" ht="15.75" customHeight="1"/>
    <row r="4" ht="15.75" customHeight="1"/>
    <row r="5" ht="15.75" customHeight="1">
      <c r="D5" t="str">
        <v>REGION</v>
      </c>
      <c r="E5" t="str">
        <f>IF('INPUT DATA'!F10="","",'INPUT DATA'!F10)</f>
        <v/>
      </c>
      <c r="M5" t="str">
        <v>DIVISION</v>
      </c>
      <c r="O5" t="str">
        <f>IF('INPUT DATA'!F11="","",'INPUT DATA'!F11)</f>
        <v/>
      </c>
    </row>
    <row r="6" ht="15.75" customHeight="1">
      <c r="D6" t="str">
        <v>SCHOOL NAME</v>
      </c>
      <c r="E6" t="str">
        <f>IF('INPUT DATA'!F16="","",'INPUT DATA'!F16)</f>
        <v/>
      </c>
      <c r="M6" t="str">
        <v>SCHOOL ID</v>
      </c>
      <c r="O6" t="str">
        <f>IF('INPUT DATA'!F15="","",'INPUT DATA'!F15)</f>
        <v/>
      </c>
      <c r="AA6" t="str">
        <v>SCHOOL YEAR</v>
      </c>
      <c r="AB6" t="str">
        <f>IF('INPUT DATA'!F18="","",'INPUT DATA'!F18)</f>
        <v/>
      </c>
    </row>
    <row r="7" ht="15.75" customHeight="1"/>
    <row r="8" ht="15.75" customHeight="1"/>
    <row r="9" ht="20.25" customHeight="1">
      <c r="B9" t="str">
        <v>SECOND TERM</v>
      </c>
      <c r="F9" t="str">
        <v>GRADE LEVEL</v>
      </c>
      <c r="G9" t="str">
        <f>IF('INPUT DATA'!F27="","",'INPUT DATA'!F27)</f>
        <v/>
      </c>
      <c r="K9" t="str">
        <v>ADVISER</v>
      </c>
      <c r="P9" t="str">
        <f>IF('INPUT DATA'!F26="","",'INPUT DATA'!F26)</f>
        <v/>
      </c>
      <c r="AX9" t="str">
        <v>LETTER GRADE AND DESCRIPTOR</v>
      </c>
      <c r="BE9" t="str">
        <v>A - Advancing (Namumukod-tangi)</v>
      </c>
      <c r="BP9" t="str">
        <v>B - Benchmarking (Naipamamalas)</v>
      </c>
      <c r="CA9" t="str">
        <v>C - Connecting (Natutungo)</v>
      </c>
      <c r="CL9" t="str">
        <v>D - Developing (Nagpapaunlad)</v>
      </c>
      <c r="CW9" t="str">
        <v>E - Emerging (Nagsisimula)</v>
      </c>
    </row>
    <row r="10" ht="21.75" customHeight="1">
      <c r="F10" t="str">
        <v>SECTION</v>
      </c>
      <c r="G10" t="str">
        <f>IF('INPUT DATA'!F28="","",'INPUT DATA'!F28)</f>
        <v/>
      </c>
      <c r="K10" t="str">
        <v>LEGENDS</v>
      </c>
      <c r="P10" t="str">
        <v>Listening</v>
      </c>
      <c r="W10" t="str">
        <v>Speaking</v>
      </c>
      <c r="AD10" t="str">
        <v>Reading</v>
      </c>
      <c r="AK10" t="str">
        <v>Copying and Guided Writing in response to Comprehension Questions</v>
      </c>
    </row>
    <row r="11" ht="72" customHeight="1" xml:space="preserve">
      <c r="B11" t="str">
        <v>LEARNERS' NAMES</v>
      </c>
      <c r="F11" t="str">
        <v>LRN</v>
      </c>
      <c r="H11" t="str">
        <v>Date of Birth</v>
      </c>
      <c r="I11" t="str">
        <v>Age</v>
      </c>
      <c r="J11" t="str">
        <v>Sex</v>
      </c>
      <c r="K11" t="str" xml:space="preserve">
        <v xml:space="preserve">Phonological Awareness
(oracy for literacy)</v>
      </c>
      <c r="U11" t="str" xml:space="preserve">
        <v xml:space="preserve">Phonics and Word Study
(sounds to words)</v>
      </c>
      <c r="AJ11" t="str">
        <v>Vocabulary and Word Knowledge (words)</v>
      </c>
      <c r="BE11" t="str">
        <v>Book and Print Knowledge (book knowledge &amp; print awareness)</v>
      </c>
      <c r="BN11" t="str">
        <v>Comprehending and Analyzing Texts (discourse)</v>
      </c>
      <c r="CR11" t="str">
        <v>Creating and Composing Texts (discourse)</v>
      </c>
    </row>
    <row r="12" ht="19.5" customHeight="1">
      <c r="K12">
        <v>1</v>
      </c>
      <c r="M12">
        <v>2</v>
      </c>
      <c r="O12">
        <v>3</v>
      </c>
      <c r="Q12">
        <v>4</v>
      </c>
      <c r="S12">
        <v>5</v>
      </c>
      <c r="U12">
        <v>6</v>
      </c>
      <c r="X12">
        <v>7</v>
      </c>
      <c r="AA12">
        <v>8</v>
      </c>
      <c r="AD12">
        <v>9</v>
      </c>
      <c r="AG12">
        <v>10</v>
      </c>
      <c r="AJ12">
        <v>11</v>
      </c>
      <c r="AM12">
        <v>12</v>
      </c>
      <c r="AU12">
        <v>13</v>
      </c>
      <c r="AX12">
        <v>14</v>
      </c>
      <c r="BA12">
        <v>15</v>
      </c>
      <c r="BE12">
        <v>16</v>
      </c>
      <c r="BH12">
        <v>17</v>
      </c>
      <c r="BK12">
        <v>18</v>
      </c>
      <c r="BN12">
        <v>19</v>
      </c>
      <c r="BQ12">
        <v>20</v>
      </c>
      <c r="CL12">
        <v>21</v>
      </c>
      <c r="CR12">
        <v>22</v>
      </c>
      <c r="CX12">
        <v>23</v>
      </c>
      <c r="CZ12">
        <v>24</v>
      </c>
      <c r="DF12">
        <v>25</v>
      </c>
    </row>
    <row r="13" ht="19.5" customHeight="1">
      <c r="AM13" t="str">
        <v>a</v>
      </c>
      <c r="AQ13" t="str">
        <v>b</v>
      </c>
      <c r="BQ13" t="str">
        <v>a</v>
      </c>
      <c r="BT13" t="str">
        <v>b</v>
      </c>
      <c r="BW13" t="str">
        <v>c</v>
      </c>
      <c r="BZ13" t="str">
        <v>d</v>
      </c>
      <c r="CC13" t="str">
        <v>e</v>
      </c>
      <c r="CF13" t="str">
        <v>f</v>
      </c>
      <c r="CI13" t="str">
        <v>g</v>
      </c>
      <c r="CL13" t="str">
        <v>a</v>
      </c>
      <c r="CO13" t="str">
        <v>b</v>
      </c>
      <c r="CR13" t="str">
        <v>a</v>
      </c>
      <c r="CT13" t="str">
        <v>b</v>
      </c>
      <c r="CV13" t="str">
        <v>c</v>
      </c>
      <c r="CZ13" t="str">
        <v>a</v>
      </c>
      <c r="DB13" t="str">
        <v>b</v>
      </c>
      <c r="DD13" t="str">
        <v>c</v>
      </c>
    </row>
    <row r="14" ht="19.5" customHeight="1">
      <c r="B14" t="str">
        <v>MALE</v>
      </c>
    </row>
    <row r="15" ht="25.5" customHeight="1">
      <c r="B15">
        <v>1</v>
      </c>
      <c r="C15" t="str">
        <f>IF('INPUT DATA'!L11="","",'INPUT DATA'!L11)</f>
        <v>sample</v>
      </c>
      <c r="F15" s="1">
        <f>IF('INPUT DATA'!M11="","",'INPUT DATA'!M11)</f>
        <v>1234566776</v>
      </c>
      <c r="H15" s="3">
        <f>IF('INPUT DATA'!N11="","",'INPUT DATA'!N11)</f>
        <v>43590</v>
      </c>
      <c r="I15">
        <v>6</v>
      </c>
      <c r="J15" t="str">
        <v>M</v>
      </c>
    </row>
    <row r="16" ht="25.5" customHeight="1">
      <c r="B16">
        <v>2</v>
      </c>
      <c r="C16" t="str">
        <f>IF('INPUT DATA'!L12="","",'INPUT DATA'!L12)</f>
        <v/>
      </c>
      <c r="F16" t="str">
        <f>IF('INPUT DATA'!M12="","",'INPUT DATA'!M12)</f>
        <v/>
      </c>
      <c r="H16" s="3" t="str">
        <f>IF('INPUT DATA'!N12="","",'INPUT DATA'!N12)</f>
        <v/>
      </c>
      <c r="J16" t="str">
        <v>M</v>
      </c>
    </row>
    <row r="17" ht="25.5" customHeight="1">
      <c r="B17">
        <v>3</v>
      </c>
      <c r="C17" t="str">
        <f>IF('INPUT DATA'!L13="","",'INPUT DATA'!L13)</f>
        <v/>
      </c>
      <c r="F17" t="str">
        <f>IF('INPUT DATA'!M13="","",'INPUT DATA'!M13)</f>
        <v/>
      </c>
      <c r="H17" s="3" t="str">
        <f>IF('INPUT DATA'!N13="","",'INPUT DATA'!N13)</f>
        <v/>
      </c>
      <c r="J17" t="str">
        <v>M</v>
      </c>
    </row>
    <row r="18" ht="25.5" customHeight="1">
      <c r="B18">
        <v>4</v>
      </c>
      <c r="C18" t="str">
        <f>IF('INPUT DATA'!L14="","",'INPUT DATA'!L14)</f>
        <v/>
      </c>
      <c r="F18" t="str">
        <f>IF('INPUT DATA'!M14="","",'INPUT DATA'!M14)</f>
        <v/>
      </c>
      <c r="H18" s="3" t="str">
        <f>IF('INPUT DATA'!N14="","",'INPUT DATA'!N14)</f>
        <v/>
      </c>
      <c r="J18" t="str">
        <v>M</v>
      </c>
    </row>
    <row r="19" ht="25.5" customHeight="1">
      <c r="B19">
        <v>5</v>
      </c>
      <c r="C19" t="str">
        <f>IF('INPUT DATA'!L15="","",'INPUT DATA'!L15)</f>
        <v/>
      </c>
      <c r="F19" t="str">
        <f>IF('INPUT DATA'!M15="","",'INPUT DATA'!M15)</f>
        <v/>
      </c>
      <c r="H19" s="3" t="str">
        <f>IF('INPUT DATA'!N15="","",'INPUT DATA'!N15)</f>
        <v/>
      </c>
      <c r="J19" t="str">
        <v>M</v>
      </c>
    </row>
    <row r="20" ht="25.5" customHeight="1">
      <c r="B20">
        <v>6</v>
      </c>
      <c r="C20" t="str">
        <f>IF('INPUT DATA'!L16="","",'INPUT DATA'!L16)</f>
        <v/>
      </c>
      <c r="F20" t="str">
        <f>IF('INPUT DATA'!M16="","",'INPUT DATA'!M16)</f>
        <v/>
      </c>
      <c r="H20" s="3" t="str">
        <f>IF('INPUT DATA'!N16="","",'INPUT DATA'!N16)</f>
        <v/>
      </c>
      <c r="J20" t="str">
        <v>M</v>
      </c>
    </row>
    <row r="21" ht="25.5" customHeight="1">
      <c r="B21">
        <v>7</v>
      </c>
      <c r="C21" t="str">
        <f>IF('INPUT DATA'!L17="","",'INPUT DATA'!L17)</f>
        <v/>
      </c>
      <c r="F21" t="str">
        <f>IF('INPUT DATA'!M17="","",'INPUT DATA'!M17)</f>
        <v/>
      </c>
      <c r="H21" s="3" t="str">
        <f>IF('INPUT DATA'!N17="","",'INPUT DATA'!N17)</f>
        <v/>
      </c>
      <c r="J21" t="str">
        <v>M</v>
      </c>
    </row>
    <row r="22" ht="25.5" customHeight="1">
      <c r="B22">
        <v>8</v>
      </c>
      <c r="C22" t="str">
        <f>IF('INPUT DATA'!L18="","",'INPUT DATA'!L18)</f>
        <v/>
      </c>
      <c r="F22" t="str">
        <f>IF('INPUT DATA'!M18="","",'INPUT DATA'!M18)</f>
        <v/>
      </c>
      <c r="H22" s="3" t="str">
        <f>IF('INPUT DATA'!N18="","",'INPUT DATA'!N18)</f>
        <v/>
      </c>
      <c r="J22" t="str">
        <v>M</v>
      </c>
    </row>
    <row r="23" ht="25.5" customHeight="1">
      <c r="B23">
        <v>9</v>
      </c>
      <c r="C23" t="str">
        <f>IF('INPUT DATA'!L19="","",'INPUT DATA'!L19)</f>
        <v/>
      </c>
      <c r="F23" t="str">
        <f>IF('INPUT DATA'!M19="","",'INPUT DATA'!M19)</f>
        <v/>
      </c>
      <c r="H23" s="3" t="str">
        <f>IF('INPUT DATA'!N19="","",'INPUT DATA'!N19)</f>
        <v/>
      </c>
      <c r="J23" t="str">
        <v>M</v>
      </c>
    </row>
    <row r="24" ht="25.5" customHeight="1">
      <c r="B24">
        <v>10</v>
      </c>
      <c r="C24" t="str">
        <f>IF('INPUT DATA'!L20="","",'INPUT DATA'!L20)</f>
        <v/>
      </c>
      <c r="F24" t="str">
        <f>IF('INPUT DATA'!M20="","",'INPUT DATA'!M20)</f>
        <v/>
      </c>
      <c r="H24" s="3" t="str">
        <f>IF('INPUT DATA'!N20="","",'INPUT DATA'!N20)</f>
        <v/>
      </c>
      <c r="J24" t="str">
        <v>M</v>
      </c>
    </row>
    <row r="25" ht="25.5" customHeight="1">
      <c r="B25">
        <v>11</v>
      </c>
      <c r="C25" t="str">
        <f>IF('INPUT DATA'!L21="","",'INPUT DATA'!L21)</f>
        <v/>
      </c>
      <c r="F25" t="str">
        <f>IF('INPUT DATA'!M21="","",'INPUT DATA'!M21)</f>
        <v/>
      </c>
      <c r="H25" s="3" t="str">
        <f>IF('INPUT DATA'!N21="","",'INPUT DATA'!N21)</f>
        <v/>
      </c>
      <c r="J25" t="str">
        <v>M</v>
      </c>
    </row>
    <row r="26" ht="25.5" customHeight="1">
      <c r="B26">
        <v>12</v>
      </c>
      <c r="C26" t="str">
        <f>IF('INPUT DATA'!L22="","",'INPUT DATA'!L22)</f>
        <v/>
      </c>
      <c r="F26" t="str">
        <f>IF('INPUT DATA'!M22="","",'INPUT DATA'!M22)</f>
        <v/>
      </c>
      <c r="H26" s="3" t="str">
        <f>IF('INPUT DATA'!N22="","",'INPUT DATA'!N22)</f>
        <v/>
      </c>
      <c r="J26" t="str">
        <v>M</v>
      </c>
    </row>
    <row r="27" ht="25.5" customHeight="1">
      <c r="B27">
        <v>13</v>
      </c>
      <c r="C27" t="str">
        <f>IF('INPUT DATA'!L23="","",'INPUT DATA'!L23)</f>
        <v/>
      </c>
      <c r="F27" t="str">
        <f>IF('INPUT DATA'!M23="","",'INPUT DATA'!M23)</f>
        <v/>
      </c>
      <c r="H27" s="3" t="str">
        <f>IF('INPUT DATA'!N23="","",'INPUT DATA'!N23)</f>
        <v/>
      </c>
      <c r="J27" t="str">
        <v>M</v>
      </c>
    </row>
    <row r="28" ht="25.5" customHeight="1">
      <c r="B28">
        <v>14</v>
      </c>
      <c r="C28" t="str">
        <f>IF('INPUT DATA'!L24="","",'INPUT DATA'!L24)</f>
        <v/>
      </c>
      <c r="F28" t="str">
        <f>IF('INPUT DATA'!M24="","",'INPUT DATA'!M24)</f>
        <v/>
      </c>
      <c r="H28" s="3" t="str">
        <f>IF('INPUT DATA'!N24="","",'INPUT DATA'!N24)</f>
        <v/>
      </c>
      <c r="J28" t="str">
        <v>M</v>
      </c>
    </row>
    <row r="29" ht="25.5" customHeight="1">
      <c r="B29">
        <v>15</v>
      </c>
      <c r="C29" t="str">
        <f>IF('INPUT DATA'!L25="","",'INPUT DATA'!L25)</f>
        <v/>
      </c>
      <c r="F29" t="str">
        <f>IF('INPUT DATA'!M25="","",'INPUT DATA'!M25)</f>
        <v/>
      </c>
      <c r="H29" s="3" t="str">
        <f>IF('INPUT DATA'!N25="","",'INPUT DATA'!N25)</f>
        <v/>
      </c>
      <c r="J29" t="str">
        <v>M</v>
      </c>
    </row>
    <row r="30" ht="25.5" customHeight="1">
      <c r="B30">
        <v>16</v>
      </c>
      <c r="C30" t="str">
        <f>IF('INPUT DATA'!L26="","",'INPUT DATA'!L26)</f>
        <v/>
      </c>
      <c r="F30" t="str">
        <f>IF('INPUT DATA'!M26="","",'INPUT DATA'!M26)</f>
        <v/>
      </c>
      <c r="H30" s="3" t="str">
        <f>IF('INPUT DATA'!N26="","",'INPUT DATA'!N26)</f>
        <v/>
      </c>
      <c r="J30" t="str">
        <v>M</v>
      </c>
    </row>
    <row r="31" ht="25.5" customHeight="1">
      <c r="B31">
        <v>17</v>
      </c>
      <c r="C31" t="str">
        <f>IF('INPUT DATA'!L27="","",'INPUT DATA'!L27)</f>
        <v/>
      </c>
      <c r="F31" t="str">
        <f>IF('INPUT DATA'!M27="","",'INPUT DATA'!M27)</f>
        <v/>
      </c>
      <c r="H31" s="3" t="str">
        <f>IF('INPUT DATA'!N27="","",'INPUT DATA'!N27)</f>
        <v/>
      </c>
      <c r="J31" t="str">
        <v>M</v>
      </c>
    </row>
    <row r="32" ht="25.5" customHeight="1">
      <c r="B32">
        <v>18</v>
      </c>
      <c r="C32" t="str">
        <f>IF('INPUT DATA'!L28="","",'INPUT DATA'!L28)</f>
        <v/>
      </c>
      <c r="F32" t="str">
        <f>IF('INPUT DATA'!M28="","",'INPUT DATA'!M28)</f>
        <v/>
      </c>
      <c r="H32" s="3" t="str">
        <f>IF('INPUT DATA'!N28="","",'INPUT DATA'!N28)</f>
        <v/>
      </c>
      <c r="J32" t="str">
        <v>M</v>
      </c>
    </row>
    <row r="33" ht="25.5" customHeight="1">
      <c r="B33">
        <v>19</v>
      </c>
      <c r="C33" t="str">
        <f>IF('INPUT DATA'!L29="","",'INPUT DATA'!L29)</f>
        <v/>
      </c>
      <c r="F33" t="str">
        <f>IF('INPUT DATA'!M29="","",'INPUT DATA'!M29)</f>
        <v/>
      </c>
      <c r="H33" s="3" t="str">
        <f>IF('INPUT DATA'!N29="","",'INPUT DATA'!N29)</f>
        <v/>
      </c>
      <c r="J33" t="str">
        <v>M</v>
      </c>
    </row>
    <row r="34" ht="25.5" customHeight="1">
      <c r="B34">
        <v>20</v>
      </c>
      <c r="C34" t="str">
        <f>IF('INPUT DATA'!L30="","",'INPUT DATA'!L30)</f>
        <v/>
      </c>
      <c r="F34" t="str">
        <f>IF('INPUT DATA'!M30="","",'INPUT DATA'!M30)</f>
        <v/>
      </c>
      <c r="H34" s="3" t="str">
        <f>IF('INPUT DATA'!N30="","",'INPUT DATA'!N30)</f>
        <v/>
      </c>
      <c r="J34" t="str">
        <v>M</v>
      </c>
    </row>
    <row r="35" ht="25.5" customHeight="1">
      <c r="B35">
        <v>21</v>
      </c>
      <c r="C35" t="str">
        <f>IF('INPUT DATA'!L31="","",'INPUT DATA'!L31)</f>
        <v/>
      </c>
      <c r="F35" t="str">
        <f>IF('INPUT DATA'!M31="","",'INPUT DATA'!M31)</f>
        <v/>
      </c>
      <c r="H35" s="3" t="str">
        <f>IF('INPUT DATA'!N31="","",'INPUT DATA'!N31)</f>
        <v/>
      </c>
      <c r="J35" t="str">
        <v>M</v>
      </c>
    </row>
    <row r="36" ht="25.5" customHeight="1">
      <c r="B36">
        <v>22</v>
      </c>
      <c r="C36" t="str">
        <f>IF('INPUT DATA'!L32="","",'INPUT DATA'!L32)</f>
        <v/>
      </c>
      <c r="F36" t="str">
        <f>IF('INPUT DATA'!M32="","",'INPUT DATA'!M32)</f>
        <v/>
      </c>
      <c r="H36" s="3" t="str">
        <f>IF('INPUT DATA'!N32="","",'INPUT DATA'!N32)</f>
        <v/>
      </c>
      <c r="J36" t="str">
        <v>M</v>
      </c>
    </row>
    <row r="37" ht="25.5" customHeight="1">
      <c r="B37">
        <v>23</v>
      </c>
      <c r="C37" t="str">
        <f>IF('INPUT DATA'!L33="","",'INPUT DATA'!L33)</f>
        <v/>
      </c>
      <c r="F37" t="str">
        <f>IF('INPUT DATA'!M33="","",'INPUT DATA'!M33)</f>
        <v/>
      </c>
      <c r="H37" s="3" t="str">
        <f>IF('INPUT DATA'!N33="","",'INPUT DATA'!N33)</f>
        <v/>
      </c>
      <c r="J37" t="str">
        <v>M</v>
      </c>
    </row>
    <row r="38" ht="25.5" customHeight="1">
      <c r="B38">
        <v>24</v>
      </c>
      <c r="C38" t="str">
        <f>IF('INPUT DATA'!L34="","",'INPUT DATA'!L34)</f>
        <v/>
      </c>
      <c r="F38" t="str">
        <f>IF('INPUT DATA'!M34="","",'INPUT DATA'!M34)</f>
        <v/>
      </c>
      <c r="H38" s="3" t="str">
        <f>IF('INPUT DATA'!N34="","",'INPUT DATA'!N34)</f>
        <v/>
      </c>
      <c r="J38" t="str">
        <v>M</v>
      </c>
    </row>
    <row r="39" ht="25.5" customHeight="1">
      <c r="B39">
        <v>25</v>
      </c>
      <c r="C39" t="str">
        <f>IF('INPUT DATA'!L35="","",'INPUT DATA'!L35)</f>
        <v/>
      </c>
      <c r="F39" t="str">
        <f>IF('INPUT DATA'!M35="","",'INPUT DATA'!M35)</f>
        <v/>
      </c>
      <c r="H39" s="3" t="str">
        <f>IF('INPUT DATA'!N35="","",'INPUT DATA'!N35)</f>
        <v/>
      </c>
      <c r="J39" t="str">
        <v>M</v>
      </c>
    </row>
    <row r="40" ht="25.5" customHeight="1">
      <c r="B40">
        <v>26</v>
      </c>
      <c r="C40" t="str">
        <f>IF('INPUT DATA'!L36="","",'INPUT DATA'!L36)</f>
        <v/>
      </c>
      <c r="F40" t="str">
        <f>IF('INPUT DATA'!M36="","",'INPUT DATA'!M36)</f>
        <v/>
      </c>
      <c r="H40" s="3" t="str">
        <f>IF('INPUT DATA'!N36="","",'INPUT DATA'!N36)</f>
        <v/>
      </c>
      <c r="J40" t="str">
        <v>M</v>
      </c>
    </row>
    <row r="41" ht="25.5" customHeight="1">
      <c r="B41">
        <v>27</v>
      </c>
      <c r="C41" t="str">
        <f>IF('INPUT DATA'!L37="","",'INPUT DATA'!L37)</f>
        <v/>
      </c>
      <c r="F41" t="str">
        <f>IF('INPUT DATA'!M37="","",'INPUT DATA'!M37)</f>
        <v/>
      </c>
      <c r="H41" s="3" t="str">
        <f>IF('INPUT DATA'!N37="","",'INPUT DATA'!N37)</f>
        <v/>
      </c>
      <c r="J41" t="str">
        <v>M</v>
      </c>
    </row>
    <row r="42" ht="25.5" customHeight="1">
      <c r="B42">
        <v>28</v>
      </c>
      <c r="C42" t="str">
        <f>IF('INPUT DATA'!L38="","",'INPUT DATA'!L38)</f>
        <v/>
      </c>
      <c r="F42" t="str">
        <f>IF('INPUT DATA'!M38="","",'INPUT DATA'!M38)</f>
        <v/>
      </c>
      <c r="H42" s="3" t="str">
        <f>IF('INPUT DATA'!N38="","",'INPUT DATA'!N38)</f>
        <v/>
      </c>
      <c r="J42" t="str">
        <v>M</v>
      </c>
    </row>
    <row r="43" ht="25.5" customHeight="1">
      <c r="B43">
        <v>29</v>
      </c>
      <c r="C43" t="str">
        <f>IF('INPUT DATA'!L39="","",'INPUT DATA'!L39)</f>
        <v/>
      </c>
      <c r="F43" t="str">
        <f>IF('INPUT DATA'!M39="","",'INPUT DATA'!M39)</f>
        <v/>
      </c>
      <c r="H43" s="3" t="str">
        <f>IF('INPUT DATA'!N39="","",'INPUT DATA'!N39)</f>
        <v/>
      </c>
      <c r="J43" t="str">
        <v>M</v>
      </c>
    </row>
    <row r="44" ht="25.5" customHeight="1">
      <c r="B44">
        <v>30</v>
      </c>
      <c r="C44" t="str">
        <f>IF('INPUT DATA'!L40="","",'INPUT DATA'!L40)</f>
        <v/>
      </c>
      <c r="F44" t="str">
        <f>IF('INPUT DATA'!M40="","",'INPUT DATA'!M40)</f>
        <v/>
      </c>
      <c r="H44" s="3" t="str">
        <f>IF('INPUT DATA'!N40="","",'INPUT DATA'!N40)</f>
        <v/>
      </c>
      <c r="J44" t="str">
        <v>M</v>
      </c>
    </row>
    <row r="45" ht="25.5" customHeight="1">
      <c r="B45">
        <v>31</v>
      </c>
      <c r="C45" t="str">
        <f>IF('INPUT DATA'!L41="","",'INPUT DATA'!L41)</f>
        <v/>
      </c>
      <c r="F45" t="str">
        <f>IF('INPUT DATA'!M41="","",'INPUT DATA'!M41)</f>
        <v/>
      </c>
      <c r="H45" s="3" t="str">
        <f>IF('INPUT DATA'!N41="","",'INPUT DATA'!N41)</f>
        <v/>
      </c>
      <c r="J45" t="str">
        <v>M</v>
      </c>
    </row>
    <row r="46" ht="25.5" customHeight="1">
      <c r="B46">
        <v>32</v>
      </c>
      <c r="C46" t="str">
        <f>IF('INPUT DATA'!L42="","",'INPUT DATA'!L42)</f>
        <v/>
      </c>
      <c r="F46" t="str">
        <f>IF('INPUT DATA'!M42="","",'INPUT DATA'!M42)</f>
        <v/>
      </c>
      <c r="H46" s="3" t="str">
        <f>IF('INPUT DATA'!N42="","",'INPUT DATA'!N42)</f>
        <v/>
      </c>
      <c r="J46" t="str">
        <v>M</v>
      </c>
    </row>
    <row r="47" ht="25.5" customHeight="1">
      <c r="B47">
        <v>33</v>
      </c>
      <c r="C47" t="str">
        <f>IF('INPUT DATA'!L43="","",'INPUT DATA'!L43)</f>
        <v/>
      </c>
      <c r="F47" t="str">
        <f>IF('INPUT DATA'!M43="","",'INPUT DATA'!M43)</f>
        <v/>
      </c>
      <c r="H47" s="3" t="str">
        <f>IF('INPUT DATA'!N43="","",'INPUT DATA'!N43)</f>
        <v/>
      </c>
      <c r="J47" t="str">
        <v>M</v>
      </c>
    </row>
    <row r="48" ht="25.5" customHeight="1">
      <c r="B48">
        <v>34</v>
      </c>
      <c r="C48" t="str">
        <f>IF('INPUT DATA'!L44="","",'INPUT DATA'!L44)</f>
        <v/>
      </c>
      <c r="F48" t="str">
        <f>IF('INPUT DATA'!M44="","",'INPUT DATA'!M44)</f>
        <v/>
      </c>
      <c r="H48" s="3" t="str">
        <f>IF('INPUT DATA'!N44="","",'INPUT DATA'!N44)</f>
        <v/>
      </c>
      <c r="J48" t="str">
        <v>M</v>
      </c>
    </row>
    <row r="49" ht="25.5" customHeight="1">
      <c r="B49">
        <v>35</v>
      </c>
      <c r="C49" t="str">
        <f>IF('INPUT DATA'!L45="","",'INPUT DATA'!L45)</f>
        <v/>
      </c>
      <c r="F49" t="str">
        <f>IF('INPUT DATA'!M45="","",'INPUT DATA'!M45)</f>
        <v/>
      </c>
      <c r="H49" s="3" t="str">
        <f>IF('INPUT DATA'!N45="","",'INPUT DATA'!N45)</f>
        <v/>
      </c>
      <c r="J49" t="str">
        <v>M</v>
      </c>
    </row>
    <row r="50" ht="25.5" customHeight="1">
      <c r="B50">
        <v>36</v>
      </c>
      <c r="C50" t="str">
        <f>IF('INPUT DATA'!L46="","",'INPUT DATA'!L46)</f>
        <v/>
      </c>
      <c r="F50" t="str">
        <f>IF('INPUT DATA'!M46="","",'INPUT DATA'!M46)</f>
        <v/>
      </c>
      <c r="H50" s="3" t="str">
        <f>IF('INPUT DATA'!N46="","",'INPUT DATA'!N46)</f>
        <v/>
      </c>
      <c r="J50" t="str">
        <v>M</v>
      </c>
    </row>
    <row r="51" ht="25.5" customHeight="1">
      <c r="B51">
        <v>37</v>
      </c>
      <c r="C51" t="str">
        <f>IF('INPUT DATA'!L47="","",'INPUT DATA'!L47)</f>
        <v/>
      </c>
      <c r="F51" t="str">
        <f>IF('INPUT DATA'!M47="","",'INPUT DATA'!M47)</f>
        <v/>
      </c>
      <c r="H51" s="3" t="str">
        <f>IF('INPUT DATA'!N47="","",'INPUT DATA'!N47)</f>
        <v/>
      </c>
      <c r="J51" t="str">
        <v>M</v>
      </c>
    </row>
    <row r="52" ht="25.5" customHeight="1">
      <c r="B52">
        <v>38</v>
      </c>
      <c r="C52" t="str">
        <f>IF('INPUT DATA'!L48="","",'INPUT DATA'!L48)</f>
        <v/>
      </c>
      <c r="F52" t="str">
        <f>IF('INPUT DATA'!M48="","",'INPUT DATA'!M48)</f>
        <v/>
      </c>
      <c r="H52" s="3" t="str">
        <f>IF('INPUT DATA'!N48="","",'INPUT DATA'!N48)</f>
        <v/>
      </c>
      <c r="J52" t="str">
        <v>M</v>
      </c>
    </row>
    <row r="53" ht="25.5" customHeight="1">
      <c r="B53">
        <v>39</v>
      </c>
      <c r="C53" t="str">
        <f>IF('INPUT DATA'!L49="","",'INPUT DATA'!L49)</f>
        <v/>
      </c>
      <c r="F53" t="str">
        <f>IF('INPUT DATA'!M49="","",'INPUT DATA'!M49)</f>
        <v/>
      </c>
      <c r="H53" s="3" t="str">
        <f>IF('INPUT DATA'!N49="","",'INPUT DATA'!N49)</f>
        <v/>
      </c>
      <c r="J53" t="str">
        <v>M</v>
      </c>
    </row>
    <row r="54" ht="25.5" customHeight="1">
      <c r="B54">
        <v>40</v>
      </c>
      <c r="C54" t="str">
        <f>IF('INPUT DATA'!L50="","",'INPUT DATA'!L50)</f>
        <v/>
      </c>
      <c r="F54" t="str">
        <f>IF('INPUT DATA'!M50="","",'INPUT DATA'!M50)</f>
        <v/>
      </c>
      <c r="H54" s="3" t="str">
        <f>IF('INPUT DATA'!N50="","",'INPUT DATA'!N50)</f>
        <v/>
      </c>
      <c r="J54" t="str">
        <v>M</v>
      </c>
    </row>
    <row r="55" ht="25.5" customHeight="1">
      <c r="B55">
        <v>41</v>
      </c>
      <c r="C55" t="str">
        <f>IF('INPUT DATA'!L51="","",'INPUT DATA'!L51)</f>
        <v/>
      </c>
      <c r="F55" t="str">
        <f>IF('INPUT DATA'!M51="","",'INPUT DATA'!M51)</f>
        <v/>
      </c>
      <c r="H55" s="3" t="str">
        <f>IF('INPUT DATA'!N51="","",'INPUT DATA'!N51)</f>
        <v/>
      </c>
      <c r="J55" t="str">
        <v>M</v>
      </c>
    </row>
    <row r="56" ht="25.5" customHeight="1">
      <c r="B56">
        <v>42</v>
      </c>
      <c r="C56" t="str">
        <f>IF('INPUT DATA'!L52="","",'INPUT DATA'!L52)</f>
        <v/>
      </c>
      <c r="F56" t="str">
        <f>IF('INPUT DATA'!M52="","",'INPUT DATA'!M52)</f>
        <v/>
      </c>
      <c r="H56" s="3" t="str">
        <f>IF('INPUT DATA'!N52="","",'INPUT DATA'!N52)</f>
        <v/>
      </c>
      <c r="J56" t="str">
        <v>M</v>
      </c>
    </row>
    <row r="57" ht="25.5" customHeight="1">
      <c r="B57">
        <v>43</v>
      </c>
      <c r="C57" t="str">
        <f>IF('INPUT DATA'!L53="","",'INPUT DATA'!L53)</f>
        <v/>
      </c>
      <c r="F57" t="str">
        <f>IF('INPUT DATA'!M53="","",'INPUT DATA'!M53)</f>
        <v/>
      </c>
      <c r="H57" s="3" t="str">
        <f>IF('INPUT DATA'!N53="","",'INPUT DATA'!N53)</f>
        <v/>
      </c>
      <c r="J57" t="str">
        <v>M</v>
      </c>
    </row>
    <row r="58" ht="25.5" customHeight="1">
      <c r="B58">
        <v>44</v>
      </c>
      <c r="C58" t="str">
        <f>IF('INPUT DATA'!L54="","",'INPUT DATA'!L54)</f>
        <v/>
      </c>
      <c r="F58" t="str">
        <f>IF('INPUT DATA'!M54="","",'INPUT DATA'!M54)</f>
        <v/>
      </c>
      <c r="H58" s="3" t="str">
        <f>IF('INPUT DATA'!N54="","",'INPUT DATA'!N54)</f>
        <v/>
      </c>
      <c r="J58" t="str">
        <v>M</v>
      </c>
    </row>
    <row r="59" ht="25.5" customHeight="1">
      <c r="B59">
        <v>45</v>
      </c>
      <c r="C59" t="str">
        <f>IF('INPUT DATA'!L55="","",'INPUT DATA'!L55)</f>
        <v/>
      </c>
      <c r="F59" t="str">
        <f>IF('INPUT DATA'!M55="","",'INPUT DATA'!M55)</f>
        <v/>
      </c>
      <c r="H59" s="3" t="str">
        <f>IF('INPUT DATA'!N55="","",'INPUT DATA'!N55)</f>
        <v/>
      </c>
      <c r="J59" t="str">
        <v>M</v>
      </c>
    </row>
    <row r="60" ht="25.5" customHeight="1">
      <c r="B60">
        <v>46</v>
      </c>
      <c r="C60" t="str">
        <f>IF('INPUT DATA'!L56="","",'INPUT DATA'!L56)</f>
        <v/>
      </c>
      <c r="F60" t="str">
        <f>IF('INPUT DATA'!M56="","",'INPUT DATA'!M56)</f>
        <v/>
      </c>
      <c r="H60" s="3" t="str">
        <f>IF('INPUT DATA'!N56="","",'INPUT DATA'!N56)</f>
        <v/>
      </c>
      <c r="J60" t="str">
        <v>M</v>
      </c>
    </row>
    <row r="61" ht="25.5" customHeight="1">
      <c r="B61">
        <v>47</v>
      </c>
      <c r="C61" t="str">
        <f>IF('INPUT DATA'!L57="","",'INPUT DATA'!L57)</f>
        <v/>
      </c>
      <c r="F61" t="str">
        <f>IF('INPUT DATA'!M57="","",'INPUT DATA'!M57)</f>
        <v/>
      </c>
      <c r="H61" s="3" t="str">
        <f>IF('INPUT DATA'!N57="","",'INPUT DATA'!N57)</f>
        <v/>
      </c>
      <c r="J61" t="str">
        <v>M</v>
      </c>
    </row>
    <row r="62" ht="25.5" customHeight="1">
      <c r="B62">
        <v>48</v>
      </c>
      <c r="C62" t="str">
        <f>IF('INPUT DATA'!L58="","",'INPUT DATA'!L58)</f>
        <v/>
      </c>
      <c r="F62" t="str">
        <f>IF('INPUT DATA'!M58="","",'INPUT DATA'!M58)</f>
        <v/>
      </c>
      <c r="H62" s="3" t="str">
        <f>IF('INPUT DATA'!N58="","",'INPUT DATA'!N58)</f>
        <v/>
      </c>
      <c r="J62" t="str">
        <v>M</v>
      </c>
    </row>
    <row r="63" ht="25.5" customHeight="1">
      <c r="B63">
        <v>49</v>
      </c>
      <c r="C63" t="str">
        <f>IF('INPUT DATA'!L59="","",'INPUT DATA'!L59)</f>
        <v/>
      </c>
      <c r="F63" t="str">
        <f>IF('INPUT DATA'!M59="","",'INPUT DATA'!M59)</f>
        <v/>
      </c>
      <c r="H63" s="3" t="str">
        <f>IF('INPUT DATA'!N59="","",'INPUT DATA'!N59)</f>
        <v/>
      </c>
      <c r="J63" t="str">
        <v>M</v>
      </c>
    </row>
    <row r="64" ht="25.5" customHeight="1">
      <c r="B64">
        <v>50</v>
      </c>
      <c r="C64" t="str">
        <f>IF('INPUT DATA'!L60="","",'INPUT DATA'!L60)</f>
        <v/>
      </c>
      <c r="F64" t="str">
        <f>IF('INPUT DATA'!M60="","",'INPUT DATA'!M60)</f>
        <v/>
      </c>
      <c r="H64" s="3" t="str">
        <f>IF('INPUT DATA'!N60="","",'INPUT DATA'!N60)</f>
        <v/>
      </c>
      <c r="J64" t="str">
        <v>M</v>
      </c>
    </row>
    <row r="65" ht="19.5" customHeight="1">
      <c r="B65" t="str">
        <v>FEMALE</v>
      </c>
    </row>
    <row r="66" ht="25.5" customHeight="1">
      <c r="B66">
        <v>1</v>
      </c>
      <c r="C66" t="str">
        <f>IF('INPUT DATA'!Q11="","",'INPUT DATA'!Q11)</f>
        <v/>
      </c>
      <c r="F66" t="str">
        <f>IF('INPUT DATA'!R11="","",'INPUT DATA'!R11)</f>
        <v/>
      </c>
      <c r="H66" s="3" t="str">
        <f>IF('INPUT DATA'!S11="","",'INPUT DATA'!S11)</f>
        <v/>
      </c>
      <c r="I66">
        <v>6</v>
      </c>
      <c r="J66" t="str">
        <v>F</v>
      </c>
    </row>
    <row r="67" ht="25.5" customHeight="1">
      <c r="B67">
        <v>2</v>
      </c>
      <c r="C67" t="str">
        <f>IF('INPUT DATA'!Q12="","",'INPUT DATA'!Q12)</f>
        <v/>
      </c>
      <c r="F67" t="str">
        <f>IF('INPUT DATA'!R12="","",'INPUT DATA'!R12)</f>
        <v/>
      </c>
      <c r="H67" s="3" t="str">
        <f>IF('INPUT DATA'!S12="","",'INPUT DATA'!S12)</f>
        <v/>
      </c>
      <c r="I67">
        <v>6</v>
      </c>
      <c r="J67" t="str">
        <v>F</v>
      </c>
    </row>
    <row r="68" ht="25.5" customHeight="1">
      <c r="B68">
        <v>3</v>
      </c>
      <c r="C68" t="str">
        <f>IF('INPUT DATA'!Q13="","",'INPUT DATA'!Q13)</f>
        <v/>
      </c>
      <c r="F68" t="str">
        <f>IF('INPUT DATA'!R13="","",'INPUT DATA'!R13)</f>
        <v/>
      </c>
      <c r="H68" s="3" t="str">
        <f>IF('INPUT DATA'!S13="","",'INPUT DATA'!S13)</f>
        <v/>
      </c>
      <c r="I68">
        <v>6</v>
      </c>
      <c r="J68" t="str">
        <v>F</v>
      </c>
    </row>
    <row r="69" ht="25.5" customHeight="1">
      <c r="B69">
        <v>4</v>
      </c>
      <c r="C69" t="str">
        <f>IF('INPUT DATA'!Q14="","",'INPUT DATA'!Q14)</f>
        <v/>
      </c>
      <c r="F69" t="str">
        <f>IF('INPUT DATA'!R14="","",'INPUT DATA'!R14)</f>
        <v/>
      </c>
      <c r="H69" s="3" t="str">
        <f>IF('INPUT DATA'!S14="","",'INPUT DATA'!S14)</f>
        <v/>
      </c>
      <c r="J69" t="str">
        <v>F</v>
      </c>
    </row>
    <row r="70" ht="25.5" customHeight="1">
      <c r="B70">
        <v>5</v>
      </c>
      <c r="C70" t="str">
        <f>IF('INPUT DATA'!Q15="","",'INPUT DATA'!Q15)</f>
        <v/>
      </c>
      <c r="F70" t="str">
        <f>IF('INPUT DATA'!R15="","",'INPUT DATA'!R15)</f>
        <v/>
      </c>
      <c r="H70" s="3" t="str">
        <f>IF('INPUT DATA'!S15="","",'INPUT DATA'!S15)</f>
        <v/>
      </c>
      <c r="J70" t="str">
        <v>F</v>
      </c>
    </row>
    <row r="71" ht="25.5" customHeight="1">
      <c r="B71">
        <v>6</v>
      </c>
      <c r="C71" t="str">
        <f>IF('INPUT DATA'!Q16="","",'INPUT DATA'!Q16)</f>
        <v/>
      </c>
      <c r="F71" t="str">
        <f>IF('INPUT DATA'!R16="","",'INPUT DATA'!R16)</f>
        <v/>
      </c>
      <c r="H71" s="3" t="str">
        <f>IF('INPUT DATA'!S16="","",'INPUT DATA'!S16)</f>
        <v/>
      </c>
      <c r="J71" t="str">
        <v>F</v>
      </c>
    </row>
    <row r="72" ht="25.5" customHeight="1">
      <c r="B72">
        <v>7</v>
      </c>
      <c r="C72" t="str">
        <f>IF('INPUT DATA'!Q17="","",'INPUT DATA'!Q17)</f>
        <v/>
      </c>
      <c r="F72" t="str">
        <f>IF('INPUT DATA'!R17="","",'INPUT DATA'!R17)</f>
        <v/>
      </c>
      <c r="H72" s="3" t="str">
        <f>IF('INPUT DATA'!S17="","",'INPUT DATA'!S17)</f>
        <v/>
      </c>
      <c r="J72" t="str">
        <v>F</v>
      </c>
    </row>
    <row r="73" ht="25.5" customHeight="1">
      <c r="B73">
        <v>8</v>
      </c>
      <c r="C73" t="str">
        <f>IF('INPUT DATA'!Q18="","",'INPUT DATA'!Q18)</f>
        <v/>
      </c>
      <c r="F73" t="str">
        <f>IF('INPUT DATA'!R18="","",'INPUT DATA'!R18)</f>
        <v/>
      </c>
      <c r="H73" s="3" t="str">
        <f>IF('INPUT DATA'!S18="","",'INPUT DATA'!S18)</f>
        <v/>
      </c>
      <c r="J73" t="str">
        <v>F</v>
      </c>
    </row>
    <row r="74" ht="25.5" customHeight="1">
      <c r="B74">
        <v>9</v>
      </c>
      <c r="C74" t="str">
        <f>IF('INPUT DATA'!Q19="","",'INPUT DATA'!Q19)</f>
        <v/>
      </c>
      <c r="F74" t="str">
        <f>IF('INPUT DATA'!R19="","",'INPUT DATA'!R19)</f>
        <v/>
      </c>
      <c r="H74" s="3" t="str">
        <f>IF('INPUT DATA'!S19="","",'INPUT DATA'!S19)</f>
        <v/>
      </c>
      <c r="J74" t="str">
        <v>F</v>
      </c>
    </row>
    <row r="75" ht="25.5" customHeight="1">
      <c r="B75">
        <v>10</v>
      </c>
      <c r="C75" t="str">
        <f>IF('INPUT DATA'!Q20="","",'INPUT DATA'!Q20)</f>
        <v/>
      </c>
      <c r="F75" t="str">
        <f>IF('INPUT DATA'!R20="","",'INPUT DATA'!R20)</f>
        <v/>
      </c>
      <c r="H75" s="3" t="str">
        <f>IF('INPUT DATA'!S20="","",'INPUT DATA'!S20)</f>
        <v/>
      </c>
      <c r="J75" t="str">
        <v>F</v>
      </c>
    </row>
    <row r="76" ht="25.5" customHeight="1">
      <c r="B76">
        <v>11</v>
      </c>
      <c r="C76" t="str">
        <f>IF('INPUT DATA'!Q21="","",'INPUT DATA'!Q21)</f>
        <v/>
      </c>
      <c r="F76" t="str">
        <f>IF('INPUT DATA'!R21="","",'INPUT DATA'!R21)</f>
        <v/>
      </c>
      <c r="H76" s="3" t="str">
        <f>IF('INPUT DATA'!S21="","",'INPUT DATA'!S21)</f>
        <v/>
      </c>
      <c r="J76" t="str">
        <v>F</v>
      </c>
    </row>
    <row r="77" ht="25.5" customHeight="1">
      <c r="B77">
        <v>12</v>
      </c>
      <c r="C77" t="str">
        <f>IF('INPUT DATA'!Q22="","",'INPUT DATA'!Q22)</f>
        <v/>
      </c>
      <c r="F77" t="str">
        <f>IF('INPUT DATA'!R22="","",'INPUT DATA'!R22)</f>
        <v/>
      </c>
      <c r="H77" s="3" t="str">
        <f>IF('INPUT DATA'!S22="","",'INPUT DATA'!S22)</f>
        <v/>
      </c>
      <c r="J77" t="str">
        <v>F</v>
      </c>
    </row>
    <row r="78" ht="25.5" customHeight="1">
      <c r="B78">
        <v>13</v>
      </c>
      <c r="C78" t="str">
        <f>IF('INPUT DATA'!Q23="","",'INPUT DATA'!Q23)</f>
        <v/>
      </c>
      <c r="F78" t="str">
        <f>IF('INPUT DATA'!R23="","",'INPUT DATA'!R23)</f>
        <v/>
      </c>
      <c r="H78" s="3" t="str">
        <f>IF('INPUT DATA'!S23="","",'INPUT DATA'!S23)</f>
        <v/>
      </c>
      <c r="J78" t="str">
        <v>F</v>
      </c>
    </row>
    <row r="79" ht="25.5" customHeight="1">
      <c r="B79">
        <v>14</v>
      </c>
      <c r="C79" t="str">
        <f>IF('INPUT DATA'!Q24="","",'INPUT DATA'!Q24)</f>
        <v/>
      </c>
      <c r="F79" t="str">
        <f>IF('INPUT DATA'!R24="","",'INPUT DATA'!R24)</f>
        <v/>
      </c>
      <c r="H79" s="3" t="str">
        <f>IF('INPUT DATA'!S24="","",'INPUT DATA'!S24)</f>
        <v/>
      </c>
      <c r="J79" t="str">
        <v>F</v>
      </c>
    </row>
    <row r="80" ht="25.5" customHeight="1">
      <c r="B80">
        <v>15</v>
      </c>
      <c r="C80" t="str">
        <f>IF('INPUT DATA'!Q25="","",'INPUT DATA'!Q25)</f>
        <v/>
      </c>
      <c r="F80" t="str">
        <f>IF('INPUT DATA'!R25="","",'INPUT DATA'!R25)</f>
        <v/>
      </c>
      <c r="H80" s="3" t="str">
        <f>IF('INPUT DATA'!S25="","",'INPUT DATA'!S25)</f>
        <v/>
      </c>
      <c r="J80" t="str">
        <v>F</v>
      </c>
    </row>
    <row r="81" ht="25.5" customHeight="1">
      <c r="B81">
        <v>16</v>
      </c>
      <c r="C81" t="str">
        <f>IF('INPUT DATA'!Q26="","",'INPUT DATA'!Q26)</f>
        <v/>
      </c>
      <c r="F81" t="str">
        <f>IF('INPUT DATA'!R26="","",'INPUT DATA'!R26)</f>
        <v/>
      </c>
      <c r="H81" s="3" t="str">
        <f>IF('INPUT DATA'!S26="","",'INPUT DATA'!S26)</f>
        <v/>
      </c>
      <c r="J81" t="str">
        <v>F</v>
      </c>
    </row>
    <row r="82" ht="25.5" customHeight="1">
      <c r="B82">
        <v>17</v>
      </c>
      <c r="C82" t="str">
        <f>IF('INPUT DATA'!Q27="","",'INPUT DATA'!Q27)</f>
        <v/>
      </c>
      <c r="F82" t="str">
        <f>IF('INPUT DATA'!R27="","",'INPUT DATA'!R27)</f>
        <v/>
      </c>
      <c r="H82" s="3" t="str">
        <f>IF('INPUT DATA'!S27="","",'INPUT DATA'!S27)</f>
        <v/>
      </c>
      <c r="J82" t="str">
        <v>F</v>
      </c>
    </row>
    <row r="83" ht="25.5" customHeight="1">
      <c r="B83">
        <v>18</v>
      </c>
      <c r="C83" t="str">
        <f>IF('INPUT DATA'!Q28="","",'INPUT DATA'!Q28)</f>
        <v/>
      </c>
      <c r="F83" t="str">
        <f>IF('INPUT DATA'!R28="","",'INPUT DATA'!R28)</f>
        <v/>
      </c>
      <c r="H83" s="3" t="str">
        <f>IF('INPUT DATA'!S28="","",'INPUT DATA'!S28)</f>
        <v/>
      </c>
      <c r="J83" t="str">
        <v>F</v>
      </c>
    </row>
    <row r="84" ht="25.5" customHeight="1">
      <c r="B84">
        <v>19</v>
      </c>
      <c r="C84" t="str">
        <f>IF('INPUT DATA'!Q29="","",'INPUT DATA'!Q29)</f>
        <v/>
      </c>
      <c r="F84" t="str">
        <f>IF('INPUT DATA'!R29="","",'INPUT DATA'!R29)</f>
        <v/>
      </c>
      <c r="H84" s="3" t="str">
        <f>IF('INPUT DATA'!S29="","",'INPUT DATA'!S29)</f>
        <v/>
      </c>
      <c r="J84" t="str">
        <v>F</v>
      </c>
    </row>
    <row r="85" ht="25.5" customHeight="1">
      <c r="B85">
        <v>20</v>
      </c>
      <c r="C85" t="str">
        <f>IF('INPUT DATA'!Q30="","",'INPUT DATA'!Q30)</f>
        <v/>
      </c>
      <c r="F85" t="str">
        <f>IF('INPUT DATA'!R30="","",'INPUT DATA'!R30)</f>
        <v/>
      </c>
      <c r="H85" s="3" t="str">
        <f>IF('INPUT DATA'!S30="","",'INPUT DATA'!S30)</f>
        <v/>
      </c>
      <c r="J85" t="str">
        <v>F</v>
      </c>
    </row>
    <row r="86" ht="25.5" customHeight="1">
      <c r="B86">
        <v>21</v>
      </c>
      <c r="C86" t="str">
        <f>IF('INPUT DATA'!Q31="","",'INPUT DATA'!Q31)</f>
        <v/>
      </c>
      <c r="F86" t="str">
        <f>IF('INPUT DATA'!R31="","",'INPUT DATA'!R31)</f>
        <v/>
      </c>
      <c r="H86" s="3" t="str">
        <f>IF('INPUT DATA'!S31="","",'INPUT DATA'!S31)</f>
        <v/>
      </c>
      <c r="J86" t="str">
        <v>F</v>
      </c>
    </row>
    <row r="87" ht="25.5" customHeight="1">
      <c r="B87">
        <v>22</v>
      </c>
      <c r="C87" t="str">
        <f>IF('INPUT DATA'!Q32="","",'INPUT DATA'!Q32)</f>
        <v/>
      </c>
      <c r="F87" t="str">
        <f>IF('INPUT DATA'!R32="","",'INPUT DATA'!R32)</f>
        <v/>
      </c>
      <c r="H87" s="3" t="str">
        <f>IF('INPUT DATA'!S32="","",'INPUT DATA'!S32)</f>
        <v/>
      </c>
      <c r="J87" t="str">
        <v>F</v>
      </c>
    </row>
    <row r="88" ht="25.5" customHeight="1">
      <c r="B88">
        <v>23</v>
      </c>
      <c r="C88" t="str">
        <f>IF('INPUT DATA'!Q33="","",'INPUT DATA'!Q33)</f>
        <v/>
      </c>
      <c r="F88" t="str">
        <f>IF('INPUT DATA'!R33="","",'INPUT DATA'!R33)</f>
        <v/>
      </c>
      <c r="H88" s="3" t="str">
        <f>IF('INPUT DATA'!S33="","",'INPUT DATA'!S33)</f>
        <v/>
      </c>
      <c r="J88" t="str">
        <v>F</v>
      </c>
    </row>
    <row r="89" ht="25.5" customHeight="1">
      <c r="B89">
        <v>24</v>
      </c>
      <c r="C89" t="str">
        <f>IF('INPUT DATA'!Q34="","",'INPUT DATA'!Q34)</f>
        <v/>
      </c>
      <c r="F89" t="str">
        <f>IF('INPUT DATA'!R34="","",'INPUT DATA'!R34)</f>
        <v/>
      </c>
      <c r="H89" s="3" t="str">
        <f>IF('INPUT DATA'!S34="","",'INPUT DATA'!S34)</f>
        <v/>
      </c>
      <c r="J89" t="str">
        <v>F</v>
      </c>
    </row>
    <row r="90" ht="25.5" customHeight="1">
      <c r="B90">
        <v>25</v>
      </c>
      <c r="C90" t="str">
        <f>IF('INPUT DATA'!Q35="","",'INPUT DATA'!Q35)</f>
        <v/>
      </c>
      <c r="F90" t="str">
        <f>IF('INPUT DATA'!R35="","",'INPUT DATA'!R35)</f>
        <v/>
      </c>
      <c r="H90" s="3" t="str">
        <f>IF('INPUT DATA'!S35="","",'INPUT DATA'!S35)</f>
        <v/>
      </c>
      <c r="J90" t="str">
        <v>F</v>
      </c>
    </row>
    <row r="91" ht="25.5" customHeight="1">
      <c r="B91">
        <v>26</v>
      </c>
      <c r="C91" t="str">
        <f>IF('INPUT DATA'!Q36="","",'INPUT DATA'!Q36)</f>
        <v/>
      </c>
      <c r="F91" t="str">
        <f>IF('INPUT DATA'!R36="","",'INPUT DATA'!R36)</f>
        <v/>
      </c>
      <c r="H91" s="3" t="str">
        <f>IF('INPUT DATA'!S36="","",'INPUT DATA'!S36)</f>
        <v/>
      </c>
      <c r="J91" t="str">
        <v>F</v>
      </c>
    </row>
    <row r="92" ht="25.5" customHeight="1">
      <c r="B92">
        <v>27</v>
      </c>
      <c r="C92" t="str">
        <f>IF('INPUT DATA'!Q37="","",'INPUT DATA'!Q37)</f>
        <v/>
      </c>
      <c r="F92" t="str">
        <f>IF('INPUT DATA'!R37="","",'INPUT DATA'!R37)</f>
        <v/>
      </c>
      <c r="H92" s="3" t="str">
        <f>IF('INPUT DATA'!S37="","",'INPUT DATA'!S37)</f>
        <v/>
      </c>
      <c r="J92" t="str">
        <v>F</v>
      </c>
    </row>
    <row r="93" ht="25.5" customHeight="1">
      <c r="B93">
        <v>28</v>
      </c>
      <c r="C93" t="str">
        <f>IF('INPUT DATA'!Q38="","",'INPUT DATA'!Q38)</f>
        <v/>
      </c>
      <c r="F93" t="str">
        <f>IF('INPUT DATA'!R38="","",'INPUT DATA'!R38)</f>
        <v/>
      </c>
      <c r="H93" s="3" t="str">
        <f>IF('INPUT DATA'!S38="","",'INPUT DATA'!S38)</f>
        <v/>
      </c>
      <c r="J93" t="str">
        <v>F</v>
      </c>
    </row>
    <row r="94" ht="25.5" customHeight="1">
      <c r="B94">
        <v>29</v>
      </c>
      <c r="C94" t="str">
        <f>IF('INPUT DATA'!Q39="","",'INPUT DATA'!Q39)</f>
        <v/>
      </c>
      <c r="F94" t="str">
        <f>IF('INPUT DATA'!R39="","",'INPUT DATA'!R39)</f>
        <v/>
      </c>
      <c r="H94" s="3" t="str">
        <f>IF('INPUT DATA'!S39="","",'INPUT DATA'!S39)</f>
        <v/>
      </c>
      <c r="J94" t="str">
        <v>F</v>
      </c>
    </row>
    <row r="95" ht="25.5" customHeight="1">
      <c r="B95">
        <v>30</v>
      </c>
      <c r="C95" t="str">
        <f>IF('INPUT DATA'!Q40="","",'INPUT DATA'!Q40)</f>
        <v/>
      </c>
      <c r="F95" t="str">
        <f>IF('INPUT DATA'!R40="","",'INPUT DATA'!R40)</f>
        <v/>
      </c>
      <c r="H95" s="3" t="str">
        <f>IF('INPUT DATA'!S40="","",'INPUT DATA'!S40)</f>
        <v/>
      </c>
      <c r="J95" t="str">
        <v>F</v>
      </c>
    </row>
    <row r="96" ht="25.5" customHeight="1">
      <c r="B96">
        <v>31</v>
      </c>
      <c r="C96" t="str">
        <f>IF('INPUT DATA'!Q41="","",'INPUT DATA'!Q41)</f>
        <v/>
      </c>
      <c r="F96" t="str">
        <f>IF('INPUT DATA'!R41="","",'INPUT DATA'!R41)</f>
        <v/>
      </c>
      <c r="H96" s="3" t="str">
        <f>IF('INPUT DATA'!S41="","",'INPUT DATA'!S41)</f>
        <v/>
      </c>
      <c r="J96" t="str">
        <v>F</v>
      </c>
    </row>
    <row r="97" ht="25.5" customHeight="1">
      <c r="B97">
        <v>32</v>
      </c>
      <c r="C97" t="str">
        <f>IF('INPUT DATA'!Q42="","",'INPUT DATA'!Q42)</f>
        <v/>
      </c>
      <c r="F97" t="str">
        <f>IF('INPUT DATA'!R42="","",'INPUT DATA'!R42)</f>
        <v/>
      </c>
      <c r="H97" s="3" t="str">
        <f>IF('INPUT DATA'!S42="","",'INPUT DATA'!S42)</f>
        <v/>
      </c>
      <c r="J97" t="str">
        <v>F</v>
      </c>
    </row>
    <row r="98" ht="25.5" customHeight="1">
      <c r="B98">
        <v>33</v>
      </c>
      <c r="C98" t="str">
        <f>IF('INPUT DATA'!Q43="","",'INPUT DATA'!Q43)</f>
        <v/>
      </c>
      <c r="F98" t="str">
        <f>IF('INPUT DATA'!R43="","",'INPUT DATA'!R43)</f>
        <v/>
      </c>
      <c r="H98" s="3" t="str">
        <f>IF('INPUT DATA'!S43="","",'INPUT DATA'!S43)</f>
        <v/>
      </c>
      <c r="J98" t="str">
        <v>F</v>
      </c>
    </row>
    <row r="99" ht="25.5" customHeight="1">
      <c r="B99">
        <v>34</v>
      </c>
      <c r="C99" t="str">
        <f>IF('INPUT DATA'!Q44="","",'INPUT DATA'!Q44)</f>
        <v/>
      </c>
      <c r="F99" t="str">
        <f>IF('INPUT DATA'!R44="","",'INPUT DATA'!R44)</f>
        <v/>
      </c>
      <c r="H99" s="3" t="str">
        <f>IF('INPUT DATA'!S44="","",'INPUT DATA'!S44)</f>
        <v/>
      </c>
      <c r="J99" t="str">
        <v>F</v>
      </c>
    </row>
    <row r="100" ht="25.5" customHeight="1">
      <c r="B100">
        <v>35</v>
      </c>
      <c r="C100" t="str">
        <f>IF('INPUT DATA'!Q45="","",'INPUT DATA'!Q45)</f>
        <v/>
      </c>
      <c r="F100" t="str">
        <f>IF('INPUT DATA'!R45="","",'INPUT DATA'!R45)</f>
        <v/>
      </c>
      <c r="H100" s="3" t="str">
        <f>IF('INPUT DATA'!S45="","",'INPUT DATA'!S45)</f>
        <v/>
      </c>
      <c r="J100" t="str">
        <v>F</v>
      </c>
    </row>
    <row r="101" ht="25.5" customHeight="1">
      <c r="B101">
        <v>36</v>
      </c>
      <c r="C101" t="str">
        <f>IF('INPUT DATA'!Q46="","",'INPUT DATA'!Q46)</f>
        <v/>
      </c>
      <c r="F101" t="str">
        <f>IF('INPUT DATA'!R46="","",'INPUT DATA'!R46)</f>
        <v/>
      </c>
      <c r="H101" s="3" t="str">
        <f>IF('INPUT DATA'!S46="","",'INPUT DATA'!S46)</f>
        <v/>
      </c>
      <c r="J101" t="str">
        <v>F</v>
      </c>
    </row>
    <row r="102" ht="25.5" customHeight="1">
      <c r="B102">
        <v>37</v>
      </c>
      <c r="C102" t="str">
        <f>IF('INPUT DATA'!Q47="","",'INPUT DATA'!Q47)</f>
        <v/>
      </c>
      <c r="F102" t="str">
        <f>IF('INPUT DATA'!R47="","",'INPUT DATA'!R47)</f>
        <v/>
      </c>
      <c r="H102" s="3" t="str">
        <f>IF('INPUT DATA'!S47="","",'INPUT DATA'!S47)</f>
        <v/>
      </c>
      <c r="J102" t="str">
        <v>F</v>
      </c>
    </row>
    <row r="103" ht="25.5" customHeight="1">
      <c r="B103">
        <v>38</v>
      </c>
      <c r="C103" t="str">
        <f>IF('INPUT DATA'!Q48="","",'INPUT DATA'!Q48)</f>
        <v/>
      </c>
      <c r="F103" t="str">
        <f>IF('INPUT DATA'!R48="","",'INPUT DATA'!R48)</f>
        <v/>
      </c>
      <c r="H103" s="3" t="str">
        <f>IF('INPUT DATA'!S48="","",'INPUT DATA'!S48)</f>
        <v/>
      </c>
      <c r="J103" t="str">
        <v>F</v>
      </c>
    </row>
    <row r="104" ht="25.5" customHeight="1">
      <c r="B104">
        <v>39</v>
      </c>
      <c r="C104" t="str">
        <f>IF('INPUT DATA'!Q49="","",'INPUT DATA'!Q49)</f>
        <v/>
      </c>
      <c r="F104" t="str">
        <f>IF('INPUT DATA'!R49="","",'INPUT DATA'!R49)</f>
        <v/>
      </c>
      <c r="H104" s="3" t="str">
        <f>IF('INPUT DATA'!S49="","",'INPUT DATA'!S49)</f>
        <v/>
      </c>
      <c r="J104" t="str">
        <v>F</v>
      </c>
    </row>
    <row r="105" ht="25.5" customHeight="1">
      <c r="B105">
        <v>40</v>
      </c>
      <c r="C105" t="str">
        <f>IF('INPUT DATA'!Q50="","",'INPUT DATA'!Q50)</f>
        <v/>
      </c>
      <c r="F105" t="str">
        <f>IF('INPUT DATA'!R50="","",'INPUT DATA'!R50)</f>
        <v/>
      </c>
      <c r="H105" s="3" t="str">
        <f>IF('INPUT DATA'!S50="","",'INPUT DATA'!S50)</f>
        <v/>
      </c>
      <c r="J105" t="str">
        <v>F</v>
      </c>
    </row>
    <row r="106" ht="25.5" customHeight="1">
      <c r="B106">
        <v>41</v>
      </c>
      <c r="C106" t="str">
        <f>IF('INPUT DATA'!Q51="","",'INPUT DATA'!Q51)</f>
        <v/>
      </c>
      <c r="F106" t="str">
        <f>IF('INPUT DATA'!R51="","",'INPUT DATA'!R51)</f>
        <v/>
      </c>
      <c r="H106" s="3" t="str">
        <f>IF('INPUT DATA'!S51="","",'INPUT DATA'!S51)</f>
        <v/>
      </c>
      <c r="J106" t="str">
        <v>F</v>
      </c>
    </row>
    <row r="107" ht="25.5" customHeight="1">
      <c r="B107">
        <v>42</v>
      </c>
      <c r="C107" t="str">
        <f>IF('INPUT DATA'!Q52="","",'INPUT DATA'!Q52)</f>
        <v/>
      </c>
      <c r="F107" t="str">
        <f>IF('INPUT DATA'!R52="","",'INPUT DATA'!R52)</f>
        <v/>
      </c>
      <c r="H107" s="3" t="str">
        <f>IF('INPUT DATA'!S52="","",'INPUT DATA'!S52)</f>
        <v/>
      </c>
      <c r="J107" t="str">
        <v>F</v>
      </c>
    </row>
    <row r="108" ht="25.5" customHeight="1">
      <c r="B108">
        <v>43</v>
      </c>
      <c r="C108" t="str">
        <f>IF('INPUT DATA'!Q53="","",'INPUT DATA'!Q53)</f>
        <v/>
      </c>
      <c r="F108" t="str">
        <f>IF('INPUT DATA'!R53="","",'INPUT DATA'!R53)</f>
        <v/>
      </c>
      <c r="H108" s="3" t="str">
        <f>IF('INPUT DATA'!S53="","",'INPUT DATA'!S53)</f>
        <v/>
      </c>
      <c r="J108" t="str">
        <v>F</v>
      </c>
    </row>
    <row r="109" ht="25.5" customHeight="1">
      <c r="B109">
        <v>44</v>
      </c>
      <c r="C109" t="str">
        <f>IF('INPUT DATA'!Q54="","",'INPUT DATA'!Q54)</f>
        <v/>
      </c>
      <c r="F109" t="str">
        <f>IF('INPUT DATA'!R54="","",'INPUT DATA'!R54)</f>
        <v/>
      </c>
      <c r="H109" s="3" t="str">
        <f>IF('INPUT DATA'!S54="","",'INPUT DATA'!S54)</f>
        <v/>
      </c>
      <c r="J109" t="str">
        <v>F</v>
      </c>
    </row>
    <row r="110" ht="25.5" customHeight="1">
      <c r="B110">
        <v>45</v>
      </c>
      <c r="C110" t="str">
        <f>IF('INPUT DATA'!Q55="","",'INPUT DATA'!Q55)</f>
        <v/>
      </c>
      <c r="F110" t="str">
        <f>IF('INPUT DATA'!R55="","",'INPUT DATA'!R55)</f>
        <v/>
      </c>
      <c r="H110" s="3" t="str">
        <f>IF('INPUT DATA'!S55="","",'INPUT DATA'!S55)</f>
        <v/>
      </c>
      <c r="J110" t="str">
        <v>F</v>
      </c>
    </row>
    <row r="111" ht="25.5" customHeight="1">
      <c r="B111">
        <v>46</v>
      </c>
      <c r="C111" t="str">
        <f>IF('INPUT DATA'!Q56="","",'INPUT DATA'!Q56)</f>
        <v/>
      </c>
      <c r="F111" t="str">
        <f>IF('INPUT DATA'!R56="","",'INPUT DATA'!R56)</f>
        <v/>
      </c>
      <c r="H111" s="3" t="str">
        <f>IF('INPUT DATA'!S56="","",'INPUT DATA'!S56)</f>
        <v/>
      </c>
      <c r="J111" t="str">
        <v>F</v>
      </c>
    </row>
    <row r="112" ht="25.5" customHeight="1">
      <c r="B112">
        <v>47</v>
      </c>
      <c r="C112" t="str">
        <f>IF('INPUT DATA'!Q57="","",'INPUT DATA'!Q57)</f>
        <v/>
      </c>
      <c r="F112" t="str">
        <f>IF('INPUT DATA'!R57="","",'INPUT DATA'!R57)</f>
        <v/>
      </c>
      <c r="H112" s="3" t="str">
        <f>IF('INPUT DATA'!S57="","",'INPUT DATA'!S57)</f>
        <v/>
      </c>
      <c r="J112" t="str">
        <v>F</v>
      </c>
    </row>
    <row r="113" ht="25.5" customHeight="1">
      <c r="B113">
        <v>48</v>
      </c>
      <c r="C113" t="str">
        <f>IF('INPUT DATA'!Q58="","",'INPUT DATA'!Q58)</f>
        <v/>
      </c>
      <c r="F113" t="str">
        <f>IF('INPUT DATA'!R58="","",'INPUT DATA'!R58)</f>
        <v/>
      </c>
      <c r="H113" s="3" t="str">
        <f>IF('INPUT DATA'!S58="","",'INPUT DATA'!S58)</f>
        <v/>
      </c>
      <c r="J113" t="str">
        <v>F</v>
      </c>
    </row>
    <row r="114" ht="25.5" customHeight="1">
      <c r="B114">
        <v>49</v>
      </c>
      <c r="C114" t="str">
        <f>IF('INPUT DATA'!Q59="","",'INPUT DATA'!Q59)</f>
        <v/>
      </c>
      <c r="F114" t="str">
        <f>IF('INPUT DATA'!R59="","",'INPUT DATA'!R59)</f>
        <v/>
      </c>
      <c r="H114" s="3" t="str">
        <f>IF('INPUT DATA'!S59="","",'INPUT DATA'!S59)</f>
        <v/>
      </c>
      <c r="J114" t="str">
        <v>F</v>
      </c>
    </row>
    <row r="115" ht="25.5" customHeight="1">
      <c r="B115">
        <v>50</v>
      </c>
      <c r="C115" t="str">
        <f>IF('INPUT DATA'!Q60="","",'INPUT DATA'!Q60)</f>
        <v/>
      </c>
      <c r="F115" t="str">
        <f>IF('INPUT DATA'!R60="","",'INPUT DATA'!R60)</f>
        <v/>
      </c>
      <c r="H115" s="3" t="str">
        <f>IF('INPUT DATA'!S60="","",'INPUT DATA'!S60)</f>
        <v/>
      </c>
      <c r="J115" t="str">
        <v>F</v>
      </c>
    </row>
    <row r="116" ht="28.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pageMargins left="0.7" right="0.7" top="0.75" bottom="0.75" header="0" footer="0"/>
  <ignoredErrors>
    <ignoredError numberStoredAsText="1" sqref="A1:DG315"/>
  </ignoredErrors>
</worksheet>
</file>

<file path=xl/worksheets/sheet10.xml><?xml version="1.0" encoding="utf-8"?>
<worksheet xmlns="http://schemas.openxmlformats.org/spreadsheetml/2006/main" xmlns:r="http://schemas.openxmlformats.org/officeDocument/2006/relationships">
  <dimension ref="A1:DG315"/>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6.38"/>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s>
  <sheetData>
    <row r="1" ht="15.75" customHeight="1">
      <c r="A1" t="str">
        <v>CLASS SUMMARY</v>
      </c>
    </row>
    <row r="2" ht="15.75" customHeight="1"/>
    <row r="3" ht="15.75" customHeight="1"/>
    <row r="4" ht="15.75" customHeight="1"/>
    <row r="5" ht="15.75" customHeight="1">
      <c r="D5" t="str">
        <v>REGION</v>
      </c>
      <c r="E5" t="str">
        <f>IF('INPUT DATA'!F10="","",'INPUT DATA'!F10)</f>
        <v/>
      </c>
      <c r="M5" t="str">
        <v>DIVISION</v>
      </c>
      <c r="O5" t="str">
        <f>IF('INPUT DATA'!F11="","",'INPUT DATA'!F11)</f>
        <v/>
      </c>
    </row>
    <row r="6" ht="15.75" customHeight="1">
      <c r="D6" t="str">
        <v>SCHOOL NAME</v>
      </c>
      <c r="E6" t="str">
        <f>IF('INPUT DATA'!F16="","",'INPUT DATA'!F16)</f>
        <v/>
      </c>
      <c r="M6" t="str">
        <v>SCHOOL ID</v>
      </c>
      <c r="O6" t="str">
        <f>IF('INPUT DATA'!F15="","",'INPUT DATA'!F15)</f>
        <v/>
      </c>
      <c r="AA6" t="str">
        <v>SCHOOL YEAR</v>
      </c>
      <c r="AB6" t="str">
        <f>IF('INPUT DATA'!F18="","",'INPUT DATA'!F18)</f>
        <v/>
      </c>
    </row>
    <row r="7" ht="15.75" customHeight="1"/>
    <row r="8" ht="15.75" customHeight="1"/>
    <row r="9" ht="20.25" customHeight="1">
      <c r="B9" t="str">
        <v>THIRD TERM</v>
      </c>
      <c r="F9" t="str">
        <v>GRADE LEVEL</v>
      </c>
      <c r="G9" t="str">
        <f>IF('INPUT DATA'!F27="","",'INPUT DATA'!F27)</f>
        <v/>
      </c>
      <c r="K9" t="str">
        <v>ADVISER</v>
      </c>
      <c r="P9" t="str">
        <f>IF('INPUT DATA'!F26="","",'INPUT DATA'!F26)</f>
        <v/>
      </c>
      <c r="AX9" t="str">
        <v>LETTER GRADE AND DESCRIPTOR</v>
      </c>
      <c r="BE9" t="str">
        <v>A - Advancing (Namumukod-tangi)</v>
      </c>
      <c r="BP9" t="str">
        <v>B - Benchmarking (Naipamamalas)</v>
      </c>
      <c r="CA9" t="str">
        <v>C - Connecting (Natutungo)</v>
      </c>
      <c r="CL9" t="str">
        <v>D - Developing (Nagpapaunlad)</v>
      </c>
      <c r="CW9" t="str">
        <v>E - Emerging (Nagsisimula)</v>
      </c>
    </row>
    <row r="10" ht="21.75" customHeight="1">
      <c r="F10" t="str">
        <v>SECTION</v>
      </c>
      <c r="G10" t="str">
        <f>IF('INPUT DATA'!F28="","",'INPUT DATA'!F28)</f>
        <v/>
      </c>
      <c r="K10" t="str">
        <v>LEGENDS</v>
      </c>
      <c r="P10" t="str">
        <v>Listening</v>
      </c>
      <c r="W10" t="str">
        <v>Speaking</v>
      </c>
      <c r="AD10" t="str">
        <v>Reading</v>
      </c>
      <c r="AK10" t="str">
        <v>Copying and Guided Writing in response to Comprehension Questions</v>
      </c>
    </row>
    <row r="11" ht="72" customHeight="1" xml:space="preserve">
      <c r="B11" t="str">
        <v>LEARNERS' NAMES</v>
      </c>
      <c r="F11" t="str">
        <v>LRN</v>
      </c>
      <c r="H11" t="str">
        <v>Date of Birth</v>
      </c>
      <c r="I11" t="str">
        <v>Age</v>
      </c>
      <c r="J11" t="str">
        <v>Sex</v>
      </c>
      <c r="K11" t="str" xml:space="preserve">
        <v xml:space="preserve">Phonological Awareness
(oracy for literacy)</v>
      </c>
      <c r="U11" t="str" xml:space="preserve">
        <v xml:space="preserve">Phonics and Word Study
(sounds to words)</v>
      </c>
      <c r="AJ11" t="str">
        <v>Vocabulary and Word Knowledge (words)</v>
      </c>
      <c r="BE11" t="str">
        <v>Book and Print Knowledge (book knowledge &amp; print awareness)</v>
      </c>
      <c r="BN11" t="str">
        <v>Comprehending and Analyzing Texts (discourse)</v>
      </c>
      <c r="CR11" t="str">
        <v>Creating and Composing Texts (discourse)</v>
      </c>
    </row>
    <row r="12" ht="19.5" customHeight="1">
      <c r="K12">
        <v>1</v>
      </c>
      <c r="M12">
        <v>2</v>
      </c>
      <c r="O12">
        <v>3</v>
      </c>
      <c r="Q12">
        <v>4</v>
      </c>
      <c r="S12">
        <v>5</v>
      </c>
      <c r="U12">
        <v>6</v>
      </c>
      <c r="X12">
        <v>7</v>
      </c>
      <c r="AA12">
        <v>8</v>
      </c>
      <c r="AD12">
        <v>9</v>
      </c>
      <c r="AG12">
        <v>10</v>
      </c>
      <c r="AJ12">
        <v>11</v>
      </c>
      <c r="AM12">
        <v>12</v>
      </c>
      <c r="AU12">
        <v>13</v>
      </c>
      <c r="AX12">
        <v>14</v>
      </c>
      <c r="BA12">
        <v>15</v>
      </c>
      <c r="BE12">
        <v>16</v>
      </c>
      <c r="BH12">
        <v>17</v>
      </c>
      <c r="BK12">
        <v>18</v>
      </c>
      <c r="BN12">
        <v>19</v>
      </c>
      <c r="BQ12">
        <v>20</v>
      </c>
      <c r="CL12">
        <v>21</v>
      </c>
      <c r="CR12">
        <v>22</v>
      </c>
      <c r="CX12">
        <v>23</v>
      </c>
      <c r="CZ12">
        <v>24</v>
      </c>
      <c r="DF12">
        <v>25</v>
      </c>
    </row>
    <row r="13" ht="19.5" customHeight="1">
      <c r="AM13" t="str">
        <v>a</v>
      </c>
      <c r="AQ13" t="str">
        <v>b</v>
      </c>
      <c r="BQ13" t="str">
        <v>a</v>
      </c>
      <c r="BT13" t="str">
        <v>b</v>
      </c>
      <c r="BW13" t="str">
        <v>c</v>
      </c>
      <c r="BZ13" t="str">
        <v>d</v>
      </c>
      <c r="CC13" t="str">
        <v>e</v>
      </c>
      <c r="CF13" t="str">
        <v>f</v>
      </c>
      <c r="CI13" t="str">
        <v>g</v>
      </c>
      <c r="CL13" t="str">
        <v>a</v>
      </c>
      <c r="CO13" t="str">
        <v>b</v>
      </c>
      <c r="CR13" t="str">
        <v>a</v>
      </c>
      <c r="CT13" t="str">
        <v>b</v>
      </c>
      <c r="CV13" t="str">
        <v>c</v>
      </c>
      <c r="CZ13" t="str">
        <v>a</v>
      </c>
      <c r="DB13" t="str">
        <v>b</v>
      </c>
      <c r="DD13" t="str">
        <v>c</v>
      </c>
    </row>
    <row r="14" ht="19.5" customHeight="1">
      <c r="B14" t="str">
        <v>MALE</v>
      </c>
    </row>
    <row r="15" ht="25.5" customHeight="1">
      <c r="B15">
        <v>1</v>
      </c>
      <c r="C15" t="str">
        <f>IF('INPUT DATA'!L11="","",'INPUT DATA'!L11)</f>
        <v>sample</v>
      </c>
      <c r="F15" s="1">
        <f>IF('INPUT DATA'!M11="","",'INPUT DATA'!M11)</f>
        <v>1234566776</v>
      </c>
      <c r="H15" s="3">
        <f>IF('INPUT DATA'!N11="","",'INPUT DATA'!N11)</f>
        <v>43590</v>
      </c>
      <c r="I15">
        <v>6</v>
      </c>
      <c r="J15" t="str">
        <v>M</v>
      </c>
    </row>
    <row r="16" ht="25.5" customHeight="1">
      <c r="B16">
        <v>2</v>
      </c>
      <c r="C16" t="str">
        <f>IF('INPUT DATA'!L12="","",'INPUT DATA'!L12)</f>
        <v/>
      </c>
      <c r="F16" t="str">
        <f>IF('INPUT DATA'!M12="","",'INPUT DATA'!M12)</f>
        <v/>
      </c>
      <c r="H16" s="3" t="str">
        <f>IF('INPUT DATA'!N12="","",'INPUT DATA'!N12)</f>
        <v/>
      </c>
      <c r="I16">
        <v>6</v>
      </c>
      <c r="J16" t="str">
        <v>M</v>
      </c>
    </row>
    <row r="17" ht="25.5" customHeight="1">
      <c r="B17">
        <v>3</v>
      </c>
      <c r="C17" t="str">
        <f>IF('INPUT DATA'!L13="","",'INPUT DATA'!L13)</f>
        <v/>
      </c>
      <c r="F17" t="str">
        <f>IF('INPUT DATA'!M13="","",'INPUT DATA'!M13)</f>
        <v/>
      </c>
      <c r="H17" s="3" t="str">
        <f>IF('INPUT DATA'!N13="","",'INPUT DATA'!N13)</f>
        <v/>
      </c>
      <c r="I17">
        <v>6</v>
      </c>
      <c r="J17" t="str">
        <v>M</v>
      </c>
    </row>
    <row r="18" ht="25.5" customHeight="1">
      <c r="B18">
        <v>4</v>
      </c>
      <c r="C18" t="str">
        <f>IF('INPUT DATA'!L14="","",'INPUT DATA'!L14)</f>
        <v/>
      </c>
      <c r="F18" t="str">
        <f>IF('INPUT DATA'!M14="","",'INPUT DATA'!M14)</f>
        <v/>
      </c>
      <c r="H18" s="3" t="str">
        <f>IF('INPUT DATA'!N14="","",'INPUT DATA'!N14)</f>
        <v/>
      </c>
      <c r="J18" t="str">
        <v>M</v>
      </c>
    </row>
    <row r="19" ht="25.5" customHeight="1">
      <c r="B19">
        <v>5</v>
      </c>
      <c r="C19" t="str">
        <f>IF('INPUT DATA'!L15="","",'INPUT DATA'!L15)</f>
        <v/>
      </c>
      <c r="F19" t="str">
        <f>IF('INPUT DATA'!M15="","",'INPUT DATA'!M15)</f>
        <v/>
      </c>
      <c r="H19" s="3" t="str">
        <f>IF('INPUT DATA'!N15="","",'INPUT DATA'!N15)</f>
        <v/>
      </c>
      <c r="J19" t="str">
        <v>M</v>
      </c>
    </row>
    <row r="20" ht="25.5" customHeight="1">
      <c r="B20">
        <v>6</v>
      </c>
      <c r="C20" t="str">
        <f>IF('INPUT DATA'!L16="","",'INPUT DATA'!L16)</f>
        <v/>
      </c>
      <c r="F20" t="str">
        <f>IF('INPUT DATA'!M16="","",'INPUT DATA'!M16)</f>
        <v/>
      </c>
      <c r="H20" s="3" t="str">
        <f>IF('INPUT DATA'!N16="","",'INPUT DATA'!N16)</f>
        <v/>
      </c>
      <c r="J20" t="str">
        <v>M</v>
      </c>
    </row>
    <row r="21" ht="25.5" customHeight="1">
      <c r="B21">
        <v>7</v>
      </c>
      <c r="C21" t="str">
        <f>IF('INPUT DATA'!L17="","",'INPUT DATA'!L17)</f>
        <v/>
      </c>
      <c r="F21" t="str">
        <f>IF('INPUT DATA'!M17="","",'INPUT DATA'!M17)</f>
        <v/>
      </c>
      <c r="H21" s="3" t="str">
        <f>IF('INPUT DATA'!N17="","",'INPUT DATA'!N17)</f>
        <v/>
      </c>
      <c r="J21" t="str">
        <v>M</v>
      </c>
    </row>
    <row r="22" ht="25.5" customHeight="1">
      <c r="B22">
        <v>8</v>
      </c>
      <c r="C22" t="str">
        <f>IF('INPUT DATA'!L18="","",'INPUT DATA'!L18)</f>
        <v/>
      </c>
      <c r="F22" t="str">
        <f>IF('INPUT DATA'!M18="","",'INPUT DATA'!M18)</f>
        <v/>
      </c>
      <c r="H22" s="3" t="str">
        <f>IF('INPUT DATA'!N18="","",'INPUT DATA'!N18)</f>
        <v/>
      </c>
      <c r="J22" t="str">
        <v>M</v>
      </c>
    </row>
    <row r="23" ht="25.5" customHeight="1">
      <c r="B23">
        <v>9</v>
      </c>
      <c r="C23" t="str">
        <f>IF('INPUT DATA'!L19="","",'INPUT DATA'!L19)</f>
        <v/>
      </c>
      <c r="F23" t="str">
        <f>IF('INPUT DATA'!M19="","",'INPUT DATA'!M19)</f>
        <v/>
      </c>
      <c r="H23" s="3" t="str">
        <f>IF('INPUT DATA'!N19="","",'INPUT DATA'!N19)</f>
        <v/>
      </c>
      <c r="J23" t="str">
        <v>M</v>
      </c>
    </row>
    <row r="24" ht="25.5" customHeight="1">
      <c r="B24">
        <v>10</v>
      </c>
      <c r="C24" t="str">
        <f>IF('INPUT DATA'!L20="","",'INPUT DATA'!L20)</f>
        <v/>
      </c>
      <c r="F24" t="str">
        <f>IF('INPUT DATA'!M20="","",'INPUT DATA'!M20)</f>
        <v/>
      </c>
      <c r="H24" s="3" t="str">
        <f>IF('INPUT DATA'!N20="","",'INPUT DATA'!N20)</f>
        <v/>
      </c>
      <c r="J24" t="str">
        <v>M</v>
      </c>
    </row>
    <row r="25" ht="25.5" customHeight="1">
      <c r="B25">
        <v>11</v>
      </c>
      <c r="C25" t="str">
        <f>IF('INPUT DATA'!L21="","",'INPUT DATA'!L21)</f>
        <v/>
      </c>
      <c r="F25" t="str">
        <f>IF('INPUT DATA'!M21="","",'INPUT DATA'!M21)</f>
        <v/>
      </c>
      <c r="H25" s="3" t="str">
        <f>IF('INPUT DATA'!N21="","",'INPUT DATA'!N21)</f>
        <v/>
      </c>
      <c r="J25" t="str">
        <v>M</v>
      </c>
    </row>
    <row r="26" ht="25.5" customHeight="1">
      <c r="B26">
        <v>12</v>
      </c>
      <c r="C26" t="str">
        <f>IF('INPUT DATA'!L22="","",'INPUT DATA'!L22)</f>
        <v/>
      </c>
      <c r="F26" t="str">
        <f>IF('INPUT DATA'!M22="","",'INPUT DATA'!M22)</f>
        <v/>
      </c>
      <c r="H26" s="3" t="str">
        <f>IF('INPUT DATA'!N22="","",'INPUT DATA'!N22)</f>
        <v/>
      </c>
      <c r="J26" t="str">
        <v>M</v>
      </c>
    </row>
    <row r="27" ht="25.5" customHeight="1">
      <c r="B27">
        <v>13</v>
      </c>
      <c r="C27" t="str">
        <f>IF('INPUT DATA'!L23="","",'INPUT DATA'!L23)</f>
        <v/>
      </c>
      <c r="F27" t="str">
        <f>IF('INPUT DATA'!M23="","",'INPUT DATA'!M23)</f>
        <v/>
      </c>
      <c r="H27" s="3" t="str">
        <f>IF('INPUT DATA'!N23="","",'INPUT DATA'!N23)</f>
        <v/>
      </c>
      <c r="J27" t="str">
        <v>M</v>
      </c>
    </row>
    <row r="28" ht="25.5" customHeight="1">
      <c r="B28">
        <v>14</v>
      </c>
      <c r="C28" t="str">
        <f>IF('INPUT DATA'!L24="","",'INPUT DATA'!L24)</f>
        <v/>
      </c>
      <c r="F28" t="str">
        <f>IF('INPUT DATA'!M24="","",'INPUT DATA'!M24)</f>
        <v/>
      </c>
      <c r="H28" s="3" t="str">
        <f>IF('INPUT DATA'!N24="","",'INPUT DATA'!N24)</f>
        <v/>
      </c>
      <c r="J28" t="str">
        <v>M</v>
      </c>
    </row>
    <row r="29" ht="25.5" customHeight="1">
      <c r="B29">
        <v>15</v>
      </c>
      <c r="C29" t="str">
        <f>IF('INPUT DATA'!L25="","",'INPUT DATA'!L25)</f>
        <v/>
      </c>
      <c r="F29" t="str">
        <f>IF('INPUT DATA'!M25="","",'INPUT DATA'!M25)</f>
        <v/>
      </c>
      <c r="H29" s="3" t="str">
        <f>IF('INPUT DATA'!N25="","",'INPUT DATA'!N25)</f>
        <v/>
      </c>
      <c r="J29" t="str">
        <v>M</v>
      </c>
    </row>
    <row r="30" ht="25.5" customHeight="1">
      <c r="B30">
        <v>16</v>
      </c>
      <c r="C30" t="str">
        <f>IF('INPUT DATA'!L26="","",'INPUT DATA'!L26)</f>
        <v/>
      </c>
      <c r="F30" t="str">
        <f>IF('INPUT DATA'!M26="","",'INPUT DATA'!M26)</f>
        <v/>
      </c>
      <c r="H30" s="3" t="str">
        <f>IF('INPUT DATA'!N26="","",'INPUT DATA'!N26)</f>
        <v/>
      </c>
      <c r="J30" t="str">
        <v>M</v>
      </c>
    </row>
    <row r="31" ht="25.5" customHeight="1">
      <c r="B31">
        <v>17</v>
      </c>
      <c r="C31" t="str">
        <f>IF('INPUT DATA'!L27="","",'INPUT DATA'!L27)</f>
        <v/>
      </c>
      <c r="F31" t="str">
        <f>IF('INPUT DATA'!M27="","",'INPUT DATA'!M27)</f>
        <v/>
      </c>
      <c r="H31" s="3" t="str">
        <f>IF('INPUT DATA'!N27="","",'INPUT DATA'!N27)</f>
        <v/>
      </c>
      <c r="J31" t="str">
        <v>M</v>
      </c>
    </row>
    <row r="32" ht="25.5" customHeight="1">
      <c r="B32">
        <v>18</v>
      </c>
      <c r="C32" t="str">
        <f>IF('INPUT DATA'!L28="","",'INPUT DATA'!L28)</f>
        <v/>
      </c>
      <c r="F32" t="str">
        <f>IF('INPUT DATA'!M28="","",'INPUT DATA'!M28)</f>
        <v/>
      </c>
      <c r="H32" s="3" t="str">
        <f>IF('INPUT DATA'!N28="","",'INPUT DATA'!N28)</f>
        <v/>
      </c>
      <c r="J32" t="str">
        <v>M</v>
      </c>
    </row>
    <row r="33" ht="25.5" customHeight="1">
      <c r="B33">
        <v>19</v>
      </c>
      <c r="C33" t="str">
        <f>IF('INPUT DATA'!L29="","",'INPUT DATA'!L29)</f>
        <v/>
      </c>
      <c r="F33" t="str">
        <f>IF('INPUT DATA'!M29="","",'INPUT DATA'!M29)</f>
        <v/>
      </c>
      <c r="H33" s="3" t="str">
        <f>IF('INPUT DATA'!N29="","",'INPUT DATA'!N29)</f>
        <v/>
      </c>
      <c r="J33" t="str">
        <v>M</v>
      </c>
    </row>
    <row r="34" ht="25.5" customHeight="1">
      <c r="B34">
        <v>20</v>
      </c>
      <c r="C34" t="str">
        <f>IF('INPUT DATA'!L30="","",'INPUT DATA'!L30)</f>
        <v/>
      </c>
      <c r="F34" t="str">
        <f>IF('INPUT DATA'!M30="","",'INPUT DATA'!M30)</f>
        <v/>
      </c>
      <c r="H34" s="3" t="str">
        <f>IF('INPUT DATA'!N30="","",'INPUT DATA'!N30)</f>
        <v/>
      </c>
      <c r="J34" t="str">
        <v>M</v>
      </c>
    </row>
    <row r="35" ht="25.5" customHeight="1">
      <c r="B35">
        <v>21</v>
      </c>
      <c r="C35" t="str">
        <f>IF('INPUT DATA'!L31="","",'INPUT DATA'!L31)</f>
        <v/>
      </c>
      <c r="F35" t="str">
        <f>IF('INPUT DATA'!M31="","",'INPUT DATA'!M31)</f>
        <v/>
      </c>
      <c r="H35" s="3" t="str">
        <f>IF('INPUT DATA'!N31="","",'INPUT DATA'!N31)</f>
        <v/>
      </c>
      <c r="J35" t="str">
        <v>M</v>
      </c>
    </row>
    <row r="36" ht="25.5" customHeight="1">
      <c r="B36">
        <v>22</v>
      </c>
      <c r="C36" t="str">
        <f>IF('INPUT DATA'!L32="","",'INPUT DATA'!L32)</f>
        <v/>
      </c>
      <c r="F36" t="str">
        <f>IF('INPUT DATA'!M32="","",'INPUT DATA'!M32)</f>
        <v/>
      </c>
      <c r="H36" s="3" t="str">
        <f>IF('INPUT DATA'!N32="","",'INPUT DATA'!N32)</f>
        <v/>
      </c>
      <c r="J36" t="str">
        <v>M</v>
      </c>
    </row>
    <row r="37" ht="25.5" customHeight="1">
      <c r="B37">
        <v>23</v>
      </c>
      <c r="C37" t="str">
        <f>IF('INPUT DATA'!L33="","",'INPUT DATA'!L33)</f>
        <v/>
      </c>
      <c r="F37" t="str">
        <f>IF('INPUT DATA'!M33="","",'INPUT DATA'!M33)</f>
        <v/>
      </c>
      <c r="H37" s="3" t="str">
        <f>IF('INPUT DATA'!N33="","",'INPUT DATA'!N33)</f>
        <v/>
      </c>
      <c r="J37" t="str">
        <v>M</v>
      </c>
    </row>
    <row r="38" ht="25.5" customHeight="1">
      <c r="B38">
        <v>24</v>
      </c>
      <c r="C38" t="str">
        <f>IF('INPUT DATA'!L34="","",'INPUT DATA'!L34)</f>
        <v/>
      </c>
      <c r="F38" t="str">
        <f>IF('INPUT DATA'!M34="","",'INPUT DATA'!M34)</f>
        <v/>
      </c>
      <c r="H38" s="3" t="str">
        <f>IF('INPUT DATA'!N34="","",'INPUT DATA'!N34)</f>
        <v/>
      </c>
      <c r="J38" t="str">
        <v>M</v>
      </c>
    </row>
    <row r="39" ht="25.5" customHeight="1">
      <c r="B39">
        <v>25</v>
      </c>
      <c r="C39" t="str">
        <f>IF('INPUT DATA'!L35="","",'INPUT DATA'!L35)</f>
        <v/>
      </c>
      <c r="F39" t="str">
        <f>IF('INPUT DATA'!M35="","",'INPUT DATA'!M35)</f>
        <v/>
      </c>
      <c r="H39" s="3" t="str">
        <f>IF('INPUT DATA'!N35="","",'INPUT DATA'!N35)</f>
        <v/>
      </c>
      <c r="J39" t="str">
        <v>M</v>
      </c>
    </row>
    <row r="40" ht="25.5" customHeight="1">
      <c r="B40">
        <v>26</v>
      </c>
      <c r="C40" t="str">
        <f>IF('INPUT DATA'!L36="","",'INPUT DATA'!L36)</f>
        <v/>
      </c>
      <c r="F40" t="str">
        <f>IF('INPUT DATA'!M36="","",'INPUT DATA'!M36)</f>
        <v/>
      </c>
      <c r="H40" s="3" t="str">
        <f>IF('INPUT DATA'!N36="","",'INPUT DATA'!N36)</f>
        <v/>
      </c>
      <c r="J40" t="str">
        <v>M</v>
      </c>
    </row>
    <row r="41" ht="25.5" customHeight="1">
      <c r="B41">
        <v>27</v>
      </c>
      <c r="C41" t="str">
        <f>IF('INPUT DATA'!L37="","",'INPUT DATA'!L37)</f>
        <v/>
      </c>
      <c r="F41" t="str">
        <f>IF('INPUT DATA'!M37="","",'INPUT DATA'!M37)</f>
        <v/>
      </c>
      <c r="H41" s="3" t="str">
        <f>IF('INPUT DATA'!N37="","",'INPUT DATA'!N37)</f>
        <v/>
      </c>
      <c r="J41" t="str">
        <v>M</v>
      </c>
    </row>
    <row r="42" ht="25.5" customHeight="1">
      <c r="B42">
        <v>28</v>
      </c>
      <c r="C42" t="str">
        <f>IF('INPUT DATA'!L38="","",'INPUT DATA'!L38)</f>
        <v/>
      </c>
      <c r="F42" t="str">
        <f>IF('INPUT DATA'!M38="","",'INPUT DATA'!M38)</f>
        <v/>
      </c>
      <c r="H42" s="3" t="str">
        <f>IF('INPUT DATA'!N38="","",'INPUT DATA'!N38)</f>
        <v/>
      </c>
      <c r="J42" t="str">
        <v>M</v>
      </c>
    </row>
    <row r="43" ht="25.5" customHeight="1">
      <c r="B43">
        <v>29</v>
      </c>
      <c r="C43" t="str">
        <f>IF('INPUT DATA'!L39="","",'INPUT DATA'!L39)</f>
        <v/>
      </c>
      <c r="F43" t="str">
        <f>IF('INPUT DATA'!M39="","",'INPUT DATA'!M39)</f>
        <v/>
      </c>
      <c r="H43" s="3" t="str">
        <f>IF('INPUT DATA'!N39="","",'INPUT DATA'!N39)</f>
        <v/>
      </c>
      <c r="J43" t="str">
        <v>M</v>
      </c>
    </row>
    <row r="44" ht="25.5" customHeight="1">
      <c r="B44">
        <v>30</v>
      </c>
      <c r="C44" t="str">
        <f>IF('INPUT DATA'!L40="","",'INPUT DATA'!L40)</f>
        <v/>
      </c>
      <c r="F44" t="str">
        <f>IF('INPUT DATA'!M40="","",'INPUT DATA'!M40)</f>
        <v/>
      </c>
      <c r="H44" s="3" t="str">
        <f>IF('INPUT DATA'!N40="","",'INPUT DATA'!N40)</f>
        <v/>
      </c>
      <c r="J44" t="str">
        <v>M</v>
      </c>
    </row>
    <row r="45" ht="25.5" customHeight="1">
      <c r="B45">
        <v>31</v>
      </c>
      <c r="C45" t="str">
        <f>IF('INPUT DATA'!L41="","",'INPUT DATA'!L41)</f>
        <v/>
      </c>
      <c r="F45" t="str">
        <f>IF('INPUT DATA'!M41="","",'INPUT DATA'!M41)</f>
        <v/>
      </c>
      <c r="H45" s="3" t="str">
        <f>IF('INPUT DATA'!N41="","",'INPUT DATA'!N41)</f>
        <v/>
      </c>
      <c r="J45" t="str">
        <v>M</v>
      </c>
    </row>
    <row r="46" ht="25.5" customHeight="1">
      <c r="B46">
        <v>32</v>
      </c>
      <c r="C46" t="str">
        <f>IF('INPUT DATA'!L42="","",'INPUT DATA'!L42)</f>
        <v/>
      </c>
      <c r="F46" t="str">
        <f>IF('INPUT DATA'!M42="","",'INPUT DATA'!M42)</f>
        <v/>
      </c>
      <c r="H46" s="3" t="str">
        <f>IF('INPUT DATA'!N42="","",'INPUT DATA'!N42)</f>
        <v/>
      </c>
      <c r="J46" t="str">
        <v>M</v>
      </c>
    </row>
    <row r="47" ht="25.5" customHeight="1">
      <c r="B47">
        <v>33</v>
      </c>
      <c r="C47" t="str">
        <f>IF('INPUT DATA'!L43="","",'INPUT DATA'!L43)</f>
        <v/>
      </c>
      <c r="F47" t="str">
        <f>IF('INPUT DATA'!M43="","",'INPUT DATA'!M43)</f>
        <v/>
      </c>
      <c r="H47" s="3" t="str">
        <f>IF('INPUT DATA'!N43="","",'INPUT DATA'!N43)</f>
        <v/>
      </c>
      <c r="J47" t="str">
        <v>M</v>
      </c>
    </row>
    <row r="48" ht="25.5" customHeight="1">
      <c r="B48">
        <v>34</v>
      </c>
      <c r="C48" t="str">
        <f>IF('INPUT DATA'!L44="","",'INPUT DATA'!L44)</f>
        <v/>
      </c>
      <c r="F48" t="str">
        <f>IF('INPUT DATA'!M44="","",'INPUT DATA'!M44)</f>
        <v/>
      </c>
      <c r="H48" s="3" t="str">
        <f>IF('INPUT DATA'!N44="","",'INPUT DATA'!N44)</f>
        <v/>
      </c>
      <c r="J48" t="str">
        <v>M</v>
      </c>
    </row>
    <row r="49" ht="25.5" customHeight="1">
      <c r="B49">
        <v>35</v>
      </c>
      <c r="C49" t="str">
        <f>IF('INPUT DATA'!L45="","",'INPUT DATA'!L45)</f>
        <v/>
      </c>
      <c r="F49" t="str">
        <f>IF('INPUT DATA'!M45="","",'INPUT DATA'!M45)</f>
        <v/>
      </c>
      <c r="H49" s="3" t="str">
        <f>IF('INPUT DATA'!N45="","",'INPUT DATA'!N45)</f>
        <v/>
      </c>
      <c r="J49" t="str">
        <v>M</v>
      </c>
    </row>
    <row r="50" ht="25.5" customHeight="1">
      <c r="B50">
        <v>36</v>
      </c>
      <c r="C50" t="str">
        <f>IF('INPUT DATA'!L46="","",'INPUT DATA'!L46)</f>
        <v/>
      </c>
      <c r="F50" t="str">
        <f>IF('INPUT DATA'!M46="","",'INPUT DATA'!M46)</f>
        <v/>
      </c>
      <c r="H50" s="3" t="str">
        <f>IF('INPUT DATA'!N46="","",'INPUT DATA'!N46)</f>
        <v/>
      </c>
      <c r="J50" t="str">
        <v>M</v>
      </c>
    </row>
    <row r="51" ht="25.5" customHeight="1">
      <c r="B51">
        <v>37</v>
      </c>
      <c r="C51" t="str">
        <f>IF('INPUT DATA'!L47="","",'INPUT DATA'!L47)</f>
        <v/>
      </c>
      <c r="F51" t="str">
        <f>IF('INPUT DATA'!M47="","",'INPUT DATA'!M47)</f>
        <v/>
      </c>
      <c r="H51" s="3" t="str">
        <f>IF('INPUT DATA'!N47="","",'INPUT DATA'!N47)</f>
        <v/>
      </c>
      <c r="J51" t="str">
        <v>M</v>
      </c>
    </row>
    <row r="52" ht="25.5" customHeight="1">
      <c r="B52">
        <v>38</v>
      </c>
      <c r="C52" t="str">
        <f>IF('INPUT DATA'!L48="","",'INPUT DATA'!L48)</f>
        <v/>
      </c>
      <c r="F52" t="str">
        <f>IF('INPUT DATA'!M48="","",'INPUT DATA'!M48)</f>
        <v/>
      </c>
      <c r="H52" s="3" t="str">
        <f>IF('INPUT DATA'!N48="","",'INPUT DATA'!N48)</f>
        <v/>
      </c>
      <c r="J52" t="str">
        <v>M</v>
      </c>
    </row>
    <row r="53" ht="25.5" customHeight="1">
      <c r="B53">
        <v>39</v>
      </c>
      <c r="C53" t="str">
        <f>IF('INPUT DATA'!L49="","",'INPUT DATA'!L49)</f>
        <v/>
      </c>
      <c r="F53" t="str">
        <f>IF('INPUT DATA'!M49="","",'INPUT DATA'!M49)</f>
        <v/>
      </c>
      <c r="H53" s="3" t="str">
        <f>IF('INPUT DATA'!N49="","",'INPUT DATA'!N49)</f>
        <v/>
      </c>
      <c r="J53" t="str">
        <v>M</v>
      </c>
    </row>
    <row r="54" ht="25.5" customHeight="1">
      <c r="B54">
        <v>40</v>
      </c>
      <c r="C54" t="str">
        <f>IF('INPUT DATA'!L50="","",'INPUT DATA'!L50)</f>
        <v/>
      </c>
      <c r="F54" t="str">
        <f>IF('INPUT DATA'!M50="","",'INPUT DATA'!M50)</f>
        <v/>
      </c>
      <c r="H54" s="3" t="str">
        <f>IF('INPUT DATA'!N50="","",'INPUT DATA'!N50)</f>
        <v/>
      </c>
      <c r="J54" t="str">
        <v>M</v>
      </c>
    </row>
    <row r="55" ht="25.5" customHeight="1">
      <c r="B55">
        <v>41</v>
      </c>
      <c r="C55" t="str">
        <f>IF('INPUT DATA'!L51="","",'INPUT DATA'!L51)</f>
        <v/>
      </c>
      <c r="F55" t="str">
        <f>IF('INPUT DATA'!M51="","",'INPUT DATA'!M51)</f>
        <v/>
      </c>
      <c r="H55" s="3" t="str">
        <f>IF('INPUT DATA'!N51="","",'INPUT DATA'!N51)</f>
        <v/>
      </c>
      <c r="J55" t="str">
        <v>M</v>
      </c>
    </row>
    <row r="56" ht="25.5" customHeight="1">
      <c r="B56">
        <v>42</v>
      </c>
      <c r="C56" t="str">
        <f>IF('INPUT DATA'!L52="","",'INPUT DATA'!L52)</f>
        <v/>
      </c>
      <c r="F56" t="str">
        <f>IF('INPUT DATA'!M52="","",'INPUT DATA'!M52)</f>
        <v/>
      </c>
      <c r="H56" s="3" t="str">
        <f>IF('INPUT DATA'!N52="","",'INPUT DATA'!N52)</f>
        <v/>
      </c>
      <c r="J56" t="str">
        <v>M</v>
      </c>
    </row>
    <row r="57" ht="25.5" customHeight="1">
      <c r="B57">
        <v>43</v>
      </c>
      <c r="C57" t="str">
        <f>IF('INPUT DATA'!L53="","",'INPUT DATA'!L53)</f>
        <v/>
      </c>
      <c r="F57" t="str">
        <f>IF('INPUT DATA'!M53="","",'INPUT DATA'!M53)</f>
        <v/>
      </c>
      <c r="H57" s="3" t="str">
        <f>IF('INPUT DATA'!N53="","",'INPUT DATA'!N53)</f>
        <v/>
      </c>
      <c r="J57" t="str">
        <v>M</v>
      </c>
    </row>
    <row r="58" ht="25.5" customHeight="1">
      <c r="B58">
        <v>44</v>
      </c>
      <c r="C58" t="str">
        <f>IF('INPUT DATA'!L54="","",'INPUT DATA'!L54)</f>
        <v/>
      </c>
      <c r="F58" t="str">
        <f>IF('INPUT DATA'!M54="","",'INPUT DATA'!M54)</f>
        <v/>
      </c>
      <c r="H58" s="3" t="str">
        <f>IF('INPUT DATA'!N54="","",'INPUT DATA'!N54)</f>
        <v/>
      </c>
      <c r="J58" t="str">
        <v>M</v>
      </c>
    </row>
    <row r="59" ht="25.5" customHeight="1">
      <c r="B59">
        <v>45</v>
      </c>
      <c r="C59" t="str">
        <f>IF('INPUT DATA'!L55="","",'INPUT DATA'!L55)</f>
        <v/>
      </c>
      <c r="F59" t="str">
        <f>IF('INPUT DATA'!M55="","",'INPUT DATA'!M55)</f>
        <v/>
      </c>
      <c r="H59" s="3" t="str">
        <f>IF('INPUT DATA'!N55="","",'INPUT DATA'!N55)</f>
        <v/>
      </c>
      <c r="J59" t="str">
        <v>M</v>
      </c>
    </row>
    <row r="60" ht="25.5" customHeight="1">
      <c r="B60">
        <v>46</v>
      </c>
      <c r="C60" t="str">
        <f>IF('INPUT DATA'!L56="","",'INPUT DATA'!L56)</f>
        <v/>
      </c>
      <c r="F60" t="str">
        <f>IF('INPUT DATA'!M56="","",'INPUT DATA'!M56)</f>
        <v/>
      </c>
      <c r="H60" s="3" t="str">
        <f>IF('INPUT DATA'!N56="","",'INPUT DATA'!N56)</f>
        <v/>
      </c>
      <c r="J60" t="str">
        <v>M</v>
      </c>
    </row>
    <row r="61" ht="25.5" customHeight="1">
      <c r="B61">
        <v>47</v>
      </c>
      <c r="C61" t="str">
        <f>IF('INPUT DATA'!L57="","",'INPUT DATA'!L57)</f>
        <v/>
      </c>
      <c r="F61" t="str">
        <f>IF('INPUT DATA'!M57="","",'INPUT DATA'!M57)</f>
        <v/>
      </c>
      <c r="H61" s="3" t="str">
        <f>IF('INPUT DATA'!N57="","",'INPUT DATA'!N57)</f>
        <v/>
      </c>
      <c r="J61" t="str">
        <v>M</v>
      </c>
    </row>
    <row r="62" ht="25.5" customHeight="1">
      <c r="B62">
        <v>48</v>
      </c>
      <c r="C62" t="str">
        <f>IF('INPUT DATA'!L58="","",'INPUT DATA'!L58)</f>
        <v/>
      </c>
      <c r="F62" t="str">
        <f>IF('INPUT DATA'!M58="","",'INPUT DATA'!M58)</f>
        <v/>
      </c>
      <c r="H62" s="3" t="str">
        <f>IF('INPUT DATA'!N58="","",'INPUT DATA'!N58)</f>
        <v/>
      </c>
      <c r="J62" t="str">
        <v>M</v>
      </c>
    </row>
    <row r="63" ht="25.5" customHeight="1">
      <c r="B63">
        <v>49</v>
      </c>
      <c r="C63" t="str">
        <f>IF('INPUT DATA'!L59="","",'INPUT DATA'!L59)</f>
        <v/>
      </c>
      <c r="F63" t="str">
        <f>IF('INPUT DATA'!M59="","",'INPUT DATA'!M59)</f>
        <v/>
      </c>
      <c r="H63" s="3" t="str">
        <f>IF('INPUT DATA'!N59="","",'INPUT DATA'!N59)</f>
        <v/>
      </c>
      <c r="J63" t="str">
        <v>M</v>
      </c>
    </row>
    <row r="64" ht="25.5" customHeight="1">
      <c r="B64">
        <v>50</v>
      </c>
      <c r="C64" t="str">
        <f>IF('INPUT DATA'!L60="","",'INPUT DATA'!L60)</f>
        <v/>
      </c>
      <c r="F64" t="str">
        <f>IF('INPUT DATA'!M60="","",'INPUT DATA'!M60)</f>
        <v/>
      </c>
      <c r="H64" s="3" t="str">
        <f>IF('INPUT DATA'!N60="","",'INPUT DATA'!N60)</f>
        <v/>
      </c>
      <c r="J64" t="str">
        <v>M</v>
      </c>
    </row>
    <row r="65" ht="19.5" customHeight="1">
      <c r="B65" t="str">
        <v>FEMALE</v>
      </c>
    </row>
    <row r="66" ht="25.5" customHeight="1">
      <c r="B66">
        <v>1</v>
      </c>
      <c r="C66" t="str">
        <f>IF('INPUT DATA'!Q11="","",'INPUT DATA'!Q11)</f>
        <v/>
      </c>
      <c r="F66" t="str">
        <f>IF('INPUT DATA'!R11="","",'INPUT DATA'!R11)</f>
        <v/>
      </c>
      <c r="H66" s="3" t="str">
        <f>IF('INPUT DATA'!S11="","",'INPUT DATA'!S11)</f>
        <v/>
      </c>
      <c r="I66">
        <v>6</v>
      </c>
      <c r="J66" t="str">
        <v>F</v>
      </c>
    </row>
    <row r="67" ht="25.5" customHeight="1">
      <c r="B67">
        <v>2</v>
      </c>
      <c r="C67" t="str">
        <f>IF('INPUT DATA'!Q12="","",'INPUT DATA'!Q12)</f>
        <v/>
      </c>
      <c r="F67" t="str">
        <f>IF('INPUT DATA'!R12="","",'INPUT DATA'!R12)</f>
        <v/>
      </c>
      <c r="H67" s="3" t="str">
        <f>IF('INPUT DATA'!S12="","",'INPUT DATA'!S12)</f>
        <v/>
      </c>
      <c r="I67">
        <v>6</v>
      </c>
      <c r="J67" t="str">
        <v>F</v>
      </c>
    </row>
    <row r="68" ht="25.5" customHeight="1">
      <c r="B68">
        <v>3</v>
      </c>
      <c r="C68" t="str">
        <f>IF('INPUT DATA'!Q13="","",'INPUT DATA'!Q13)</f>
        <v/>
      </c>
      <c r="F68" t="str">
        <f>IF('INPUT DATA'!R13="","",'INPUT DATA'!R13)</f>
        <v/>
      </c>
      <c r="H68" s="3" t="str">
        <f>IF('INPUT DATA'!S13="","",'INPUT DATA'!S13)</f>
        <v/>
      </c>
      <c r="I68">
        <v>6</v>
      </c>
      <c r="J68" t="str">
        <v>F</v>
      </c>
    </row>
    <row r="69" ht="25.5" customHeight="1">
      <c r="B69">
        <v>4</v>
      </c>
      <c r="C69" t="str">
        <f>IF('INPUT DATA'!Q14="","",'INPUT DATA'!Q14)</f>
        <v/>
      </c>
      <c r="F69" t="str">
        <f>IF('INPUT DATA'!R14="","",'INPUT DATA'!R14)</f>
        <v/>
      </c>
      <c r="H69" s="3" t="str">
        <f>IF('INPUT DATA'!S14="","",'INPUT DATA'!S14)</f>
        <v/>
      </c>
      <c r="J69" t="str">
        <v>F</v>
      </c>
    </row>
    <row r="70" ht="25.5" customHeight="1">
      <c r="B70">
        <v>5</v>
      </c>
      <c r="C70" t="str">
        <f>IF('INPUT DATA'!Q15="","",'INPUT DATA'!Q15)</f>
        <v/>
      </c>
      <c r="F70" t="str">
        <f>IF('INPUT DATA'!R15="","",'INPUT DATA'!R15)</f>
        <v/>
      </c>
      <c r="H70" s="3" t="str">
        <f>IF('INPUT DATA'!S15="","",'INPUT DATA'!S15)</f>
        <v/>
      </c>
      <c r="J70" t="str">
        <v>F</v>
      </c>
    </row>
    <row r="71" ht="25.5" customHeight="1">
      <c r="B71">
        <v>6</v>
      </c>
      <c r="C71" t="str">
        <f>IF('INPUT DATA'!Q16="","",'INPUT DATA'!Q16)</f>
        <v/>
      </c>
      <c r="F71" t="str">
        <f>IF('INPUT DATA'!R16="","",'INPUT DATA'!R16)</f>
        <v/>
      </c>
      <c r="H71" s="3" t="str">
        <f>IF('INPUT DATA'!S16="","",'INPUT DATA'!S16)</f>
        <v/>
      </c>
      <c r="J71" t="str">
        <v>F</v>
      </c>
    </row>
    <row r="72" ht="25.5" customHeight="1">
      <c r="B72">
        <v>7</v>
      </c>
      <c r="C72" t="str">
        <f>IF('INPUT DATA'!Q17="","",'INPUT DATA'!Q17)</f>
        <v/>
      </c>
      <c r="F72" t="str">
        <f>IF('INPUT DATA'!R17="","",'INPUT DATA'!R17)</f>
        <v/>
      </c>
      <c r="H72" s="3" t="str">
        <f>IF('INPUT DATA'!S17="","",'INPUT DATA'!S17)</f>
        <v/>
      </c>
      <c r="J72" t="str">
        <v>F</v>
      </c>
    </row>
    <row r="73" ht="25.5" customHeight="1">
      <c r="B73">
        <v>8</v>
      </c>
      <c r="C73" t="str">
        <f>IF('INPUT DATA'!Q18="","",'INPUT DATA'!Q18)</f>
        <v/>
      </c>
      <c r="F73" t="str">
        <f>IF('INPUT DATA'!R18="","",'INPUT DATA'!R18)</f>
        <v/>
      </c>
      <c r="H73" s="3" t="str">
        <f>IF('INPUT DATA'!S18="","",'INPUT DATA'!S18)</f>
        <v/>
      </c>
      <c r="J73" t="str">
        <v>F</v>
      </c>
    </row>
    <row r="74" ht="25.5" customHeight="1">
      <c r="B74">
        <v>9</v>
      </c>
      <c r="C74" t="str">
        <f>IF('INPUT DATA'!Q19="","",'INPUT DATA'!Q19)</f>
        <v/>
      </c>
      <c r="F74" t="str">
        <f>IF('INPUT DATA'!R19="","",'INPUT DATA'!R19)</f>
        <v/>
      </c>
      <c r="H74" s="3" t="str">
        <f>IF('INPUT DATA'!S19="","",'INPUT DATA'!S19)</f>
        <v/>
      </c>
      <c r="J74" t="str">
        <v>F</v>
      </c>
    </row>
    <row r="75" ht="25.5" customHeight="1">
      <c r="B75">
        <v>10</v>
      </c>
      <c r="C75" t="str">
        <f>IF('INPUT DATA'!Q20="","",'INPUT DATA'!Q20)</f>
        <v/>
      </c>
      <c r="F75" t="str">
        <f>IF('INPUT DATA'!R20="","",'INPUT DATA'!R20)</f>
        <v/>
      </c>
      <c r="H75" s="3" t="str">
        <f>IF('INPUT DATA'!S20="","",'INPUT DATA'!S20)</f>
        <v/>
      </c>
      <c r="J75" t="str">
        <v>F</v>
      </c>
    </row>
    <row r="76" ht="25.5" customHeight="1">
      <c r="B76">
        <v>11</v>
      </c>
      <c r="C76" t="str">
        <f>IF('INPUT DATA'!Q21="","",'INPUT DATA'!Q21)</f>
        <v/>
      </c>
      <c r="F76" t="str">
        <f>IF('INPUT DATA'!R21="","",'INPUT DATA'!R21)</f>
        <v/>
      </c>
      <c r="H76" s="3" t="str">
        <f>IF('INPUT DATA'!S21="","",'INPUT DATA'!S21)</f>
        <v/>
      </c>
      <c r="J76" t="str">
        <v>F</v>
      </c>
    </row>
    <row r="77" ht="25.5" customHeight="1">
      <c r="B77">
        <v>12</v>
      </c>
      <c r="C77" t="str">
        <f>IF('INPUT DATA'!Q22="","",'INPUT DATA'!Q22)</f>
        <v/>
      </c>
      <c r="F77" t="str">
        <f>IF('INPUT DATA'!R22="","",'INPUT DATA'!R22)</f>
        <v/>
      </c>
      <c r="H77" s="3" t="str">
        <f>IF('INPUT DATA'!S22="","",'INPUT DATA'!S22)</f>
        <v/>
      </c>
      <c r="J77" t="str">
        <v>F</v>
      </c>
    </row>
    <row r="78" ht="25.5" customHeight="1">
      <c r="B78">
        <v>13</v>
      </c>
      <c r="C78" t="str">
        <f>IF('INPUT DATA'!Q23="","",'INPUT DATA'!Q23)</f>
        <v/>
      </c>
      <c r="F78" t="str">
        <f>IF('INPUT DATA'!R23="","",'INPUT DATA'!R23)</f>
        <v/>
      </c>
      <c r="H78" s="3" t="str">
        <f>IF('INPUT DATA'!S23="","",'INPUT DATA'!S23)</f>
        <v/>
      </c>
      <c r="J78" t="str">
        <v>F</v>
      </c>
    </row>
    <row r="79" ht="25.5" customHeight="1">
      <c r="B79">
        <v>14</v>
      </c>
      <c r="C79" t="str">
        <f>IF('INPUT DATA'!Q24="","",'INPUT DATA'!Q24)</f>
        <v/>
      </c>
      <c r="F79" t="str">
        <f>IF('INPUT DATA'!R24="","",'INPUT DATA'!R24)</f>
        <v/>
      </c>
      <c r="H79" s="3" t="str">
        <f>IF('INPUT DATA'!S24="","",'INPUT DATA'!S24)</f>
        <v/>
      </c>
      <c r="J79" t="str">
        <v>F</v>
      </c>
    </row>
    <row r="80" ht="25.5" customHeight="1">
      <c r="B80">
        <v>15</v>
      </c>
      <c r="C80" t="str">
        <f>IF('INPUT DATA'!Q25="","",'INPUT DATA'!Q25)</f>
        <v/>
      </c>
      <c r="F80" t="str">
        <f>IF('INPUT DATA'!R25="","",'INPUT DATA'!R25)</f>
        <v/>
      </c>
      <c r="H80" s="3" t="str">
        <f>IF('INPUT DATA'!S25="","",'INPUT DATA'!S25)</f>
        <v/>
      </c>
      <c r="J80" t="str">
        <v>F</v>
      </c>
    </row>
    <row r="81" ht="25.5" customHeight="1">
      <c r="B81">
        <v>16</v>
      </c>
      <c r="C81" t="str">
        <f>IF('INPUT DATA'!Q26="","",'INPUT DATA'!Q26)</f>
        <v/>
      </c>
      <c r="F81" t="str">
        <f>IF('INPUT DATA'!R26="","",'INPUT DATA'!R26)</f>
        <v/>
      </c>
      <c r="H81" s="3" t="str">
        <f>IF('INPUT DATA'!S26="","",'INPUT DATA'!S26)</f>
        <v/>
      </c>
      <c r="J81" t="str">
        <v>F</v>
      </c>
    </row>
    <row r="82" ht="25.5" customHeight="1">
      <c r="B82">
        <v>17</v>
      </c>
      <c r="C82" t="str">
        <f>IF('INPUT DATA'!Q27="","",'INPUT DATA'!Q27)</f>
        <v/>
      </c>
      <c r="F82" t="str">
        <f>IF('INPUT DATA'!R27="","",'INPUT DATA'!R27)</f>
        <v/>
      </c>
      <c r="H82" s="3" t="str">
        <f>IF('INPUT DATA'!S27="","",'INPUT DATA'!S27)</f>
        <v/>
      </c>
      <c r="J82" t="str">
        <v>F</v>
      </c>
    </row>
    <row r="83" ht="25.5" customHeight="1">
      <c r="B83">
        <v>18</v>
      </c>
      <c r="C83" t="str">
        <f>IF('INPUT DATA'!Q28="","",'INPUT DATA'!Q28)</f>
        <v/>
      </c>
      <c r="F83" t="str">
        <f>IF('INPUT DATA'!R28="","",'INPUT DATA'!R28)</f>
        <v/>
      </c>
      <c r="H83" s="3" t="str">
        <f>IF('INPUT DATA'!S28="","",'INPUT DATA'!S28)</f>
        <v/>
      </c>
      <c r="J83" t="str">
        <v>F</v>
      </c>
    </row>
    <row r="84" ht="25.5" customHeight="1">
      <c r="B84">
        <v>19</v>
      </c>
      <c r="C84" t="str">
        <f>IF('INPUT DATA'!Q29="","",'INPUT DATA'!Q29)</f>
        <v/>
      </c>
      <c r="F84" t="str">
        <f>IF('INPUT DATA'!R29="","",'INPUT DATA'!R29)</f>
        <v/>
      </c>
      <c r="H84" s="3" t="str">
        <f>IF('INPUT DATA'!S29="","",'INPUT DATA'!S29)</f>
        <v/>
      </c>
      <c r="J84" t="str">
        <v>F</v>
      </c>
    </row>
    <row r="85" ht="25.5" customHeight="1">
      <c r="B85">
        <v>20</v>
      </c>
      <c r="C85" t="str">
        <f>IF('INPUT DATA'!Q30="","",'INPUT DATA'!Q30)</f>
        <v/>
      </c>
      <c r="F85" t="str">
        <f>IF('INPUT DATA'!R30="","",'INPUT DATA'!R30)</f>
        <v/>
      </c>
      <c r="H85" s="3" t="str">
        <f>IF('INPUT DATA'!S30="","",'INPUT DATA'!S30)</f>
        <v/>
      </c>
      <c r="J85" t="str">
        <v>F</v>
      </c>
    </row>
    <row r="86" ht="25.5" customHeight="1">
      <c r="B86">
        <v>21</v>
      </c>
      <c r="C86" t="str">
        <f>IF('INPUT DATA'!Q31="","",'INPUT DATA'!Q31)</f>
        <v/>
      </c>
      <c r="F86" t="str">
        <f>IF('INPUT DATA'!R31="","",'INPUT DATA'!R31)</f>
        <v/>
      </c>
      <c r="H86" s="3" t="str">
        <f>IF('INPUT DATA'!S31="","",'INPUT DATA'!S31)</f>
        <v/>
      </c>
      <c r="J86" t="str">
        <v>F</v>
      </c>
    </row>
    <row r="87" ht="25.5" customHeight="1">
      <c r="B87">
        <v>22</v>
      </c>
      <c r="C87" t="str">
        <f>IF('INPUT DATA'!Q32="","",'INPUT DATA'!Q32)</f>
        <v/>
      </c>
      <c r="F87" t="str">
        <f>IF('INPUT DATA'!R32="","",'INPUT DATA'!R32)</f>
        <v/>
      </c>
      <c r="H87" s="3" t="str">
        <f>IF('INPUT DATA'!S32="","",'INPUT DATA'!S32)</f>
        <v/>
      </c>
      <c r="J87" t="str">
        <v>F</v>
      </c>
    </row>
    <row r="88" ht="25.5" customHeight="1">
      <c r="B88">
        <v>23</v>
      </c>
      <c r="C88" t="str">
        <f>IF('INPUT DATA'!Q33="","",'INPUT DATA'!Q33)</f>
        <v/>
      </c>
      <c r="F88" t="str">
        <f>IF('INPUT DATA'!R33="","",'INPUT DATA'!R33)</f>
        <v/>
      </c>
      <c r="H88" s="3" t="str">
        <f>IF('INPUT DATA'!S33="","",'INPUT DATA'!S33)</f>
        <v/>
      </c>
      <c r="J88" t="str">
        <v>F</v>
      </c>
    </row>
    <row r="89" ht="25.5" customHeight="1">
      <c r="B89">
        <v>24</v>
      </c>
      <c r="C89" t="str">
        <f>IF('INPUT DATA'!Q34="","",'INPUT DATA'!Q34)</f>
        <v/>
      </c>
      <c r="F89" t="str">
        <f>IF('INPUT DATA'!R34="","",'INPUT DATA'!R34)</f>
        <v/>
      </c>
      <c r="H89" s="3" t="str">
        <f>IF('INPUT DATA'!S34="","",'INPUT DATA'!S34)</f>
        <v/>
      </c>
      <c r="J89" t="str">
        <v>F</v>
      </c>
    </row>
    <row r="90" ht="25.5" customHeight="1">
      <c r="B90">
        <v>25</v>
      </c>
      <c r="C90" t="str">
        <f>IF('INPUT DATA'!Q35="","",'INPUT DATA'!Q35)</f>
        <v/>
      </c>
      <c r="F90" t="str">
        <f>IF('INPUT DATA'!R35="","",'INPUT DATA'!R35)</f>
        <v/>
      </c>
      <c r="H90" s="3" t="str">
        <f>IF('INPUT DATA'!S35="","",'INPUT DATA'!S35)</f>
        <v/>
      </c>
      <c r="J90" t="str">
        <v>F</v>
      </c>
    </row>
    <row r="91" ht="25.5" customHeight="1">
      <c r="B91">
        <v>26</v>
      </c>
      <c r="C91" t="str">
        <f>IF('INPUT DATA'!Q36="","",'INPUT DATA'!Q36)</f>
        <v/>
      </c>
      <c r="F91" t="str">
        <f>IF('INPUT DATA'!R36="","",'INPUT DATA'!R36)</f>
        <v/>
      </c>
      <c r="H91" s="3" t="str">
        <f>IF('INPUT DATA'!S36="","",'INPUT DATA'!S36)</f>
        <v/>
      </c>
      <c r="J91" t="str">
        <v>F</v>
      </c>
    </row>
    <row r="92" ht="25.5" customHeight="1">
      <c r="B92">
        <v>27</v>
      </c>
      <c r="C92" t="str">
        <f>IF('INPUT DATA'!Q37="","",'INPUT DATA'!Q37)</f>
        <v/>
      </c>
      <c r="F92" t="str">
        <f>IF('INPUT DATA'!R37="","",'INPUT DATA'!R37)</f>
        <v/>
      </c>
      <c r="H92" s="3" t="str">
        <f>IF('INPUT DATA'!S37="","",'INPUT DATA'!S37)</f>
        <v/>
      </c>
      <c r="J92" t="str">
        <v>F</v>
      </c>
    </row>
    <row r="93" ht="25.5" customHeight="1">
      <c r="B93">
        <v>28</v>
      </c>
      <c r="C93" t="str">
        <f>IF('INPUT DATA'!Q38="","",'INPUT DATA'!Q38)</f>
        <v/>
      </c>
      <c r="F93" t="str">
        <f>IF('INPUT DATA'!R38="","",'INPUT DATA'!R38)</f>
        <v/>
      </c>
      <c r="H93" s="3" t="str">
        <f>IF('INPUT DATA'!S38="","",'INPUT DATA'!S38)</f>
        <v/>
      </c>
      <c r="J93" t="str">
        <v>F</v>
      </c>
    </row>
    <row r="94" ht="25.5" customHeight="1">
      <c r="B94">
        <v>29</v>
      </c>
      <c r="C94" t="str">
        <f>IF('INPUT DATA'!Q39="","",'INPUT DATA'!Q39)</f>
        <v/>
      </c>
      <c r="F94" t="str">
        <f>IF('INPUT DATA'!R39="","",'INPUT DATA'!R39)</f>
        <v/>
      </c>
      <c r="H94" s="3" t="str">
        <f>IF('INPUT DATA'!S39="","",'INPUT DATA'!S39)</f>
        <v/>
      </c>
      <c r="J94" t="str">
        <v>F</v>
      </c>
    </row>
    <row r="95" ht="25.5" customHeight="1">
      <c r="B95">
        <v>30</v>
      </c>
      <c r="C95" t="str">
        <f>IF('INPUT DATA'!Q40="","",'INPUT DATA'!Q40)</f>
        <v/>
      </c>
      <c r="F95" t="str">
        <f>IF('INPUT DATA'!R40="","",'INPUT DATA'!R40)</f>
        <v/>
      </c>
      <c r="H95" s="3" t="str">
        <f>IF('INPUT DATA'!S40="","",'INPUT DATA'!S40)</f>
        <v/>
      </c>
      <c r="J95" t="str">
        <v>F</v>
      </c>
    </row>
    <row r="96" ht="25.5" customHeight="1">
      <c r="B96">
        <v>31</v>
      </c>
      <c r="C96" t="str">
        <f>IF('INPUT DATA'!Q41="","",'INPUT DATA'!Q41)</f>
        <v/>
      </c>
      <c r="F96" t="str">
        <f>IF('INPUT DATA'!R41="","",'INPUT DATA'!R41)</f>
        <v/>
      </c>
      <c r="H96" s="3" t="str">
        <f>IF('INPUT DATA'!S41="","",'INPUT DATA'!S41)</f>
        <v/>
      </c>
      <c r="J96" t="str">
        <v>F</v>
      </c>
    </row>
    <row r="97" ht="25.5" customHeight="1">
      <c r="B97">
        <v>32</v>
      </c>
      <c r="C97" t="str">
        <f>IF('INPUT DATA'!Q42="","",'INPUT DATA'!Q42)</f>
        <v/>
      </c>
      <c r="F97" t="str">
        <f>IF('INPUT DATA'!R42="","",'INPUT DATA'!R42)</f>
        <v/>
      </c>
      <c r="H97" s="3" t="str">
        <f>IF('INPUT DATA'!S42="","",'INPUT DATA'!S42)</f>
        <v/>
      </c>
      <c r="J97" t="str">
        <v>F</v>
      </c>
    </row>
    <row r="98" ht="25.5" customHeight="1">
      <c r="B98">
        <v>33</v>
      </c>
      <c r="C98" t="str">
        <f>IF('INPUT DATA'!Q43="","",'INPUT DATA'!Q43)</f>
        <v/>
      </c>
      <c r="F98" t="str">
        <f>IF('INPUT DATA'!R43="","",'INPUT DATA'!R43)</f>
        <v/>
      </c>
      <c r="H98" s="3" t="str">
        <f>IF('INPUT DATA'!S43="","",'INPUT DATA'!S43)</f>
        <v/>
      </c>
      <c r="J98" t="str">
        <v>F</v>
      </c>
    </row>
    <row r="99" ht="25.5" customHeight="1">
      <c r="B99">
        <v>34</v>
      </c>
      <c r="C99" t="str">
        <f>IF('INPUT DATA'!Q44="","",'INPUT DATA'!Q44)</f>
        <v/>
      </c>
      <c r="F99" t="str">
        <f>IF('INPUT DATA'!R44="","",'INPUT DATA'!R44)</f>
        <v/>
      </c>
      <c r="H99" s="3" t="str">
        <f>IF('INPUT DATA'!S44="","",'INPUT DATA'!S44)</f>
        <v/>
      </c>
      <c r="J99" t="str">
        <v>F</v>
      </c>
    </row>
    <row r="100" ht="25.5" customHeight="1">
      <c r="B100">
        <v>35</v>
      </c>
      <c r="C100" t="str">
        <f>IF('INPUT DATA'!Q45="","",'INPUT DATA'!Q45)</f>
        <v/>
      </c>
      <c r="F100" t="str">
        <f>IF('INPUT DATA'!R45="","",'INPUT DATA'!R45)</f>
        <v/>
      </c>
      <c r="H100" s="3" t="str">
        <f>IF('INPUT DATA'!S45="","",'INPUT DATA'!S45)</f>
        <v/>
      </c>
      <c r="J100" t="str">
        <v>F</v>
      </c>
    </row>
    <row r="101" ht="25.5" customHeight="1">
      <c r="B101">
        <v>36</v>
      </c>
      <c r="C101" t="str">
        <f>IF('INPUT DATA'!Q46="","",'INPUT DATA'!Q46)</f>
        <v/>
      </c>
      <c r="F101" t="str">
        <f>IF('INPUT DATA'!R46="","",'INPUT DATA'!R46)</f>
        <v/>
      </c>
      <c r="H101" s="3" t="str">
        <f>IF('INPUT DATA'!S46="","",'INPUT DATA'!S46)</f>
        <v/>
      </c>
      <c r="J101" t="str">
        <v>F</v>
      </c>
    </row>
    <row r="102" ht="25.5" customHeight="1">
      <c r="B102">
        <v>37</v>
      </c>
      <c r="C102" t="str">
        <f>IF('INPUT DATA'!Q47="","",'INPUT DATA'!Q47)</f>
        <v/>
      </c>
      <c r="F102" t="str">
        <f>IF('INPUT DATA'!R47="","",'INPUT DATA'!R47)</f>
        <v/>
      </c>
      <c r="H102" s="3" t="str">
        <f>IF('INPUT DATA'!S47="","",'INPUT DATA'!S47)</f>
        <v/>
      </c>
      <c r="J102" t="str">
        <v>F</v>
      </c>
    </row>
    <row r="103" ht="25.5" customHeight="1">
      <c r="B103">
        <v>38</v>
      </c>
      <c r="C103" t="str">
        <f>IF('INPUT DATA'!Q48="","",'INPUT DATA'!Q48)</f>
        <v/>
      </c>
      <c r="F103" t="str">
        <f>IF('INPUT DATA'!R48="","",'INPUT DATA'!R48)</f>
        <v/>
      </c>
      <c r="H103" s="3" t="str">
        <f>IF('INPUT DATA'!S48="","",'INPUT DATA'!S48)</f>
        <v/>
      </c>
      <c r="J103" t="str">
        <v>F</v>
      </c>
    </row>
    <row r="104" ht="25.5" customHeight="1">
      <c r="B104">
        <v>39</v>
      </c>
      <c r="C104" t="str">
        <f>IF('INPUT DATA'!Q49="","",'INPUT DATA'!Q49)</f>
        <v/>
      </c>
      <c r="F104" t="str">
        <f>IF('INPUT DATA'!R49="","",'INPUT DATA'!R49)</f>
        <v/>
      </c>
      <c r="H104" s="3" t="str">
        <f>IF('INPUT DATA'!S49="","",'INPUT DATA'!S49)</f>
        <v/>
      </c>
      <c r="J104" t="str">
        <v>F</v>
      </c>
    </row>
    <row r="105" ht="25.5" customHeight="1">
      <c r="B105">
        <v>40</v>
      </c>
      <c r="C105" t="str">
        <f>IF('INPUT DATA'!Q50="","",'INPUT DATA'!Q50)</f>
        <v/>
      </c>
      <c r="F105" t="str">
        <f>IF('INPUT DATA'!R50="","",'INPUT DATA'!R50)</f>
        <v/>
      </c>
      <c r="H105" s="3" t="str">
        <f>IF('INPUT DATA'!S50="","",'INPUT DATA'!S50)</f>
        <v/>
      </c>
      <c r="J105" t="str">
        <v>F</v>
      </c>
    </row>
    <row r="106" ht="25.5" customHeight="1">
      <c r="B106">
        <v>41</v>
      </c>
      <c r="C106" t="str">
        <f>IF('INPUT DATA'!Q51="","",'INPUT DATA'!Q51)</f>
        <v/>
      </c>
      <c r="F106" t="str">
        <f>IF('INPUT DATA'!R51="","",'INPUT DATA'!R51)</f>
        <v/>
      </c>
      <c r="H106" s="3" t="str">
        <f>IF('INPUT DATA'!S51="","",'INPUT DATA'!S51)</f>
        <v/>
      </c>
      <c r="J106" t="str">
        <v>F</v>
      </c>
    </row>
    <row r="107" ht="25.5" customHeight="1">
      <c r="B107">
        <v>42</v>
      </c>
      <c r="C107" t="str">
        <f>IF('INPUT DATA'!Q52="","",'INPUT DATA'!Q52)</f>
        <v/>
      </c>
      <c r="F107" t="str">
        <f>IF('INPUT DATA'!R52="","",'INPUT DATA'!R52)</f>
        <v/>
      </c>
      <c r="H107" s="3" t="str">
        <f>IF('INPUT DATA'!S52="","",'INPUT DATA'!S52)</f>
        <v/>
      </c>
      <c r="J107" t="str">
        <v>F</v>
      </c>
    </row>
    <row r="108" ht="25.5" customHeight="1">
      <c r="B108">
        <v>43</v>
      </c>
      <c r="C108" t="str">
        <f>IF('INPUT DATA'!Q53="","",'INPUT DATA'!Q53)</f>
        <v/>
      </c>
      <c r="F108" t="str">
        <f>IF('INPUT DATA'!R53="","",'INPUT DATA'!R53)</f>
        <v/>
      </c>
      <c r="H108" s="3" t="str">
        <f>IF('INPUT DATA'!S53="","",'INPUT DATA'!S53)</f>
        <v/>
      </c>
      <c r="J108" t="str">
        <v>F</v>
      </c>
    </row>
    <row r="109" ht="25.5" customHeight="1">
      <c r="B109">
        <v>44</v>
      </c>
      <c r="C109" t="str">
        <f>IF('INPUT DATA'!Q54="","",'INPUT DATA'!Q54)</f>
        <v/>
      </c>
      <c r="F109" t="str">
        <f>IF('INPUT DATA'!R54="","",'INPUT DATA'!R54)</f>
        <v/>
      </c>
      <c r="H109" s="3" t="str">
        <f>IF('INPUT DATA'!S54="","",'INPUT DATA'!S54)</f>
        <v/>
      </c>
      <c r="J109" t="str">
        <v>F</v>
      </c>
    </row>
    <row r="110" ht="25.5" customHeight="1">
      <c r="B110">
        <v>45</v>
      </c>
      <c r="C110" t="str">
        <f>IF('INPUT DATA'!Q55="","",'INPUT DATA'!Q55)</f>
        <v/>
      </c>
      <c r="F110" t="str">
        <f>IF('INPUT DATA'!R55="","",'INPUT DATA'!R55)</f>
        <v/>
      </c>
      <c r="H110" s="3" t="str">
        <f>IF('INPUT DATA'!S55="","",'INPUT DATA'!S55)</f>
        <v/>
      </c>
      <c r="J110" t="str">
        <v>F</v>
      </c>
    </row>
    <row r="111" ht="25.5" customHeight="1">
      <c r="B111">
        <v>46</v>
      </c>
      <c r="C111" t="str">
        <f>IF('INPUT DATA'!Q56="","",'INPUT DATA'!Q56)</f>
        <v/>
      </c>
      <c r="F111" t="str">
        <f>IF('INPUT DATA'!R56="","",'INPUT DATA'!R56)</f>
        <v/>
      </c>
      <c r="H111" s="3" t="str">
        <f>IF('INPUT DATA'!S56="","",'INPUT DATA'!S56)</f>
        <v/>
      </c>
      <c r="J111" t="str">
        <v>F</v>
      </c>
    </row>
    <row r="112" ht="25.5" customHeight="1">
      <c r="B112">
        <v>47</v>
      </c>
      <c r="C112" t="str">
        <f>IF('INPUT DATA'!Q57="","",'INPUT DATA'!Q57)</f>
        <v/>
      </c>
      <c r="F112" t="str">
        <f>IF('INPUT DATA'!R57="","",'INPUT DATA'!R57)</f>
        <v/>
      </c>
      <c r="H112" s="3" t="str">
        <f>IF('INPUT DATA'!S57="","",'INPUT DATA'!S57)</f>
        <v/>
      </c>
      <c r="J112" t="str">
        <v>F</v>
      </c>
    </row>
    <row r="113" ht="25.5" customHeight="1">
      <c r="B113">
        <v>48</v>
      </c>
      <c r="C113" t="str">
        <f>IF('INPUT DATA'!Q58="","",'INPUT DATA'!Q58)</f>
        <v/>
      </c>
      <c r="F113" t="str">
        <f>IF('INPUT DATA'!R58="","",'INPUT DATA'!R58)</f>
        <v/>
      </c>
      <c r="H113" s="3" t="str">
        <f>IF('INPUT DATA'!S58="","",'INPUT DATA'!S58)</f>
        <v/>
      </c>
      <c r="J113" t="str">
        <v>F</v>
      </c>
    </row>
    <row r="114" ht="25.5" customHeight="1">
      <c r="B114">
        <v>49</v>
      </c>
      <c r="C114" t="str">
        <f>IF('INPUT DATA'!Q59="","",'INPUT DATA'!Q59)</f>
        <v/>
      </c>
      <c r="F114" t="str">
        <f>IF('INPUT DATA'!R59="","",'INPUT DATA'!R59)</f>
        <v/>
      </c>
      <c r="H114" s="3" t="str">
        <f>IF('INPUT DATA'!S59="","",'INPUT DATA'!S59)</f>
        <v/>
      </c>
      <c r="J114" t="str">
        <v>F</v>
      </c>
    </row>
    <row r="115" ht="25.5" customHeight="1">
      <c r="B115">
        <v>50</v>
      </c>
      <c r="C115" t="str">
        <f>IF('INPUT DATA'!Q60="","",'INPUT DATA'!Q60)</f>
        <v/>
      </c>
      <c r="F115" t="str">
        <f>IF('INPUT DATA'!R60="","",'INPUT DATA'!R60)</f>
        <v/>
      </c>
      <c r="H115" s="3" t="str">
        <f>IF('INPUT DATA'!S60="","",'INPUT DATA'!S60)</f>
        <v/>
      </c>
      <c r="J115" t="str">
        <v>F</v>
      </c>
    </row>
    <row r="116" ht="28.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pageMargins left="0.7" right="0.7" top="0.75" bottom="0.75" header="0" footer="0"/>
  <ignoredErrors>
    <ignoredError numberStoredAsText="1" sqref="A1:DG315"/>
  </ignoredErrors>
</worksheet>
</file>

<file path=xl/worksheets/sheet11.xml><?xml version="1.0" encoding="utf-8"?>
<worksheet xmlns="http://schemas.openxmlformats.org/spreadsheetml/2006/main" xmlns:r="http://schemas.openxmlformats.org/officeDocument/2006/relationships">
  <dimension ref="A1:DG1000"/>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s>
  <sheetData>
    <row r="1" ht="15.75" customHeight="1">
      <c r="A1" t="str">
        <v>CLASS SUMMARY</v>
      </c>
    </row>
    <row r="2" ht="15.75" customHeight="1"/>
    <row r="3" ht="15.75" customHeight="1"/>
    <row r="4" ht="15.75" customHeight="1"/>
    <row r="5" ht="15.75" customHeight="1">
      <c r="D5" t="str">
        <v>REGION</v>
      </c>
      <c r="E5" t="str">
        <f>'INPUT DATA'!F10</f>
        <v/>
      </c>
      <c r="M5" t="str">
        <v>DIVISION</v>
      </c>
      <c r="O5" t="str">
        <f>'INPUT DATA'!F11</f>
        <v/>
      </c>
    </row>
    <row r="6" ht="15.75" customHeight="1">
      <c r="D6" t="str">
        <v>SCHOOL NAME</v>
      </c>
      <c r="E6" t="str">
        <f>'INPUT DATA'!F16</f>
        <v/>
      </c>
      <c r="M6" t="str">
        <v>SCHOOL ID</v>
      </c>
      <c r="O6" t="str">
        <f>'INPUT DATA'!F15</f>
        <v/>
      </c>
      <c r="AA6" t="str">
        <v>SCHOOL YEAR</v>
      </c>
      <c r="AC6" t="str">
        <f>'INPUT DATA'!F18</f>
        <v/>
      </c>
    </row>
    <row r="7" ht="15.75" customHeight="1"/>
    <row r="8" ht="15.75" customHeight="1"/>
    <row r="9" ht="20.25" customHeight="1">
      <c r="B9" t="str">
        <v>FIRST TERM</v>
      </c>
      <c r="F9" t="str">
        <v>GRADE LEVEL</v>
      </c>
      <c r="G9" t="str">
        <f>'INPUT DATA'!F27</f>
        <v/>
      </c>
      <c r="K9" t="str">
        <v>ADVISER</v>
      </c>
      <c r="P9" t="str">
        <v>Name of Adviser</v>
      </c>
      <c r="AV9" t="str">
        <v>LETTER GRADE AND DESCRIPTOR</v>
      </c>
      <c r="BC9" t="str">
        <v>A - Advancing (Namumukod-tangi)</v>
      </c>
      <c r="BN9" t="str">
        <v>B - Benchmarking (Naipamamalas)</v>
      </c>
      <c r="BY9" t="str">
        <v>C - Connecting (Natutungo)</v>
      </c>
      <c r="CI9" t="str">
        <v>D - Developing (Nagpapaunlad)</v>
      </c>
      <c r="CT9" t="str">
        <v>E - Emerging (Nagsisimula)</v>
      </c>
    </row>
    <row r="10" ht="21.75" customHeight="1">
      <c r="F10" t="str">
        <v>SECTION</v>
      </c>
      <c r="G10" t="str">
        <f>'INPUT DATA'!F28</f>
        <v/>
      </c>
      <c r="K10" t="str">
        <v>LEGENDS</v>
      </c>
      <c r="P10" t="str">
        <v>Listening</v>
      </c>
      <c r="W10" t="str">
        <v>Speaking</v>
      </c>
      <c r="AD10" t="str">
        <v>Reading</v>
      </c>
      <c r="AK10" t="str">
        <v>Copying and Guided Writing in response to Comprehension Questions</v>
      </c>
    </row>
    <row r="11" ht="27" customHeight="1">
      <c r="B11" t="str">
        <v>LEARNERS' NAMES</v>
      </c>
      <c r="F11" t="str">
        <v>LRN</v>
      </c>
      <c r="H11" t="str">
        <v>Date of Birth</v>
      </c>
      <c r="I11" t="str">
        <v>Age</v>
      </c>
      <c r="J11" t="str">
        <v>Sex</v>
      </c>
      <c r="K11" t="str">
        <v>Language for Interacting with Others</v>
      </c>
      <c r="AO11" t="str">
        <v>Language for Developing and Expressing Ideas</v>
      </c>
      <c r="BO11" t="str">
        <v>Language for Developing and Expressing Ideas</v>
      </c>
      <c r="CC11" t="str">
        <v>Interacting with Texts</v>
      </c>
      <c r="CP11" t="str">
        <v>Creating Texts</v>
      </c>
    </row>
    <row r="12" ht="15.75" customHeight="1">
      <c r="K12">
        <v>1</v>
      </c>
      <c r="Q12">
        <v>2</v>
      </c>
      <c r="U12">
        <v>3</v>
      </c>
      <c r="AG12">
        <v>4</v>
      </c>
      <c r="AM12">
        <v>5</v>
      </c>
      <c r="AO12">
        <v>6</v>
      </c>
      <c r="AU12">
        <v>7</v>
      </c>
      <c r="BA12">
        <v>8</v>
      </c>
      <c r="BG12">
        <v>9</v>
      </c>
      <c r="BM12">
        <v>10</v>
      </c>
      <c r="BO12">
        <v>11</v>
      </c>
      <c r="BQ12">
        <v>12</v>
      </c>
      <c r="BU12">
        <v>13</v>
      </c>
      <c r="CC12">
        <v>14</v>
      </c>
      <c r="CD12">
        <v>15</v>
      </c>
      <c r="CF12">
        <v>16</v>
      </c>
      <c r="CN12">
        <v>17</v>
      </c>
      <c r="CP12">
        <v>18</v>
      </c>
      <c r="CV12">
        <v>19</v>
      </c>
      <c r="CX12">
        <v>20</v>
      </c>
    </row>
    <row r="13" ht="15.75" customHeight="1">
      <c r="K13" t="str">
        <v>a</v>
      </c>
      <c r="M13" t="str">
        <v>b</v>
      </c>
      <c r="O13" t="str">
        <v>c</v>
      </c>
      <c r="Q13" t="str">
        <v>a</v>
      </c>
      <c r="S13" t="str">
        <v>b</v>
      </c>
      <c r="U13" t="str">
        <v>a</v>
      </c>
      <c r="W13" t="str">
        <v>b</v>
      </c>
      <c r="Y13" t="str">
        <v>c</v>
      </c>
      <c r="AA13" t="str">
        <v>d</v>
      </c>
      <c r="AC13" t="str">
        <v>e</v>
      </c>
      <c r="AE13" t="str">
        <v>f</v>
      </c>
      <c r="AG13" t="str">
        <v>a</v>
      </c>
      <c r="AI13" t="str">
        <v>b</v>
      </c>
      <c r="AK13" t="str">
        <v>c</v>
      </c>
      <c r="AO13" t="str">
        <v>a</v>
      </c>
      <c r="AQ13" t="str">
        <v>b</v>
      </c>
      <c r="AS13" t="str">
        <v>c</v>
      </c>
      <c r="AU13" t="str">
        <v>a</v>
      </c>
      <c r="AW13" t="str">
        <v>b</v>
      </c>
      <c r="AY13" t="str">
        <v>c</v>
      </c>
      <c r="BA13" t="str">
        <v>a</v>
      </c>
      <c r="BC13" t="str">
        <v>b</v>
      </c>
      <c r="BE13" t="str">
        <v>c</v>
      </c>
      <c r="BG13" t="str">
        <v>a</v>
      </c>
      <c r="BI13" t="str">
        <v>b</v>
      </c>
      <c r="BK13" t="str">
        <v>c</v>
      </c>
      <c r="BQ13" t="str">
        <v>a</v>
      </c>
      <c r="BS13" t="str">
        <v>b</v>
      </c>
      <c r="BU13" t="str">
        <v>a</v>
      </c>
      <c r="BW13" t="str">
        <v>b</v>
      </c>
      <c r="BY13" t="str">
        <v>c</v>
      </c>
      <c r="CA13" t="str">
        <v>d</v>
      </c>
      <c r="CF13" t="str">
        <v>a</v>
      </c>
      <c r="CH13" t="str">
        <v>b</v>
      </c>
      <c r="CJ13" t="str">
        <v>c</v>
      </c>
      <c r="CL13" t="str">
        <v>d</v>
      </c>
      <c r="CP13" t="str">
        <v>a</v>
      </c>
      <c r="CR13" t="str">
        <v>b</v>
      </c>
      <c r="CT13" t="str">
        <v>c</v>
      </c>
      <c r="CX13" t="str">
        <v>a</v>
      </c>
      <c r="CZ13" t="str">
        <v>b</v>
      </c>
      <c r="DB13" t="str">
        <v>c</v>
      </c>
      <c r="DD13" t="str">
        <v>d</v>
      </c>
      <c r="DF13" t="str">
        <v>e</v>
      </c>
    </row>
    <row r="14" ht="15.75" customHeight="1">
      <c r="B14" t="str">
        <v>MALE</v>
      </c>
    </row>
    <row r="15" ht="15.75" customHeight="1">
      <c r="B15">
        <v>1</v>
      </c>
      <c r="C15" t="str">
        <f>IF('INPUT DATA'!L11="","",'INPUT DATA'!L11)</f>
        <v>sample</v>
      </c>
      <c r="F15" s="1">
        <f>IF('INPUT DATA'!M11="","",'INPUT DATA'!M11)</f>
        <v>1234566776</v>
      </c>
      <c r="H15" s="3">
        <f>IF('INPUT DATA'!N11="","",'INPUT DATA'!N11)</f>
        <v>43590</v>
      </c>
      <c r="J15" t="str">
        <v>M</v>
      </c>
    </row>
    <row r="16" ht="15.75" customHeight="1">
      <c r="B16">
        <v>2</v>
      </c>
      <c r="C16" t="str">
        <f>IF('INPUT DATA'!L12="","",'INPUT DATA'!L12)</f>
        <v/>
      </c>
      <c r="F16" t="str">
        <f>IF('INPUT DATA'!M12="","",'INPUT DATA'!M12)</f>
        <v/>
      </c>
      <c r="H16" s="3" t="str">
        <f>IF('INPUT DATA'!N12="","",'INPUT DATA'!N12)</f>
        <v/>
      </c>
      <c r="J16" t="str">
        <v>M</v>
      </c>
    </row>
    <row r="17" ht="15.75" customHeight="1">
      <c r="B17">
        <v>3</v>
      </c>
      <c r="C17" t="str">
        <f>IF('INPUT DATA'!L13="","",'INPUT DATA'!L13)</f>
        <v/>
      </c>
      <c r="F17" t="str">
        <f>IF('INPUT DATA'!M13="","",'INPUT DATA'!M13)</f>
        <v/>
      </c>
      <c r="H17" s="3" t="str">
        <f>IF('INPUT DATA'!N13="","",'INPUT DATA'!N13)</f>
        <v/>
      </c>
      <c r="J17" t="str">
        <v>M</v>
      </c>
    </row>
    <row r="18" ht="15.75" customHeight="1">
      <c r="B18">
        <v>4</v>
      </c>
      <c r="C18" t="str">
        <f>IF('INPUT DATA'!L14="","",'INPUT DATA'!L14)</f>
        <v/>
      </c>
      <c r="F18" t="str">
        <f>IF('INPUT DATA'!M14="","",'INPUT DATA'!M14)</f>
        <v/>
      </c>
      <c r="H18" s="3" t="str">
        <f>IF('INPUT DATA'!N14="","",'INPUT DATA'!N14)</f>
        <v/>
      </c>
      <c r="J18" t="str">
        <v>M</v>
      </c>
    </row>
    <row r="19" ht="15.75" customHeight="1">
      <c r="B19">
        <v>5</v>
      </c>
      <c r="C19" t="str">
        <f>IF('INPUT DATA'!L15="","",'INPUT DATA'!L15)</f>
        <v/>
      </c>
      <c r="F19" t="str">
        <f>IF('INPUT DATA'!M15="","",'INPUT DATA'!M15)</f>
        <v/>
      </c>
      <c r="H19" s="3" t="str">
        <f>IF('INPUT DATA'!N15="","",'INPUT DATA'!N15)</f>
        <v/>
      </c>
      <c r="J19" t="str">
        <v>M</v>
      </c>
    </row>
    <row r="20" ht="15.75" customHeight="1">
      <c r="B20">
        <v>6</v>
      </c>
      <c r="C20" t="str">
        <f>IF('INPUT DATA'!L16="","",'INPUT DATA'!L16)</f>
        <v/>
      </c>
      <c r="F20" t="str">
        <f>IF('INPUT DATA'!M16="","",'INPUT DATA'!M16)</f>
        <v/>
      </c>
      <c r="H20" s="3" t="str">
        <f>IF('INPUT DATA'!N16="","",'INPUT DATA'!N16)</f>
        <v/>
      </c>
      <c r="J20" t="str">
        <v>M</v>
      </c>
    </row>
    <row r="21" ht="15.75" customHeight="1">
      <c r="B21">
        <v>7</v>
      </c>
      <c r="C21" t="str">
        <f>IF('INPUT DATA'!L17="","",'INPUT DATA'!L17)</f>
        <v/>
      </c>
      <c r="F21" t="str">
        <f>IF('INPUT DATA'!M17="","",'INPUT DATA'!M17)</f>
        <v/>
      </c>
      <c r="H21" s="3" t="str">
        <f>IF('INPUT DATA'!N17="","",'INPUT DATA'!N17)</f>
        <v/>
      </c>
      <c r="J21" t="str">
        <v>M</v>
      </c>
    </row>
    <row r="22" ht="15.75" customHeight="1">
      <c r="B22">
        <v>8</v>
      </c>
      <c r="C22" t="str">
        <f>IF('INPUT DATA'!L18="","",'INPUT DATA'!L18)</f>
        <v/>
      </c>
      <c r="F22" t="str">
        <f>IF('INPUT DATA'!M18="","",'INPUT DATA'!M18)</f>
        <v/>
      </c>
      <c r="H22" s="3" t="str">
        <f>IF('INPUT DATA'!N18="","",'INPUT DATA'!N18)</f>
        <v/>
      </c>
      <c r="J22" t="str">
        <v>M</v>
      </c>
    </row>
    <row r="23" ht="15.75" customHeight="1">
      <c r="B23">
        <v>9</v>
      </c>
      <c r="C23" t="str">
        <f>IF('INPUT DATA'!L19="","",'INPUT DATA'!L19)</f>
        <v/>
      </c>
      <c r="F23" t="str">
        <f>IF('INPUT DATA'!M19="","",'INPUT DATA'!M19)</f>
        <v/>
      </c>
      <c r="H23" s="3" t="str">
        <f>IF('INPUT DATA'!N19="","",'INPUT DATA'!N19)</f>
        <v/>
      </c>
      <c r="J23" t="str">
        <v>M</v>
      </c>
    </row>
    <row r="24" ht="15.75" customHeight="1">
      <c r="B24">
        <v>10</v>
      </c>
      <c r="C24" t="str">
        <f>IF('INPUT DATA'!L20="","",'INPUT DATA'!L20)</f>
        <v/>
      </c>
      <c r="F24" t="str">
        <f>IF('INPUT DATA'!M20="","",'INPUT DATA'!M20)</f>
        <v/>
      </c>
      <c r="H24" s="3" t="str">
        <f>IF('INPUT DATA'!N20="","",'INPUT DATA'!N20)</f>
        <v/>
      </c>
      <c r="J24" t="str">
        <v>M</v>
      </c>
    </row>
    <row r="25" ht="15.75" customHeight="1">
      <c r="B25">
        <v>11</v>
      </c>
      <c r="C25" t="str">
        <f>IF('INPUT DATA'!L21="","",'INPUT DATA'!L21)</f>
        <v/>
      </c>
      <c r="F25" t="str">
        <f>IF('INPUT DATA'!M21="","",'INPUT DATA'!M21)</f>
        <v/>
      </c>
      <c r="H25" s="3" t="str">
        <f>IF('INPUT DATA'!N21="","",'INPUT DATA'!N21)</f>
        <v/>
      </c>
      <c r="J25" t="str">
        <v>M</v>
      </c>
    </row>
    <row r="26" ht="15.75" customHeight="1">
      <c r="B26">
        <v>12</v>
      </c>
      <c r="C26" t="str">
        <f>IF('INPUT DATA'!L22="","",'INPUT DATA'!L22)</f>
        <v/>
      </c>
      <c r="F26" t="str">
        <f>IF('INPUT DATA'!M22="","",'INPUT DATA'!M22)</f>
        <v/>
      </c>
      <c r="H26" s="3" t="str">
        <f>IF('INPUT DATA'!N22="","",'INPUT DATA'!N22)</f>
        <v/>
      </c>
      <c r="J26" t="str">
        <v>M</v>
      </c>
    </row>
    <row r="27" ht="15.75" customHeight="1">
      <c r="B27">
        <v>13</v>
      </c>
      <c r="C27" t="str">
        <f>IF('INPUT DATA'!L23="","",'INPUT DATA'!L23)</f>
        <v/>
      </c>
      <c r="F27" t="str">
        <f>IF('INPUT DATA'!M23="","",'INPUT DATA'!M23)</f>
        <v/>
      </c>
      <c r="H27" s="3" t="str">
        <f>IF('INPUT DATA'!N23="","",'INPUT DATA'!N23)</f>
        <v/>
      </c>
      <c r="J27" t="str">
        <v>M</v>
      </c>
    </row>
    <row r="28" ht="15.75" customHeight="1">
      <c r="B28">
        <v>14</v>
      </c>
      <c r="C28" t="str">
        <f>IF('INPUT DATA'!L24="","",'INPUT DATA'!L24)</f>
        <v/>
      </c>
      <c r="F28" t="str">
        <f>IF('INPUT DATA'!M24="","",'INPUT DATA'!M24)</f>
        <v/>
      </c>
      <c r="H28" s="3" t="str">
        <f>IF('INPUT DATA'!N24="","",'INPUT DATA'!N24)</f>
        <v/>
      </c>
      <c r="J28" t="str">
        <v>M</v>
      </c>
    </row>
    <row r="29" ht="15.75" customHeight="1">
      <c r="B29">
        <v>15</v>
      </c>
      <c r="C29" t="str">
        <f>IF('INPUT DATA'!L25="","",'INPUT DATA'!L25)</f>
        <v/>
      </c>
      <c r="F29" t="str">
        <f>IF('INPUT DATA'!M25="","",'INPUT DATA'!M25)</f>
        <v/>
      </c>
      <c r="H29" s="3" t="str">
        <f>IF('INPUT DATA'!N25="","",'INPUT DATA'!N25)</f>
        <v/>
      </c>
      <c r="J29" t="str">
        <v>M</v>
      </c>
    </row>
    <row r="30" ht="15.75" customHeight="1">
      <c r="B30">
        <v>16</v>
      </c>
      <c r="C30" t="str">
        <f>IF('INPUT DATA'!L26="","",'INPUT DATA'!L26)</f>
        <v/>
      </c>
      <c r="F30" t="str">
        <f>IF('INPUT DATA'!M26="","",'INPUT DATA'!M26)</f>
        <v/>
      </c>
      <c r="H30" s="3" t="str">
        <f>IF('INPUT DATA'!N26="","",'INPUT DATA'!N26)</f>
        <v/>
      </c>
      <c r="J30" t="str">
        <v>M</v>
      </c>
    </row>
    <row r="31" ht="15.75" customHeight="1">
      <c r="B31">
        <v>17</v>
      </c>
      <c r="C31" t="str">
        <f>IF('INPUT DATA'!L27="","",'INPUT DATA'!L27)</f>
        <v/>
      </c>
      <c r="F31" t="str">
        <f>IF('INPUT DATA'!M27="","",'INPUT DATA'!M27)</f>
        <v/>
      </c>
      <c r="H31" s="3" t="str">
        <f>IF('INPUT DATA'!N27="","",'INPUT DATA'!N27)</f>
        <v/>
      </c>
      <c r="J31" t="str">
        <v>M</v>
      </c>
    </row>
    <row r="32" ht="15.75" customHeight="1">
      <c r="B32">
        <v>18</v>
      </c>
      <c r="C32" t="str">
        <f>IF('INPUT DATA'!L28="","",'INPUT DATA'!L28)</f>
        <v/>
      </c>
      <c r="F32" t="str">
        <f>IF('INPUT DATA'!M28="","",'INPUT DATA'!M28)</f>
        <v/>
      </c>
      <c r="H32" s="3" t="str">
        <f>IF('INPUT DATA'!N28="","",'INPUT DATA'!N28)</f>
        <v/>
      </c>
      <c r="J32" t="str">
        <v>M</v>
      </c>
    </row>
    <row r="33" ht="15.75" customHeight="1">
      <c r="B33">
        <v>19</v>
      </c>
      <c r="C33" t="str">
        <f>IF('INPUT DATA'!L29="","",'INPUT DATA'!L29)</f>
        <v/>
      </c>
      <c r="F33" t="str">
        <f>IF('INPUT DATA'!M29="","",'INPUT DATA'!M29)</f>
        <v/>
      </c>
      <c r="H33" s="3" t="str">
        <f>IF('INPUT DATA'!N29="","",'INPUT DATA'!N29)</f>
        <v/>
      </c>
      <c r="J33" t="str">
        <v>M</v>
      </c>
    </row>
    <row r="34" ht="15.75" customHeight="1">
      <c r="B34">
        <v>20</v>
      </c>
      <c r="C34" t="str">
        <f>IF('INPUT DATA'!L30="","",'INPUT DATA'!L30)</f>
        <v/>
      </c>
      <c r="F34" t="str">
        <f>IF('INPUT DATA'!M30="","",'INPUT DATA'!M30)</f>
        <v/>
      </c>
      <c r="H34" s="3" t="str">
        <f>IF('INPUT DATA'!N30="","",'INPUT DATA'!N30)</f>
        <v/>
      </c>
      <c r="J34" t="str">
        <v>M</v>
      </c>
    </row>
    <row r="35" ht="15.75" customHeight="1">
      <c r="B35">
        <v>21</v>
      </c>
      <c r="C35" t="str">
        <f>IF('INPUT DATA'!L31="","",'INPUT DATA'!L31)</f>
        <v/>
      </c>
      <c r="F35" t="str">
        <f>IF('INPUT DATA'!M31="","",'INPUT DATA'!M31)</f>
        <v/>
      </c>
      <c r="H35" s="3" t="str">
        <f>IF('INPUT DATA'!N31="","",'INPUT DATA'!N31)</f>
        <v/>
      </c>
      <c r="J35" t="str">
        <v>M</v>
      </c>
    </row>
    <row r="36" ht="15.75" customHeight="1">
      <c r="B36">
        <v>22</v>
      </c>
      <c r="C36" t="str">
        <f>IF('INPUT DATA'!L32="","",'INPUT DATA'!L32)</f>
        <v/>
      </c>
      <c r="F36" t="str">
        <f>IF('INPUT DATA'!M32="","",'INPUT DATA'!M32)</f>
        <v/>
      </c>
      <c r="H36" s="3" t="str">
        <f>IF('INPUT DATA'!N32="","",'INPUT DATA'!N32)</f>
        <v/>
      </c>
      <c r="J36" t="str">
        <v>M</v>
      </c>
    </row>
    <row r="37" ht="15.75" customHeight="1">
      <c r="B37">
        <v>23</v>
      </c>
      <c r="C37" t="str">
        <f>IF('INPUT DATA'!L33="","",'INPUT DATA'!L33)</f>
        <v/>
      </c>
      <c r="F37" t="str">
        <f>IF('INPUT DATA'!M33="","",'INPUT DATA'!M33)</f>
        <v/>
      </c>
      <c r="H37" s="3" t="str">
        <f>IF('INPUT DATA'!N33="","",'INPUT DATA'!N33)</f>
        <v/>
      </c>
      <c r="J37" t="str">
        <v>M</v>
      </c>
    </row>
    <row r="38" ht="15.75" customHeight="1">
      <c r="B38">
        <v>24</v>
      </c>
      <c r="C38" t="str">
        <f>IF('INPUT DATA'!L34="","",'INPUT DATA'!L34)</f>
        <v/>
      </c>
      <c r="F38" t="str">
        <f>IF('INPUT DATA'!M34="","",'INPUT DATA'!M34)</f>
        <v/>
      </c>
      <c r="H38" s="3" t="str">
        <f>IF('INPUT DATA'!N34="","",'INPUT DATA'!N34)</f>
        <v/>
      </c>
      <c r="J38" t="str">
        <v>M</v>
      </c>
    </row>
    <row r="39" ht="15.75" customHeight="1">
      <c r="B39">
        <v>25</v>
      </c>
      <c r="C39" t="str">
        <f>IF('INPUT DATA'!L35="","",'INPUT DATA'!L35)</f>
        <v/>
      </c>
      <c r="F39" t="str">
        <f>IF('INPUT DATA'!M35="","",'INPUT DATA'!M35)</f>
        <v/>
      </c>
      <c r="H39" s="3" t="str">
        <f>IF('INPUT DATA'!N35="","",'INPUT DATA'!N35)</f>
        <v/>
      </c>
      <c r="J39" t="str">
        <v>M</v>
      </c>
    </row>
    <row r="40" ht="15.75" customHeight="1">
      <c r="B40">
        <v>26</v>
      </c>
      <c r="C40" t="str">
        <f>IF('INPUT DATA'!L36="","",'INPUT DATA'!L36)</f>
        <v/>
      </c>
      <c r="F40" t="str">
        <f>IF('INPUT DATA'!M36="","",'INPUT DATA'!M36)</f>
        <v/>
      </c>
      <c r="H40" s="3" t="str">
        <f>IF('INPUT DATA'!N36="","",'INPUT DATA'!N36)</f>
        <v/>
      </c>
      <c r="J40" t="str">
        <v>M</v>
      </c>
    </row>
    <row r="41" ht="15.75" customHeight="1">
      <c r="B41">
        <v>27</v>
      </c>
      <c r="C41" t="str">
        <f>IF('INPUT DATA'!L37="","",'INPUT DATA'!L37)</f>
        <v/>
      </c>
      <c r="F41" t="str">
        <f>IF('INPUT DATA'!M37="","",'INPUT DATA'!M37)</f>
        <v/>
      </c>
      <c r="H41" s="3" t="str">
        <f>IF('INPUT DATA'!N37="","",'INPUT DATA'!N37)</f>
        <v/>
      </c>
      <c r="J41" t="str">
        <v>M</v>
      </c>
    </row>
    <row r="42" ht="15.75" customHeight="1">
      <c r="B42">
        <v>28</v>
      </c>
      <c r="C42" t="str">
        <f>IF('INPUT DATA'!L38="","",'INPUT DATA'!L38)</f>
        <v/>
      </c>
      <c r="F42" t="str">
        <f>IF('INPUT DATA'!M38="","",'INPUT DATA'!M38)</f>
        <v/>
      </c>
      <c r="H42" s="3" t="str">
        <f>IF('INPUT DATA'!N38="","",'INPUT DATA'!N38)</f>
        <v/>
      </c>
      <c r="J42" t="str">
        <v>M</v>
      </c>
    </row>
    <row r="43" ht="15.75" customHeight="1">
      <c r="B43">
        <v>29</v>
      </c>
      <c r="C43" t="str">
        <f>IF('INPUT DATA'!L39="","",'INPUT DATA'!L39)</f>
        <v/>
      </c>
      <c r="F43" t="str">
        <f>IF('INPUT DATA'!M39="","",'INPUT DATA'!M39)</f>
        <v/>
      </c>
      <c r="H43" s="3" t="str">
        <f>IF('INPUT DATA'!N39="","",'INPUT DATA'!N39)</f>
        <v/>
      </c>
      <c r="J43" t="str">
        <v>M</v>
      </c>
    </row>
    <row r="44" ht="15.75" customHeight="1">
      <c r="B44">
        <v>30</v>
      </c>
      <c r="C44" t="str">
        <f>IF('INPUT DATA'!L40="","",'INPUT DATA'!L40)</f>
        <v/>
      </c>
      <c r="F44" t="str">
        <f>IF('INPUT DATA'!M40="","",'INPUT DATA'!M40)</f>
        <v/>
      </c>
      <c r="H44" s="3" t="str">
        <f>IF('INPUT DATA'!N40="","",'INPUT DATA'!N40)</f>
        <v/>
      </c>
      <c r="J44" t="str">
        <v>M</v>
      </c>
    </row>
    <row r="45" ht="15.75" customHeight="1">
      <c r="B45">
        <v>31</v>
      </c>
      <c r="C45" t="str">
        <f>IF('INPUT DATA'!L41="","",'INPUT DATA'!L41)</f>
        <v/>
      </c>
      <c r="F45" t="str">
        <f>IF('INPUT DATA'!M41="","",'INPUT DATA'!M41)</f>
        <v/>
      </c>
      <c r="H45" s="3" t="str">
        <f>IF('INPUT DATA'!N41="","",'INPUT DATA'!N41)</f>
        <v/>
      </c>
      <c r="J45" t="str">
        <v>M</v>
      </c>
    </row>
    <row r="46" ht="15.75" customHeight="1">
      <c r="B46">
        <v>32</v>
      </c>
      <c r="C46" t="str">
        <f>IF('INPUT DATA'!L42="","",'INPUT DATA'!L42)</f>
        <v/>
      </c>
      <c r="F46" t="str">
        <f>IF('INPUT DATA'!M42="","",'INPUT DATA'!M42)</f>
        <v/>
      </c>
      <c r="H46" s="3" t="str">
        <f>IF('INPUT DATA'!N42="","",'INPUT DATA'!N42)</f>
        <v/>
      </c>
      <c r="J46" t="str">
        <v>M</v>
      </c>
    </row>
    <row r="47" ht="15.75" customHeight="1">
      <c r="B47">
        <v>33</v>
      </c>
      <c r="C47" t="str">
        <f>IF('INPUT DATA'!L43="","",'INPUT DATA'!L43)</f>
        <v/>
      </c>
      <c r="F47" t="str">
        <f>IF('INPUT DATA'!M43="","",'INPUT DATA'!M43)</f>
        <v/>
      </c>
      <c r="H47" s="3" t="str">
        <f>IF('INPUT DATA'!N43="","",'INPUT DATA'!N43)</f>
        <v/>
      </c>
      <c r="J47" t="str">
        <v>M</v>
      </c>
    </row>
    <row r="48" ht="15.75" customHeight="1">
      <c r="B48">
        <v>34</v>
      </c>
      <c r="C48" t="str">
        <f>IF('INPUT DATA'!L44="","",'INPUT DATA'!L44)</f>
        <v/>
      </c>
      <c r="F48" t="str">
        <f>IF('INPUT DATA'!M44="","",'INPUT DATA'!M44)</f>
        <v/>
      </c>
      <c r="H48" s="3" t="str">
        <f>IF('INPUT DATA'!N44="","",'INPUT DATA'!N44)</f>
        <v/>
      </c>
      <c r="J48" t="str">
        <v>M</v>
      </c>
    </row>
    <row r="49" ht="15.75" customHeight="1">
      <c r="B49">
        <v>35</v>
      </c>
      <c r="C49" t="str">
        <f>IF('INPUT DATA'!L45="","",'INPUT DATA'!L45)</f>
        <v/>
      </c>
      <c r="F49" t="str">
        <f>IF('INPUT DATA'!M45="","",'INPUT DATA'!M45)</f>
        <v/>
      </c>
      <c r="H49" s="3" t="str">
        <f>IF('INPUT DATA'!N45="","",'INPUT DATA'!N45)</f>
        <v/>
      </c>
      <c r="J49" t="str">
        <v>M</v>
      </c>
    </row>
    <row r="50" ht="15.75" customHeight="1">
      <c r="B50">
        <v>36</v>
      </c>
      <c r="C50" t="str">
        <f>IF('INPUT DATA'!L46="","",'INPUT DATA'!L46)</f>
        <v/>
      </c>
      <c r="F50" t="str">
        <f>IF('INPUT DATA'!M46="","",'INPUT DATA'!M46)</f>
        <v/>
      </c>
      <c r="H50" s="3" t="str">
        <f>IF('INPUT DATA'!N46="","",'INPUT DATA'!N46)</f>
        <v/>
      </c>
      <c r="J50" t="str">
        <v>M</v>
      </c>
    </row>
    <row r="51" ht="15.75" customHeight="1">
      <c r="B51">
        <v>37</v>
      </c>
      <c r="C51" t="str">
        <f>IF('INPUT DATA'!L47="","",'INPUT DATA'!L47)</f>
        <v/>
      </c>
      <c r="F51" t="str">
        <f>IF('INPUT DATA'!M47="","",'INPUT DATA'!M47)</f>
        <v/>
      </c>
      <c r="H51" s="3" t="str">
        <f>IF('INPUT DATA'!N47="","",'INPUT DATA'!N47)</f>
        <v/>
      </c>
      <c r="J51" t="str">
        <v>M</v>
      </c>
    </row>
    <row r="52" ht="15.75" customHeight="1">
      <c r="B52">
        <v>38</v>
      </c>
      <c r="C52" t="str">
        <f>IF('INPUT DATA'!L48="","",'INPUT DATA'!L48)</f>
        <v/>
      </c>
      <c r="F52" t="str">
        <f>IF('INPUT DATA'!M48="","",'INPUT DATA'!M48)</f>
        <v/>
      </c>
      <c r="H52" s="3" t="str">
        <f>IF('INPUT DATA'!N48="","",'INPUT DATA'!N48)</f>
        <v/>
      </c>
      <c r="J52" t="str">
        <v>M</v>
      </c>
    </row>
    <row r="53" ht="15.75" customHeight="1">
      <c r="B53">
        <v>39</v>
      </c>
      <c r="C53" t="str">
        <f>IF('INPUT DATA'!L49="","",'INPUT DATA'!L49)</f>
        <v/>
      </c>
      <c r="F53" t="str">
        <f>IF('INPUT DATA'!M49="","",'INPUT DATA'!M49)</f>
        <v/>
      </c>
      <c r="H53" s="3" t="str">
        <f>IF('INPUT DATA'!N49="","",'INPUT DATA'!N49)</f>
        <v/>
      </c>
      <c r="J53" t="str">
        <v>M</v>
      </c>
    </row>
    <row r="54" ht="15.75" customHeight="1">
      <c r="B54">
        <v>40</v>
      </c>
      <c r="C54" t="str">
        <f>IF('INPUT DATA'!L50="","",'INPUT DATA'!L50)</f>
        <v/>
      </c>
      <c r="F54" t="str">
        <f>IF('INPUT DATA'!M50="","",'INPUT DATA'!M50)</f>
        <v/>
      </c>
      <c r="H54" s="3" t="str">
        <f>IF('INPUT DATA'!N50="","",'INPUT DATA'!N50)</f>
        <v/>
      </c>
      <c r="J54" t="str">
        <v>M</v>
      </c>
    </row>
    <row r="55" ht="15.75" customHeight="1">
      <c r="B55">
        <v>41</v>
      </c>
      <c r="C55" t="str">
        <f>IF('INPUT DATA'!L51="","",'INPUT DATA'!L51)</f>
        <v/>
      </c>
      <c r="F55" t="str">
        <f>IF('INPUT DATA'!M51="","",'INPUT DATA'!M51)</f>
        <v/>
      </c>
      <c r="H55" s="3" t="str">
        <f>IF('INPUT DATA'!N51="","",'INPUT DATA'!N51)</f>
        <v/>
      </c>
      <c r="J55" t="str">
        <v>M</v>
      </c>
    </row>
    <row r="56" ht="15.75" customHeight="1">
      <c r="B56">
        <v>42</v>
      </c>
      <c r="C56" t="str">
        <f>IF('INPUT DATA'!L52="","",'INPUT DATA'!L52)</f>
        <v/>
      </c>
      <c r="F56" t="str">
        <f>IF('INPUT DATA'!M52="","",'INPUT DATA'!M52)</f>
        <v/>
      </c>
      <c r="H56" s="3" t="str">
        <f>IF('INPUT DATA'!N52="","",'INPUT DATA'!N52)</f>
        <v/>
      </c>
      <c r="J56" t="str">
        <v>M</v>
      </c>
    </row>
    <row r="57" ht="15.75" customHeight="1">
      <c r="B57">
        <v>43</v>
      </c>
      <c r="C57" t="str">
        <f>IF('INPUT DATA'!L53="","",'INPUT DATA'!L53)</f>
        <v/>
      </c>
      <c r="F57" t="str">
        <f>IF('INPUT DATA'!M53="","",'INPUT DATA'!M53)</f>
        <v/>
      </c>
      <c r="H57" s="3" t="str">
        <f>IF('INPUT DATA'!N53="","",'INPUT DATA'!N53)</f>
        <v/>
      </c>
      <c r="J57" t="str">
        <v>M</v>
      </c>
    </row>
    <row r="58" ht="15.75" customHeight="1">
      <c r="B58">
        <v>44</v>
      </c>
      <c r="C58" t="str">
        <f>IF('INPUT DATA'!L54="","",'INPUT DATA'!L54)</f>
        <v/>
      </c>
      <c r="F58" t="str">
        <f>IF('INPUT DATA'!M54="","",'INPUT DATA'!M54)</f>
        <v/>
      </c>
      <c r="H58" s="3" t="str">
        <f>IF('INPUT DATA'!N54="","",'INPUT DATA'!N54)</f>
        <v/>
      </c>
      <c r="J58" t="str">
        <v>M</v>
      </c>
    </row>
    <row r="59" ht="15.75" customHeight="1">
      <c r="B59">
        <v>45</v>
      </c>
      <c r="C59" t="str">
        <f>IF('INPUT DATA'!L55="","",'INPUT DATA'!L55)</f>
        <v/>
      </c>
      <c r="F59" t="str">
        <f>IF('INPUT DATA'!M55="","",'INPUT DATA'!M55)</f>
        <v/>
      </c>
      <c r="H59" s="3" t="str">
        <f>IF('INPUT DATA'!N55="","",'INPUT DATA'!N55)</f>
        <v/>
      </c>
      <c r="J59" t="str">
        <v>M</v>
      </c>
    </row>
    <row r="60" ht="15.75" customHeight="1">
      <c r="B60">
        <v>46</v>
      </c>
      <c r="C60" t="str">
        <f>IF('INPUT DATA'!L56="","",'INPUT DATA'!L56)</f>
        <v/>
      </c>
      <c r="F60" t="str">
        <f>IF('INPUT DATA'!M56="","",'INPUT DATA'!M56)</f>
        <v/>
      </c>
      <c r="H60" s="3" t="str">
        <f>IF('INPUT DATA'!N56="","",'INPUT DATA'!N56)</f>
        <v/>
      </c>
      <c r="J60" t="str">
        <v>M</v>
      </c>
    </row>
    <row r="61" ht="15.75" customHeight="1">
      <c r="B61">
        <v>47</v>
      </c>
      <c r="C61" t="str">
        <f>IF('INPUT DATA'!L57="","",'INPUT DATA'!L57)</f>
        <v/>
      </c>
      <c r="F61" t="str">
        <f>IF('INPUT DATA'!M57="","",'INPUT DATA'!M57)</f>
        <v/>
      </c>
      <c r="H61" s="3" t="str">
        <f>IF('INPUT DATA'!N57="","",'INPUT DATA'!N57)</f>
        <v/>
      </c>
      <c r="J61" t="str">
        <v>M</v>
      </c>
    </row>
    <row r="62" ht="15.75" customHeight="1">
      <c r="B62">
        <v>48</v>
      </c>
      <c r="C62" t="str">
        <f>IF('INPUT DATA'!L58="","",'INPUT DATA'!L58)</f>
        <v/>
      </c>
      <c r="F62" t="str">
        <f>IF('INPUT DATA'!M58="","",'INPUT DATA'!M58)</f>
        <v/>
      </c>
      <c r="H62" s="3" t="str">
        <f>IF('INPUT DATA'!N58="","",'INPUT DATA'!N58)</f>
        <v/>
      </c>
      <c r="J62" t="str">
        <v>M</v>
      </c>
    </row>
    <row r="63" ht="15.75" customHeight="1">
      <c r="B63">
        <v>49</v>
      </c>
      <c r="C63" t="str">
        <f>IF('INPUT DATA'!L59="","",'INPUT DATA'!L59)</f>
        <v/>
      </c>
      <c r="F63" t="str">
        <f>IF('INPUT DATA'!M59="","",'INPUT DATA'!M59)</f>
        <v/>
      </c>
      <c r="H63" s="3" t="str">
        <f>IF('INPUT DATA'!N59="","",'INPUT DATA'!N59)</f>
        <v/>
      </c>
      <c r="J63" t="str">
        <v>M</v>
      </c>
    </row>
    <row r="64" ht="15.75" customHeight="1">
      <c r="B64">
        <v>50</v>
      </c>
      <c r="C64" t="str">
        <f>IF('INPUT DATA'!L60="","",'INPUT DATA'!L60)</f>
        <v/>
      </c>
      <c r="F64" t="str">
        <f>IF('INPUT DATA'!M60="","",'INPUT DATA'!M60)</f>
        <v/>
      </c>
      <c r="H64" s="3" t="str">
        <f>IF('INPUT DATA'!N60="","",'INPUT DATA'!N60)</f>
        <v/>
      </c>
      <c r="J64" t="str">
        <v>M</v>
      </c>
    </row>
    <row r="65" ht="15.75" customHeight="1">
      <c r="B65" t="str">
        <v>FEMALE</v>
      </c>
    </row>
    <row r="66" ht="15.75" customHeight="1">
      <c r="B66">
        <v>1</v>
      </c>
      <c r="C66" t="str">
        <f>IF('INPUT DATA'!Q11="","",'INPUT DATA'!Q11)</f>
        <v/>
      </c>
      <c r="F66" t="str">
        <f>IF('INPUT DATA'!R11="","",'INPUT DATA'!R11)</f>
        <v/>
      </c>
      <c r="H66" s="3" t="str">
        <f>IF('INPUT DATA'!S11="","",'INPUT DATA'!S11)</f>
        <v/>
      </c>
      <c r="J66" t="str">
        <v>F</v>
      </c>
    </row>
    <row r="67" ht="15.75" customHeight="1">
      <c r="B67">
        <v>2</v>
      </c>
      <c r="C67" t="str">
        <f>IF('INPUT DATA'!Q12="","",'INPUT DATA'!Q12)</f>
        <v/>
      </c>
      <c r="F67" t="str">
        <f>IF('INPUT DATA'!R12="","",'INPUT DATA'!R12)</f>
        <v/>
      </c>
      <c r="H67" s="3" t="str">
        <f>IF('INPUT DATA'!S12="","",'INPUT DATA'!S12)</f>
        <v/>
      </c>
      <c r="J67" t="str">
        <v>F</v>
      </c>
    </row>
    <row r="68" ht="15.75" customHeight="1">
      <c r="B68">
        <v>3</v>
      </c>
      <c r="C68" t="str">
        <f>IF('INPUT DATA'!Q13="","",'INPUT DATA'!Q13)</f>
        <v/>
      </c>
      <c r="F68" t="str">
        <f>IF('INPUT DATA'!R13="","",'INPUT DATA'!R13)</f>
        <v/>
      </c>
      <c r="H68" s="3" t="str">
        <f>IF('INPUT DATA'!S13="","",'INPUT DATA'!S13)</f>
        <v/>
      </c>
      <c r="J68" t="str">
        <v>F</v>
      </c>
    </row>
    <row r="69" ht="15.75" customHeight="1">
      <c r="B69">
        <v>4</v>
      </c>
      <c r="C69" t="str">
        <f>IF('INPUT DATA'!Q14="","",'INPUT DATA'!Q14)</f>
        <v/>
      </c>
      <c r="F69" t="str">
        <f>IF('INPUT DATA'!R14="","",'INPUT DATA'!R14)</f>
        <v/>
      </c>
      <c r="H69" s="3" t="str">
        <f>IF('INPUT DATA'!S14="","",'INPUT DATA'!S14)</f>
        <v/>
      </c>
      <c r="J69" t="str">
        <v>F</v>
      </c>
    </row>
    <row r="70" ht="15.75" customHeight="1">
      <c r="B70">
        <v>5</v>
      </c>
      <c r="C70" t="str">
        <f>IF('INPUT DATA'!Q15="","",'INPUT DATA'!Q15)</f>
        <v/>
      </c>
      <c r="F70" t="str">
        <f>IF('INPUT DATA'!R15="","",'INPUT DATA'!R15)</f>
        <v/>
      </c>
      <c r="H70" s="3" t="str">
        <f>IF('INPUT DATA'!S15="","",'INPUT DATA'!S15)</f>
        <v/>
      </c>
      <c r="J70" t="str">
        <v>F</v>
      </c>
    </row>
    <row r="71" ht="15.75" customHeight="1">
      <c r="B71">
        <v>6</v>
      </c>
      <c r="C71" t="str">
        <f>IF('INPUT DATA'!Q16="","",'INPUT DATA'!Q16)</f>
        <v/>
      </c>
      <c r="F71" t="str">
        <f>IF('INPUT DATA'!R16="","",'INPUT DATA'!R16)</f>
        <v/>
      </c>
      <c r="H71" s="3" t="str">
        <f>IF('INPUT DATA'!S16="","",'INPUT DATA'!S16)</f>
        <v/>
      </c>
      <c r="J71" t="str">
        <v>F</v>
      </c>
    </row>
    <row r="72" ht="15.75" customHeight="1">
      <c r="B72">
        <v>7</v>
      </c>
      <c r="C72" t="str">
        <f>IF('INPUT DATA'!Q17="","",'INPUT DATA'!Q17)</f>
        <v/>
      </c>
      <c r="F72" t="str">
        <f>IF('INPUT DATA'!R17="","",'INPUT DATA'!R17)</f>
        <v/>
      </c>
      <c r="H72" s="3" t="str">
        <f>IF('INPUT DATA'!S17="","",'INPUT DATA'!S17)</f>
        <v/>
      </c>
      <c r="J72" t="str">
        <v>F</v>
      </c>
    </row>
    <row r="73" ht="15.75" customHeight="1">
      <c r="B73">
        <v>8</v>
      </c>
      <c r="C73" t="str">
        <f>IF('INPUT DATA'!Q18="","",'INPUT DATA'!Q18)</f>
        <v/>
      </c>
      <c r="F73" t="str">
        <f>IF('INPUT DATA'!R18="","",'INPUT DATA'!R18)</f>
        <v/>
      </c>
      <c r="H73" s="3" t="str">
        <f>IF('INPUT DATA'!S18="","",'INPUT DATA'!S18)</f>
        <v/>
      </c>
      <c r="J73" t="str">
        <v>F</v>
      </c>
    </row>
    <row r="74" ht="15.75" customHeight="1">
      <c r="B74">
        <v>9</v>
      </c>
      <c r="C74" t="str">
        <f>IF('INPUT DATA'!Q19="","",'INPUT DATA'!Q19)</f>
        <v/>
      </c>
      <c r="F74" t="str">
        <f>IF('INPUT DATA'!R19="","",'INPUT DATA'!R19)</f>
        <v/>
      </c>
      <c r="H74" s="3" t="str">
        <f>IF('INPUT DATA'!S19="","",'INPUT DATA'!S19)</f>
        <v/>
      </c>
      <c r="J74" t="str">
        <v>F</v>
      </c>
    </row>
    <row r="75" ht="15.75" customHeight="1">
      <c r="B75">
        <v>10</v>
      </c>
      <c r="C75" t="str">
        <f>IF('INPUT DATA'!Q20="","",'INPUT DATA'!Q20)</f>
        <v/>
      </c>
      <c r="F75" t="str">
        <f>IF('INPUT DATA'!R20="","",'INPUT DATA'!R20)</f>
        <v/>
      </c>
      <c r="H75" s="3" t="str">
        <f>IF('INPUT DATA'!S20="","",'INPUT DATA'!S20)</f>
        <v/>
      </c>
      <c r="J75" t="str">
        <v>F</v>
      </c>
    </row>
    <row r="76" ht="15.75" customHeight="1">
      <c r="B76">
        <v>11</v>
      </c>
      <c r="C76" t="str">
        <f>IF('INPUT DATA'!Q21="","",'INPUT DATA'!Q21)</f>
        <v/>
      </c>
      <c r="F76" t="str">
        <f>IF('INPUT DATA'!R21="","",'INPUT DATA'!R21)</f>
        <v/>
      </c>
      <c r="H76" s="3" t="str">
        <f>IF('INPUT DATA'!S21="","",'INPUT DATA'!S21)</f>
        <v/>
      </c>
      <c r="J76" t="str">
        <v>F</v>
      </c>
    </row>
    <row r="77" ht="15.75" customHeight="1">
      <c r="B77">
        <v>12</v>
      </c>
      <c r="C77" t="str">
        <f>IF('INPUT DATA'!Q22="","",'INPUT DATA'!Q22)</f>
        <v/>
      </c>
      <c r="F77" t="str">
        <f>IF('INPUT DATA'!R22="","",'INPUT DATA'!R22)</f>
        <v/>
      </c>
      <c r="H77" s="3" t="str">
        <f>IF('INPUT DATA'!S22="","",'INPUT DATA'!S22)</f>
        <v/>
      </c>
      <c r="J77" t="str">
        <v>F</v>
      </c>
    </row>
    <row r="78" ht="15.75" customHeight="1">
      <c r="B78">
        <v>13</v>
      </c>
      <c r="C78" t="str">
        <f>IF('INPUT DATA'!Q23="","",'INPUT DATA'!Q23)</f>
        <v/>
      </c>
      <c r="F78" t="str">
        <f>IF('INPUT DATA'!R23="","",'INPUT DATA'!R23)</f>
        <v/>
      </c>
      <c r="H78" s="3" t="str">
        <f>IF('INPUT DATA'!S23="","",'INPUT DATA'!S23)</f>
        <v/>
      </c>
      <c r="J78" t="str">
        <v>F</v>
      </c>
    </row>
    <row r="79" ht="15.75" customHeight="1">
      <c r="B79">
        <v>14</v>
      </c>
      <c r="C79" t="str">
        <f>IF('INPUT DATA'!Q24="","",'INPUT DATA'!Q24)</f>
        <v/>
      </c>
      <c r="F79" t="str">
        <f>IF('INPUT DATA'!R24="","",'INPUT DATA'!R24)</f>
        <v/>
      </c>
      <c r="H79" s="3" t="str">
        <f>IF('INPUT DATA'!S24="","",'INPUT DATA'!S24)</f>
        <v/>
      </c>
      <c r="J79" t="str">
        <v>F</v>
      </c>
    </row>
    <row r="80" ht="15.75" customHeight="1">
      <c r="B80">
        <v>15</v>
      </c>
      <c r="C80" t="str">
        <f>IF('INPUT DATA'!Q25="","",'INPUT DATA'!Q25)</f>
        <v/>
      </c>
      <c r="F80" t="str">
        <f>IF('INPUT DATA'!R25="","",'INPUT DATA'!R25)</f>
        <v/>
      </c>
      <c r="H80" s="3" t="str">
        <f>IF('INPUT DATA'!S25="","",'INPUT DATA'!S25)</f>
        <v/>
      </c>
      <c r="J80" t="str">
        <v>F</v>
      </c>
    </row>
    <row r="81" ht="15.75" customHeight="1">
      <c r="B81">
        <v>16</v>
      </c>
      <c r="C81" t="str">
        <f>IF('INPUT DATA'!Q26="","",'INPUT DATA'!Q26)</f>
        <v/>
      </c>
      <c r="F81" t="str">
        <f>IF('INPUT DATA'!R26="","",'INPUT DATA'!R26)</f>
        <v/>
      </c>
      <c r="H81" s="3" t="str">
        <f>IF('INPUT DATA'!S26="","",'INPUT DATA'!S26)</f>
        <v/>
      </c>
      <c r="J81" t="str">
        <v>F</v>
      </c>
    </row>
    <row r="82" ht="15.75" customHeight="1">
      <c r="B82">
        <v>17</v>
      </c>
      <c r="C82" t="str">
        <f>IF('INPUT DATA'!Q27="","",'INPUT DATA'!Q27)</f>
        <v/>
      </c>
      <c r="F82" t="str">
        <f>IF('INPUT DATA'!R27="","",'INPUT DATA'!R27)</f>
        <v/>
      </c>
      <c r="H82" s="3" t="str">
        <f>IF('INPUT DATA'!S27="","",'INPUT DATA'!S27)</f>
        <v/>
      </c>
      <c r="J82" t="str">
        <v>F</v>
      </c>
    </row>
    <row r="83" ht="15.75" customHeight="1">
      <c r="B83">
        <v>18</v>
      </c>
      <c r="C83" t="str">
        <f>IF('INPUT DATA'!Q28="","",'INPUT DATA'!Q28)</f>
        <v/>
      </c>
      <c r="F83" t="str">
        <f>IF('INPUT DATA'!R28="","",'INPUT DATA'!R28)</f>
        <v/>
      </c>
      <c r="H83" s="3" t="str">
        <f>IF('INPUT DATA'!S28="","",'INPUT DATA'!S28)</f>
        <v/>
      </c>
      <c r="J83" t="str">
        <v>F</v>
      </c>
    </row>
    <row r="84" ht="15.75" customHeight="1">
      <c r="B84">
        <v>19</v>
      </c>
      <c r="C84" t="str">
        <f>IF('INPUT DATA'!Q29="","",'INPUT DATA'!Q29)</f>
        <v/>
      </c>
      <c r="F84" t="str">
        <f>IF('INPUT DATA'!R29="","",'INPUT DATA'!R29)</f>
        <v/>
      </c>
      <c r="H84" s="3" t="str">
        <f>IF('INPUT DATA'!S29="","",'INPUT DATA'!S29)</f>
        <v/>
      </c>
      <c r="J84" t="str">
        <v>F</v>
      </c>
    </row>
    <row r="85" ht="15.75" customHeight="1">
      <c r="B85">
        <v>20</v>
      </c>
      <c r="C85" t="str">
        <f>IF('INPUT DATA'!Q30="","",'INPUT DATA'!Q30)</f>
        <v/>
      </c>
      <c r="F85" t="str">
        <f>IF('INPUT DATA'!R30="","",'INPUT DATA'!R30)</f>
        <v/>
      </c>
      <c r="H85" s="3" t="str">
        <f>IF('INPUT DATA'!S30="","",'INPUT DATA'!S30)</f>
        <v/>
      </c>
      <c r="J85" t="str">
        <v>F</v>
      </c>
    </row>
    <row r="86" ht="15.75" customHeight="1">
      <c r="B86">
        <v>21</v>
      </c>
      <c r="C86" t="str">
        <f>IF('INPUT DATA'!Q31="","",'INPUT DATA'!Q31)</f>
        <v/>
      </c>
      <c r="F86" t="str">
        <f>IF('INPUT DATA'!R31="","",'INPUT DATA'!R31)</f>
        <v/>
      </c>
      <c r="H86" s="3" t="str">
        <f>IF('INPUT DATA'!S31="","",'INPUT DATA'!S31)</f>
        <v/>
      </c>
      <c r="J86" t="str">
        <v>F</v>
      </c>
    </row>
    <row r="87" ht="15.75" customHeight="1">
      <c r="B87">
        <v>22</v>
      </c>
      <c r="C87" t="str">
        <f>IF('INPUT DATA'!Q32="","",'INPUT DATA'!Q32)</f>
        <v/>
      </c>
      <c r="F87" t="str">
        <f>IF('INPUT DATA'!R32="","",'INPUT DATA'!R32)</f>
        <v/>
      </c>
      <c r="H87" s="3" t="str">
        <f>IF('INPUT DATA'!S32="","",'INPUT DATA'!S32)</f>
        <v/>
      </c>
      <c r="J87" t="str">
        <v>F</v>
      </c>
    </row>
    <row r="88" ht="15.75" customHeight="1">
      <c r="B88">
        <v>23</v>
      </c>
      <c r="C88" t="str">
        <f>IF('INPUT DATA'!Q33="","",'INPUT DATA'!Q33)</f>
        <v/>
      </c>
      <c r="F88" t="str">
        <f>IF('INPUT DATA'!R33="","",'INPUT DATA'!R33)</f>
        <v/>
      </c>
      <c r="H88" s="3" t="str">
        <f>IF('INPUT DATA'!S33="","",'INPUT DATA'!S33)</f>
        <v/>
      </c>
      <c r="J88" t="str">
        <v>F</v>
      </c>
    </row>
    <row r="89" ht="15.75" customHeight="1">
      <c r="B89">
        <v>24</v>
      </c>
      <c r="C89" t="str">
        <f>IF('INPUT DATA'!Q34="","",'INPUT DATA'!Q34)</f>
        <v/>
      </c>
      <c r="F89" t="str">
        <f>IF('INPUT DATA'!R34="","",'INPUT DATA'!R34)</f>
        <v/>
      </c>
      <c r="H89" s="3" t="str">
        <f>IF('INPUT DATA'!S34="","",'INPUT DATA'!S34)</f>
        <v/>
      </c>
      <c r="J89" t="str">
        <v>F</v>
      </c>
    </row>
    <row r="90" ht="15.75" customHeight="1">
      <c r="B90">
        <v>25</v>
      </c>
      <c r="C90" t="str">
        <f>IF('INPUT DATA'!Q35="","",'INPUT DATA'!Q35)</f>
        <v/>
      </c>
      <c r="F90" t="str">
        <f>IF('INPUT DATA'!R35="","",'INPUT DATA'!R35)</f>
        <v/>
      </c>
      <c r="H90" s="3" t="str">
        <f>IF('INPUT DATA'!S35="","",'INPUT DATA'!S35)</f>
        <v/>
      </c>
      <c r="J90" t="str">
        <v>F</v>
      </c>
    </row>
    <row r="91" ht="15.75" customHeight="1">
      <c r="B91">
        <v>26</v>
      </c>
      <c r="C91" t="str">
        <f>IF('INPUT DATA'!Q36="","",'INPUT DATA'!Q36)</f>
        <v/>
      </c>
      <c r="F91" t="str">
        <f>IF('INPUT DATA'!R36="","",'INPUT DATA'!R36)</f>
        <v/>
      </c>
      <c r="H91" s="3" t="str">
        <f>IF('INPUT DATA'!S36="","",'INPUT DATA'!S36)</f>
        <v/>
      </c>
      <c r="J91" t="str">
        <v>F</v>
      </c>
    </row>
    <row r="92" ht="15.75" customHeight="1">
      <c r="B92">
        <v>27</v>
      </c>
      <c r="C92" t="str">
        <f>IF('INPUT DATA'!Q37="","",'INPUT DATA'!Q37)</f>
        <v/>
      </c>
      <c r="F92" t="str">
        <f>IF('INPUT DATA'!R37="","",'INPUT DATA'!R37)</f>
        <v/>
      </c>
      <c r="H92" s="3" t="str">
        <f>IF('INPUT DATA'!S37="","",'INPUT DATA'!S37)</f>
        <v/>
      </c>
      <c r="J92" t="str">
        <v>F</v>
      </c>
    </row>
    <row r="93" ht="15.75" customHeight="1">
      <c r="B93">
        <v>28</v>
      </c>
      <c r="C93" t="str">
        <f>IF('INPUT DATA'!Q38="","",'INPUT DATA'!Q38)</f>
        <v/>
      </c>
      <c r="F93" t="str">
        <f>IF('INPUT DATA'!R38="","",'INPUT DATA'!R38)</f>
        <v/>
      </c>
      <c r="H93" s="3" t="str">
        <f>IF('INPUT DATA'!S38="","",'INPUT DATA'!S38)</f>
        <v/>
      </c>
      <c r="J93" t="str">
        <v>F</v>
      </c>
    </row>
    <row r="94" ht="15.75" customHeight="1">
      <c r="B94">
        <v>29</v>
      </c>
      <c r="C94" t="str">
        <f>IF('INPUT DATA'!Q39="","",'INPUT DATA'!Q39)</f>
        <v/>
      </c>
      <c r="F94" t="str">
        <f>IF('INPUT DATA'!R39="","",'INPUT DATA'!R39)</f>
        <v/>
      </c>
      <c r="H94" s="3" t="str">
        <f>IF('INPUT DATA'!S39="","",'INPUT DATA'!S39)</f>
        <v/>
      </c>
      <c r="J94" t="str">
        <v>F</v>
      </c>
    </row>
    <row r="95" ht="15.75" customHeight="1">
      <c r="B95">
        <v>30</v>
      </c>
      <c r="C95" t="str">
        <f>IF('INPUT DATA'!Q40="","",'INPUT DATA'!Q40)</f>
        <v/>
      </c>
      <c r="F95" t="str">
        <f>IF('INPUT DATA'!R40="","",'INPUT DATA'!R40)</f>
        <v/>
      </c>
      <c r="H95" s="3" t="str">
        <f>IF('INPUT DATA'!S40="","",'INPUT DATA'!S40)</f>
        <v/>
      </c>
      <c r="J95" t="str">
        <v>F</v>
      </c>
    </row>
    <row r="96" ht="15.75" customHeight="1">
      <c r="B96">
        <v>31</v>
      </c>
      <c r="C96" t="str">
        <f>IF('INPUT DATA'!Q41="","",'INPUT DATA'!Q41)</f>
        <v/>
      </c>
      <c r="F96" t="str">
        <f>IF('INPUT DATA'!R41="","",'INPUT DATA'!R41)</f>
        <v/>
      </c>
      <c r="H96" s="3" t="str">
        <f>IF('INPUT DATA'!S41="","",'INPUT DATA'!S41)</f>
        <v/>
      </c>
      <c r="J96" t="str">
        <v>F</v>
      </c>
    </row>
    <row r="97" ht="15.75" customHeight="1">
      <c r="B97">
        <v>32</v>
      </c>
      <c r="C97" t="str">
        <f>IF('INPUT DATA'!Q42="","",'INPUT DATA'!Q42)</f>
        <v/>
      </c>
      <c r="F97" t="str">
        <f>IF('INPUT DATA'!R42="","",'INPUT DATA'!R42)</f>
        <v/>
      </c>
      <c r="H97" s="3" t="str">
        <f>IF('INPUT DATA'!S42="","",'INPUT DATA'!S42)</f>
        <v/>
      </c>
      <c r="J97" t="str">
        <v>F</v>
      </c>
    </row>
    <row r="98" ht="15.75" customHeight="1">
      <c r="B98">
        <v>33</v>
      </c>
      <c r="C98" t="str">
        <f>IF('INPUT DATA'!Q43="","",'INPUT DATA'!Q43)</f>
        <v/>
      </c>
      <c r="F98" t="str">
        <f>IF('INPUT DATA'!R43="","",'INPUT DATA'!R43)</f>
        <v/>
      </c>
      <c r="H98" s="3" t="str">
        <f>IF('INPUT DATA'!S43="","",'INPUT DATA'!S43)</f>
        <v/>
      </c>
      <c r="J98" t="str">
        <v>F</v>
      </c>
    </row>
    <row r="99" ht="15.75" customHeight="1">
      <c r="B99">
        <v>34</v>
      </c>
      <c r="C99" t="str">
        <f>IF('INPUT DATA'!Q44="","",'INPUT DATA'!Q44)</f>
        <v/>
      </c>
      <c r="F99" t="str">
        <f>IF('INPUT DATA'!R44="","",'INPUT DATA'!R44)</f>
        <v/>
      </c>
      <c r="H99" s="3" t="str">
        <f>IF('INPUT DATA'!S44="","",'INPUT DATA'!S44)</f>
        <v/>
      </c>
      <c r="J99" t="str">
        <v>F</v>
      </c>
    </row>
    <row r="100" ht="15.75" customHeight="1">
      <c r="B100">
        <v>35</v>
      </c>
      <c r="C100" t="str">
        <f>IF('INPUT DATA'!Q45="","",'INPUT DATA'!Q45)</f>
        <v/>
      </c>
      <c r="F100" t="str">
        <f>IF('INPUT DATA'!R45="","",'INPUT DATA'!R45)</f>
        <v/>
      </c>
      <c r="H100" s="3" t="str">
        <f>IF('INPUT DATA'!S45="","",'INPUT DATA'!S45)</f>
        <v/>
      </c>
      <c r="J100" t="str">
        <v>F</v>
      </c>
    </row>
    <row r="101" ht="15.75" customHeight="1">
      <c r="B101">
        <v>36</v>
      </c>
      <c r="C101" t="str">
        <f>IF('INPUT DATA'!Q46="","",'INPUT DATA'!Q46)</f>
        <v/>
      </c>
      <c r="F101" t="str">
        <f>IF('INPUT DATA'!R46="","",'INPUT DATA'!R46)</f>
        <v/>
      </c>
      <c r="H101" s="3" t="str">
        <f>IF('INPUT DATA'!S46="","",'INPUT DATA'!S46)</f>
        <v/>
      </c>
      <c r="J101" t="str">
        <v>F</v>
      </c>
    </row>
    <row r="102" ht="15.75" customHeight="1">
      <c r="B102">
        <v>37</v>
      </c>
      <c r="C102" t="str">
        <f>IF('INPUT DATA'!Q47="","",'INPUT DATA'!Q47)</f>
        <v/>
      </c>
      <c r="F102" t="str">
        <f>IF('INPUT DATA'!R47="","",'INPUT DATA'!R47)</f>
        <v/>
      </c>
      <c r="H102" s="3" t="str">
        <f>IF('INPUT DATA'!S47="","",'INPUT DATA'!S47)</f>
        <v/>
      </c>
      <c r="J102" t="str">
        <v>F</v>
      </c>
    </row>
    <row r="103" ht="15.75" customHeight="1">
      <c r="B103">
        <v>38</v>
      </c>
      <c r="C103" t="str">
        <f>IF('INPUT DATA'!Q48="","",'INPUT DATA'!Q48)</f>
        <v/>
      </c>
      <c r="F103" t="str">
        <f>IF('INPUT DATA'!R48="","",'INPUT DATA'!R48)</f>
        <v/>
      </c>
      <c r="H103" s="3" t="str">
        <f>IF('INPUT DATA'!S48="","",'INPUT DATA'!S48)</f>
        <v/>
      </c>
      <c r="J103" t="str">
        <v>F</v>
      </c>
    </row>
    <row r="104" ht="15.75" customHeight="1">
      <c r="B104">
        <v>39</v>
      </c>
      <c r="C104" t="str">
        <f>IF('INPUT DATA'!Q49="","",'INPUT DATA'!Q49)</f>
        <v/>
      </c>
      <c r="F104" t="str">
        <f>IF('INPUT DATA'!R49="","",'INPUT DATA'!R49)</f>
        <v/>
      </c>
      <c r="H104" s="3" t="str">
        <f>IF('INPUT DATA'!S49="","",'INPUT DATA'!S49)</f>
        <v/>
      </c>
      <c r="J104" t="str">
        <v>F</v>
      </c>
    </row>
    <row r="105" ht="15.75" customHeight="1">
      <c r="B105">
        <v>40</v>
      </c>
      <c r="C105" t="str">
        <f>IF('INPUT DATA'!Q50="","",'INPUT DATA'!Q50)</f>
        <v/>
      </c>
      <c r="F105" t="str">
        <f>IF('INPUT DATA'!R50="","",'INPUT DATA'!R50)</f>
        <v/>
      </c>
      <c r="H105" s="3" t="str">
        <f>IF('INPUT DATA'!S50="","",'INPUT DATA'!S50)</f>
        <v/>
      </c>
      <c r="J105" t="str">
        <v>F</v>
      </c>
    </row>
    <row r="106" ht="15.75" customHeight="1">
      <c r="B106">
        <v>41</v>
      </c>
      <c r="C106" t="str">
        <f>IF('INPUT DATA'!Q51="","",'INPUT DATA'!Q51)</f>
        <v/>
      </c>
      <c r="F106" t="str">
        <f>IF('INPUT DATA'!R51="","",'INPUT DATA'!R51)</f>
        <v/>
      </c>
      <c r="H106" s="3" t="str">
        <f>IF('INPUT DATA'!S51="","",'INPUT DATA'!S51)</f>
        <v/>
      </c>
      <c r="J106" t="str">
        <v>F</v>
      </c>
    </row>
    <row r="107" ht="15.75" customHeight="1">
      <c r="B107">
        <v>42</v>
      </c>
      <c r="C107" t="str">
        <f>IF('INPUT DATA'!Q52="","",'INPUT DATA'!Q52)</f>
        <v/>
      </c>
      <c r="F107" t="str">
        <f>IF('INPUT DATA'!R52="","",'INPUT DATA'!R52)</f>
        <v/>
      </c>
      <c r="H107" s="3" t="str">
        <f>IF('INPUT DATA'!S52="","",'INPUT DATA'!S52)</f>
        <v/>
      </c>
      <c r="J107" t="str">
        <v>F</v>
      </c>
    </row>
    <row r="108" ht="15.75" customHeight="1">
      <c r="B108">
        <v>43</v>
      </c>
      <c r="C108" t="str">
        <f>IF('INPUT DATA'!Q53="","",'INPUT DATA'!Q53)</f>
        <v/>
      </c>
      <c r="F108" t="str">
        <f>IF('INPUT DATA'!R53="","",'INPUT DATA'!R53)</f>
        <v/>
      </c>
      <c r="H108" s="3" t="str">
        <f>IF('INPUT DATA'!S53="","",'INPUT DATA'!S53)</f>
        <v/>
      </c>
      <c r="J108" t="str">
        <v>F</v>
      </c>
    </row>
    <row r="109" ht="15.75" customHeight="1">
      <c r="B109">
        <v>44</v>
      </c>
      <c r="C109" t="str">
        <f>IF('INPUT DATA'!Q54="","",'INPUT DATA'!Q54)</f>
        <v/>
      </c>
      <c r="F109" t="str">
        <f>IF('INPUT DATA'!R54="","",'INPUT DATA'!R54)</f>
        <v/>
      </c>
      <c r="H109" s="3" t="str">
        <f>IF('INPUT DATA'!S54="","",'INPUT DATA'!S54)</f>
        <v/>
      </c>
      <c r="J109" t="str">
        <v>F</v>
      </c>
    </row>
    <row r="110" ht="15.75" customHeight="1">
      <c r="B110">
        <v>45</v>
      </c>
      <c r="C110" t="str">
        <f>IF('INPUT DATA'!Q55="","",'INPUT DATA'!Q55)</f>
        <v/>
      </c>
      <c r="F110" t="str">
        <f>IF('INPUT DATA'!R55="","",'INPUT DATA'!R55)</f>
        <v/>
      </c>
      <c r="H110" s="3" t="str">
        <f>IF('INPUT DATA'!S55="","",'INPUT DATA'!S55)</f>
        <v/>
      </c>
      <c r="J110" t="str">
        <v>F</v>
      </c>
    </row>
    <row r="111" ht="15.75" customHeight="1">
      <c r="B111">
        <v>46</v>
      </c>
      <c r="C111" t="str">
        <f>IF('INPUT DATA'!Q56="","",'INPUT DATA'!Q56)</f>
        <v/>
      </c>
      <c r="F111" t="str">
        <f>IF('INPUT DATA'!R56="","",'INPUT DATA'!R56)</f>
        <v/>
      </c>
      <c r="H111" s="3" t="str">
        <f>IF('INPUT DATA'!S56="","",'INPUT DATA'!S56)</f>
        <v/>
      </c>
      <c r="J111" t="str">
        <v>F</v>
      </c>
    </row>
    <row r="112" ht="15.75" customHeight="1">
      <c r="B112">
        <v>47</v>
      </c>
      <c r="C112" t="str">
        <f>IF('INPUT DATA'!Q57="","",'INPUT DATA'!Q57)</f>
        <v/>
      </c>
      <c r="F112" t="str">
        <f>IF('INPUT DATA'!R57="","",'INPUT DATA'!R57)</f>
        <v/>
      </c>
      <c r="H112" s="3" t="str">
        <f>IF('INPUT DATA'!S57="","",'INPUT DATA'!S57)</f>
        <v/>
      </c>
      <c r="J112" t="str">
        <v>F</v>
      </c>
    </row>
    <row r="113" ht="15.75" customHeight="1">
      <c r="B113">
        <v>48</v>
      </c>
      <c r="C113" t="str">
        <f>IF('INPUT DATA'!Q58="","",'INPUT DATA'!Q58)</f>
        <v/>
      </c>
      <c r="F113" t="str">
        <f>IF('INPUT DATA'!R58="","",'INPUT DATA'!R58)</f>
        <v/>
      </c>
      <c r="H113" s="3" t="str">
        <f>IF('INPUT DATA'!S58="","",'INPUT DATA'!S58)</f>
        <v/>
      </c>
      <c r="J113" t="str">
        <v>F</v>
      </c>
    </row>
    <row r="114" ht="15.75" customHeight="1">
      <c r="B114">
        <v>49</v>
      </c>
      <c r="C114" t="str">
        <f>IF('INPUT DATA'!Q59="","",'INPUT DATA'!Q59)</f>
        <v/>
      </c>
      <c r="F114" t="str">
        <f>IF('INPUT DATA'!R59="","",'INPUT DATA'!R59)</f>
        <v/>
      </c>
      <c r="H114" s="3" t="str">
        <f>IF('INPUT DATA'!S59="","",'INPUT DATA'!S59)</f>
        <v/>
      </c>
      <c r="J114" t="str">
        <v>F</v>
      </c>
    </row>
    <row r="115" ht="15.75" customHeight="1">
      <c r="B115">
        <v>50</v>
      </c>
      <c r="C115" t="str">
        <f>IF('INPUT DATA'!Q60="","",'INPUT DATA'!Q60)</f>
        <v/>
      </c>
      <c r="F115" t="str">
        <f>IF('INPUT DATA'!R60="","",'INPUT DATA'!R60)</f>
        <v/>
      </c>
      <c r="H115" s="3" t="str">
        <f>IF('INPUT DATA'!S60="","",'INPUT DATA'!S60)</f>
        <v/>
      </c>
      <c r="J115" t="str">
        <v>F</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pageMargins left="0.7" right="0.7" top="0.75" bottom="0.75" header="0" footer="0"/>
  <ignoredErrors>
    <ignoredError numberStoredAsText="1" sqref="A1:DG1000"/>
  </ignoredErrors>
</worksheet>
</file>

<file path=xl/worksheets/sheet12.xml><?xml version="1.0" encoding="utf-8"?>
<worksheet xmlns="http://schemas.openxmlformats.org/spreadsheetml/2006/main" xmlns:r="http://schemas.openxmlformats.org/officeDocument/2006/relationships">
  <dimension ref="A1:DG315"/>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s>
  <sheetData>
    <row r="1" ht="15.75" customHeight="1">
      <c r="A1" t="str">
        <v>CLASS SUMMARY</v>
      </c>
    </row>
    <row r="2" ht="15.75" customHeight="1"/>
    <row r="3" ht="15.75" customHeight="1"/>
    <row r="4" ht="15.75" customHeight="1"/>
    <row r="5" ht="15.75" customHeight="1">
      <c r="D5" t="str">
        <v>REGION</v>
      </c>
      <c r="E5" t="str">
        <f>'INPUT DATA'!F10</f>
        <v/>
      </c>
      <c r="M5" t="str">
        <v>DIVISION</v>
      </c>
      <c r="O5" t="str">
        <f>'INPUT DATA'!F11</f>
        <v/>
      </c>
    </row>
    <row r="6" ht="15.75" customHeight="1">
      <c r="D6" t="str">
        <v>SCHOOL NAME</v>
      </c>
      <c r="E6" t="str">
        <f>'INPUT DATA'!F16</f>
        <v/>
      </c>
      <c r="M6" t="str">
        <v>SCHOOL ID</v>
      </c>
      <c r="O6" t="str">
        <f>'INPUT DATA'!F15</f>
        <v/>
      </c>
      <c r="AA6" t="str">
        <v>SCHOOL YEAR</v>
      </c>
      <c r="AC6" t="str">
        <f>'INPUT DATA'!F18</f>
        <v/>
      </c>
    </row>
    <row r="7" ht="15.75" customHeight="1"/>
    <row r="8" ht="15.75" customHeight="1"/>
    <row r="9" ht="20.25" customHeight="1">
      <c r="B9" t="str">
        <v>SECOND TERM</v>
      </c>
      <c r="F9" t="str">
        <v>GRADE LEVEL</v>
      </c>
      <c r="G9" t="str">
        <f>'INPUT DATA'!F27</f>
        <v/>
      </c>
      <c r="K9" t="str">
        <v>ADVISER</v>
      </c>
      <c r="P9" t="str">
        <v>Name of Adviser</v>
      </c>
      <c r="AV9" t="str">
        <v>LETTER GRADE AND DESCRIPTOR</v>
      </c>
      <c r="BC9" t="str">
        <v>A - Advancing (Namumukod-tangi)</v>
      </c>
      <c r="BN9" t="str">
        <v>B - Benchmarking (Naipamamalas)</v>
      </c>
      <c r="BY9" t="str">
        <v>C - Connecting (Natutungo)</v>
      </c>
      <c r="CI9" t="str">
        <v>D - Developing (Nagpapaunlad)</v>
      </c>
      <c r="CT9" t="str">
        <v>E - Emerging (Nagsisimula)</v>
      </c>
    </row>
    <row r="10" ht="21.75" customHeight="1">
      <c r="F10" t="str">
        <v>SECTION</v>
      </c>
      <c r="G10" t="str">
        <f>'INPUT DATA'!F28</f>
        <v/>
      </c>
      <c r="K10" t="str">
        <v>LEGENDS</v>
      </c>
      <c r="P10" t="str">
        <v>Listening</v>
      </c>
      <c r="W10" t="str">
        <v>Speaking</v>
      </c>
      <c r="AD10" t="str">
        <v>Reading</v>
      </c>
      <c r="AK10" t="str">
        <v>Copying and Guided Writing in response to Comprehension Questions</v>
      </c>
    </row>
    <row r="11" ht="27" customHeight="1">
      <c r="B11" t="str">
        <v>LEARNERS' NAMES</v>
      </c>
      <c r="F11" t="str">
        <v>LRN</v>
      </c>
      <c r="H11" t="str">
        <v>Date of Birth</v>
      </c>
      <c r="I11" t="str">
        <v>Age</v>
      </c>
      <c r="J11" t="str">
        <v>Sex</v>
      </c>
      <c r="K11" t="str">
        <v>Language for Interacting with Others</v>
      </c>
      <c r="AO11" t="str">
        <v>Language for Developing and Expressing Ideas</v>
      </c>
      <c r="BO11" t="str">
        <v>Language for Developing and Expressing Ideas</v>
      </c>
      <c r="CC11" t="str">
        <v>Interacting with Texts</v>
      </c>
      <c r="CP11" t="str">
        <v>Creating Texts</v>
      </c>
    </row>
    <row r="12" ht="15.75" customHeight="1">
      <c r="K12">
        <v>1</v>
      </c>
      <c r="Q12">
        <v>2</v>
      </c>
      <c r="U12">
        <v>3</v>
      </c>
      <c r="AG12">
        <v>4</v>
      </c>
      <c r="AM12">
        <v>5</v>
      </c>
      <c r="AO12">
        <v>6</v>
      </c>
      <c r="AU12">
        <v>7</v>
      </c>
      <c r="BA12">
        <v>8</v>
      </c>
      <c r="BG12">
        <v>9</v>
      </c>
      <c r="BM12">
        <v>10</v>
      </c>
      <c r="BO12">
        <v>11</v>
      </c>
      <c r="BQ12">
        <v>12</v>
      </c>
      <c r="BU12">
        <v>13</v>
      </c>
      <c r="CC12">
        <v>14</v>
      </c>
      <c r="CD12">
        <v>15</v>
      </c>
      <c r="CF12">
        <v>16</v>
      </c>
      <c r="CN12">
        <v>17</v>
      </c>
      <c r="CP12">
        <v>18</v>
      </c>
      <c r="CV12">
        <v>19</v>
      </c>
      <c r="CX12">
        <v>20</v>
      </c>
    </row>
    <row r="13" ht="15.75" customHeight="1">
      <c r="K13" t="str">
        <v>a</v>
      </c>
      <c r="M13" t="str">
        <v>b</v>
      </c>
      <c r="O13" t="str">
        <v>c</v>
      </c>
      <c r="Q13" t="str">
        <v>a</v>
      </c>
      <c r="S13" t="str">
        <v>b</v>
      </c>
      <c r="U13" t="str">
        <v>a</v>
      </c>
      <c r="W13" t="str">
        <v>b</v>
      </c>
      <c r="Y13" t="str">
        <v>c</v>
      </c>
      <c r="AA13" t="str">
        <v>d</v>
      </c>
      <c r="AC13" t="str">
        <v>e</v>
      </c>
      <c r="AE13" t="str">
        <v>f</v>
      </c>
      <c r="AG13" t="str">
        <v>a</v>
      </c>
      <c r="AI13" t="str">
        <v>b</v>
      </c>
      <c r="AK13" t="str">
        <v>c</v>
      </c>
      <c r="AO13" t="str">
        <v>a</v>
      </c>
      <c r="AQ13" t="str">
        <v>b</v>
      </c>
      <c r="AS13" t="str">
        <v>c</v>
      </c>
      <c r="AU13" t="str">
        <v>a</v>
      </c>
      <c r="AW13" t="str">
        <v>b</v>
      </c>
      <c r="AY13" t="str">
        <v>c</v>
      </c>
      <c r="BA13" t="str">
        <v>a</v>
      </c>
      <c r="BC13" t="str">
        <v>b</v>
      </c>
      <c r="BE13" t="str">
        <v>c</v>
      </c>
      <c r="BG13" t="str">
        <v>a</v>
      </c>
      <c r="BI13" t="str">
        <v>b</v>
      </c>
      <c r="BK13" t="str">
        <v>c</v>
      </c>
      <c r="BQ13" t="str">
        <v>a</v>
      </c>
      <c r="BS13" t="str">
        <v>b</v>
      </c>
      <c r="BU13" t="str">
        <v>a</v>
      </c>
      <c r="BW13" t="str">
        <v>b</v>
      </c>
      <c r="BY13" t="str">
        <v>c</v>
      </c>
      <c r="CA13" t="str">
        <v>d</v>
      </c>
      <c r="CF13" t="str">
        <v>a</v>
      </c>
      <c r="CH13" t="str">
        <v>b</v>
      </c>
      <c r="CJ13" t="str">
        <v>c</v>
      </c>
      <c r="CL13" t="str">
        <v>d</v>
      </c>
      <c r="CP13" t="str">
        <v>a</v>
      </c>
      <c r="CR13" t="str">
        <v>b</v>
      </c>
      <c r="CT13" t="str">
        <v>c</v>
      </c>
      <c r="CX13" t="str">
        <v>a</v>
      </c>
      <c r="CZ13" t="str">
        <v>b</v>
      </c>
      <c r="DB13" t="str">
        <v>c</v>
      </c>
      <c r="DD13" t="str">
        <v>d</v>
      </c>
      <c r="DF13" t="str">
        <v>e</v>
      </c>
    </row>
    <row r="14" ht="15.75" customHeight="1">
      <c r="B14" t="str">
        <v>MALE</v>
      </c>
    </row>
    <row r="15" ht="15.75" customHeight="1">
      <c r="B15">
        <v>1</v>
      </c>
      <c r="C15" t="str">
        <f>IF('INPUT DATA'!L11="","",'INPUT DATA'!L11)</f>
        <v>sample</v>
      </c>
      <c r="F15" s="1">
        <f>IF('INPUT DATA'!M11="","",'INPUT DATA'!M11)</f>
        <v>1234566776</v>
      </c>
      <c r="H15" s="3">
        <f>IF('INPUT DATA'!N11="","",'INPUT DATA'!N11)</f>
        <v>43590</v>
      </c>
      <c r="I15">
        <v>6</v>
      </c>
      <c r="J15" t="str">
        <v>M</v>
      </c>
    </row>
    <row r="16" ht="15.75" customHeight="1">
      <c r="B16">
        <v>2</v>
      </c>
      <c r="C16" t="str">
        <f>IF('INPUT DATA'!L12="","",'INPUT DATA'!L12)</f>
        <v/>
      </c>
      <c r="F16" t="str">
        <f>IF('INPUT DATA'!M12="","",'INPUT DATA'!M12)</f>
        <v/>
      </c>
      <c r="H16" s="3" t="str">
        <f>IF('INPUT DATA'!N12="","",'INPUT DATA'!N12)</f>
        <v/>
      </c>
      <c r="I16">
        <v>6</v>
      </c>
      <c r="J16" t="str">
        <v>M</v>
      </c>
    </row>
    <row r="17" ht="15.75" customHeight="1">
      <c r="B17">
        <v>3</v>
      </c>
      <c r="C17" t="str">
        <f>IF('INPUT DATA'!L13="","",'INPUT DATA'!L13)</f>
        <v/>
      </c>
      <c r="F17" t="str">
        <f>IF('INPUT DATA'!M13="","",'INPUT DATA'!M13)</f>
        <v/>
      </c>
      <c r="H17" s="3" t="str">
        <f>IF('INPUT DATA'!N13="","",'INPUT DATA'!N13)</f>
        <v/>
      </c>
      <c r="I17">
        <v>6</v>
      </c>
      <c r="J17" t="str">
        <v>M</v>
      </c>
    </row>
    <row r="18" ht="15.75" customHeight="1">
      <c r="B18">
        <v>4</v>
      </c>
      <c r="C18" t="str">
        <f>IF('INPUT DATA'!L14="","",'INPUT DATA'!L14)</f>
        <v/>
      </c>
      <c r="F18" t="str">
        <f>IF('INPUT DATA'!M14="","",'INPUT DATA'!M14)</f>
        <v/>
      </c>
      <c r="H18" s="3" t="str">
        <f>IF('INPUT DATA'!N14="","",'INPUT DATA'!N14)</f>
        <v/>
      </c>
      <c r="J18" t="str">
        <v>M</v>
      </c>
    </row>
    <row r="19" ht="15.75" customHeight="1">
      <c r="B19">
        <v>5</v>
      </c>
      <c r="C19" t="str">
        <f>IF('INPUT DATA'!L15="","",'INPUT DATA'!L15)</f>
        <v/>
      </c>
      <c r="F19" t="str">
        <f>IF('INPUT DATA'!M15="","",'INPUT DATA'!M15)</f>
        <v/>
      </c>
      <c r="H19" s="3" t="str">
        <f>IF('INPUT DATA'!N15="","",'INPUT DATA'!N15)</f>
        <v/>
      </c>
      <c r="J19" t="str">
        <v>M</v>
      </c>
    </row>
    <row r="20" ht="15.75" customHeight="1">
      <c r="B20">
        <v>6</v>
      </c>
      <c r="C20" t="str">
        <f>IF('INPUT DATA'!L16="","",'INPUT DATA'!L16)</f>
        <v/>
      </c>
      <c r="F20" t="str">
        <f>IF('INPUT DATA'!M16="","",'INPUT DATA'!M16)</f>
        <v/>
      </c>
      <c r="H20" s="3" t="str">
        <f>IF('INPUT DATA'!N16="","",'INPUT DATA'!N16)</f>
        <v/>
      </c>
      <c r="J20" t="str">
        <v>M</v>
      </c>
    </row>
    <row r="21" ht="15.75" customHeight="1">
      <c r="B21">
        <v>7</v>
      </c>
      <c r="C21" t="str">
        <f>IF('INPUT DATA'!L17="","",'INPUT DATA'!L17)</f>
        <v/>
      </c>
      <c r="F21" t="str">
        <f>IF('INPUT DATA'!M17="","",'INPUT DATA'!M17)</f>
        <v/>
      </c>
      <c r="H21" s="3" t="str">
        <f>IF('INPUT DATA'!N17="","",'INPUT DATA'!N17)</f>
        <v/>
      </c>
      <c r="J21" t="str">
        <v>M</v>
      </c>
    </row>
    <row r="22" ht="15.75" customHeight="1">
      <c r="B22">
        <v>8</v>
      </c>
      <c r="C22" t="str">
        <f>IF('INPUT DATA'!L18="","",'INPUT DATA'!L18)</f>
        <v/>
      </c>
      <c r="F22" t="str">
        <f>IF('INPUT DATA'!M18="","",'INPUT DATA'!M18)</f>
        <v/>
      </c>
      <c r="H22" s="3" t="str">
        <f>IF('INPUT DATA'!N18="","",'INPUT DATA'!N18)</f>
        <v/>
      </c>
      <c r="J22" t="str">
        <v>M</v>
      </c>
    </row>
    <row r="23" ht="15.75" customHeight="1">
      <c r="B23">
        <v>9</v>
      </c>
      <c r="C23" t="str">
        <f>IF('INPUT DATA'!L19="","",'INPUT DATA'!L19)</f>
        <v/>
      </c>
      <c r="F23" t="str">
        <f>IF('INPUT DATA'!M19="","",'INPUT DATA'!M19)</f>
        <v/>
      </c>
      <c r="H23" s="3" t="str">
        <f>IF('INPUT DATA'!N19="","",'INPUT DATA'!N19)</f>
        <v/>
      </c>
      <c r="J23" t="str">
        <v>M</v>
      </c>
    </row>
    <row r="24" ht="15.75" customHeight="1">
      <c r="B24">
        <v>10</v>
      </c>
      <c r="C24" t="str">
        <f>IF('INPUT DATA'!L20="","",'INPUT DATA'!L20)</f>
        <v/>
      </c>
      <c r="F24" t="str">
        <f>IF('INPUT DATA'!M20="","",'INPUT DATA'!M20)</f>
        <v/>
      </c>
      <c r="H24" s="3" t="str">
        <f>IF('INPUT DATA'!N20="","",'INPUT DATA'!N20)</f>
        <v/>
      </c>
      <c r="J24" t="str">
        <v>M</v>
      </c>
    </row>
    <row r="25" ht="15.75" customHeight="1">
      <c r="B25">
        <v>11</v>
      </c>
      <c r="C25" t="str">
        <f>IF('INPUT DATA'!L21="","",'INPUT DATA'!L21)</f>
        <v/>
      </c>
      <c r="F25" t="str">
        <f>IF('INPUT DATA'!M21="","",'INPUT DATA'!M21)</f>
        <v/>
      </c>
      <c r="H25" s="3" t="str">
        <f>IF('INPUT DATA'!N21="","",'INPUT DATA'!N21)</f>
        <v/>
      </c>
      <c r="J25" t="str">
        <v>M</v>
      </c>
    </row>
    <row r="26" ht="15.75" customHeight="1">
      <c r="B26">
        <v>12</v>
      </c>
      <c r="C26" t="str">
        <f>IF('INPUT DATA'!L22="","",'INPUT DATA'!L22)</f>
        <v/>
      </c>
      <c r="F26" t="str">
        <f>IF('INPUT DATA'!M22="","",'INPUT DATA'!M22)</f>
        <v/>
      </c>
      <c r="H26" s="3" t="str">
        <f>IF('INPUT DATA'!N22="","",'INPUT DATA'!N22)</f>
        <v/>
      </c>
      <c r="J26" t="str">
        <v>M</v>
      </c>
    </row>
    <row r="27" ht="15.75" customHeight="1">
      <c r="B27">
        <v>13</v>
      </c>
      <c r="C27" t="str">
        <f>IF('INPUT DATA'!L23="","",'INPUT DATA'!L23)</f>
        <v/>
      </c>
      <c r="F27" t="str">
        <f>IF('INPUT DATA'!M23="","",'INPUT DATA'!M23)</f>
        <v/>
      </c>
      <c r="H27" s="3" t="str">
        <f>IF('INPUT DATA'!N23="","",'INPUT DATA'!N23)</f>
        <v/>
      </c>
      <c r="J27" t="str">
        <v>M</v>
      </c>
    </row>
    <row r="28" ht="15.75" customHeight="1">
      <c r="B28">
        <v>14</v>
      </c>
      <c r="C28" t="str">
        <f>IF('INPUT DATA'!L24="","",'INPUT DATA'!L24)</f>
        <v/>
      </c>
      <c r="F28" t="str">
        <f>IF('INPUT DATA'!M24="","",'INPUT DATA'!M24)</f>
        <v/>
      </c>
      <c r="H28" s="3" t="str">
        <f>IF('INPUT DATA'!N24="","",'INPUT DATA'!N24)</f>
        <v/>
      </c>
      <c r="J28" t="str">
        <v>M</v>
      </c>
    </row>
    <row r="29" ht="15.75" customHeight="1">
      <c r="B29">
        <v>15</v>
      </c>
      <c r="C29" t="str">
        <f>IF('INPUT DATA'!L25="","",'INPUT DATA'!L25)</f>
        <v/>
      </c>
      <c r="F29" t="str">
        <f>IF('INPUT DATA'!M25="","",'INPUT DATA'!M25)</f>
        <v/>
      </c>
      <c r="H29" s="3" t="str">
        <f>IF('INPUT DATA'!N25="","",'INPUT DATA'!N25)</f>
        <v/>
      </c>
      <c r="J29" t="str">
        <v>M</v>
      </c>
    </row>
    <row r="30" ht="15.75" customHeight="1">
      <c r="B30">
        <v>16</v>
      </c>
      <c r="C30" t="str">
        <f>IF('INPUT DATA'!L26="","",'INPUT DATA'!L26)</f>
        <v/>
      </c>
      <c r="F30" t="str">
        <f>IF('INPUT DATA'!M26="","",'INPUT DATA'!M26)</f>
        <v/>
      </c>
      <c r="H30" s="3" t="str">
        <f>IF('INPUT DATA'!N26="","",'INPUT DATA'!N26)</f>
        <v/>
      </c>
      <c r="J30" t="str">
        <v>M</v>
      </c>
    </row>
    <row r="31" ht="15.75" customHeight="1">
      <c r="B31">
        <v>17</v>
      </c>
      <c r="C31" t="str">
        <f>IF('INPUT DATA'!L27="","",'INPUT DATA'!L27)</f>
        <v/>
      </c>
      <c r="F31" t="str">
        <f>IF('INPUT DATA'!M27="","",'INPUT DATA'!M27)</f>
        <v/>
      </c>
      <c r="H31" s="3" t="str">
        <f>IF('INPUT DATA'!N27="","",'INPUT DATA'!N27)</f>
        <v/>
      </c>
      <c r="J31" t="str">
        <v>M</v>
      </c>
    </row>
    <row r="32" ht="15.75" customHeight="1">
      <c r="B32">
        <v>18</v>
      </c>
      <c r="C32" t="str">
        <f>IF('INPUT DATA'!L28="","",'INPUT DATA'!L28)</f>
        <v/>
      </c>
      <c r="F32" t="str">
        <f>IF('INPUT DATA'!M28="","",'INPUT DATA'!M28)</f>
        <v/>
      </c>
      <c r="H32" s="3" t="str">
        <f>IF('INPUT DATA'!N28="","",'INPUT DATA'!N28)</f>
        <v/>
      </c>
      <c r="J32" t="str">
        <v>M</v>
      </c>
    </row>
    <row r="33" ht="15.75" customHeight="1">
      <c r="B33">
        <v>19</v>
      </c>
      <c r="C33" t="str">
        <f>IF('INPUT DATA'!L29="","",'INPUT DATA'!L29)</f>
        <v/>
      </c>
      <c r="F33" t="str">
        <f>IF('INPUT DATA'!M29="","",'INPUT DATA'!M29)</f>
        <v/>
      </c>
      <c r="H33" s="3" t="str">
        <f>IF('INPUT DATA'!N29="","",'INPUT DATA'!N29)</f>
        <v/>
      </c>
      <c r="J33" t="str">
        <v>M</v>
      </c>
    </row>
    <row r="34" ht="15.75" customHeight="1">
      <c r="B34">
        <v>20</v>
      </c>
      <c r="C34" t="str">
        <f>IF('INPUT DATA'!L30="","",'INPUT DATA'!L30)</f>
        <v/>
      </c>
      <c r="F34" t="str">
        <f>IF('INPUT DATA'!M30="","",'INPUT DATA'!M30)</f>
        <v/>
      </c>
      <c r="H34" s="3" t="str">
        <f>IF('INPUT DATA'!N30="","",'INPUT DATA'!N30)</f>
        <v/>
      </c>
      <c r="J34" t="str">
        <v>M</v>
      </c>
    </row>
    <row r="35" ht="15.75" customHeight="1">
      <c r="B35">
        <v>21</v>
      </c>
      <c r="C35" t="str">
        <f>IF('INPUT DATA'!L31="","",'INPUT DATA'!L31)</f>
        <v/>
      </c>
      <c r="F35" t="str">
        <f>IF('INPUT DATA'!M31="","",'INPUT DATA'!M31)</f>
        <v/>
      </c>
      <c r="H35" s="3" t="str">
        <f>IF('INPUT DATA'!N31="","",'INPUT DATA'!N31)</f>
        <v/>
      </c>
      <c r="J35" t="str">
        <v>M</v>
      </c>
    </row>
    <row r="36" ht="15.75" customHeight="1">
      <c r="B36">
        <v>22</v>
      </c>
      <c r="C36" t="str">
        <f>IF('INPUT DATA'!L32="","",'INPUT DATA'!L32)</f>
        <v/>
      </c>
      <c r="F36" t="str">
        <f>IF('INPUT DATA'!M32="","",'INPUT DATA'!M32)</f>
        <v/>
      </c>
      <c r="H36" s="3" t="str">
        <f>IF('INPUT DATA'!N32="","",'INPUT DATA'!N32)</f>
        <v/>
      </c>
      <c r="J36" t="str">
        <v>M</v>
      </c>
    </row>
    <row r="37" ht="15.75" customHeight="1">
      <c r="B37">
        <v>23</v>
      </c>
      <c r="C37" t="str">
        <f>IF('INPUT DATA'!L33="","",'INPUT DATA'!L33)</f>
        <v/>
      </c>
      <c r="F37" t="str">
        <f>IF('INPUT DATA'!M33="","",'INPUT DATA'!M33)</f>
        <v/>
      </c>
      <c r="H37" s="3" t="str">
        <f>IF('INPUT DATA'!N33="","",'INPUT DATA'!N33)</f>
        <v/>
      </c>
      <c r="J37" t="str">
        <v>M</v>
      </c>
    </row>
    <row r="38" ht="15.75" customHeight="1">
      <c r="B38">
        <v>24</v>
      </c>
      <c r="C38" t="str">
        <f>IF('INPUT DATA'!L34="","",'INPUT DATA'!L34)</f>
        <v/>
      </c>
      <c r="F38" t="str">
        <f>IF('INPUT DATA'!M34="","",'INPUT DATA'!M34)</f>
        <v/>
      </c>
      <c r="H38" s="3" t="str">
        <f>IF('INPUT DATA'!N34="","",'INPUT DATA'!N34)</f>
        <v/>
      </c>
      <c r="J38" t="str">
        <v>M</v>
      </c>
    </row>
    <row r="39" ht="15.75" customHeight="1">
      <c r="B39">
        <v>25</v>
      </c>
      <c r="C39" t="str">
        <f>IF('INPUT DATA'!L35="","",'INPUT DATA'!L35)</f>
        <v/>
      </c>
      <c r="F39" t="str">
        <f>IF('INPUT DATA'!M35="","",'INPUT DATA'!M35)</f>
        <v/>
      </c>
      <c r="H39" s="3" t="str">
        <f>IF('INPUT DATA'!N35="","",'INPUT DATA'!N35)</f>
        <v/>
      </c>
      <c r="J39" t="str">
        <v>M</v>
      </c>
    </row>
    <row r="40" ht="15.75" customHeight="1">
      <c r="B40">
        <v>26</v>
      </c>
      <c r="C40" t="str">
        <f>IF('INPUT DATA'!L36="","",'INPUT DATA'!L36)</f>
        <v/>
      </c>
      <c r="F40" t="str">
        <f>IF('INPUT DATA'!M36="","",'INPUT DATA'!M36)</f>
        <v/>
      </c>
      <c r="H40" s="3" t="str">
        <f>IF('INPUT DATA'!N36="","",'INPUT DATA'!N36)</f>
        <v/>
      </c>
      <c r="J40" t="str">
        <v>M</v>
      </c>
    </row>
    <row r="41" ht="15.75" customHeight="1">
      <c r="B41">
        <v>27</v>
      </c>
      <c r="C41" t="str">
        <f>IF('INPUT DATA'!L37="","",'INPUT DATA'!L37)</f>
        <v/>
      </c>
      <c r="F41" t="str">
        <f>IF('INPUT DATA'!M37="","",'INPUT DATA'!M37)</f>
        <v/>
      </c>
      <c r="H41" s="3" t="str">
        <f>IF('INPUT DATA'!N37="","",'INPUT DATA'!N37)</f>
        <v/>
      </c>
      <c r="J41" t="str">
        <v>M</v>
      </c>
    </row>
    <row r="42" ht="15.75" customHeight="1">
      <c r="B42">
        <v>28</v>
      </c>
      <c r="C42" t="str">
        <f>IF('INPUT DATA'!L38="","",'INPUT DATA'!L38)</f>
        <v/>
      </c>
      <c r="F42" t="str">
        <f>IF('INPUT DATA'!M38="","",'INPUT DATA'!M38)</f>
        <v/>
      </c>
      <c r="H42" s="3" t="str">
        <f>IF('INPUT DATA'!N38="","",'INPUT DATA'!N38)</f>
        <v/>
      </c>
      <c r="J42" t="str">
        <v>M</v>
      </c>
    </row>
    <row r="43" ht="15.75" customHeight="1">
      <c r="B43">
        <v>29</v>
      </c>
      <c r="C43" t="str">
        <f>IF('INPUT DATA'!L39="","",'INPUT DATA'!L39)</f>
        <v/>
      </c>
      <c r="F43" t="str">
        <f>IF('INPUT DATA'!M39="","",'INPUT DATA'!M39)</f>
        <v/>
      </c>
      <c r="H43" s="3" t="str">
        <f>IF('INPUT DATA'!N39="","",'INPUT DATA'!N39)</f>
        <v/>
      </c>
      <c r="J43" t="str">
        <v>M</v>
      </c>
    </row>
    <row r="44" ht="15.75" customHeight="1">
      <c r="B44">
        <v>30</v>
      </c>
      <c r="C44" t="str">
        <f>IF('INPUT DATA'!L40="","",'INPUT DATA'!L40)</f>
        <v/>
      </c>
      <c r="F44" t="str">
        <f>IF('INPUT DATA'!M40="","",'INPUT DATA'!M40)</f>
        <v/>
      </c>
      <c r="H44" s="3" t="str">
        <f>IF('INPUT DATA'!N40="","",'INPUT DATA'!N40)</f>
        <v/>
      </c>
      <c r="J44" t="str">
        <v>M</v>
      </c>
    </row>
    <row r="45" ht="15.75" customHeight="1">
      <c r="B45">
        <v>31</v>
      </c>
      <c r="C45" t="str">
        <f>IF('INPUT DATA'!L41="","",'INPUT DATA'!L41)</f>
        <v/>
      </c>
      <c r="F45" t="str">
        <f>IF('INPUT DATA'!M41="","",'INPUT DATA'!M41)</f>
        <v/>
      </c>
      <c r="H45" s="3" t="str">
        <f>IF('INPUT DATA'!N41="","",'INPUT DATA'!N41)</f>
        <v/>
      </c>
      <c r="J45" t="str">
        <v>M</v>
      </c>
    </row>
    <row r="46" ht="15.75" customHeight="1">
      <c r="B46">
        <v>32</v>
      </c>
      <c r="C46" t="str">
        <f>IF('INPUT DATA'!L42="","",'INPUT DATA'!L42)</f>
        <v/>
      </c>
      <c r="F46" t="str">
        <f>IF('INPUT DATA'!M42="","",'INPUT DATA'!M42)</f>
        <v/>
      </c>
      <c r="H46" s="3" t="str">
        <f>IF('INPUT DATA'!N42="","",'INPUT DATA'!N42)</f>
        <v/>
      </c>
      <c r="J46" t="str">
        <v>M</v>
      </c>
    </row>
    <row r="47" ht="15.75" customHeight="1">
      <c r="B47">
        <v>33</v>
      </c>
      <c r="C47" t="str">
        <f>IF('INPUT DATA'!L43="","",'INPUT DATA'!L43)</f>
        <v/>
      </c>
      <c r="F47" t="str">
        <f>IF('INPUT DATA'!M43="","",'INPUT DATA'!M43)</f>
        <v/>
      </c>
      <c r="H47" s="3" t="str">
        <f>IF('INPUT DATA'!N43="","",'INPUT DATA'!N43)</f>
        <v/>
      </c>
      <c r="J47" t="str">
        <v>M</v>
      </c>
    </row>
    <row r="48" ht="15.75" customHeight="1">
      <c r="B48">
        <v>34</v>
      </c>
      <c r="C48" t="str">
        <f>IF('INPUT DATA'!L44="","",'INPUT DATA'!L44)</f>
        <v/>
      </c>
      <c r="F48" t="str">
        <f>IF('INPUT DATA'!M44="","",'INPUT DATA'!M44)</f>
        <v/>
      </c>
      <c r="H48" s="3" t="str">
        <f>IF('INPUT DATA'!N44="","",'INPUT DATA'!N44)</f>
        <v/>
      </c>
      <c r="J48" t="str">
        <v>M</v>
      </c>
    </row>
    <row r="49" ht="15.75" customHeight="1">
      <c r="B49">
        <v>35</v>
      </c>
      <c r="C49" t="str">
        <f>IF('INPUT DATA'!L45="","",'INPUT DATA'!L45)</f>
        <v/>
      </c>
      <c r="F49" t="str">
        <f>IF('INPUT DATA'!M45="","",'INPUT DATA'!M45)</f>
        <v/>
      </c>
      <c r="H49" s="3" t="str">
        <f>IF('INPUT DATA'!N45="","",'INPUT DATA'!N45)</f>
        <v/>
      </c>
      <c r="J49" t="str">
        <v>M</v>
      </c>
    </row>
    <row r="50" ht="15.75" customHeight="1">
      <c r="B50">
        <v>36</v>
      </c>
      <c r="C50" t="str">
        <f>IF('INPUT DATA'!L46="","",'INPUT DATA'!L46)</f>
        <v/>
      </c>
      <c r="F50" t="str">
        <f>IF('INPUT DATA'!M46="","",'INPUT DATA'!M46)</f>
        <v/>
      </c>
      <c r="H50" s="3" t="str">
        <f>IF('INPUT DATA'!N46="","",'INPUT DATA'!N46)</f>
        <v/>
      </c>
      <c r="J50" t="str">
        <v>M</v>
      </c>
    </row>
    <row r="51" ht="15.75" customHeight="1">
      <c r="B51">
        <v>37</v>
      </c>
      <c r="C51" t="str">
        <f>IF('INPUT DATA'!L47="","",'INPUT DATA'!L47)</f>
        <v/>
      </c>
      <c r="F51" t="str">
        <f>IF('INPUT DATA'!M47="","",'INPUT DATA'!M47)</f>
        <v/>
      </c>
      <c r="H51" s="3" t="str">
        <f>IF('INPUT DATA'!N47="","",'INPUT DATA'!N47)</f>
        <v/>
      </c>
      <c r="J51" t="str">
        <v>M</v>
      </c>
    </row>
    <row r="52" ht="15.75" customHeight="1">
      <c r="B52">
        <v>38</v>
      </c>
      <c r="C52" t="str">
        <f>IF('INPUT DATA'!L48="","",'INPUT DATA'!L48)</f>
        <v/>
      </c>
      <c r="F52" t="str">
        <f>IF('INPUT DATA'!M48="","",'INPUT DATA'!M48)</f>
        <v/>
      </c>
      <c r="H52" s="3" t="str">
        <f>IF('INPUT DATA'!N48="","",'INPUT DATA'!N48)</f>
        <v/>
      </c>
      <c r="J52" t="str">
        <v>M</v>
      </c>
    </row>
    <row r="53" ht="15.75" customHeight="1">
      <c r="B53">
        <v>39</v>
      </c>
      <c r="C53" t="str">
        <f>IF('INPUT DATA'!L49="","",'INPUT DATA'!L49)</f>
        <v/>
      </c>
      <c r="F53" t="str">
        <f>IF('INPUT DATA'!M49="","",'INPUT DATA'!M49)</f>
        <v/>
      </c>
      <c r="H53" s="3" t="str">
        <f>IF('INPUT DATA'!N49="","",'INPUT DATA'!N49)</f>
        <v/>
      </c>
      <c r="J53" t="str">
        <v>M</v>
      </c>
    </row>
    <row r="54" ht="15.75" customHeight="1">
      <c r="B54">
        <v>40</v>
      </c>
      <c r="C54" t="str">
        <f>IF('INPUT DATA'!L50="","",'INPUT DATA'!L50)</f>
        <v/>
      </c>
      <c r="F54" t="str">
        <f>IF('INPUT DATA'!M50="","",'INPUT DATA'!M50)</f>
        <v/>
      </c>
      <c r="H54" s="3" t="str">
        <f>IF('INPUT DATA'!N50="","",'INPUT DATA'!N50)</f>
        <v/>
      </c>
      <c r="J54" t="str">
        <v>M</v>
      </c>
    </row>
    <row r="55" ht="15.75" customHeight="1">
      <c r="B55">
        <v>41</v>
      </c>
      <c r="C55" t="str">
        <f>IF('INPUT DATA'!L51="","",'INPUT DATA'!L51)</f>
        <v/>
      </c>
      <c r="F55" t="str">
        <f>IF('INPUT DATA'!M51="","",'INPUT DATA'!M51)</f>
        <v/>
      </c>
      <c r="H55" s="3" t="str">
        <f>IF('INPUT DATA'!N51="","",'INPUT DATA'!N51)</f>
        <v/>
      </c>
      <c r="J55" t="str">
        <v>M</v>
      </c>
    </row>
    <row r="56" ht="15.75" customHeight="1">
      <c r="B56">
        <v>42</v>
      </c>
      <c r="C56" t="str">
        <f>IF('INPUT DATA'!L52="","",'INPUT DATA'!L52)</f>
        <v/>
      </c>
      <c r="F56" t="str">
        <f>IF('INPUT DATA'!M52="","",'INPUT DATA'!M52)</f>
        <v/>
      </c>
      <c r="H56" s="3" t="str">
        <f>IF('INPUT DATA'!N52="","",'INPUT DATA'!N52)</f>
        <v/>
      </c>
      <c r="J56" t="str">
        <v>M</v>
      </c>
    </row>
    <row r="57" ht="15.75" customHeight="1">
      <c r="B57">
        <v>43</v>
      </c>
      <c r="C57" t="str">
        <f>IF('INPUT DATA'!L53="","",'INPUT DATA'!L53)</f>
        <v/>
      </c>
      <c r="F57" t="str">
        <f>IF('INPUT DATA'!M53="","",'INPUT DATA'!M53)</f>
        <v/>
      </c>
      <c r="H57" s="3" t="str">
        <f>IF('INPUT DATA'!N53="","",'INPUT DATA'!N53)</f>
        <v/>
      </c>
      <c r="J57" t="str">
        <v>M</v>
      </c>
    </row>
    <row r="58" ht="15.75" customHeight="1">
      <c r="B58">
        <v>44</v>
      </c>
      <c r="C58" t="str">
        <f>IF('INPUT DATA'!L54="","",'INPUT DATA'!L54)</f>
        <v/>
      </c>
      <c r="F58" t="str">
        <f>IF('INPUT DATA'!M54="","",'INPUT DATA'!M54)</f>
        <v/>
      </c>
      <c r="H58" s="3" t="str">
        <f>IF('INPUT DATA'!N54="","",'INPUT DATA'!N54)</f>
        <v/>
      </c>
      <c r="J58" t="str">
        <v>M</v>
      </c>
    </row>
    <row r="59" ht="15.75" customHeight="1">
      <c r="B59">
        <v>45</v>
      </c>
      <c r="C59" t="str">
        <f>IF('INPUT DATA'!L55="","",'INPUT DATA'!L55)</f>
        <v/>
      </c>
      <c r="F59" t="str">
        <f>IF('INPUT DATA'!M55="","",'INPUT DATA'!M55)</f>
        <v/>
      </c>
      <c r="H59" s="3" t="str">
        <f>IF('INPUT DATA'!N55="","",'INPUT DATA'!N55)</f>
        <v/>
      </c>
      <c r="J59" t="str">
        <v>M</v>
      </c>
    </row>
    <row r="60" ht="15.75" customHeight="1">
      <c r="B60">
        <v>46</v>
      </c>
      <c r="C60" t="str">
        <f>IF('INPUT DATA'!L56="","",'INPUT DATA'!L56)</f>
        <v/>
      </c>
      <c r="F60" t="str">
        <f>IF('INPUT DATA'!M56="","",'INPUT DATA'!M56)</f>
        <v/>
      </c>
      <c r="H60" s="3" t="str">
        <f>IF('INPUT DATA'!N56="","",'INPUT DATA'!N56)</f>
        <v/>
      </c>
      <c r="J60" t="str">
        <v>M</v>
      </c>
    </row>
    <row r="61" ht="15.75" customHeight="1">
      <c r="B61">
        <v>47</v>
      </c>
      <c r="C61" t="str">
        <f>IF('INPUT DATA'!L57="","",'INPUT DATA'!L57)</f>
        <v/>
      </c>
      <c r="F61" t="str">
        <f>IF('INPUT DATA'!M57="","",'INPUT DATA'!M57)</f>
        <v/>
      </c>
      <c r="H61" s="3" t="str">
        <f>IF('INPUT DATA'!N57="","",'INPUT DATA'!N57)</f>
        <v/>
      </c>
      <c r="J61" t="str">
        <v>M</v>
      </c>
    </row>
    <row r="62" ht="15.75" customHeight="1">
      <c r="B62">
        <v>48</v>
      </c>
      <c r="C62" t="str">
        <f>IF('INPUT DATA'!L58="","",'INPUT DATA'!L58)</f>
        <v/>
      </c>
      <c r="F62" t="str">
        <f>IF('INPUT DATA'!M58="","",'INPUT DATA'!M58)</f>
        <v/>
      </c>
      <c r="H62" s="3" t="str">
        <f>IF('INPUT DATA'!N58="","",'INPUT DATA'!N58)</f>
        <v/>
      </c>
      <c r="J62" t="str">
        <v>M</v>
      </c>
    </row>
    <row r="63" ht="15.75" customHeight="1">
      <c r="B63">
        <v>49</v>
      </c>
      <c r="C63" t="str">
        <f>IF('INPUT DATA'!L59="","",'INPUT DATA'!L59)</f>
        <v/>
      </c>
      <c r="F63" t="str">
        <f>IF('INPUT DATA'!M59="","",'INPUT DATA'!M59)</f>
        <v/>
      </c>
      <c r="H63" s="3" t="str">
        <f>IF('INPUT DATA'!N59="","",'INPUT DATA'!N59)</f>
        <v/>
      </c>
      <c r="J63" t="str">
        <v>M</v>
      </c>
    </row>
    <row r="64" ht="15.75" customHeight="1">
      <c r="B64">
        <v>50</v>
      </c>
      <c r="C64" t="str">
        <f>IF('INPUT DATA'!L60="","",'INPUT DATA'!L60)</f>
        <v/>
      </c>
      <c r="F64" t="str">
        <f>IF('INPUT DATA'!M60="","",'INPUT DATA'!M60)</f>
        <v/>
      </c>
      <c r="H64" s="3" t="str">
        <f>IF('INPUT DATA'!N60="","",'INPUT DATA'!N60)</f>
        <v/>
      </c>
      <c r="J64" t="str">
        <v>M</v>
      </c>
    </row>
    <row r="65" ht="15.75" customHeight="1">
      <c r="B65" t="str">
        <v>FEMALE</v>
      </c>
    </row>
    <row r="66" ht="15.75" customHeight="1">
      <c r="B66">
        <v>1</v>
      </c>
      <c r="C66" t="str">
        <f>IF('INPUT DATA'!Q11="","",'INPUT DATA'!Q11)</f>
        <v/>
      </c>
      <c r="F66" t="str">
        <f>IF('INPUT DATA'!R11="","",'INPUT DATA'!R11)</f>
        <v/>
      </c>
      <c r="H66" s="3" t="str">
        <f>IF('INPUT DATA'!S11="","",'INPUT DATA'!S11)</f>
        <v/>
      </c>
      <c r="I66">
        <v>6</v>
      </c>
      <c r="J66" t="str">
        <v>F</v>
      </c>
    </row>
    <row r="67" ht="15.75" customHeight="1">
      <c r="B67">
        <v>2</v>
      </c>
      <c r="C67" t="str">
        <f>IF('INPUT DATA'!Q12="","",'INPUT DATA'!Q12)</f>
        <v/>
      </c>
      <c r="F67" t="str">
        <f>IF('INPUT DATA'!R12="","",'INPUT DATA'!R12)</f>
        <v/>
      </c>
      <c r="H67" s="3" t="str">
        <f>IF('INPUT DATA'!S12="","",'INPUT DATA'!S12)</f>
        <v/>
      </c>
      <c r="I67">
        <v>6</v>
      </c>
      <c r="J67" t="str">
        <v>F</v>
      </c>
    </row>
    <row r="68" ht="15.75" customHeight="1">
      <c r="B68">
        <v>3</v>
      </c>
      <c r="C68" t="str">
        <f>IF('INPUT DATA'!Q13="","",'INPUT DATA'!Q13)</f>
        <v/>
      </c>
      <c r="F68" t="str">
        <f>IF('INPUT DATA'!R13="","",'INPUT DATA'!R13)</f>
        <v/>
      </c>
      <c r="H68" s="3" t="str">
        <f>IF('INPUT DATA'!S13="","",'INPUT DATA'!S13)</f>
        <v/>
      </c>
      <c r="I68">
        <v>6</v>
      </c>
      <c r="J68" t="str">
        <v>F</v>
      </c>
    </row>
    <row r="69" ht="15.75" customHeight="1">
      <c r="B69">
        <v>4</v>
      </c>
      <c r="C69" t="str">
        <f>IF('INPUT DATA'!Q14="","",'INPUT DATA'!Q14)</f>
        <v/>
      </c>
      <c r="F69" t="str">
        <f>IF('INPUT DATA'!R14="","",'INPUT DATA'!R14)</f>
        <v/>
      </c>
      <c r="H69" s="3" t="str">
        <f>IF('INPUT DATA'!S14="","",'INPUT DATA'!S14)</f>
        <v/>
      </c>
      <c r="J69" t="str">
        <v>F</v>
      </c>
    </row>
    <row r="70" ht="15.75" customHeight="1">
      <c r="B70">
        <v>5</v>
      </c>
      <c r="C70" t="str">
        <f>IF('INPUT DATA'!Q15="","",'INPUT DATA'!Q15)</f>
        <v/>
      </c>
      <c r="F70" t="str">
        <f>IF('INPUT DATA'!R15="","",'INPUT DATA'!R15)</f>
        <v/>
      </c>
      <c r="H70" s="3" t="str">
        <f>IF('INPUT DATA'!S15="","",'INPUT DATA'!S15)</f>
        <v/>
      </c>
      <c r="J70" t="str">
        <v>F</v>
      </c>
    </row>
    <row r="71" ht="15.75" customHeight="1">
      <c r="B71">
        <v>6</v>
      </c>
      <c r="C71" t="str">
        <f>IF('INPUT DATA'!Q16="","",'INPUT DATA'!Q16)</f>
        <v/>
      </c>
      <c r="F71" t="str">
        <f>IF('INPUT DATA'!R16="","",'INPUT DATA'!R16)</f>
        <v/>
      </c>
      <c r="H71" s="3" t="str">
        <f>IF('INPUT DATA'!S16="","",'INPUT DATA'!S16)</f>
        <v/>
      </c>
      <c r="J71" t="str">
        <v>F</v>
      </c>
    </row>
    <row r="72" ht="15.75" customHeight="1">
      <c r="B72">
        <v>7</v>
      </c>
      <c r="C72" t="str">
        <f>IF('INPUT DATA'!Q17="","",'INPUT DATA'!Q17)</f>
        <v/>
      </c>
      <c r="F72" t="str">
        <f>IF('INPUT DATA'!R17="","",'INPUT DATA'!R17)</f>
        <v/>
      </c>
      <c r="H72" s="3" t="str">
        <f>IF('INPUT DATA'!S17="","",'INPUT DATA'!S17)</f>
        <v/>
      </c>
      <c r="J72" t="str">
        <v>F</v>
      </c>
    </row>
    <row r="73" ht="15.75" customHeight="1">
      <c r="B73">
        <v>8</v>
      </c>
      <c r="C73" t="str">
        <f>IF('INPUT DATA'!Q18="","",'INPUT DATA'!Q18)</f>
        <v/>
      </c>
      <c r="F73" t="str">
        <f>IF('INPUT DATA'!R18="","",'INPUT DATA'!R18)</f>
        <v/>
      </c>
      <c r="H73" s="3" t="str">
        <f>IF('INPUT DATA'!S18="","",'INPUT DATA'!S18)</f>
        <v/>
      </c>
      <c r="J73" t="str">
        <v>F</v>
      </c>
    </row>
    <row r="74" ht="15.75" customHeight="1">
      <c r="B74">
        <v>9</v>
      </c>
      <c r="C74" t="str">
        <f>IF('INPUT DATA'!Q19="","",'INPUT DATA'!Q19)</f>
        <v/>
      </c>
      <c r="F74" t="str">
        <f>IF('INPUT DATA'!R19="","",'INPUT DATA'!R19)</f>
        <v/>
      </c>
      <c r="H74" s="3" t="str">
        <f>IF('INPUT DATA'!S19="","",'INPUT DATA'!S19)</f>
        <v/>
      </c>
      <c r="J74" t="str">
        <v>F</v>
      </c>
    </row>
    <row r="75" ht="15.75" customHeight="1">
      <c r="B75">
        <v>10</v>
      </c>
      <c r="C75" t="str">
        <f>IF('INPUT DATA'!Q20="","",'INPUT DATA'!Q20)</f>
        <v/>
      </c>
      <c r="F75" t="str">
        <f>IF('INPUT DATA'!R20="","",'INPUT DATA'!R20)</f>
        <v/>
      </c>
      <c r="H75" s="3" t="str">
        <f>IF('INPUT DATA'!S20="","",'INPUT DATA'!S20)</f>
        <v/>
      </c>
      <c r="J75" t="str">
        <v>F</v>
      </c>
    </row>
    <row r="76" ht="15.75" customHeight="1">
      <c r="B76">
        <v>11</v>
      </c>
      <c r="C76" t="str">
        <f>IF('INPUT DATA'!Q21="","",'INPUT DATA'!Q21)</f>
        <v/>
      </c>
      <c r="F76" t="str">
        <f>IF('INPUT DATA'!R21="","",'INPUT DATA'!R21)</f>
        <v/>
      </c>
      <c r="H76" s="3" t="str">
        <f>IF('INPUT DATA'!S21="","",'INPUT DATA'!S21)</f>
        <v/>
      </c>
      <c r="J76" t="str">
        <v>F</v>
      </c>
    </row>
    <row r="77" ht="15.75" customHeight="1">
      <c r="B77">
        <v>12</v>
      </c>
      <c r="C77" t="str">
        <f>IF('INPUT DATA'!Q22="","",'INPUT DATA'!Q22)</f>
        <v/>
      </c>
      <c r="F77" t="str">
        <f>IF('INPUT DATA'!R22="","",'INPUT DATA'!R22)</f>
        <v/>
      </c>
      <c r="H77" s="3" t="str">
        <f>IF('INPUT DATA'!S22="","",'INPUT DATA'!S22)</f>
        <v/>
      </c>
      <c r="J77" t="str">
        <v>F</v>
      </c>
    </row>
    <row r="78" ht="15.75" customHeight="1">
      <c r="B78">
        <v>13</v>
      </c>
      <c r="C78" t="str">
        <f>IF('INPUT DATA'!Q23="","",'INPUT DATA'!Q23)</f>
        <v/>
      </c>
      <c r="F78" t="str">
        <f>IF('INPUT DATA'!R23="","",'INPUT DATA'!R23)</f>
        <v/>
      </c>
      <c r="H78" s="3" t="str">
        <f>IF('INPUT DATA'!S23="","",'INPUT DATA'!S23)</f>
        <v/>
      </c>
      <c r="J78" t="str">
        <v>F</v>
      </c>
    </row>
    <row r="79" ht="15.75" customHeight="1">
      <c r="B79">
        <v>14</v>
      </c>
      <c r="C79" t="str">
        <f>IF('INPUT DATA'!Q24="","",'INPUT DATA'!Q24)</f>
        <v/>
      </c>
      <c r="F79" t="str">
        <f>IF('INPUT DATA'!R24="","",'INPUT DATA'!R24)</f>
        <v/>
      </c>
      <c r="H79" s="3" t="str">
        <f>IF('INPUT DATA'!S24="","",'INPUT DATA'!S24)</f>
        <v/>
      </c>
      <c r="J79" t="str">
        <v>F</v>
      </c>
    </row>
    <row r="80" ht="15.75" customHeight="1">
      <c r="B80">
        <v>15</v>
      </c>
      <c r="C80" t="str">
        <f>IF('INPUT DATA'!Q25="","",'INPUT DATA'!Q25)</f>
        <v/>
      </c>
      <c r="F80" t="str">
        <f>IF('INPUT DATA'!R25="","",'INPUT DATA'!R25)</f>
        <v/>
      </c>
      <c r="H80" s="3" t="str">
        <f>IF('INPUT DATA'!S25="","",'INPUT DATA'!S25)</f>
        <v/>
      </c>
      <c r="J80" t="str">
        <v>F</v>
      </c>
    </row>
    <row r="81" ht="15.75" customHeight="1">
      <c r="B81">
        <v>16</v>
      </c>
      <c r="C81" t="str">
        <f>IF('INPUT DATA'!Q26="","",'INPUT DATA'!Q26)</f>
        <v/>
      </c>
      <c r="F81" t="str">
        <f>IF('INPUT DATA'!R26="","",'INPUT DATA'!R26)</f>
        <v/>
      </c>
      <c r="H81" s="3" t="str">
        <f>IF('INPUT DATA'!S26="","",'INPUT DATA'!S26)</f>
        <v/>
      </c>
      <c r="J81" t="str">
        <v>F</v>
      </c>
    </row>
    <row r="82" ht="15.75" customHeight="1">
      <c r="B82">
        <v>17</v>
      </c>
      <c r="C82" t="str">
        <f>IF('INPUT DATA'!Q27="","",'INPUT DATA'!Q27)</f>
        <v/>
      </c>
      <c r="F82" t="str">
        <f>IF('INPUT DATA'!R27="","",'INPUT DATA'!R27)</f>
        <v/>
      </c>
      <c r="H82" s="3" t="str">
        <f>IF('INPUT DATA'!S27="","",'INPUT DATA'!S27)</f>
        <v/>
      </c>
      <c r="J82" t="str">
        <v>F</v>
      </c>
    </row>
    <row r="83" ht="15.75" customHeight="1">
      <c r="B83">
        <v>18</v>
      </c>
      <c r="C83" t="str">
        <f>IF('INPUT DATA'!Q28="","",'INPUT DATA'!Q28)</f>
        <v/>
      </c>
      <c r="F83" t="str">
        <f>IF('INPUT DATA'!R28="","",'INPUT DATA'!R28)</f>
        <v/>
      </c>
      <c r="H83" s="3" t="str">
        <f>IF('INPUT DATA'!S28="","",'INPUT DATA'!S28)</f>
        <v/>
      </c>
      <c r="J83" t="str">
        <v>F</v>
      </c>
    </row>
    <row r="84" ht="15.75" customHeight="1">
      <c r="B84">
        <v>19</v>
      </c>
      <c r="C84" t="str">
        <f>IF('INPUT DATA'!Q29="","",'INPUT DATA'!Q29)</f>
        <v/>
      </c>
      <c r="F84" t="str">
        <f>IF('INPUT DATA'!R29="","",'INPUT DATA'!R29)</f>
        <v/>
      </c>
      <c r="H84" s="3" t="str">
        <f>IF('INPUT DATA'!S29="","",'INPUT DATA'!S29)</f>
        <v/>
      </c>
      <c r="J84" t="str">
        <v>F</v>
      </c>
    </row>
    <row r="85" ht="15.75" customHeight="1">
      <c r="B85">
        <v>20</v>
      </c>
      <c r="C85" t="str">
        <f>IF('INPUT DATA'!Q30="","",'INPUT DATA'!Q30)</f>
        <v/>
      </c>
      <c r="F85" t="str">
        <f>IF('INPUT DATA'!R30="","",'INPUT DATA'!R30)</f>
        <v/>
      </c>
      <c r="H85" s="3" t="str">
        <f>IF('INPUT DATA'!S30="","",'INPUT DATA'!S30)</f>
        <v/>
      </c>
      <c r="J85" t="str">
        <v>F</v>
      </c>
    </row>
    <row r="86" ht="15.75" customHeight="1">
      <c r="B86">
        <v>21</v>
      </c>
      <c r="C86" t="str">
        <f>IF('INPUT DATA'!Q31="","",'INPUT DATA'!Q31)</f>
        <v/>
      </c>
      <c r="F86" t="str">
        <f>IF('INPUT DATA'!R31="","",'INPUT DATA'!R31)</f>
        <v/>
      </c>
      <c r="H86" s="3" t="str">
        <f>IF('INPUT DATA'!S31="","",'INPUT DATA'!S31)</f>
        <v/>
      </c>
      <c r="J86" t="str">
        <v>F</v>
      </c>
    </row>
    <row r="87" ht="15.75" customHeight="1">
      <c r="B87">
        <v>22</v>
      </c>
      <c r="C87" t="str">
        <f>IF('INPUT DATA'!Q32="","",'INPUT DATA'!Q32)</f>
        <v/>
      </c>
      <c r="F87" t="str">
        <f>IF('INPUT DATA'!R32="","",'INPUT DATA'!R32)</f>
        <v/>
      </c>
      <c r="H87" s="3" t="str">
        <f>IF('INPUT DATA'!S32="","",'INPUT DATA'!S32)</f>
        <v/>
      </c>
      <c r="J87" t="str">
        <v>F</v>
      </c>
    </row>
    <row r="88" ht="15.75" customHeight="1">
      <c r="B88">
        <v>23</v>
      </c>
      <c r="C88" t="str">
        <f>IF('INPUT DATA'!Q33="","",'INPUT DATA'!Q33)</f>
        <v/>
      </c>
      <c r="F88" t="str">
        <f>IF('INPUT DATA'!R33="","",'INPUT DATA'!R33)</f>
        <v/>
      </c>
      <c r="H88" s="3" t="str">
        <f>IF('INPUT DATA'!S33="","",'INPUT DATA'!S33)</f>
        <v/>
      </c>
      <c r="J88" t="str">
        <v>F</v>
      </c>
    </row>
    <row r="89" ht="15.75" customHeight="1">
      <c r="B89">
        <v>24</v>
      </c>
      <c r="C89" t="str">
        <f>IF('INPUT DATA'!Q34="","",'INPUT DATA'!Q34)</f>
        <v/>
      </c>
      <c r="F89" t="str">
        <f>IF('INPUT DATA'!R34="","",'INPUT DATA'!R34)</f>
        <v/>
      </c>
      <c r="H89" s="3" t="str">
        <f>IF('INPUT DATA'!S34="","",'INPUT DATA'!S34)</f>
        <v/>
      </c>
      <c r="J89" t="str">
        <v>F</v>
      </c>
    </row>
    <row r="90" ht="15.75" customHeight="1">
      <c r="B90">
        <v>25</v>
      </c>
      <c r="C90" t="str">
        <f>IF('INPUT DATA'!Q35="","",'INPUT DATA'!Q35)</f>
        <v/>
      </c>
      <c r="F90" t="str">
        <f>IF('INPUT DATA'!R35="","",'INPUT DATA'!R35)</f>
        <v/>
      </c>
      <c r="H90" s="3" t="str">
        <f>IF('INPUT DATA'!S35="","",'INPUT DATA'!S35)</f>
        <v/>
      </c>
      <c r="J90" t="str">
        <v>F</v>
      </c>
    </row>
    <row r="91" ht="15.75" customHeight="1">
      <c r="B91">
        <v>26</v>
      </c>
      <c r="C91" t="str">
        <f>IF('INPUT DATA'!Q36="","",'INPUT DATA'!Q36)</f>
        <v/>
      </c>
      <c r="F91" t="str">
        <f>IF('INPUT DATA'!R36="","",'INPUT DATA'!R36)</f>
        <v/>
      </c>
      <c r="H91" s="3" t="str">
        <f>IF('INPUT DATA'!S36="","",'INPUT DATA'!S36)</f>
        <v/>
      </c>
      <c r="J91" t="str">
        <v>F</v>
      </c>
    </row>
    <row r="92" ht="15.75" customHeight="1">
      <c r="B92">
        <v>27</v>
      </c>
      <c r="C92" t="str">
        <f>IF('INPUT DATA'!Q37="","",'INPUT DATA'!Q37)</f>
        <v/>
      </c>
      <c r="F92" t="str">
        <f>IF('INPUT DATA'!R37="","",'INPUT DATA'!R37)</f>
        <v/>
      </c>
      <c r="H92" s="3" t="str">
        <f>IF('INPUT DATA'!S37="","",'INPUT DATA'!S37)</f>
        <v/>
      </c>
      <c r="J92" t="str">
        <v>F</v>
      </c>
    </row>
    <row r="93" ht="15.75" customHeight="1">
      <c r="B93">
        <v>28</v>
      </c>
      <c r="C93" t="str">
        <f>IF('INPUT DATA'!Q38="","",'INPUT DATA'!Q38)</f>
        <v/>
      </c>
      <c r="F93" t="str">
        <f>IF('INPUT DATA'!R38="","",'INPUT DATA'!R38)</f>
        <v/>
      </c>
      <c r="H93" s="3" t="str">
        <f>IF('INPUT DATA'!S38="","",'INPUT DATA'!S38)</f>
        <v/>
      </c>
      <c r="J93" t="str">
        <v>F</v>
      </c>
    </row>
    <row r="94" ht="15.75" customHeight="1">
      <c r="B94">
        <v>29</v>
      </c>
      <c r="C94" t="str">
        <f>IF('INPUT DATA'!Q39="","",'INPUT DATA'!Q39)</f>
        <v/>
      </c>
      <c r="F94" t="str">
        <f>IF('INPUT DATA'!R39="","",'INPUT DATA'!R39)</f>
        <v/>
      </c>
      <c r="H94" s="3" t="str">
        <f>IF('INPUT DATA'!S39="","",'INPUT DATA'!S39)</f>
        <v/>
      </c>
      <c r="J94" t="str">
        <v>F</v>
      </c>
    </row>
    <row r="95" ht="15.75" customHeight="1">
      <c r="B95">
        <v>30</v>
      </c>
      <c r="C95" t="str">
        <f>IF('INPUT DATA'!Q40="","",'INPUT DATA'!Q40)</f>
        <v/>
      </c>
      <c r="F95" t="str">
        <f>IF('INPUT DATA'!R40="","",'INPUT DATA'!R40)</f>
        <v/>
      </c>
      <c r="H95" s="3" t="str">
        <f>IF('INPUT DATA'!S40="","",'INPUT DATA'!S40)</f>
        <v/>
      </c>
      <c r="J95" t="str">
        <v>F</v>
      </c>
    </row>
    <row r="96" ht="15.75" customHeight="1">
      <c r="B96">
        <v>31</v>
      </c>
      <c r="C96" t="str">
        <f>IF('INPUT DATA'!Q41="","",'INPUT DATA'!Q41)</f>
        <v/>
      </c>
      <c r="F96" t="str">
        <f>IF('INPUT DATA'!R41="","",'INPUT DATA'!R41)</f>
        <v/>
      </c>
      <c r="H96" s="3" t="str">
        <f>IF('INPUT DATA'!S41="","",'INPUT DATA'!S41)</f>
        <v/>
      </c>
      <c r="J96" t="str">
        <v>F</v>
      </c>
    </row>
    <row r="97" ht="15.75" customHeight="1">
      <c r="B97">
        <v>32</v>
      </c>
      <c r="C97" t="str">
        <f>IF('INPUT DATA'!Q42="","",'INPUT DATA'!Q42)</f>
        <v/>
      </c>
      <c r="F97" t="str">
        <f>IF('INPUT DATA'!R42="","",'INPUT DATA'!R42)</f>
        <v/>
      </c>
      <c r="H97" s="3" t="str">
        <f>IF('INPUT DATA'!S42="","",'INPUT DATA'!S42)</f>
        <v/>
      </c>
      <c r="J97" t="str">
        <v>F</v>
      </c>
    </row>
    <row r="98" ht="15.75" customHeight="1">
      <c r="B98">
        <v>33</v>
      </c>
      <c r="C98" t="str">
        <f>IF('INPUT DATA'!Q43="","",'INPUT DATA'!Q43)</f>
        <v/>
      </c>
      <c r="F98" t="str">
        <f>IF('INPUT DATA'!R43="","",'INPUT DATA'!R43)</f>
        <v/>
      </c>
      <c r="H98" s="3" t="str">
        <f>IF('INPUT DATA'!S43="","",'INPUT DATA'!S43)</f>
        <v/>
      </c>
      <c r="J98" t="str">
        <v>F</v>
      </c>
    </row>
    <row r="99" ht="15.75" customHeight="1">
      <c r="B99">
        <v>34</v>
      </c>
      <c r="C99" t="str">
        <f>IF('INPUT DATA'!Q44="","",'INPUT DATA'!Q44)</f>
        <v/>
      </c>
      <c r="F99" t="str">
        <f>IF('INPUT DATA'!R44="","",'INPUT DATA'!R44)</f>
        <v/>
      </c>
      <c r="H99" s="3" t="str">
        <f>IF('INPUT DATA'!S44="","",'INPUT DATA'!S44)</f>
        <v/>
      </c>
      <c r="J99" t="str">
        <v>F</v>
      </c>
    </row>
    <row r="100" ht="15.75" customHeight="1">
      <c r="B100">
        <v>35</v>
      </c>
      <c r="C100" t="str">
        <f>IF('INPUT DATA'!Q45="","",'INPUT DATA'!Q45)</f>
        <v/>
      </c>
      <c r="F100" t="str">
        <f>IF('INPUT DATA'!R45="","",'INPUT DATA'!R45)</f>
        <v/>
      </c>
      <c r="H100" s="3" t="str">
        <f>IF('INPUT DATA'!S45="","",'INPUT DATA'!S45)</f>
        <v/>
      </c>
      <c r="J100" t="str">
        <v>F</v>
      </c>
    </row>
    <row r="101" ht="15.75" customHeight="1">
      <c r="B101">
        <v>36</v>
      </c>
      <c r="C101" t="str">
        <f>IF('INPUT DATA'!Q46="","",'INPUT DATA'!Q46)</f>
        <v/>
      </c>
      <c r="F101" t="str">
        <f>IF('INPUT DATA'!R46="","",'INPUT DATA'!R46)</f>
        <v/>
      </c>
      <c r="H101" s="3" t="str">
        <f>IF('INPUT DATA'!S46="","",'INPUT DATA'!S46)</f>
        <v/>
      </c>
      <c r="J101" t="str">
        <v>F</v>
      </c>
    </row>
    <row r="102" ht="15.75" customHeight="1">
      <c r="B102">
        <v>37</v>
      </c>
      <c r="C102" t="str">
        <f>IF('INPUT DATA'!Q47="","",'INPUT DATA'!Q47)</f>
        <v/>
      </c>
      <c r="F102" t="str">
        <f>IF('INPUT DATA'!R47="","",'INPUT DATA'!R47)</f>
        <v/>
      </c>
      <c r="H102" s="3" t="str">
        <f>IF('INPUT DATA'!S47="","",'INPUT DATA'!S47)</f>
        <v/>
      </c>
      <c r="J102" t="str">
        <v>F</v>
      </c>
    </row>
    <row r="103" ht="15.75" customHeight="1">
      <c r="B103">
        <v>38</v>
      </c>
      <c r="C103" t="str">
        <f>IF('INPUT DATA'!Q48="","",'INPUT DATA'!Q48)</f>
        <v/>
      </c>
      <c r="F103" t="str">
        <f>IF('INPUT DATA'!R48="","",'INPUT DATA'!R48)</f>
        <v/>
      </c>
      <c r="H103" s="3" t="str">
        <f>IF('INPUT DATA'!S48="","",'INPUT DATA'!S48)</f>
        <v/>
      </c>
      <c r="J103" t="str">
        <v>F</v>
      </c>
    </row>
    <row r="104" ht="15.75" customHeight="1">
      <c r="B104">
        <v>39</v>
      </c>
      <c r="C104" t="str">
        <f>IF('INPUT DATA'!Q49="","",'INPUT DATA'!Q49)</f>
        <v/>
      </c>
      <c r="F104" t="str">
        <f>IF('INPUT DATA'!R49="","",'INPUT DATA'!R49)</f>
        <v/>
      </c>
      <c r="H104" s="3" t="str">
        <f>IF('INPUT DATA'!S49="","",'INPUT DATA'!S49)</f>
        <v/>
      </c>
      <c r="J104" t="str">
        <v>F</v>
      </c>
    </row>
    <row r="105" ht="15.75" customHeight="1">
      <c r="B105">
        <v>40</v>
      </c>
      <c r="C105" t="str">
        <f>IF('INPUT DATA'!Q50="","",'INPUT DATA'!Q50)</f>
        <v/>
      </c>
      <c r="F105" t="str">
        <f>IF('INPUT DATA'!R50="","",'INPUT DATA'!R50)</f>
        <v/>
      </c>
      <c r="H105" s="3" t="str">
        <f>IF('INPUT DATA'!S50="","",'INPUT DATA'!S50)</f>
        <v/>
      </c>
      <c r="J105" t="str">
        <v>F</v>
      </c>
    </row>
    <row r="106" ht="15.75" customHeight="1">
      <c r="B106">
        <v>41</v>
      </c>
      <c r="C106" t="str">
        <f>IF('INPUT DATA'!Q51="","",'INPUT DATA'!Q51)</f>
        <v/>
      </c>
      <c r="F106" t="str">
        <f>IF('INPUT DATA'!R51="","",'INPUT DATA'!R51)</f>
        <v/>
      </c>
      <c r="H106" s="3" t="str">
        <f>IF('INPUT DATA'!S51="","",'INPUT DATA'!S51)</f>
        <v/>
      </c>
      <c r="J106" t="str">
        <v>F</v>
      </c>
    </row>
    <row r="107" ht="15.75" customHeight="1">
      <c r="B107">
        <v>42</v>
      </c>
      <c r="C107" t="str">
        <f>IF('INPUT DATA'!Q52="","",'INPUT DATA'!Q52)</f>
        <v/>
      </c>
      <c r="F107" t="str">
        <f>IF('INPUT DATA'!R52="","",'INPUT DATA'!R52)</f>
        <v/>
      </c>
      <c r="H107" s="3" t="str">
        <f>IF('INPUT DATA'!S52="","",'INPUT DATA'!S52)</f>
        <v/>
      </c>
      <c r="J107" t="str">
        <v>F</v>
      </c>
    </row>
    <row r="108" ht="15.75" customHeight="1">
      <c r="B108">
        <v>43</v>
      </c>
      <c r="C108" t="str">
        <f>IF('INPUT DATA'!Q53="","",'INPUT DATA'!Q53)</f>
        <v/>
      </c>
      <c r="F108" t="str">
        <f>IF('INPUT DATA'!R53="","",'INPUT DATA'!R53)</f>
        <v/>
      </c>
      <c r="H108" s="3" t="str">
        <f>IF('INPUT DATA'!S53="","",'INPUT DATA'!S53)</f>
        <v/>
      </c>
      <c r="J108" t="str">
        <v>F</v>
      </c>
    </row>
    <row r="109" ht="15.75" customHeight="1">
      <c r="B109">
        <v>44</v>
      </c>
      <c r="C109" t="str">
        <f>IF('INPUT DATA'!Q54="","",'INPUT DATA'!Q54)</f>
        <v/>
      </c>
      <c r="F109" t="str">
        <f>IF('INPUT DATA'!R54="","",'INPUT DATA'!R54)</f>
        <v/>
      </c>
      <c r="H109" s="3" t="str">
        <f>IF('INPUT DATA'!S54="","",'INPUT DATA'!S54)</f>
        <v/>
      </c>
      <c r="J109" t="str">
        <v>F</v>
      </c>
    </row>
    <row r="110" ht="15.75" customHeight="1">
      <c r="B110">
        <v>45</v>
      </c>
      <c r="C110" t="str">
        <f>IF('INPUT DATA'!Q55="","",'INPUT DATA'!Q55)</f>
        <v/>
      </c>
      <c r="F110" t="str">
        <f>IF('INPUT DATA'!R55="","",'INPUT DATA'!R55)</f>
        <v/>
      </c>
      <c r="H110" s="3" t="str">
        <f>IF('INPUT DATA'!S55="","",'INPUT DATA'!S55)</f>
        <v/>
      </c>
      <c r="J110" t="str">
        <v>F</v>
      </c>
    </row>
    <row r="111" ht="15.75" customHeight="1">
      <c r="B111">
        <v>46</v>
      </c>
      <c r="C111" t="str">
        <f>IF('INPUT DATA'!Q56="","",'INPUT DATA'!Q56)</f>
        <v/>
      </c>
      <c r="F111" t="str">
        <f>IF('INPUT DATA'!R56="","",'INPUT DATA'!R56)</f>
        <v/>
      </c>
      <c r="H111" s="3" t="str">
        <f>IF('INPUT DATA'!S56="","",'INPUT DATA'!S56)</f>
        <v/>
      </c>
      <c r="J111" t="str">
        <v>F</v>
      </c>
    </row>
    <row r="112" ht="15.75" customHeight="1">
      <c r="B112">
        <v>47</v>
      </c>
      <c r="C112" t="str">
        <f>IF('INPUT DATA'!Q57="","",'INPUT DATA'!Q57)</f>
        <v/>
      </c>
      <c r="F112" t="str">
        <f>IF('INPUT DATA'!R57="","",'INPUT DATA'!R57)</f>
        <v/>
      </c>
      <c r="H112" s="3" t="str">
        <f>IF('INPUT DATA'!S57="","",'INPUT DATA'!S57)</f>
        <v/>
      </c>
      <c r="J112" t="str">
        <v>F</v>
      </c>
    </row>
    <row r="113" ht="15.75" customHeight="1">
      <c r="B113">
        <v>48</v>
      </c>
      <c r="C113" t="str">
        <f>IF('INPUT DATA'!Q58="","",'INPUT DATA'!Q58)</f>
        <v/>
      </c>
      <c r="F113" t="str">
        <f>IF('INPUT DATA'!R58="","",'INPUT DATA'!R58)</f>
        <v/>
      </c>
      <c r="H113" s="3" t="str">
        <f>IF('INPUT DATA'!S58="","",'INPUT DATA'!S58)</f>
        <v/>
      </c>
      <c r="J113" t="str">
        <v>F</v>
      </c>
    </row>
    <row r="114" ht="15.75" customHeight="1">
      <c r="B114">
        <v>49</v>
      </c>
      <c r="C114" t="str">
        <f>IF('INPUT DATA'!Q59="","",'INPUT DATA'!Q59)</f>
        <v/>
      </c>
      <c r="F114" t="str">
        <f>IF('INPUT DATA'!R59="","",'INPUT DATA'!R59)</f>
        <v/>
      </c>
      <c r="H114" s="3" t="str">
        <f>IF('INPUT DATA'!S59="","",'INPUT DATA'!S59)</f>
        <v/>
      </c>
      <c r="J114" t="str">
        <v>F</v>
      </c>
    </row>
    <row r="115" ht="15.75" customHeight="1">
      <c r="B115">
        <v>50</v>
      </c>
      <c r="C115" t="str">
        <f>IF('INPUT DATA'!Q60="","",'INPUT DATA'!Q60)</f>
        <v/>
      </c>
      <c r="F115" t="str">
        <f>IF('INPUT DATA'!R60="","",'INPUT DATA'!R60)</f>
        <v/>
      </c>
      <c r="H115" s="3" t="str">
        <f>IF('INPUT DATA'!S60="","",'INPUT DATA'!S60)</f>
        <v/>
      </c>
      <c r="J115" t="str">
        <v>F</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pageMargins left="0.7" right="0.7" top="0.75" bottom="0.75" header="0" footer="0"/>
  <ignoredErrors>
    <ignoredError numberStoredAsText="1" sqref="A1:DG315"/>
  </ignoredErrors>
</worksheet>
</file>

<file path=xl/worksheets/sheet13.xml><?xml version="1.0" encoding="utf-8"?>
<worksheet xmlns="http://schemas.openxmlformats.org/spreadsheetml/2006/main" xmlns:r="http://schemas.openxmlformats.org/officeDocument/2006/relationships">
  <dimension ref="A1:DI315"/>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 min="35" max="35" customWidth="1" width="6.5"/>
    <col min="36" max="36" customWidth="1" width="6.5"/>
    <col min="37" max="37" customWidth="1" width="6.5"/>
    <col min="38" max="38" customWidth="1" width="6.5"/>
    <col min="39" max="39" customWidth="1" width="6.5"/>
    <col min="40" max="40" customWidth="1" width="6.5"/>
    <col min="41" max="41" customWidth="1" width="6.5"/>
    <col min="42" max="42" customWidth="1" width="6.5"/>
    <col min="43" max="43" customWidth="1" width="6.5"/>
    <col min="44" max="44" customWidth="1" width="6.5"/>
    <col min="45" max="45" customWidth="1" width="6.5"/>
    <col min="46" max="46" customWidth="1" width="6.5"/>
    <col min="47" max="47" customWidth="1" width="6.5"/>
    <col min="48" max="48" customWidth="1" width="6.5"/>
    <col min="49" max="49" customWidth="1" width="6.5"/>
    <col min="50" max="50" customWidth="1" width="6.5"/>
    <col min="51" max="51" customWidth="1" width="6.5"/>
    <col min="52" max="52" customWidth="1" width="6.5"/>
    <col min="53" max="53" customWidth="1" width="6.5"/>
    <col min="54" max="54" customWidth="1" width="6.5"/>
    <col min="55" max="55" customWidth="1" width="6.5"/>
    <col min="56" max="56" customWidth="1" width="6.5"/>
    <col min="57" max="57" customWidth="1" width="6.5"/>
    <col min="58" max="58" customWidth="1" width="6.5"/>
    <col min="59" max="59" customWidth="1" width="6.5"/>
    <col min="60" max="60" customWidth="1" width="6.5"/>
    <col min="61" max="61" customWidth="1" width="6.5"/>
    <col min="62" max="62" customWidth="1" width="6.5"/>
    <col min="63" max="63" customWidth="1" width="6.5"/>
    <col min="64" max="64" customWidth="1" width="6.5"/>
    <col min="65" max="65" customWidth="1" width="6.5"/>
    <col min="66" max="66" customWidth="1" width="6.5"/>
    <col min="67" max="67" customWidth="1" width="6.5"/>
    <col min="68" max="68" customWidth="1" width="6.5"/>
    <col min="69" max="69" customWidth="1" width="6.5"/>
    <col min="70" max="70" customWidth="1" width="6.5"/>
    <col min="71" max="71" customWidth="1" width="6.5"/>
    <col min="72" max="72" customWidth="1" width="6.5"/>
    <col min="73" max="73" customWidth="1" width="6.5"/>
    <col min="74" max="74" customWidth="1" width="6.5"/>
    <col min="75" max="75" customWidth="1" width="6.5"/>
    <col min="76" max="76" customWidth="1" width="6.5"/>
    <col min="77" max="77" customWidth="1" width="6.5"/>
    <col min="78" max="78" customWidth="1" width="6.5"/>
    <col min="79" max="79" customWidth="1" width="6.5"/>
    <col min="80" max="80" customWidth="1" width="6.5"/>
    <col min="81" max="81" customWidth="1" width="6.5"/>
    <col min="82" max="82" customWidth="1" width="6.5"/>
    <col min="83" max="83" customWidth="1" width="6.5"/>
    <col min="84" max="84" customWidth="1" width="6.5"/>
    <col min="85" max="85" customWidth="1" width="6.5"/>
    <col min="86" max="86" customWidth="1" width="6.5"/>
    <col min="87" max="87" customWidth="1" width="6.5"/>
    <col min="88" max="88" customWidth="1" width="6.5"/>
    <col min="89" max="89" customWidth="1" width="6.5"/>
    <col min="90" max="90" customWidth="1" width="6.5"/>
    <col min="91" max="91" customWidth="1" width="6.5"/>
    <col min="92" max="92" customWidth="1" width="6.5"/>
    <col min="93" max="93" customWidth="1" width="6.5"/>
    <col min="94" max="94" customWidth="1" width="6.5"/>
    <col min="95" max="95" customWidth="1" width="6.5"/>
    <col min="96" max="96" customWidth="1" width="6.5"/>
    <col min="97" max="97" customWidth="1" width="6.5"/>
    <col min="98" max="98" customWidth="1" width="6.5"/>
    <col min="99" max="99" customWidth="1" width="6.5"/>
    <col min="100" max="100" customWidth="1" width="6.5"/>
    <col min="101" max="101" customWidth="1" width="6.5"/>
    <col min="102" max="102" customWidth="1" width="6.5"/>
    <col min="103" max="103" customWidth="1" width="6.5"/>
    <col min="104" max="104" customWidth="1" width="6.5"/>
    <col min="105" max="105" customWidth="1" width="6.5"/>
    <col min="106" max="106" customWidth="1" width="6.5"/>
    <col min="107" max="107" customWidth="1" width="6.5"/>
    <col min="108" max="108" customWidth="1" width="6.5"/>
    <col min="109" max="109" customWidth="1" width="6.5"/>
    <col min="110" max="110" customWidth="1" width="6.5"/>
    <col min="111" max="111" customWidth="1" width="6.5"/>
    <col min="112" max="112" customWidth="1" width="6.5"/>
    <col min="113" max="113" customWidth="1" width="6.5"/>
  </cols>
  <sheetData>
    <row r="1" ht="15.75" customHeight="1">
      <c r="A1" t="str">
        <v>CLASS SUMMARY</v>
      </c>
    </row>
    <row r="2" ht="15.75" customHeight="1"/>
    <row r="3" ht="15.75" customHeight="1"/>
    <row r="4" ht="15.75" customHeight="1"/>
    <row r="5" ht="15.75" customHeight="1">
      <c r="D5" t="str">
        <v>REGION</v>
      </c>
      <c r="E5" t="str">
        <f>'INPUT DATA'!F10</f>
        <v/>
      </c>
      <c r="M5" t="str">
        <v>DIVISION</v>
      </c>
      <c r="O5" t="str">
        <f>'INPUT DATA'!F11</f>
        <v/>
      </c>
    </row>
    <row r="6" ht="15.75" customHeight="1">
      <c r="D6" t="str">
        <v>SCHOOL NAME</v>
      </c>
      <c r="E6" t="str">
        <f>'INPUT DATA'!F16</f>
        <v/>
      </c>
      <c r="M6" t="str">
        <v>SCHOOL ID</v>
      </c>
      <c r="O6" t="str">
        <f>'INPUT DATA'!F15</f>
        <v/>
      </c>
      <c r="AA6" t="str">
        <v>SCHOOL YEAR</v>
      </c>
      <c r="AC6" t="str">
        <f>'INPUT DATA'!F18</f>
        <v/>
      </c>
    </row>
    <row r="7" ht="15.75" customHeight="1"/>
    <row r="8" ht="15.75" customHeight="1"/>
    <row r="9" ht="20.25" customHeight="1">
      <c r="B9" t="str">
        <v>THIRD TERM</v>
      </c>
      <c r="F9" t="str">
        <v>GRADE LEVEL</v>
      </c>
      <c r="G9" t="str">
        <f>'INPUT DATA'!F27</f>
        <v/>
      </c>
      <c r="K9" t="str">
        <v>ADVISER</v>
      </c>
      <c r="P9" t="str">
        <v>Name of Adviser</v>
      </c>
      <c r="AX9" t="str">
        <v>LETTER GRADE AND DESCRIPTOR</v>
      </c>
      <c r="BE9" t="str">
        <v>A - Advancing (Namumukod-tangi)</v>
      </c>
      <c r="BP9" t="str">
        <v>B - Benchmarking (Naipamamalas)</v>
      </c>
      <c r="CA9" t="str">
        <v>C - Connecting (Natutungo)</v>
      </c>
      <c r="CK9" t="str">
        <v>D - Developing (Nagpapaunlad)</v>
      </c>
      <c r="CV9" t="str">
        <v>E - Emerging (Nagsisimula)</v>
      </c>
    </row>
    <row r="10" ht="21.75" customHeight="1">
      <c r="F10" t="str">
        <v>SECTION</v>
      </c>
      <c r="G10" t="str">
        <f>'INPUT DATA'!F28</f>
        <v/>
      </c>
      <c r="K10" t="str">
        <v>LEGENDS</v>
      </c>
      <c r="P10" t="str">
        <v>Listening</v>
      </c>
      <c r="W10" t="str">
        <v>Speaking</v>
      </c>
      <c r="AD10" t="str">
        <v>Reading</v>
      </c>
      <c r="AK10" t="str">
        <v>Copying and Guided Writing in response to Comprehension Questions</v>
      </c>
    </row>
    <row r="11" ht="27" customHeight="1">
      <c r="B11" t="str">
        <v>LEARNERS' NAMES</v>
      </c>
      <c r="F11" t="str">
        <v>LRN</v>
      </c>
      <c r="H11" t="str">
        <v>Date of Birth</v>
      </c>
      <c r="I11" t="str">
        <v>Age</v>
      </c>
      <c r="J11" t="str">
        <v>Sex</v>
      </c>
      <c r="K11" t="str">
        <v>Language for Interacting with Others</v>
      </c>
      <c r="AO11" t="str">
        <v>Language for Developing and Expressing Ideas</v>
      </c>
      <c r="BQ11" t="str">
        <v>Language for Developing and Expressing Ideas</v>
      </c>
      <c r="CE11" t="str">
        <v>Interacting with Texts</v>
      </c>
      <c r="CR11" t="str">
        <v>Creating Texts</v>
      </c>
    </row>
    <row r="12" ht="15.75" customHeight="1">
      <c r="K12">
        <v>1</v>
      </c>
      <c r="Q12">
        <v>2</v>
      </c>
      <c r="U12">
        <v>3</v>
      </c>
      <c r="AG12">
        <v>4</v>
      </c>
      <c r="AM12">
        <v>5</v>
      </c>
      <c r="AO12">
        <v>6</v>
      </c>
      <c r="AW12">
        <v>7</v>
      </c>
      <c r="BC12">
        <v>8</v>
      </c>
      <c r="BI12">
        <v>9</v>
      </c>
      <c r="BO12">
        <v>10</v>
      </c>
      <c r="BQ12">
        <v>11</v>
      </c>
      <c r="BS12">
        <v>12</v>
      </c>
      <c r="BW12">
        <v>13</v>
      </c>
      <c r="CE12">
        <v>14</v>
      </c>
      <c r="CF12">
        <v>15</v>
      </c>
      <c r="CH12">
        <v>16</v>
      </c>
      <c r="CP12">
        <v>17</v>
      </c>
      <c r="CR12">
        <v>18</v>
      </c>
      <c r="CX12">
        <v>19</v>
      </c>
      <c r="CZ12">
        <v>20</v>
      </c>
    </row>
    <row r="13" ht="15.75" customHeight="1">
      <c r="K13" t="str">
        <v>a</v>
      </c>
      <c r="M13" t="str">
        <v>b</v>
      </c>
      <c r="O13" t="str">
        <v>c</v>
      </c>
      <c r="Q13" t="str">
        <v>a</v>
      </c>
      <c r="S13" t="str">
        <v>b</v>
      </c>
      <c r="U13" t="str">
        <v>a</v>
      </c>
      <c r="W13" t="str">
        <v>b</v>
      </c>
      <c r="Y13" t="str">
        <v>c</v>
      </c>
      <c r="AA13" t="str">
        <v>d</v>
      </c>
      <c r="AC13" t="str">
        <v>e</v>
      </c>
      <c r="AE13" t="str">
        <v>f</v>
      </c>
      <c r="AG13" t="str">
        <v>a</v>
      </c>
      <c r="AI13" t="str">
        <v>b</v>
      </c>
      <c r="AK13" t="str">
        <v>c</v>
      </c>
      <c r="AO13" t="str">
        <v>a</v>
      </c>
      <c r="AQ13" t="str">
        <v>b</v>
      </c>
      <c r="AS13" t="str">
        <v>b</v>
      </c>
      <c r="AU13" t="str">
        <v>c</v>
      </c>
      <c r="AW13" t="str">
        <v>a</v>
      </c>
      <c r="AY13" t="str">
        <v>b</v>
      </c>
      <c r="BA13" t="str">
        <v>c</v>
      </c>
      <c r="BC13" t="str">
        <v>a</v>
      </c>
      <c r="BE13" t="str">
        <v>b</v>
      </c>
      <c r="BG13" t="str">
        <v>c</v>
      </c>
      <c r="BI13" t="str">
        <v>a</v>
      </c>
      <c r="BK13" t="str">
        <v>b</v>
      </c>
      <c r="BM13" t="str">
        <v>c</v>
      </c>
      <c r="BS13" t="str">
        <v>a</v>
      </c>
      <c r="BU13" t="str">
        <v>b</v>
      </c>
      <c r="BW13" t="str">
        <v>a</v>
      </c>
      <c r="BY13" t="str">
        <v>b</v>
      </c>
      <c r="CA13" t="str">
        <v>c</v>
      </c>
      <c r="CC13" t="str">
        <v>d</v>
      </c>
      <c r="CH13" t="str">
        <v>a</v>
      </c>
      <c r="CJ13" t="str">
        <v>b</v>
      </c>
      <c r="CL13" t="str">
        <v>c</v>
      </c>
      <c r="CN13" t="str">
        <v>d</v>
      </c>
      <c r="CR13" t="str">
        <v>a</v>
      </c>
      <c r="CT13" t="str">
        <v>b</v>
      </c>
      <c r="CV13" t="str">
        <v>c</v>
      </c>
      <c r="CZ13" t="str">
        <v>a</v>
      </c>
      <c r="DB13" t="str">
        <v>b</v>
      </c>
      <c r="DD13" t="str">
        <v>c</v>
      </c>
      <c r="DF13" t="str">
        <v>d</v>
      </c>
      <c r="DH13" t="str">
        <v>e</v>
      </c>
    </row>
    <row r="14" ht="15.75" customHeight="1">
      <c r="B14" t="str">
        <v>MALE</v>
      </c>
    </row>
    <row r="15" ht="15.75" customHeight="1">
      <c r="B15">
        <v>1</v>
      </c>
      <c r="C15" t="str">
        <f>IF('INPUT DATA'!L11="","",'INPUT DATA'!L11)</f>
        <v>sample</v>
      </c>
      <c r="F15" s="1">
        <f>IF('INPUT DATA'!M11="","",'INPUT DATA'!M11)</f>
        <v>1234566776</v>
      </c>
      <c r="H15" s="3">
        <f>IF('INPUT DATA'!N11="","",'INPUT DATA'!N11)</f>
        <v>43590</v>
      </c>
      <c r="I15">
        <v>6</v>
      </c>
      <c r="J15" t="str">
        <v>M</v>
      </c>
      <c r="K15" t="str">
        <v>A</v>
      </c>
    </row>
    <row r="16" ht="15.75" customHeight="1">
      <c r="B16">
        <v>2</v>
      </c>
      <c r="C16" t="str">
        <f>IF('INPUT DATA'!L12="","",'INPUT DATA'!L12)</f>
        <v/>
      </c>
      <c r="F16" t="str">
        <f>IF('INPUT DATA'!M12="","",'INPUT DATA'!M12)</f>
        <v/>
      </c>
      <c r="H16" s="3" t="str">
        <f>IF('INPUT DATA'!N12="","",'INPUT DATA'!N12)</f>
        <v/>
      </c>
      <c r="I16">
        <v>6</v>
      </c>
      <c r="J16" t="str">
        <v>M</v>
      </c>
    </row>
    <row r="17" ht="15.75" customHeight="1">
      <c r="B17">
        <v>3</v>
      </c>
      <c r="C17" t="str">
        <f>IF('INPUT DATA'!L13="","",'INPUT DATA'!L13)</f>
        <v/>
      </c>
      <c r="F17" t="str">
        <f>IF('INPUT DATA'!M13="","",'INPUT DATA'!M13)</f>
        <v/>
      </c>
      <c r="H17" s="3" t="str">
        <f>IF('INPUT DATA'!N13="","",'INPUT DATA'!N13)</f>
        <v/>
      </c>
      <c r="I17">
        <v>6</v>
      </c>
      <c r="J17" t="str">
        <v>M</v>
      </c>
    </row>
    <row r="18" ht="15.75" customHeight="1">
      <c r="B18">
        <v>4</v>
      </c>
      <c r="C18" t="str">
        <f>IF('INPUT DATA'!L14="","",'INPUT DATA'!L14)</f>
        <v/>
      </c>
      <c r="F18" t="str">
        <f>IF('INPUT DATA'!M14="","",'INPUT DATA'!M14)</f>
        <v/>
      </c>
      <c r="H18" s="3" t="str">
        <f>IF('INPUT DATA'!N14="","",'INPUT DATA'!N14)</f>
        <v/>
      </c>
      <c r="J18" t="str">
        <v>M</v>
      </c>
    </row>
    <row r="19" ht="15.75" customHeight="1">
      <c r="B19">
        <v>5</v>
      </c>
      <c r="C19" t="str">
        <f>IF('INPUT DATA'!L15="","",'INPUT DATA'!L15)</f>
        <v/>
      </c>
      <c r="F19" t="str">
        <f>IF('INPUT DATA'!M15="","",'INPUT DATA'!M15)</f>
        <v/>
      </c>
      <c r="H19" s="3" t="str">
        <f>IF('INPUT DATA'!N15="","",'INPUT DATA'!N15)</f>
        <v/>
      </c>
      <c r="J19" t="str">
        <v>M</v>
      </c>
    </row>
    <row r="20" ht="15.75" customHeight="1">
      <c r="B20">
        <v>6</v>
      </c>
      <c r="C20" t="str">
        <f>IF('INPUT DATA'!L16="","",'INPUT DATA'!L16)</f>
        <v/>
      </c>
      <c r="F20" t="str">
        <f>IF('INPUT DATA'!M16="","",'INPUT DATA'!M16)</f>
        <v/>
      </c>
      <c r="H20" s="3" t="str">
        <f>IF('INPUT DATA'!N16="","",'INPUT DATA'!N16)</f>
        <v/>
      </c>
      <c r="J20" t="str">
        <v>M</v>
      </c>
    </row>
    <row r="21" ht="15.75" customHeight="1">
      <c r="B21">
        <v>7</v>
      </c>
      <c r="C21" t="str">
        <f>IF('INPUT DATA'!L17="","",'INPUT DATA'!L17)</f>
        <v/>
      </c>
      <c r="F21" t="str">
        <f>IF('INPUT DATA'!M17="","",'INPUT DATA'!M17)</f>
        <v/>
      </c>
      <c r="H21" s="3" t="str">
        <f>IF('INPUT DATA'!N17="","",'INPUT DATA'!N17)</f>
        <v/>
      </c>
      <c r="J21" t="str">
        <v>M</v>
      </c>
    </row>
    <row r="22" ht="15.75" customHeight="1">
      <c r="B22">
        <v>8</v>
      </c>
      <c r="C22" t="str">
        <f>IF('INPUT DATA'!L18="","",'INPUT DATA'!L18)</f>
        <v/>
      </c>
      <c r="F22" t="str">
        <f>IF('INPUT DATA'!M18="","",'INPUT DATA'!M18)</f>
        <v/>
      </c>
      <c r="H22" s="3" t="str">
        <f>IF('INPUT DATA'!N18="","",'INPUT DATA'!N18)</f>
        <v/>
      </c>
      <c r="J22" t="str">
        <v>M</v>
      </c>
    </row>
    <row r="23" ht="15.75" customHeight="1">
      <c r="B23">
        <v>9</v>
      </c>
      <c r="C23" t="str">
        <f>IF('INPUT DATA'!L19="","",'INPUT DATA'!L19)</f>
        <v/>
      </c>
      <c r="F23" t="str">
        <f>IF('INPUT DATA'!M19="","",'INPUT DATA'!M19)</f>
        <v/>
      </c>
      <c r="H23" s="3" t="str">
        <f>IF('INPUT DATA'!N19="","",'INPUT DATA'!N19)</f>
        <v/>
      </c>
      <c r="J23" t="str">
        <v>M</v>
      </c>
    </row>
    <row r="24" ht="15.75" customHeight="1">
      <c r="B24">
        <v>10</v>
      </c>
      <c r="C24" t="str">
        <f>IF('INPUT DATA'!L20="","",'INPUT DATA'!L20)</f>
        <v/>
      </c>
      <c r="F24" t="str">
        <f>IF('INPUT DATA'!M20="","",'INPUT DATA'!M20)</f>
        <v/>
      </c>
      <c r="H24" s="3" t="str">
        <f>IF('INPUT DATA'!N20="","",'INPUT DATA'!N20)</f>
        <v/>
      </c>
      <c r="J24" t="str">
        <v>M</v>
      </c>
    </row>
    <row r="25" ht="15.75" customHeight="1">
      <c r="B25">
        <v>11</v>
      </c>
      <c r="C25" t="str">
        <f>IF('INPUT DATA'!L21="","",'INPUT DATA'!L21)</f>
        <v/>
      </c>
      <c r="F25" t="str">
        <f>IF('INPUT DATA'!M21="","",'INPUT DATA'!M21)</f>
        <v/>
      </c>
      <c r="H25" s="3" t="str">
        <f>IF('INPUT DATA'!N21="","",'INPUT DATA'!N21)</f>
        <v/>
      </c>
      <c r="J25" t="str">
        <v>M</v>
      </c>
    </row>
    <row r="26" ht="15.75" customHeight="1">
      <c r="B26">
        <v>12</v>
      </c>
      <c r="C26" t="str">
        <f>IF('INPUT DATA'!L22="","",'INPUT DATA'!L22)</f>
        <v/>
      </c>
      <c r="F26" t="str">
        <f>IF('INPUT DATA'!M22="","",'INPUT DATA'!M22)</f>
        <v/>
      </c>
      <c r="H26" s="3" t="str">
        <f>IF('INPUT DATA'!N22="","",'INPUT DATA'!N22)</f>
        <v/>
      </c>
      <c r="J26" t="str">
        <v>M</v>
      </c>
    </row>
    <row r="27" ht="15.75" customHeight="1">
      <c r="B27">
        <v>13</v>
      </c>
      <c r="C27" t="str">
        <f>IF('INPUT DATA'!L23="","",'INPUT DATA'!L23)</f>
        <v/>
      </c>
      <c r="F27" t="str">
        <f>IF('INPUT DATA'!M23="","",'INPUT DATA'!M23)</f>
        <v/>
      </c>
      <c r="H27" s="3" t="str">
        <f>IF('INPUT DATA'!N23="","",'INPUT DATA'!N23)</f>
        <v/>
      </c>
      <c r="J27" t="str">
        <v>M</v>
      </c>
    </row>
    <row r="28" ht="15.75" customHeight="1">
      <c r="B28">
        <v>14</v>
      </c>
      <c r="C28" t="str">
        <f>IF('INPUT DATA'!L24="","",'INPUT DATA'!L24)</f>
        <v/>
      </c>
      <c r="F28" t="str">
        <f>IF('INPUT DATA'!M24="","",'INPUT DATA'!M24)</f>
        <v/>
      </c>
      <c r="H28" s="3" t="str">
        <f>IF('INPUT DATA'!N24="","",'INPUT DATA'!N24)</f>
        <v/>
      </c>
      <c r="J28" t="str">
        <v>M</v>
      </c>
    </row>
    <row r="29" ht="15.75" customHeight="1">
      <c r="B29">
        <v>15</v>
      </c>
      <c r="C29" t="str">
        <f>IF('INPUT DATA'!L25="","",'INPUT DATA'!L25)</f>
        <v/>
      </c>
      <c r="F29" t="str">
        <f>IF('INPUT DATA'!M25="","",'INPUT DATA'!M25)</f>
        <v/>
      </c>
      <c r="H29" s="3" t="str">
        <f>IF('INPUT DATA'!N25="","",'INPUT DATA'!N25)</f>
        <v/>
      </c>
      <c r="J29" t="str">
        <v>M</v>
      </c>
    </row>
    <row r="30" ht="15.75" customHeight="1">
      <c r="B30">
        <v>16</v>
      </c>
      <c r="C30" t="str">
        <f>IF('INPUT DATA'!L26="","",'INPUT DATA'!L26)</f>
        <v/>
      </c>
      <c r="F30" t="str">
        <f>IF('INPUT DATA'!M26="","",'INPUT DATA'!M26)</f>
        <v/>
      </c>
      <c r="H30" s="3" t="str">
        <f>IF('INPUT DATA'!N26="","",'INPUT DATA'!N26)</f>
        <v/>
      </c>
      <c r="J30" t="str">
        <v>M</v>
      </c>
    </row>
    <row r="31" ht="15.75" customHeight="1">
      <c r="B31">
        <v>17</v>
      </c>
      <c r="C31" t="str">
        <f>IF('INPUT DATA'!L27="","",'INPUT DATA'!L27)</f>
        <v/>
      </c>
      <c r="F31" t="str">
        <f>IF('INPUT DATA'!M27="","",'INPUT DATA'!M27)</f>
        <v/>
      </c>
      <c r="H31" s="3" t="str">
        <f>IF('INPUT DATA'!N27="","",'INPUT DATA'!N27)</f>
        <v/>
      </c>
      <c r="J31" t="str">
        <v>M</v>
      </c>
    </row>
    <row r="32" ht="15.75" customHeight="1">
      <c r="B32">
        <v>18</v>
      </c>
      <c r="C32" t="str">
        <f>IF('INPUT DATA'!L28="","",'INPUT DATA'!L28)</f>
        <v/>
      </c>
      <c r="F32" t="str">
        <f>IF('INPUT DATA'!M28="","",'INPUT DATA'!M28)</f>
        <v/>
      </c>
      <c r="H32" s="3" t="str">
        <f>IF('INPUT DATA'!N28="","",'INPUT DATA'!N28)</f>
        <v/>
      </c>
      <c r="J32" t="str">
        <v>M</v>
      </c>
    </row>
    <row r="33" ht="15.75" customHeight="1">
      <c r="B33">
        <v>19</v>
      </c>
      <c r="C33" t="str">
        <f>IF('INPUT DATA'!L29="","",'INPUT DATA'!L29)</f>
        <v/>
      </c>
      <c r="F33" t="str">
        <f>IF('INPUT DATA'!M29="","",'INPUT DATA'!M29)</f>
        <v/>
      </c>
      <c r="H33" s="3" t="str">
        <f>IF('INPUT DATA'!N29="","",'INPUT DATA'!N29)</f>
        <v/>
      </c>
      <c r="J33" t="str">
        <v>M</v>
      </c>
    </row>
    <row r="34" ht="15.75" customHeight="1">
      <c r="B34">
        <v>20</v>
      </c>
      <c r="C34" t="str">
        <f>IF('INPUT DATA'!L30="","",'INPUT DATA'!L30)</f>
        <v/>
      </c>
      <c r="F34" t="str">
        <f>IF('INPUT DATA'!M30="","",'INPUT DATA'!M30)</f>
        <v/>
      </c>
      <c r="H34" s="3" t="str">
        <f>IF('INPUT DATA'!N30="","",'INPUT DATA'!N30)</f>
        <v/>
      </c>
      <c r="J34" t="str">
        <v>M</v>
      </c>
    </row>
    <row r="35" ht="15.75" customHeight="1">
      <c r="B35">
        <v>21</v>
      </c>
      <c r="C35" t="str">
        <f>IF('INPUT DATA'!L31="","",'INPUT DATA'!L31)</f>
        <v/>
      </c>
      <c r="F35" t="str">
        <f>IF('INPUT DATA'!M31="","",'INPUT DATA'!M31)</f>
        <v/>
      </c>
      <c r="H35" s="3" t="str">
        <f>IF('INPUT DATA'!N31="","",'INPUT DATA'!N31)</f>
        <v/>
      </c>
      <c r="J35" t="str">
        <v>M</v>
      </c>
    </row>
    <row r="36" ht="15.75" customHeight="1">
      <c r="B36">
        <v>22</v>
      </c>
      <c r="C36" t="str">
        <f>IF('INPUT DATA'!L32="","",'INPUT DATA'!L32)</f>
        <v/>
      </c>
      <c r="F36" t="str">
        <f>IF('INPUT DATA'!M32="","",'INPUT DATA'!M32)</f>
        <v/>
      </c>
      <c r="H36" s="3" t="str">
        <f>IF('INPUT DATA'!N32="","",'INPUT DATA'!N32)</f>
        <v/>
      </c>
      <c r="J36" t="str">
        <v>M</v>
      </c>
    </row>
    <row r="37" ht="15.75" customHeight="1">
      <c r="B37">
        <v>23</v>
      </c>
      <c r="C37" t="str">
        <f>IF('INPUT DATA'!L33="","",'INPUT DATA'!L33)</f>
        <v/>
      </c>
      <c r="F37" t="str">
        <f>IF('INPUT DATA'!M33="","",'INPUT DATA'!M33)</f>
        <v/>
      </c>
      <c r="H37" s="3" t="str">
        <f>IF('INPUT DATA'!N33="","",'INPUT DATA'!N33)</f>
        <v/>
      </c>
      <c r="J37" t="str">
        <v>M</v>
      </c>
    </row>
    <row r="38" ht="15.75" customHeight="1">
      <c r="B38">
        <v>24</v>
      </c>
      <c r="C38" t="str">
        <f>IF('INPUT DATA'!L34="","",'INPUT DATA'!L34)</f>
        <v/>
      </c>
      <c r="F38" t="str">
        <f>IF('INPUT DATA'!M34="","",'INPUT DATA'!M34)</f>
        <v/>
      </c>
      <c r="H38" s="3" t="str">
        <f>IF('INPUT DATA'!N34="","",'INPUT DATA'!N34)</f>
        <v/>
      </c>
      <c r="J38" t="str">
        <v>M</v>
      </c>
    </row>
    <row r="39" ht="15.75" customHeight="1">
      <c r="B39">
        <v>25</v>
      </c>
      <c r="C39" t="str">
        <f>IF('INPUT DATA'!L35="","",'INPUT DATA'!L35)</f>
        <v/>
      </c>
      <c r="F39" t="str">
        <f>IF('INPUT DATA'!M35="","",'INPUT DATA'!M35)</f>
        <v/>
      </c>
      <c r="H39" s="3" t="str">
        <f>IF('INPUT DATA'!N35="","",'INPUT DATA'!N35)</f>
        <v/>
      </c>
      <c r="J39" t="str">
        <v>M</v>
      </c>
    </row>
    <row r="40" ht="15.75" customHeight="1">
      <c r="B40">
        <v>26</v>
      </c>
      <c r="C40" t="str">
        <f>IF('INPUT DATA'!L36="","",'INPUT DATA'!L36)</f>
        <v/>
      </c>
      <c r="F40" t="str">
        <f>IF('INPUT DATA'!M36="","",'INPUT DATA'!M36)</f>
        <v/>
      </c>
      <c r="H40" s="3" t="str">
        <f>IF('INPUT DATA'!N36="","",'INPUT DATA'!N36)</f>
        <v/>
      </c>
      <c r="J40" t="str">
        <v>M</v>
      </c>
    </row>
    <row r="41" ht="15.75" customHeight="1">
      <c r="B41">
        <v>27</v>
      </c>
      <c r="C41" t="str">
        <f>IF('INPUT DATA'!L37="","",'INPUT DATA'!L37)</f>
        <v/>
      </c>
      <c r="F41" t="str">
        <f>IF('INPUT DATA'!M37="","",'INPUT DATA'!M37)</f>
        <v/>
      </c>
      <c r="H41" s="3" t="str">
        <f>IF('INPUT DATA'!N37="","",'INPUT DATA'!N37)</f>
        <v/>
      </c>
      <c r="J41" t="str">
        <v>M</v>
      </c>
    </row>
    <row r="42" ht="15.75" customHeight="1">
      <c r="B42">
        <v>28</v>
      </c>
      <c r="C42" t="str">
        <f>IF('INPUT DATA'!L38="","",'INPUT DATA'!L38)</f>
        <v/>
      </c>
      <c r="F42" t="str">
        <f>IF('INPUT DATA'!M38="","",'INPUT DATA'!M38)</f>
        <v/>
      </c>
      <c r="H42" s="3" t="str">
        <f>IF('INPUT DATA'!N38="","",'INPUT DATA'!N38)</f>
        <v/>
      </c>
      <c r="J42" t="str">
        <v>M</v>
      </c>
    </row>
    <row r="43" ht="15.75" customHeight="1">
      <c r="B43">
        <v>29</v>
      </c>
      <c r="C43" t="str">
        <f>IF('INPUT DATA'!L39="","",'INPUT DATA'!L39)</f>
        <v/>
      </c>
      <c r="F43" t="str">
        <f>IF('INPUT DATA'!M39="","",'INPUT DATA'!M39)</f>
        <v/>
      </c>
      <c r="H43" s="3" t="str">
        <f>IF('INPUT DATA'!N39="","",'INPUT DATA'!N39)</f>
        <v/>
      </c>
      <c r="J43" t="str">
        <v>M</v>
      </c>
    </row>
    <row r="44" ht="15.75" customHeight="1">
      <c r="B44">
        <v>30</v>
      </c>
      <c r="C44" t="str">
        <f>IF('INPUT DATA'!L40="","",'INPUT DATA'!L40)</f>
        <v/>
      </c>
      <c r="F44" t="str">
        <f>IF('INPUT DATA'!M40="","",'INPUT DATA'!M40)</f>
        <v/>
      </c>
      <c r="H44" s="3" t="str">
        <f>IF('INPUT DATA'!N40="","",'INPUT DATA'!N40)</f>
        <v/>
      </c>
      <c r="J44" t="str">
        <v>M</v>
      </c>
    </row>
    <row r="45" ht="15.75" customHeight="1">
      <c r="B45">
        <v>31</v>
      </c>
      <c r="C45" t="str">
        <f>IF('INPUT DATA'!L41="","",'INPUT DATA'!L41)</f>
        <v/>
      </c>
      <c r="F45" t="str">
        <f>IF('INPUT DATA'!M41="","",'INPUT DATA'!M41)</f>
        <v/>
      </c>
      <c r="H45" s="3" t="str">
        <f>IF('INPUT DATA'!N41="","",'INPUT DATA'!N41)</f>
        <v/>
      </c>
      <c r="J45" t="str">
        <v>M</v>
      </c>
    </row>
    <row r="46" ht="15.75" customHeight="1">
      <c r="B46">
        <v>32</v>
      </c>
      <c r="C46" t="str">
        <f>IF('INPUT DATA'!L42="","",'INPUT DATA'!L42)</f>
        <v/>
      </c>
      <c r="F46" t="str">
        <f>IF('INPUT DATA'!M42="","",'INPUT DATA'!M42)</f>
        <v/>
      </c>
      <c r="H46" s="3" t="str">
        <f>IF('INPUT DATA'!N42="","",'INPUT DATA'!N42)</f>
        <v/>
      </c>
      <c r="J46" t="str">
        <v>M</v>
      </c>
    </row>
    <row r="47" ht="15.75" customHeight="1">
      <c r="B47">
        <v>33</v>
      </c>
      <c r="C47" t="str">
        <f>IF('INPUT DATA'!L43="","",'INPUT DATA'!L43)</f>
        <v/>
      </c>
      <c r="F47" t="str">
        <f>IF('INPUT DATA'!M43="","",'INPUT DATA'!M43)</f>
        <v/>
      </c>
      <c r="H47" s="3" t="str">
        <f>IF('INPUT DATA'!N43="","",'INPUT DATA'!N43)</f>
        <v/>
      </c>
      <c r="J47" t="str">
        <v>M</v>
      </c>
    </row>
    <row r="48" ht="15.75" customHeight="1">
      <c r="B48">
        <v>34</v>
      </c>
      <c r="C48" t="str">
        <f>IF('INPUT DATA'!L44="","",'INPUT DATA'!L44)</f>
        <v/>
      </c>
      <c r="F48" t="str">
        <f>IF('INPUT DATA'!M44="","",'INPUT DATA'!M44)</f>
        <v/>
      </c>
      <c r="H48" s="3" t="str">
        <f>IF('INPUT DATA'!N44="","",'INPUT DATA'!N44)</f>
        <v/>
      </c>
      <c r="J48" t="str">
        <v>M</v>
      </c>
    </row>
    <row r="49" ht="15.75" customHeight="1">
      <c r="B49">
        <v>35</v>
      </c>
      <c r="C49" t="str">
        <f>IF('INPUT DATA'!L45="","",'INPUT DATA'!L45)</f>
        <v/>
      </c>
      <c r="F49" t="str">
        <f>IF('INPUT DATA'!M45="","",'INPUT DATA'!M45)</f>
        <v/>
      </c>
      <c r="H49" s="3" t="str">
        <f>IF('INPUT DATA'!N45="","",'INPUT DATA'!N45)</f>
        <v/>
      </c>
      <c r="J49" t="str">
        <v>M</v>
      </c>
    </row>
    <row r="50" ht="15.75" customHeight="1">
      <c r="B50">
        <v>36</v>
      </c>
      <c r="C50" t="str">
        <f>IF('INPUT DATA'!L46="","",'INPUT DATA'!L46)</f>
        <v/>
      </c>
      <c r="F50" t="str">
        <f>IF('INPUT DATA'!M46="","",'INPUT DATA'!M46)</f>
        <v/>
      </c>
      <c r="H50" s="3" t="str">
        <f>IF('INPUT DATA'!N46="","",'INPUT DATA'!N46)</f>
        <v/>
      </c>
      <c r="J50" t="str">
        <v>M</v>
      </c>
    </row>
    <row r="51" ht="15.75" customHeight="1">
      <c r="B51">
        <v>37</v>
      </c>
      <c r="C51" t="str">
        <f>IF('INPUT DATA'!L47="","",'INPUT DATA'!L47)</f>
        <v/>
      </c>
      <c r="F51" t="str">
        <f>IF('INPUT DATA'!M47="","",'INPUT DATA'!M47)</f>
        <v/>
      </c>
      <c r="H51" s="3" t="str">
        <f>IF('INPUT DATA'!N47="","",'INPUT DATA'!N47)</f>
        <v/>
      </c>
      <c r="J51" t="str">
        <v>M</v>
      </c>
    </row>
    <row r="52" ht="15.75" customHeight="1">
      <c r="B52">
        <v>38</v>
      </c>
      <c r="C52" t="str">
        <f>IF('INPUT DATA'!L48="","",'INPUT DATA'!L48)</f>
        <v/>
      </c>
      <c r="F52" t="str">
        <f>IF('INPUT DATA'!M48="","",'INPUT DATA'!M48)</f>
        <v/>
      </c>
      <c r="H52" s="3" t="str">
        <f>IF('INPUT DATA'!N48="","",'INPUT DATA'!N48)</f>
        <v/>
      </c>
      <c r="J52" t="str">
        <v>M</v>
      </c>
    </row>
    <row r="53" ht="15.75" customHeight="1">
      <c r="B53">
        <v>39</v>
      </c>
      <c r="C53" t="str">
        <f>IF('INPUT DATA'!L49="","",'INPUT DATA'!L49)</f>
        <v/>
      </c>
      <c r="F53" t="str">
        <f>IF('INPUT DATA'!M49="","",'INPUT DATA'!M49)</f>
        <v/>
      </c>
      <c r="H53" s="3" t="str">
        <f>IF('INPUT DATA'!N49="","",'INPUT DATA'!N49)</f>
        <v/>
      </c>
      <c r="J53" t="str">
        <v>M</v>
      </c>
    </row>
    <row r="54" ht="15.75" customHeight="1">
      <c r="B54">
        <v>40</v>
      </c>
      <c r="C54" t="str">
        <f>IF('INPUT DATA'!L50="","",'INPUT DATA'!L50)</f>
        <v/>
      </c>
      <c r="F54" t="str">
        <f>IF('INPUT DATA'!M50="","",'INPUT DATA'!M50)</f>
        <v/>
      </c>
      <c r="H54" s="3" t="str">
        <f>IF('INPUT DATA'!N50="","",'INPUT DATA'!N50)</f>
        <v/>
      </c>
      <c r="J54" t="str">
        <v>M</v>
      </c>
    </row>
    <row r="55" ht="15.75" customHeight="1">
      <c r="B55">
        <v>41</v>
      </c>
      <c r="C55" t="str">
        <f>IF('INPUT DATA'!L51="","",'INPUT DATA'!L51)</f>
        <v/>
      </c>
      <c r="F55" t="str">
        <f>IF('INPUT DATA'!M51="","",'INPUT DATA'!M51)</f>
        <v/>
      </c>
      <c r="H55" s="3" t="str">
        <f>IF('INPUT DATA'!N51="","",'INPUT DATA'!N51)</f>
        <v/>
      </c>
      <c r="J55" t="str">
        <v>M</v>
      </c>
    </row>
    <row r="56" ht="15.75" customHeight="1">
      <c r="B56">
        <v>42</v>
      </c>
      <c r="C56" t="str">
        <f>IF('INPUT DATA'!L52="","",'INPUT DATA'!L52)</f>
        <v/>
      </c>
      <c r="F56" t="str">
        <f>IF('INPUT DATA'!M52="","",'INPUT DATA'!M52)</f>
        <v/>
      </c>
      <c r="H56" s="3" t="str">
        <f>IF('INPUT DATA'!N52="","",'INPUT DATA'!N52)</f>
        <v/>
      </c>
      <c r="J56" t="str">
        <v>M</v>
      </c>
    </row>
    <row r="57" ht="15.75" customHeight="1">
      <c r="B57">
        <v>43</v>
      </c>
      <c r="C57" t="str">
        <f>IF('INPUT DATA'!L53="","",'INPUT DATA'!L53)</f>
        <v/>
      </c>
      <c r="F57" t="str">
        <f>IF('INPUT DATA'!M53="","",'INPUT DATA'!M53)</f>
        <v/>
      </c>
      <c r="H57" s="3" t="str">
        <f>IF('INPUT DATA'!N53="","",'INPUT DATA'!N53)</f>
        <v/>
      </c>
      <c r="J57" t="str">
        <v>M</v>
      </c>
    </row>
    <row r="58" ht="15.75" customHeight="1">
      <c r="B58">
        <v>44</v>
      </c>
      <c r="C58" t="str">
        <f>IF('INPUT DATA'!L54="","",'INPUT DATA'!L54)</f>
        <v/>
      </c>
      <c r="F58" t="str">
        <f>IF('INPUT DATA'!M54="","",'INPUT DATA'!M54)</f>
        <v/>
      </c>
      <c r="H58" s="3" t="str">
        <f>IF('INPUT DATA'!N54="","",'INPUT DATA'!N54)</f>
        <v/>
      </c>
      <c r="J58" t="str">
        <v>M</v>
      </c>
    </row>
    <row r="59" ht="15.75" customHeight="1">
      <c r="B59">
        <v>45</v>
      </c>
      <c r="C59" t="str">
        <f>IF('INPUT DATA'!L55="","",'INPUT DATA'!L55)</f>
        <v/>
      </c>
      <c r="F59" t="str">
        <f>IF('INPUT DATA'!M55="","",'INPUT DATA'!M55)</f>
        <v/>
      </c>
      <c r="H59" s="3" t="str">
        <f>IF('INPUT DATA'!N55="","",'INPUT DATA'!N55)</f>
        <v/>
      </c>
      <c r="J59" t="str">
        <v>M</v>
      </c>
    </row>
    <row r="60" ht="15.75" customHeight="1">
      <c r="B60">
        <v>46</v>
      </c>
      <c r="C60" t="str">
        <f>IF('INPUT DATA'!L56="","",'INPUT DATA'!L56)</f>
        <v/>
      </c>
      <c r="F60" t="str">
        <f>IF('INPUT DATA'!M56="","",'INPUT DATA'!M56)</f>
        <v/>
      </c>
      <c r="H60" s="3" t="str">
        <f>IF('INPUT DATA'!N56="","",'INPUT DATA'!N56)</f>
        <v/>
      </c>
      <c r="J60" t="str">
        <v>M</v>
      </c>
    </row>
    <row r="61" ht="15.75" customHeight="1">
      <c r="B61">
        <v>47</v>
      </c>
      <c r="C61" t="str">
        <f>IF('INPUT DATA'!L57="","",'INPUT DATA'!L57)</f>
        <v/>
      </c>
      <c r="F61" t="str">
        <f>IF('INPUT DATA'!M57="","",'INPUT DATA'!M57)</f>
        <v/>
      </c>
      <c r="H61" s="3" t="str">
        <f>IF('INPUT DATA'!N57="","",'INPUT DATA'!N57)</f>
        <v/>
      </c>
      <c r="J61" t="str">
        <v>M</v>
      </c>
    </row>
    <row r="62" ht="15.75" customHeight="1">
      <c r="B62">
        <v>48</v>
      </c>
      <c r="C62" t="str">
        <f>IF('INPUT DATA'!L58="","",'INPUT DATA'!L58)</f>
        <v/>
      </c>
      <c r="F62" t="str">
        <f>IF('INPUT DATA'!M58="","",'INPUT DATA'!M58)</f>
        <v/>
      </c>
      <c r="H62" s="3" t="str">
        <f>IF('INPUT DATA'!N58="","",'INPUT DATA'!N58)</f>
        <v/>
      </c>
      <c r="J62" t="str">
        <v>M</v>
      </c>
    </row>
    <row r="63" ht="15.75" customHeight="1">
      <c r="B63">
        <v>49</v>
      </c>
      <c r="C63" t="str">
        <f>IF('INPUT DATA'!L59="","",'INPUT DATA'!L59)</f>
        <v/>
      </c>
      <c r="F63" t="str">
        <f>IF('INPUT DATA'!M59="","",'INPUT DATA'!M59)</f>
        <v/>
      </c>
      <c r="H63" s="3" t="str">
        <f>IF('INPUT DATA'!N59="","",'INPUT DATA'!N59)</f>
        <v/>
      </c>
      <c r="J63" t="str">
        <v>M</v>
      </c>
    </row>
    <row r="64" ht="15.75" customHeight="1">
      <c r="B64">
        <v>50</v>
      </c>
      <c r="C64" t="str">
        <f>IF('INPUT DATA'!L60="","",'INPUT DATA'!L60)</f>
        <v/>
      </c>
      <c r="F64" t="str">
        <f>IF('INPUT DATA'!M60="","",'INPUT DATA'!M60)</f>
        <v/>
      </c>
      <c r="H64" s="3" t="str">
        <f>IF('INPUT DATA'!N60="","",'INPUT DATA'!N60)</f>
        <v/>
      </c>
      <c r="J64" t="str">
        <v>M</v>
      </c>
    </row>
    <row r="65" ht="15.75" customHeight="1">
      <c r="B65" t="str">
        <v>FEMALE</v>
      </c>
    </row>
    <row r="66" ht="15.75" customHeight="1">
      <c r="B66">
        <v>1</v>
      </c>
      <c r="C66" t="str">
        <f>IF('INPUT DATA'!Q11="","",'INPUT DATA'!Q11)</f>
        <v/>
      </c>
      <c r="F66" t="str">
        <f>IF('INPUT DATA'!R11="","",'INPUT DATA'!R11)</f>
        <v/>
      </c>
      <c r="H66" s="3" t="str">
        <f>IF('INPUT DATA'!S11="","",'INPUT DATA'!S11)</f>
        <v/>
      </c>
      <c r="I66">
        <v>6</v>
      </c>
      <c r="J66" t="str">
        <v>F</v>
      </c>
      <c r="K66" t="str">
        <v>A</v>
      </c>
    </row>
    <row r="67" ht="15.75" customHeight="1">
      <c r="B67">
        <v>2</v>
      </c>
      <c r="C67" t="str">
        <f>IF('INPUT DATA'!Q12="","",'INPUT DATA'!Q12)</f>
        <v/>
      </c>
      <c r="F67" t="str">
        <f>IF('INPUT DATA'!R12="","",'INPUT DATA'!R12)</f>
        <v/>
      </c>
      <c r="H67" s="3" t="str">
        <f>IF('INPUT DATA'!S12="","",'INPUT DATA'!S12)</f>
        <v/>
      </c>
      <c r="I67">
        <v>6</v>
      </c>
      <c r="J67" t="str">
        <v>F</v>
      </c>
    </row>
    <row r="68" ht="15.75" customHeight="1">
      <c r="B68">
        <v>3</v>
      </c>
      <c r="C68" t="str">
        <f>IF('INPUT DATA'!Q13="","",'INPUT DATA'!Q13)</f>
        <v/>
      </c>
      <c r="F68" t="str">
        <f>IF('INPUT DATA'!R13="","",'INPUT DATA'!R13)</f>
        <v/>
      </c>
      <c r="H68" s="3" t="str">
        <f>IF('INPUT DATA'!S13="","",'INPUT DATA'!S13)</f>
        <v/>
      </c>
      <c r="I68">
        <v>6</v>
      </c>
      <c r="J68" t="str">
        <v>F</v>
      </c>
    </row>
    <row r="69" ht="15.75" customHeight="1">
      <c r="B69">
        <v>4</v>
      </c>
      <c r="C69" t="str">
        <f>IF('INPUT DATA'!Q14="","",'INPUT DATA'!Q14)</f>
        <v/>
      </c>
      <c r="F69" t="str">
        <f>IF('INPUT DATA'!R14="","",'INPUT DATA'!R14)</f>
        <v/>
      </c>
      <c r="H69" s="3" t="str">
        <f>IF('INPUT DATA'!S14="","",'INPUT DATA'!S14)</f>
        <v/>
      </c>
      <c r="J69" t="str">
        <v>F</v>
      </c>
    </row>
    <row r="70" ht="15.75" customHeight="1">
      <c r="B70">
        <v>5</v>
      </c>
      <c r="C70" t="str">
        <f>IF('INPUT DATA'!Q15="","",'INPUT DATA'!Q15)</f>
        <v/>
      </c>
      <c r="F70" t="str">
        <f>IF('INPUT DATA'!R15="","",'INPUT DATA'!R15)</f>
        <v/>
      </c>
      <c r="H70" s="3" t="str">
        <f>IF('INPUT DATA'!S15="","",'INPUT DATA'!S15)</f>
        <v/>
      </c>
      <c r="J70" t="str">
        <v>F</v>
      </c>
    </row>
    <row r="71" ht="15.75" customHeight="1">
      <c r="B71">
        <v>6</v>
      </c>
      <c r="C71" t="str">
        <f>IF('INPUT DATA'!Q16="","",'INPUT DATA'!Q16)</f>
        <v/>
      </c>
      <c r="F71" t="str">
        <f>IF('INPUT DATA'!R16="","",'INPUT DATA'!R16)</f>
        <v/>
      </c>
      <c r="H71" s="3" t="str">
        <f>IF('INPUT DATA'!S16="","",'INPUT DATA'!S16)</f>
        <v/>
      </c>
      <c r="J71" t="str">
        <v>F</v>
      </c>
    </row>
    <row r="72" ht="15.75" customHeight="1">
      <c r="B72">
        <v>7</v>
      </c>
      <c r="C72" t="str">
        <f>IF('INPUT DATA'!Q17="","",'INPUT DATA'!Q17)</f>
        <v/>
      </c>
      <c r="F72" t="str">
        <f>IF('INPUT DATA'!R17="","",'INPUT DATA'!R17)</f>
        <v/>
      </c>
      <c r="H72" s="3" t="str">
        <f>IF('INPUT DATA'!S17="","",'INPUT DATA'!S17)</f>
        <v/>
      </c>
      <c r="J72" t="str">
        <v>F</v>
      </c>
    </row>
    <row r="73" ht="15.75" customHeight="1">
      <c r="B73">
        <v>8</v>
      </c>
      <c r="C73" t="str">
        <f>IF('INPUT DATA'!Q18="","",'INPUT DATA'!Q18)</f>
        <v/>
      </c>
      <c r="F73" t="str">
        <f>IF('INPUT DATA'!R18="","",'INPUT DATA'!R18)</f>
        <v/>
      </c>
      <c r="H73" s="3" t="str">
        <f>IF('INPUT DATA'!S18="","",'INPUT DATA'!S18)</f>
        <v/>
      </c>
      <c r="J73" t="str">
        <v>F</v>
      </c>
    </row>
    <row r="74" ht="15.75" customHeight="1">
      <c r="B74">
        <v>9</v>
      </c>
      <c r="C74" t="str">
        <f>IF('INPUT DATA'!Q19="","",'INPUT DATA'!Q19)</f>
        <v/>
      </c>
      <c r="F74" t="str">
        <f>IF('INPUT DATA'!R19="","",'INPUT DATA'!R19)</f>
        <v/>
      </c>
      <c r="H74" s="3" t="str">
        <f>IF('INPUT DATA'!S19="","",'INPUT DATA'!S19)</f>
        <v/>
      </c>
      <c r="J74" t="str">
        <v>F</v>
      </c>
    </row>
    <row r="75" ht="15.75" customHeight="1">
      <c r="B75">
        <v>10</v>
      </c>
      <c r="C75" t="str">
        <f>IF('INPUT DATA'!Q20="","",'INPUT DATA'!Q20)</f>
        <v/>
      </c>
      <c r="F75" t="str">
        <f>IF('INPUT DATA'!R20="","",'INPUT DATA'!R20)</f>
        <v/>
      </c>
      <c r="H75" s="3" t="str">
        <f>IF('INPUT DATA'!S20="","",'INPUT DATA'!S20)</f>
        <v/>
      </c>
      <c r="J75" t="str">
        <v>F</v>
      </c>
    </row>
    <row r="76" ht="15.75" customHeight="1">
      <c r="B76">
        <v>11</v>
      </c>
      <c r="C76" t="str">
        <f>IF('INPUT DATA'!Q21="","",'INPUT DATA'!Q21)</f>
        <v/>
      </c>
      <c r="F76" t="str">
        <f>IF('INPUT DATA'!R21="","",'INPUT DATA'!R21)</f>
        <v/>
      </c>
      <c r="H76" s="3" t="str">
        <f>IF('INPUT DATA'!S21="","",'INPUT DATA'!S21)</f>
        <v/>
      </c>
      <c r="J76" t="str">
        <v>F</v>
      </c>
    </row>
    <row r="77" ht="15.75" customHeight="1">
      <c r="B77">
        <v>12</v>
      </c>
      <c r="C77" t="str">
        <f>IF('INPUT DATA'!Q22="","",'INPUT DATA'!Q22)</f>
        <v/>
      </c>
      <c r="F77" t="str">
        <f>IF('INPUT DATA'!R22="","",'INPUT DATA'!R22)</f>
        <v/>
      </c>
      <c r="H77" s="3" t="str">
        <f>IF('INPUT DATA'!S22="","",'INPUT DATA'!S22)</f>
        <v/>
      </c>
      <c r="J77" t="str">
        <v>F</v>
      </c>
    </row>
    <row r="78" ht="15.75" customHeight="1">
      <c r="B78">
        <v>13</v>
      </c>
      <c r="C78" t="str">
        <f>IF('INPUT DATA'!Q23="","",'INPUT DATA'!Q23)</f>
        <v/>
      </c>
      <c r="F78" t="str">
        <f>IF('INPUT DATA'!R23="","",'INPUT DATA'!R23)</f>
        <v/>
      </c>
      <c r="H78" s="3" t="str">
        <f>IF('INPUT DATA'!S23="","",'INPUT DATA'!S23)</f>
        <v/>
      </c>
      <c r="J78" t="str">
        <v>F</v>
      </c>
    </row>
    <row r="79" ht="15.75" customHeight="1">
      <c r="B79">
        <v>14</v>
      </c>
      <c r="C79" t="str">
        <f>IF('INPUT DATA'!Q24="","",'INPUT DATA'!Q24)</f>
        <v/>
      </c>
      <c r="F79" t="str">
        <f>IF('INPUT DATA'!R24="","",'INPUT DATA'!R24)</f>
        <v/>
      </c>
      <c r="H79" s="3" t="str">
        <f>IF('INPUT DATA'!S24="","",'INPUT DATA'!S24)</f>
        <v/>
      </c>
      <c r="J79" t="str">
        <v>F</v>
      </c>
    </row>
    <row r="80" ht="15.75" customHeight="1">
      <c r="B80">
        <v>15</v>
      </c>
      <c r="C80" t="str">
        <f>IF('INPUT DATA'!Q25="","",'INPUT DATA'!Q25)</f>
        <v/>
      </c>
      <c r="F80" t="str">
        <f>IF('INPUT DATA'!R25="","",'INPUT DATA'!R25)</f>
        <v/>
      </c>
      <c r="H80" s="3" t="str">
        <f>IF('INPUT DATA'!S25="","",'INPUT DATA'!S25)</f>
        <v/>
      </c>
      <c r="J80" t="str">
        <v>F</v>
      </c>
    </row>
    <row r="81" ht="15.75" customHeight="1">
      <c r="B81">
        <v>16</v>
      </c>
      <c r="C81" t="str">
        <f>IF('INPUT DATA'!Q26="","",'INPUT DATA'!Q26)</f>
        <v/>
      </c>
      <c r="F81" t="str">
        <f>IF('INPUT DATA'!R26="","",'INPUT DATA'!R26)</f>
        <v/>
      </c>
      <c r="H81" s="3" t="str">
        <f>IF('INPUT DATA'!S26="","",'INPUT DATA'!S26)</f>
        <v/>
      </c>
      <c r="J81" t="str">
        <v>F</v>
      </c>
    </row>
    <row r="82" ht="15.75" customHeight="1">
      <c r="B82">
        <v>17</v>
      </c>
      <c r="C82" t="str">
        <f>IF('INPUT DATA'!Q27="","",'INPUT DATA'!Q27)</f>
        <v/>
      </c>
      <c r="F82" t="str">
        <f>IF('INPUT DATA'!R27="","",'INPUT DATA'!R27)</f>
        <v/>
      </c>
      <c r="H82" s="3" t="str">
        <f>IF('INPUT DATA'!S27="","",'INPUT DATA'!S27)</f>
        <v/>
      </c>
      <c r="J82" t="str">
        <v>F</v>
      </c>
    </row>
    <row r="83" ht="15.75" customHeight="1">
      <c r="B83">
        <v>18</v>
      </c>
      <c r="C83" t="str">
        <f>IF('INPUT DATA'!Q28="","",'INPUT DATA'!Q28)</f>
        <v/>
      </c>
      <c r="F83" t="str">
        <f>IF('INPUT DATA'!R28="","",'INPUT DATA'!R28)</f>
        <v/>
      </c>
      <c r="H83" s="3" t="str">
        <f>IF('INPUT DATA'!S28="","",'INPUT DATA'!S28)</f>
        <v/>
      </c>
      <c r="J83" t="str">
        <v>F</v>
      </c>
    </row>
    <row r="84" ht="15.75" customHeight="1">
      <c r="B84">
        <v>19</v>
      </c>
      <c r="C84" t="str">
        <f>IF('INPUT DATA'!Q29="","",'INPUT DATA'!Q29)</f>
        <v/>
      </c>
      <c r="F84" t="str">
        <f>IF('INPUT DATA'!R29="","",'INPUT DATA'!R29)</f>
        <v/>
      </c>
      <c r="H84" s="3" t="str">
        <f>IF('INPUT DATA'!S29="","",'INPUT DATA'!S29)</f>
        <v/>
      </c>
      <c r="J84" t="str">
        <v>F</v>
      </c>
    </row>
    <row r="85" ht="15.75" customHeight="1">
      <c r="B85">
        <v>20</v>
      </c>
      <c r="C85" t="str">
        <f>IF('INPUT DATA'!Q30="","",'INPUT DATA'!Q30)</f>
        <v/>
      </c>
      <c r="F85" t="str">
        <f>IF('INPUT DATA'!R30="","",'INPUT DATA'!R30)</f>
        <v/>
      </c>
      <c r="H85" s="3" t="str">
        <f>IF('INPUT DATA'!S30="","",'INPUT DATA'!S30)</f>
        <v/>
      </c>
      <c r="J85" t="str">
        <v>F</v>
      </c>
    </row>
    <row r="86" ht="15.75" customHeight="1">
      <c r="B86">
        <v>21</v>
      </c>
      <c r="C86" t="str">
        <f>IF('INPUT DATA'!Q31="","",'INPUT DATA'!Q31)</f>
        <v/>
      </c>
      <c r="F86" t="str">
        <f>IF('INPUT DATA'!R31="","",'INPUT DATA'!R31)</f>
        <v/>
      </c>
      <c r="H86" s="3" t="str">
        <f>IF('INPUT DATA'!S31="","",'INPUT DATA'!S31)</f>
        <v/>
      </c>
      <c r="J86" t="str">
        <v>F</v>
      </c>
    </row>
    <row r="87" ht="15.75" customHeight="1">
      <c r="B87">
        <v>22</v>
      </c>
      <c r="C87" t="str">
        <f>IF('INPUT DATA'!Q32="","",'INPUT DATA'!Q32)</f>
        <v/>
      </c>
      <c r="F87" t="str">
        <f>IF('INPUT DATA'!R32="","",'INPUT DATA'!R32)</f>
        <v/>
      </c>
      <c r="H87" s="3" t="str">
        <f>IF('INPUT DATA'!S32="","",'INPUT DATA'!S32)</f>
        <v/>
      </c>
      <c r="J87" t="str">
        <v>F</v>
      </c>
    </row>
    <row r="88" ht="15.75" customHeight="1">
      <c r="B88">
        <v>23</v>
      </c>
      <c r="C88" t="str">
        <f>IF('INPUT DATA'!Q33="","",'INPUT DATA'!Q33)</f>
        <v/>
      </c>
      <c r="F88" t="str">
        <f>IF('INPUT DATA'!R33="","",'INPUT DATA'!R33)</f>
        <v/>
      </c>
      <c r="H88" s="3" t="str">
        <f>IF('INPUT DATA'!S33="","",'INPUT DATA'!S33)</f>
        <v/>
      </c>
      <c r="J88" t="str">
        <v>F</v>
      </c>
    </row>
    <row r="89" ht="15.75" customHeight="1">
      <c r="B89">
        <v>24</v>
      </c>
      <c r="C89" t="str">
        <f>IF('INPUT DATA'!Q34="","",'INPUT DATA'!Q34)</f>
        <v/>
      </c>
      <c r="F89" t="str">
        <f>IF('INPUT DATA'!R34="","",'INPUT DATA'!R34)</f>
        <v/>
      </c>
      <c r="H89" s="3" t="str">
        <f>IF('INPUT DATA'!S34="","",'INPUT DATA'!S34)</f>
        <v/>
      </c>
      <c r="J89" t="str">
        <v>F</v>
      </c>
    </row>
    <row r="90" ht="15.75" customHeight="1">
      <c r="B90">
        <v>25</v>
      </c>
      <c r="C90" t="str">
        <f>IF('INPUT DATA'!Q35="","",'INPUT DATA'!Q35)</f>
        <v/>
      </c>
      <c r="F90" t="str">
        <f>IF('INPUT DATA'!R35="","",'INPUT DATA'!R35)</f>
        <v/>
      </c>
      <c r="H90" s="3" t="str">
        <f>IF('INPUT DATA'!S35="","",'INPUT DATA'!S35)</f>
        <v/>
      </c>
      <c r="J90" t="str">
        <v>F</v>
      </c>
    </row>
    <row r="91" ht="15.75" customHeight="1">
      <c r="B91">
        <v>26</v>
      </c>
      <c r="C91" t="str">
        <f>IF('INPUT DATA'!Q36="","",'INPUT DATA'!Q36)</f>
        <v/>
      </c>
      <c r="F91" t="str">
        <f>IF('INPUT DATA'!R36="","",'INPUT DATA'!R36)</f>
        <v/>
      </c>
      <c r="H91" s="3" t="str">
        <f>IF('INPUT DATA'!S36="","",'INPUT DATA'!S36)</f>
        <v/>
      </c>
      <c r="J91" t="str">
        <v>F</v>
      </c>
    </row>
    <row r="92" ht="15.75" customHeight="1">
      <c r="B92">
        <v>27</v>
      </c>
      <c r="C92" t="str">
        <f>IF('INPUT DATA'!Q37="","",'INPUT DATA'!Q37)</f>
        <v/>
      </c>
      <c r="F92" t="str">
        <f>IF('INPUT DATA'!R37="","",'INPUT DATA'!R37)</f>
        <v/>
      </c>
      <c r="H92" s="3" t="str">
        <f>IF('INPUT DATA'!S37="","",'INPUT DATA'!S37)</f>
        <v/>
      </c>
      <c r="J92" t="str">
        <v>F</v>
      </c>
    </row>
    <row r="93" ht="15.75" customHeight="1">
      <c r="B93">
        <v>28</v>
      </c>
      <c r="C93" t="str">
        <f>IF('INPUT DATA'!Q38="","",'INPUT DATA'!Q38)</f>
        <v/>
      </c>
      <c r="F93" t="str">
        <f>IF('INPUT DATA'!R38="","",'INPUT DATA'!R38)</f>
        <v/>
      </c>
      <c r="H93" s="3" t="str">
        <f>IF('INPUT DATA'!S38="","",'INPUT DATA'!S38)</f>
        <v/>
      </c>
      <c r="J93" t="str">
        <v>F</v>
      </c>
    </row>
    <row r="94" ht="15.75" customHeight="1">
      <c r="B94">
        <v>29</v>
      </c>
      <c r="C94" t="str">
        <f>IF('INPUT DATA'!Q39="","",'INPUT DATA'!Q39)</f>
        <v/>
      </c>
      <c r="F94" t="str">
        <f>IF('INPUT DATA'!R39="","",'INPUT DATA'!R39)</f>
        <v/>
      </c>
      <c r="H94" s="3" t="str">
        <f>IF('INPUT DATA'!S39="","",'INPUT DATA'!S39)</f>
        <v/>
      </c>
      <c r="J94" t="str">
        <v>F</v>
      </c>
    </row>
    <row r="95" ht="15.75" customHeight="1">
      <c r="B95">
        <v>30</v>
      </c>
      <c r="C95" t="str">
        <f>IF('INPUT DATA'!Q40="","",'INPUT DATA'!Q40)</f>
        <v/>
      </c>
      <c r="F95" t="str">
        <f>IF('INPUT DATA'!R40="","",'INPUT DATA'!R40)</f>
        <v/>
      </c>
      <c r="H95" s="3" t="str">
        <f>IF('INPUT DATA'!S40="","",'INPUT DATA'!S40)</f>
        <v/>
      </c>
      <c r="J95" t="str">
        <v>F</v>
      </c>
    </row>
    <row r="96" ht="15.75" customHeight="1">
      <c r="B96">
        <v>31</v>
      </c>
      <c r="C96" t="str">
        <f>IF('INPUT DATA'!Q41="","",'INPUT DATA'!Q41)</f>
        <v/>
      </c>
      <c r="F96" t="str">
        <f>IF('INPUT DATA'!R41="","",'INPUT DATA'!R41)</f>
        <v/>
      </c>
      <c r="H96" s="3" t="str">
        <f>IF('INPUT DATA'!S41="","",'INPUT DATA'!S41)</f>
        <v/>
      </c>
      <c r="J96" t="str">
        <v>F</v>
      </c>
    </row>
    <row r="97" ht="15.75" customHeight="1">
      <c r="B97">
        <v>32</v>
      </c>
      <c r="C97" t="str">
        <f>IF('INPUT DATA'!Q42="","",'INPUT DATA'!Q42)</f>
        <v/>
      </c>
      <c r="F97" t="str">
        <f>IF('INPUT DATA'!R42="","",'INPUT DATA'!R42)</f>
        <v/>
      </c>
      <c r="H97" s="3" t="str">
        <f>IF('INPUT DATA'!S42="","",'INPUT DATA'!S42)</f>
        <v/>
      </c>
      <c r="J97" t="str">
        <v>F</v>
      </c>
    </row>
    <row r="98" ht="15.75" customHeight="1">
      <c r="B98">
        <v>33</v>
      </c>
      <c r="C98" t="str">
        <f>IF('INPUT DATA'!Q43="","",'INPUT DATA'!Q43)</f>
        <v/>
      </c>
      <c r="F98" t="str">
        <f>IF('INPUT DATA'!R43="","",'INPUT DATA'!R43)</f>
        <v/>
      </c>
      <c r="H98" s="3" t="str">
        <f>IF('INPUT DATA'!S43="","",'INPUT DATA'!S43)</f>
        <v/>
      </c>
      <c r="J98" t="str">
        <v>F</v>
      </c>
    </row>
    <row r="99" ht="15.75" customHeight="1">
      <c r="B99">
        <v>34</v>
      </c>
      <c r="C99" t="str">
        <f>IF('INPUT DATA'!Q44="","",'INPUT DATA'!Q44)</f>
        <v/>
      </c>
      <c r="F99" t="str">
        <f>IF('INPUT DATA'!R44="","",'INPUT DATA'!R44)</f>
        <v/>
      </c>
      <c r="H99" s="3" t="str">
        <f>IF('INPUT DATA'!S44="","",'INPUT DATA'!S44)</f>
        <v/>
      </c>
      <c r="J99" t="str">
        <v>F</v>
      </c>
    </row>
    <row r="100" ht="15.75" customHeight="1">
      <c r="B100">
        <v>35</v>
      </c>
      <c r="C100" t="str">
        <f>IF('INPUT DATA'!Q45="","",'INPUT DATA'!Q45)</f>
        <v/>
      </c>
      <c r="F100" t="str">
        <f>IF('INPUT DATA'!R45="","",'INPUT DATA'!R45)</f>
        <v/>
      </c>
      <c r="H100" s="3" t="str">
        <f>IF('INPUT DATA'!S45="","",'INPUT DATA'!S45)</f>
        <v/>
      </c>
      <c r="J100" t="str">
        <v>F</v>
      </c>
    </row>
    <row r="101" ht="15.75" customHeight="1">
      <c r="B101">
        <v>36</v>
      </c>
      <c r="C101" t="str">
        <f>IF('INPUT DATA'!Q46="","",'INPUT DATA'!Q46)</f>
        <v/>
      </c>
      <c r="F101" t="str">
        <f>IF('INPUT DATA'!R46="","",'INPUT DATA'!R46)</f>
        <v/>
      </c>
      <c r="H101" s="3" t="str">
        <f>IF('INPUT DATA'!S46="","",'INPUT DATA'!S46)</f>
        <v/>
      </c>
      <c r="J101" t="str">
        <v>F</v>
      </c>
    </row>
    <row r="102" ht="15.75" customHeight="1">
      <c r="B102">
        <v>37</v>
      </c>
      <c r="C102" t="str">
        <f>IF('INPUT DATA'!Q47="","",'INPUT DATA'!Q47)</f>
        <v/>
      </c>
      <c r="F102" t="str">
        <f>IF('INPUT DATA'!R47="","",'INPUT DATA'!R47)</f>
        <v/>
      </c>
      <c r="H102" s="3" t="str">
        <f>IF('INPUT DATA'!S47="","",'INPUT DATA'!S47)</f>
        <v/>
      </c>
      <c r="J102" t="str">
        <v>F</v>
      </c>
    </row>
    <row r="103" ht="15.75" customHeight="1">
      <c r="B103">
        <v>38</v>
      </c>
      <c r="C103" t="str">
        <f>IF('INPUT DATA'!Q48="","",'INPUT DATA'!Q48)</f>
        <v/>
      </c>
      <c r="F103" t="str">
        <f>IF('INPUT DATA'!R48="","",'INPUT DATA'!R48)</f>
        <v/>
      </c>
      <c r="H103" s="3" t="str">
        <f>IF('INPUT DATA'!S48="","",'INPUT DATA'!S48)</f>
        <v/>
      </c>
      <c r="J103" t="str">
        <v>F</v>
      </c>
    </row>
    <row r="104" ht="15.75" customHeight="1">
      <c r="B104">
        <v>39</v>
      </c>
      <c r="C104" t="str">
        <f>IF('INPUT DATA'!Q49="","",'INPUT DATA'!Q49)</f>
        <v/>
      </c>
      <c r="F104" t="str">
        <f>IF('INPUT DATA'!R49="","",'INPUT DATA'!R49)</f>
        <v/>
      </c>
      <c r="H104" s="3" t="str">
        <f>IF('INPUT DATA'!S49="","",'INPUT DATA'!S49)</f>
        <v/>
      </c>
      <c r="J104" t="str">
        <v>F</v>
      </c>
    </row>
    <row r="105" ht="15.75" customHeight="1">
      <c r="B105">
        <v>40</v>
      </c>
      <c r="C105" t="str">
        <f>IF('INPUT DATA'!Q50="","",'INPUT DATA'!Q50)</f>
        <v/>
      </c>
      <c r="F105" t="str">
        <f>IF('INPUT DATA'!R50="","",'INPUT DATA'!R50)</f>
        <v/>
      </c>
      <c r="H105" s="3" t="str">
        <f>IF('INPUT DATA'!S50="","",'INPUT DATA'!S50)</f>
        <v/>
      </c>
      <c r="J105" t="str">
        <v>F</v>
      </c>
    </row>
    <row r="106" ht="15.75" customHeight="1">
      <c r="B106">
        <v>41</v>
      </c>
      <c r="C106" t="str">
        <f>IF('INPUT DATA'!Q51="","",'INPUT DATA'!Q51)</f>
        <v/>
      </c>
      <c r="F106" t="str">
        <f>IF('INPUT DATA'!R51="","",'INPUT DATA'!R51)</f>
        <v/>
      </c>
      <c r="H106" s="3" t="str">
        <f>IF('INPUT DATA'!S51="","",'INPUT DATA'!S51)</f>
        <v/>
      </c>
      <c r="J106" t="str">
        <v>F</v>
      </c>
    </row>
    <row r="107" ht="15.75" customHeight="1">
      <c r="B107">
        <v>42</v>
      </c>
      <c r="C107" t="str">
        <f>IF('INPUT DATA'!Q52="","",'INPUT DATA'!Q52)</f>
        <v/>
      </c>
      <c r="F107" t="str">
        <f>IF('INPUT DATA'!R52="","",'INPUT DATA'!R52)</f>
        <v/>
      </c>
      <c r="H107" s="3" t="str">
        <f>IF('INPUT DATA'!S52="","",'INPUT DATA'!S52)</f>
        <v/>
      </c>
      <c r="J107" t="str">
        <v>F</v>
      </c>
    </row>
    <row r="108" ht="15.75" customHeight="1">
      <c r="B108">
        <v>43</v>
      </c>
      <c r="C108" t="str">
        <f>IF('INPUT DATA'!Q53="","",'INPUT DATA'!Q53)</f>
        <v/>
      </c>
      <c r="F108" t="str">
        <f>IF('INPUT DATA'!R53="","",'INPUT DATA'!R53)</f>
        <v/>
      </c>
      <c r="H108" s="3" t="str">
        <f>IF('INPUT DATA'!S53="","",'INPUT DATA'!S53)</f>
        <v/>
      </c>
      <c r="J108" t="str">
        <v>F</v>
      </c>
    </row>
    <row r="109" ht="15.75" customHeight="1">
      <c r="B109">
        <v>44</v>
      </c>
      <c r="C109" t="str">
        <f>IF('INPUT DATA'!Q54="","",'INPUT DATA'!Q54)</f>
        <v/>
      </c>
      <c r="F109" t="str">
        <f>IF('INPUT DATA'!R54="","",'INPUT DATA'!R54)</f>
        <v/>
      </c>
      <c r="H109" s="3" t="str">
        <f>IF('INPUT DATA'!S54="","",'INPUT DATA'!S54)</f>
        <v/>
      </c>
      <c r="J109" t="str">
        <v>F</v>
      </c>
    </row>
    <row r="110" ht="15.75" customHeight="1">
      <c r="B110">
        <v>45</v>
      </c>
      <c r="C110" t="str">
        <f>IF('INPUT DATA'!Q55="","",'INPUT DATA'!Q55)</f>
        <v/>
      </c>
      <c r="F110" t="str">
        <f>IF('INPUT DATA'!R55="","",'INPUT DATA'!R55)</f>
        <v/>
      </c>
      <c r="H110" s="3" t="str">
        <f>IF('INPUT DATA'!S55="","",'INPUT DATA'!S55)</f>
        <v/>
      </c>
      <c r="J110" t="str">
        <v>F</v>
      </c>
    </row>
    <row r="111" ht="15.75" customHeight="1">
      <c r="B111">
        <v>46</v>
      </c>
      <c r="C111" t="str">
        <f>IF('INPUT DATA'!Q56="","",'INPUT DATA'!Q56)</f>
        <v/>
      </c>
      <c r="F111" t="str">
        <f>IF('INPUT DATA'!R56="","",'INPUT DATA'!R56)</f>
        <v/>
      </c>
      <c r="H111" s="3" t="str">
        <f>IF('INPUT DATA'!S56="","",'INPUT DATA'!S56)</f>
        <v/>
      </c>
      <c r="J111" t="str">
        <v>F</v>
      </c>
    </row>
    <row r="112" ht="15.75" customHeight="1">
      <c r="B112">
        <v>47</v>
      </c>
      <c r="C112" t="str">
        <f>IF('INPUT DATA'!Q57="","",'INPUT DATA'!Q57)</f>
        <v/>
      </c>
      <c r="F112" t="str">
        <f>IF('INPUT DATA'!R57="","",'INPUT DATA'!R57)</f>
        <v/>
      </c>
      <c r="H112" s="3" t="str">
        <f>IF('INPUT DATA'!S57="","",'INPUT DATA'!S57)</f>
        <v/>
      </c>
      <c r="J112" t="str">
        <v>F</v>
      </c>
    </row>
    <row r="113" ht="15.75" customHeight="1">
      <c r="B113">
        <v>48</v>
      </c>
      <c r="C113" t="str">
        <f>IF('INPUT DATA'!Q58="","",'INPUT DATA'!Q58)</f>
        <v/>
      </c>
      <c r="F113" t="str">
        <f>IF('INPUT DATA'!R58="","",'INPUT DATA'!R58)</f>
        <v/>
      </c>
      <c r="H113" s="3" t="str">
        <f>IF('INPUT DATA'!S58="","",'INPUT DATA'!S58)</f>
        <v/>
      </c>
      <c r="J113" t="str">
        <v>F</v>
      </c>
    </row>
    <row r="114" ht="15.75" customHeight="1">
      <c r="B114">
        <v>49</v>
      </c>
      <c r="C114" t="str">
        <f>IF('INPUT DATA'!Q59="","",'INPUT DATA'!Q59)</f>
        <v/>
      </c>
      <c r="F114" t="str">
        <f>IF('INPUT DATA'!R59="","",'INPUT DATA'!R59)</f>
        <v/>
      </c>
      <c r="H114" s="3" t="str">
        <f>IF('INPUT DATA'!S59="","",'INPUT DATA'!S59)</f>
        <v/>
      </c>
      <c r="J114" t="str">
        <v>F</v>
      </c>
    </row>
    <row r="115" ht="15.75" customHeight="1">
      <c r="B115">
        <v>50</v>
      </c>
      <c r="C115" t="str">
        <f>IF('INPUT DATA'!Q60="","",'INPUT DATA'!Q60)</f>
        <v/>
      </c>
      <c r="F115" t="str">
        <f>IF('INPUT DATA'!R60="","",'INPUT DATA'!R60)</f>
        <v/>
      </c>
      <c r="H115" s="3" t="str">
        <f>IF('INPUT DATA'!S60="","",'INPUT DATA'!S60)</f>
        <v/>
      </c>
      <c r="J115" t="str">
        <v>F</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sheetData>
  <mergeCells count="295">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W12:CD12"/>
    <mergeCell ref="CH12:CO12"/>
    <mergeCell ref="BC13:BD13"/>
    <mergeCell ref="BE13:BF13"/>
    <mergeCell ref="BG13:BH13"/>
    <mergeCell ref="BI13:BJ13"/>
    <mergeCell ref="BK13:BL13"/>
    <mergeCell ref="BM13:BN13"/>
    <mergeCell ref="BS13:BT13"/>
    <mergeCell ref="BU13:BV13"/>
    <mergeCell ref="BW13:BX13"/>
    <mergeCell ref="BY13:BZ13"/>
    <mergeCell ref="CA13:CB13"/>
    <mergeCell ref="CC13:CD13"/>
    <mergeCell ref="BC12:BH12"/>
    <mergeCell ref="BI12:BN12"/>
    <mergeCell ref="BO12:BP13"/>
    <mergeCell ref="BQ12:BR13"/>
    <mergeCell ref="BS12:BV12"/>
    <mergeCell ref="CE12:CE13"/>
    <mergeCell ref="CF12:CG13"/>
    <mergeCell ref="AS13:AT13"/>
    <mergeCell ref="AU13:AV13"/>
    <mergeCell ref="K12:P12"/>
    <mergeCell ref="Q12:T12"/>
    <mergeCell ref="U12:AF12"/>
    <mergeCell ref="AG12:AL12"/>
    <mergeCell ref="AM12:AN13"/>
    <mergeCell ref="AO12:AV12"/>
    <mergeCell ref="AW12:BB12"/>
    <mergeCell ref="CV13:CW13"/>
    <mergeCell ref="CZ13:DA13"/>
    <mergeCell ref="DB13:DC13"/>
    <mergeCell ref="DD13:DE13"/>
    <mergeCell ref="DF13:DG13"/>
    <mergeCell ref="DH13:DI13"/>
    <mergeCell ref="CK9:CU10"/>
    <mergeCell ref="CV9:DI10"/>
    <mergeCell ref="CR11:DI11"/>
    <mergeCell ref="CP12:CQ13"/>
    <mergeCell ref="CR12:CW12"/>
    <mergeCell ref="CX12:CY13"/>
    <mergeCell ref="CZ12:DI12"/>
    <mergeCell ref="A1:AG4"/>
    <mergeCell ref="E5:G5"/>
    <mergeCell ref="O5:X5"/>
    <mergeCell ref="E6:I6"/>
    <mergeCell ref="O6:U6"/>
    <mergeCell ref="AC6:AG6"/>
    <mergeCell ref="B9:E10"/>
    <mergeCell ref="P10:U10"/>
    <mergeCell ref="W10:AB10"/>
    <mergeCell ref="K11:AN11"/>
    <mergeCell ref="AO11:BP11"/>
    <mergeCell ref="BQ11:CD11"/>
    <mergeCell ref="CE11:CQ11"/>
    <mergeCell ref="AD10:AI10"/>
    <mergeCell ref="AK10:AW10"/>
    <mergeCell ref="G9:J9"/>
    <mergeCell ref="K9:O9"/>
    <mergeCell ref="P9:AW9"/>
    <mergeCell ref="AX9:BD10"/>
    <mergeCell ref="BE9:BO10"/>
    <mergeCell ref="BP9:BZ10"/>
    <mergeCell ref="CA9:CJ10"/>
    <mergeCell ref="K13:L13"/>
    <mergeCell ref="M13:N13"/>
    <mergeCell ref="AW13:AX13"/>
    <mergeCell ref="AY13:AZ13"/>
    <mergeCell ref="BA13:BB13"/>
    <mergeCell ref="G10:J10"/>
    <mergeCell ref="K10:O10"/>
    <mergeCell ref="B11:E13"/>
    <mergeCell ref="F11:G13"/>
    <mergeCell ref="H11:H13"/>
    <mergeCell ref="I11:I13"/>
    <mergeCell ref="J11:J13"/>
    <mergeCell ref="CR13:CS13"/>
    <mergeCell ref="CT13:CU13"/>
    <mergeCell ref="S13:T13"/>
    <mergeCell ref="U13:V13"/>
    <mergeCell ref="W13:X13"/>
    <mergeCell ref="Y13:Z13"/>
    <mergeCell ref="AA13:AB13"/>
    <mergeCell ref="AC13:AD13"/>
    <mergeCell ref="AE13:AF13"/>
    <mergeCell ref="AG13:AH13"/>
    <mergeCell ref="AI13:AJ13"/>
    <mergeCell ref="AK13:AL13"/>
    <mergeCell ref="AO13:AP13"/>
    <mergeCell ref="AQ13:AR13"/>
    <mergeCell ref="B14:DI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I65"/>
    <mergeCell ref="C59:E59"/>
    <mergeCell ref="C60:E60"/>
    <mergeCell ref="F60:G60"/>
    <mergeCell ref="C61:E61"/>
    <mergeCell ref="F61:G61"/>
    <mergeCell ref="C62:E62"/>
    <mergeCell ref="F62:G62"/>
  </mergeCells>
  <pageMargins left="0.7" right="0.7" top="0.75" bottom="0.75" header="0" footer="0"/>
  <ignoredErrors>
    <ignoredError numberStoredAsText="1" sqref="A1:DI315"/>
  </ignoredErrors>
</worksheet>
</file>

<file path=xl/worksheets/sheet14.xml><?xml version="1.0" encoding="utf-8"?>
<worksheet xmlns="http://schemas.openxmlformats.org/spreadsheetml/2006/main" xmlns:r="http://schemas.openxmlformats.org/officeDocument/2006/relationships">
  <dimension ref="A1:BK999"/>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5.13"/>
    <col min="11" max="11" customWidth="1" width="6.13"/>
    <col min="12" max="12" customWidth="1" width="6.13"/>
    <col min="13" max="13" customWidth="1" width="6.13"/>
    <col min="14" max="14" customWidth="1" width="6.13"/>
    <col min="15" max="15" customWidth="1" width="6.13"/>
    <col min="16" max="16" customWidth="1" width="6.13"/>
    <col min="17" max="17" customWidth="1" width="6.13"/>
    <col min="18" max="18" customWidth="1" width="6.13"/>
    <col min="19" max="19" customWidth="1" width="6.13"/>
    <col min="20" max="20" customWidth="1" width="6.13"/>
    <col min="21" max="21" customWidth="1" width="6.13"/>
    <col min="22" max="22" customWidth="1" width="6.13"/>
    <col min="23" max="23" customWidth="1" width="6.13"/>
    <col min="24" max="24" customWidth="1" width="6.13"/>
    <col min="25" max="25" customWidth="1" width="6.13"/>
    <col min="26" max="26" customWidth="1" width="6.13"/>
    <col min="27" max="27" customWidth="1" width="6.13"/>
    <col min="28" max="28" customWidth="1" width="6.13"/>
    <col min="29" max="29" customWidth="1" width="6.13"/>
    <col min="30" max="30" customWidth="1" width="6.13"/>
    <col min="31" max="31" customWidth="1" width="6.13"/>
    <col min="32" max="32" customWidth="1" width="6.13"/>
    <col min="33" max="33" customWidth="1" width="6.13"/>
    <col min="34" max="34" customWidth="1" width="6.13"/>
    <col min="35" max="35" customWidth="1" width="6.13"/>
    <col min="36" max="36" customWidth="1" width="6.13"/>
    <col min="37" max="37" customWidth="1" width="6.13"/>
    <col min="38" max="38" customWidth="1" width="6.13"/>
    <col min="39" max="39" customWidth="1" width="6.13"/>
    <col min="40" max="40" customWidth="1" width="6.13"/>
    <col min="41" max="41" customWidth="1" width="6.13"/>
    <col min="42" max="42" customWidth="1" width="6.13"/>
    <col min="43" max="43" customWidth="1" width="6.13"/>
    <col min="44" max="44" customWidth="1" width="6.13"/>
    <col min="45" max="45" customWidth="1" width="6.13"/>
    <col min="46" max="46" customWidth="1" width="6.13"/>
    <col min="47" max="47" customWidth="1" width="6.13"/>
    <col min="48" max="48" customWidth="1" width="6.13"/>
    <col min="49" max="49" customWidth="1" width="6.13"/>
    <col min="50" max="50" customWidth="1" width="6.13"/>
    <col min="51" max="51" customWidth="1" width="6.13"/>
    <col min="52" max="52" customWidth="1" width="6.13"/>
    <col min="53" max="53" customWidth="1" width="6.13"/>
    <col min="54" max="54" customWidth="1" width="6.13"/>
    <col min="55" max="55" customWidth="1" width="6.13"/>
    <col min="56" max="56" customWidth="1" width="6.13"/>
    <col min="57" max="57" customWidth="1" width="6.13"/>
    <col min="58" max="58" customWidth="1" width="6.13"/>
    <col min="59" max="59" customWidth="1" width="6.13"/>
    <col min="60" max="60" customWidth="1" width="6.13"/>
    <col min="61" max="61" customWidth="1" width="6.13"/>
    <col min="62" max="62" customWidth="1" width="6.13"/>
  </cols>
  <sheetData>
    <row r="1" ht="15.75" customHeight="1">
      <c r="A1" t="str">
        <v>CLASS SUMMARY - TERM 1-3</v>
      </c>
    </row>
    <row r="2" ht="15.75" customHeight="1"/>
    <row r="3" ht="15.75" customHeight="1"/>
    <row r="4" ht="15.75" customHeight="1"/>
    <row r="5" ht="15.75" customHeight="1">
      <c r="D5" t="str">
        <v>REGION</v>
      </c>
      <c r="E5" t="str">
        <f>IF('INPUT DATA'!F10="","",'INPUT DATA'!F10)</f>
        <v/>
      </c>
      <c r="M5" t="str">
        <v>DIVISION</v>
      </c>
      <c r="O5" t="str">
        <f>IF('INPUT DATA'!F11="","",'INPUT DATA'!F11)</f>
        <v/>
      </c>
    </row>
    <row r="6" ht="15.75" customHeight="1">
      <c r="D6" t="str">
        <v>SCHOOL NAME</v>
      </c>
      <c r="E6" t="str">
        <f>IF('INPUT DATA'!F16="","",'INPUT DATA'!F16)</f>
        <v/>
      </c>
      <c r="M6" t="str">
        <v>SCHOOL ID</v>
      </c>
      <c r="O6" t="str">
        <f>IF('INPUT DATA'!F15="","",'INPUT DATA'!F15)</f>
        <v/>
      </c>
      <c r="AA6" t="str">
        <v>SCHOOL YEAR</v>
      </c>
      <c r="AB6" t="str">
        <f>IF('INPUT DATA'!F18="","",'INPUT DATA'!F18)</f>
        <v/>
      </c>
    </row>
    <row r="7" ht="15.75" customHeight="1"/>
    <row r="8" ht="15.75" customHeight="1"/>
    <row r="9" ht="15.75" customHeight="1">
      <c r="B9" t="str">
        <v>MATHEMATICS</v>
      </c>
      <c r="F9" t="str">
        <v>GRADE LEVEL</v>
      </c>
      <c r="G9" t="str">
        <f>'INPUT DATA'!F27</f>
        <v/>
      </c>
      <c r="K9" t="str">
        <v>ADVISER</v>
      </c>
      <c r="N9" t="str">
        <f>'INPUT DATA'!F26</f>
        <v/>
      </c>
      <c r="W9" t="str">
        <v>LETTER GRADE AND DESCRIPTOR</v>
      </c>
      <c r="AC9" t="str">
        <v>A - Advancing (Namumukod-  tangi)</v>
      </c>
      <c r="AJ9" t="str">
        <v>B - Benchmarking (Naipamamalas)</v>
      </c>
      <c r="AQ9" t="str">
        <v>C - Connecting (Natutungo)</v>
      </c>
      <c r="AX9" t="str">
        <v>D - Developing (Nagpapaunlad)</v>
      </c>
      <c r="BE9" t="str">
        <v>E - Emerging (Nagsisimula)</v>
      </c>
    </row>
    <row r="10" ht="15.75" customHeight="1">
      <c r="F10" t="str">
        <v>SECTION</v>
      </c>
      <c r="G10" t="str">
        <f>'INPUT DATA'!F28</f>
        <v/>
      </c>
      <c r="K10" t="str">
        <v>Learning Competencies</v>
      </c>
    </row>
    <row r="11" ht="24.75" customHeight="1">
      <c r="B11" t="str">
        <v>LEARNERS' NAMES</v>
      </c>
      <c r="F11" t="str">
        <v>LRN</v>
      </c>
      <c r="H11" t="str">
        <v>Date of Birth</v>
      </c>
      <c r="I11" t="str">
        <v>Age</v>
      </c>
      <c r="J11" t="str">
        <v>Sex</v>
      </c>
      <c r="K11" t="str">
        <v>TERM 1</v>
      </c>
      <c r="AB11" t="str">
        <v>TERM 2</v>
      </c>
      <c r="AW11" t="str">
        <v>TERM 3</v>
      </c>
    </row>
    <row r="12" ht="24.75" customHeight="1">
      <c r="K12" t="str">
        <v>Number and Algebra</v>
      </c>
      <c r="V12" t="str">
        <v>Measurement and Geometry</v>
      </c>
      <c r="AB12" t="str">
        <v>Number and Algebra</v>
      </c>
      <c r="AS12" t="str">
        <v>Data and Probability</v>
      </c>
      <c r="AW12" t="str">
        <v>Number and Algebra</v>
      </c>
      <c r="BF12" t="str">
        <v>Measurement and Geometry</v>
      </c>
    </row>
    <row r="13" ht="15.75" customHeight="1">
      <c r="K13">
        <v>1</v>
      </c>
      <c r="L13">
        <v>2</v>
      </c>
      <c r="M13">
        <v>3</v>
      </c>
      <c r="N13">
        <v>4</v>
      </c>
      <c r="O13">
        <v>5</v>
      </c>
      <c r="P13">
        <v>6</v>
      </c>
      <c r="Q13">
        <v>7</v>
      </c>
      <c r="R13">
        <v>8</v>
      </c>
      <c r="S13">
        <v>9</v>
      </c>
      <c r="U13">
        <v>10</v>
      </c>
      <c r="V13">
        <v>11</v>
      </c>
      <c r="W13">
        <v>12</v>
      </c>
      <c r="X13">
        <v>13</v>
      </c>
      <c r="Y13">
        <v>14</v>
      </c>
      <c r="Z13">
        <v>15</v>
      </c>
      <c r="AA13">
        <v>16</v>
      </c>
      <c r="AB13">
        <v>1</v>
      </c>
      <c r="AC13">
        <v>2</v>
      </c>
      <c r="AD13">
        <v>3</v>
      </c>
      <c r="AE13">
        <v>4</v>
      </c>
      <c r="AF13">
        <v>5</v>
      </c>
      <c r="AG13">
        <v>6</v>
      </c>
      <c r="AH13">
        <v>7</v>
      </c>
      <c r="AI13">
        <v>8</v>
      </c>
      <c r="AK13">
        <v>9</v>
      </c>
      <c r="AL13">
        <v>10</v>
      </c>
      <c r="AM13">
        <v>11</v>
      </c>
      <c r="AN13">
        <v>12</v>
      </c>
      <c r="AO13">
        <v>13</v>
      </c>
      <c r="AP13">
        <v>14</v>
      </c>
      <c r="AR13">
        <v>15</v>
      </c>
      <c r="AS13">
        <v>16</v>
      </c>
      <c r="AT13">
        <v>17</v>
      </c>
      <c r="AU13">
        <v>18</v>
      </c>
      <c r="AV13">
        <v>19</v>
      </c>
      <c r="AW13">
        <v>1</v>
      </c>
      <c r="AX13">
        <v>2</v>
      </c>
      <c r="AY13">
        <v>3</v>
      </c>
      <c r="AZ13">
        <v>4</v>
      </c>
      <c r="BA13">
        <v>5</v>
      </c>
      <c r="BB13">
        <v>6</v>
      </c>
      <c r="BC13">
        <v>7</v>
      </c>
      <c r="BD13">
        <v>8</v>
      </c>
      <c r="BE13">
        <v>9</v>
      </c>
      <c r="BF13">
        <v>10</v>
      </c>
      <c r="BG13">
        <v>11</v>
      </c>
      <c r="BH13">
        <v>12</v>
      </c>
      <c r="BI13">
        <v>13</v>
      </c>
      <c r="BJ13">
        <v>14</v>
      </c>
    </row>
    <row r="14" ht="15.75" customHeight="1">
      <c r="S14" t="str">
        <v>a</v>
      </c>
      <c r="T14" t="str">
        <v>b</v>
      </c>
      <c r="AI14" t="str">
        <v>a</v>
      </c>
      <c r="AJ14" t="str">
        <v>b</v>
      </c>
      <c r="AP14" t="str">
        <v>a</v>
      </c>
      <c r="AQ14" t="str">
        <v>b</v>
      </c>
    </row>
    <row r="15" ht="15.75" customHeight="1">
      <c r="B15" t="str">
        <v>MALE</v>
      </c>
    </row>
    <row r="16" ht="15.75" customHeight="1">
      <c r="B16">
        <v>1</v>
      </c>
      <c r="C16" t="str">
        <f>IF('INPUT DATA'!L11="","",'INPUT DATA'!L11)</f>
        <v>sample</v>
      </c>
      <c r="F16" t="str">
        <f>IF('INPUT DATA'!M12="","",'INPUT DATA'!M12)</f>
        <v/>
      </c>
      <c r="H16" s="3" t="str">
        <f>IF('INPUT DATA'!N12="","",'INPUT DATA'!N12)</f>
        <v/>
      </c>
      <c r="J16" t="str">
        <v>M</v>
      </c>
    </row>
    <row r="17" ht="15.75" customHeight="1">
      <c r="B17">
        <v>2</v>
      </c>
      <c r="C17" t="str">
        <f>IF('INPUT DATA'!L12="","",'INPUT DATA'!L12)</f>
        <v/>
      </c>
      <c r="F17" t="str">
        <f>IF('INPUT DATA'!M13="","",'INPUT DATA'!M13)</f>
        <v/>
      </c>
      <c r="H17" s="3" t="str">
        <f>IF('INPUT DATA'!N13="","",'INPUT DATA'!N13)</f>
        <v/>
      </c>
      <c r="J17" t="str">
        <v>M</v>
      </c>
    </row>
    <row r="18" ht="15.75" customHeight="1">
      <c r="B18">
        <v>3</v>
      </c>
      <c r="C18" t="str">
        <f>IF('INPUT DATA'!L13="","",'INPUT DATA'!L13)</f>
        <v/>
      </c>
      <c r="F18" t="str">
        <f>IF('INPUT DATA'!M14="","",'INPUT DATA'!M14)</f>
        <v/>
      </c>
      <c r="H18" s="3" t="str">
        <f>IF('INPUT DATA'!N14="","",'INPUT DATA'!N14)</f>
        <v/>
      </c>
      <c r="J18" t="str">
        <v>M</v>
      </c>
    </row>
    <row r="19" ht="15.75" customHeight="1">
      <c r="B19">
        <v>4</v>
      </c>
      <c r="C19" t="str">
        <f>IF('INPUT DATA'!L14="","",'INPUT DATA'!L14)</f>
        <v/>
      </c>
      <c r="F19" t="str">
        <f>IF('INPUT DATA'!M15="","",'INPUT DATA'!M15)</f>
        <v/>
      </c>
      <c r="H19" s="3" t="str">
        <f>IF('INPUT DATA'!N15="","",'INPUT DATA'!N15)</f>
        <v/>
      </c>
      <c r="J19" t="str">
        <v>M</v>
      </c>
    </row>
    <row r="20" ht="15.75" customHeight="1">
      <c r="B20">
        <v>5</v>
      </c>
      <c r="C20" t="str">
        <f>IF('INPUT DATA'!L15="","",'INPUT DATA'!L15)</f>
        <v/>
      </c>
      <c r="F20" t="str">
        <f>IF('INPUT DATA'!M16="","",'INPUT DATA'!M16)</f>
        <v/>
      </c>
      <c r="H20" s="3" t="str">
        <f>IF('INPUT DATA'!N16="","",'INPUT DATA'!N16)</f>
        <v/>
      </c>
      <c r="J20" t="str">
        <v>M</v>
      </c>
    </row>
    <row r="21" ht="15.75" customHeight="1">
      <c r="B21">
        <v>6</v>
      </c>
      <c r="C21" t="str">
        <f>IF('INPUT DATA'!L16="","",'INPUT DATA'!L16)</f>
        <v/>
      </c>
      <c r="F21" t="str">
        <f>IF('INPUT DATA'!M17="","",'INPUT DATA'!M17)</f>
        <v/>
      </c>
      <c r="H21" s="3" t="str">
        <f>IF('INPUT DATA'!N17="","",'INPUT DATA'!N17)</f>
        <v/>
      </c>
      <c r="J21" t="str">
        <v>M</v>
      </c>
    </row>
    <row r="22" ht="15.75" customHeight="1">
      <c r="B22">
        <v>7</v>
      </c>
      <c r="C22" t="str">
        <f>IF('INPUT DATA'!L17="","",'INPUT DATA'!L17)</f>
        <v/>
      </c>
      <c r="F22" t="str">
        <f>IF('INPUT DATA'!M18="","",'INPUT DATA'!M18)</f>
        <v/>
      </c>
      <c r="H22" s="3" t="str">
        <f>IF('INPUT DATA'!N18="","",'INPUT DATA'!N18)</f>
        <v/>
      </c>
      <c r="J22" t="str">
        <v>M</v>
      </c>
    </row>
    <row r="23" ht="15.75" customHeight="1">
      <c r="B23">
        <v>8</v>
      </c>
      <c r="C23" t="str">
        <f>IF('INPUT DATA'!L18="","",'INPUT DATA'!L18)</f>
        <v/>
      </c>
      <c r="F23" t="str">
        <f>IF('INPUT DATA'!M19="","",'INPUT DATA'!M19)</f>
        <v/>
      </c>
      <c r="H23" s="3" t="str">
        <f>IF('INPUT DATA'!N19="","",'INPUT DATA'!N19)</f>
        <v/>
      </c>
      <c r="J23" t="str">
        <v>M</v>
      </c>
    </row>
    <row r="24" ht="15.75" customHeight="1">
      <c r="B24">
        <v>9</v>
      </c>
      <c r="C24" t="str">
        <f>IF('INPUT DATA'!L19="","",'INPUT DATA'!L19)</f>
        <v/>
      </c>
      <c r="F24" t="str">
        <f>IF('INPUT DATA'!M20="","",'INPUT DATA'!M20)</f>
        <v/>
      </c>
      <c r="H24" s="3" t="str">
        <f>IF('INPUT DATA'!N20="","",'INPUT DATA'!N20)</f>
        <v/>
      </c>
      <c r="J24" t="str">
        <v>M</v>
      </c>
    </row>
    <row r="25" ht="15.75" customHeight="1">
      <c r="B25">
        <v>10</v>
      </c>
      <c r="C25" t="str">
        <f>IF('INPUT DATA'!L20="","",'INPUT DATA'!L20)</f>
        <v/>
      </c>
      <c r="F25" t="str">
        <f>IF('INPUT DATA'!M21="","",'INPUT DATA'!M21)</f>
        <v/>
      </c>
      <c r="H25" s="3" t="str">
        <f>IF('INPUT DATA'!N21="","",'INPUT DATA'!N21)</f>
        <v/>
      </c>
      <c r="J25" t="str">
        <v>M</v>
      </c>
    </row>
    <row r="26" ht="15.75" customHeight="1">
      <c r="B26">
        <v>11</v>
      </c>
      <c r="C26" t="str">
        <f>IF('INPUT DATA'!L21="","",'INPUT DATA'!L21)</f>
        <v/>
      </c>
      <c r="F26" t="str">
        <f>IF('INPUT DATA'!M22="","",'INPUT DATA'!M22)</f>
        <v/>
      </c>
      <c r="H26" s="3" t="str">
        <f>IF('INPUT DATA'!N22="","",'INPUT DATA'!N22)</f>
        <v/>
      </c>
      <c r="J26" t="str">
        <v>M</v>
      </c>
    </row>
    <row r="27" ht="15.75" customHeight="1">
      <c r="B27">
        <v>12</v>
      </c>
      <c r="C27" t="str">
        <f>IF('INPUT DATA'!L22="","",'INPUT DATA'!L22)</f>
        <v/>
      </c>
      <c r="F27" t="str">
        <f>IF('INPUT DATA'!M23="","",'INPUT DATA'!M23)</f>
        <v/>
      </c>
      <c r="H27" s="3" t="str">
        <f>IF('INPUT DATA'!N23="","",'INPUT DATA'!N23)</f>
        <v/>
      </c>
      <c r="J27" t="str">
        <v>M</v>
      </c>
    </row>
    <row r="28" ht="15.75" customHeight="1">
      <c r="B28">
        <v>13</v>
      </c>
      <c r="C28" t="str">
        <f>IF('INPUT DATA'!L23="","",'INPUT DATA'!L23)</f>
        <v/>
      </c>
      <c r="F28" t="str">
        <f>IF('INPUT DATA'!M24="","",'INPUT DATA'!M24)</f>
        <v/>
      </c>
      <c r="H28" s="3" t="str">
        <f>IF('INPUT DATA'!N24="","",'INPUT DATA'!N24)</f>
        <v/>
      </c>
      <c r="J28" t="str">
        <v>M</v>
      </c>
    </row>
    <row r="29" ht="15.75" customHeight="1">
      <c r="B29">
        <v>14</v>
      </c>
      <c r="C29" t="str">
        <f>IF('INPUT DATA'!L24="","",'INPUT DATA'!L24)</f>
        <v/>
      </c>
      <c r="F29" t="str">
        <f>IF('INPUT DATA'!M25="","",'INPUT DATA'!M25)</f>
        <v/>
      </c>
      <c r="H29" s="3" t="str">
        <f>IF('INPUT DATA'!N25="","",'INPUT DATA'!N25)</f>
        <v/>
      </c>
      <c r="J29" t="str">
        <v>M</v>
      </c>
    </row>
    <row r="30" ht="15.75" customHeight="1">
      <c r="B30">
        <v>15</v>
      </c>
      <c r="C30" t="str">
        <f>IF('INPUT DATA'!L25="","",'INPUT DATA'!L25)</f>
        <v/>
      </c>
      <c r="F30" t="str">
        <f>IF('INPUT DATA'!M26="","",'INPUT DATA'!M26)</f>
        <v/>
      </c>
      <c r="H30" s="3" t="str">
        <f>IF('INPUT DATA'!N26="","",'INPUT DATA'!N26)</f>
        <v/>
      </c>
      <c r="J30" t="str">
        <v>M</v>
      </c>
    </row>
    <row r="31" ht="15.75" customHeight="1">
      <c r="B31">
        <v>16</v>
      </c>
      <c r="C31" t="str">
        <f>IF('INPUT DATA'!L26="","",'INPUT DATA'!L26)</f>
        <v/>
      </c>
      <c r="F31" t="str">
        <f>IF('INPUT DATA'!M27="","",'INPUT DATA'!M27)</f>
        <v/>
      </c>
      <c r="H31" s="3" t="str">
        <f>IF('INPUT DATA'!N27="","",'INPUT DATA'!N27)</f>
        <v/>
      </c>
      <c r="J31" t="str">
        <v>M</v>
      </c>
    </row>
    <row r="32" ht="15.75" customHeight="1">
      <c r="B32">
        <v>17</v>
      </c>
      <c r="C32" t="str">
        <f>IF('INPUT DATA'!L27="","",'INPUT DATA'!L27)</f>
        <v/>
      </c>
      <c r="F32" t="str">
        <f>IF('INPUT DATA'!M28="","",'INPUT DATA'!M28)</f>
        <v/>
      </c>
      <c r="H32" s="3" t="str">
        <f>IF('INPUT DATA'!N28="","",'INPUT DATA'!N28)</f>
        <v/>
      </c>
      <c r="J32" t="str">
        <v>M</v>
      </c>
    </row>
    <row r="33" ht="15.75" customHeight="1">
      <c r="B33">
        <v>18</v>
      </c>
      <c r="C33" t="str">
        <f>IF('INPUT DATA'!L28="","",'INPUT DATA'!L28)</f>
        <v/>
      </c>
      <c r="F33" t="str">
        <f>IF('INPUT DATA'!M29="","",'INPUT DATA'!M29)</f>
        <v/>
      </c>
      <c r="H33" s="3" t="str">
        <f>IF('INPUT DATA'!N29="","",'INPUT DATA'!N29)</f>
        <v/>
      </c>
      <c r="J33" t="str">
        <v>M</v>
      </c>
    </row>
    <row r="34" ht="15.75" customHeight="1">
      <c r="B34">
        <v>19</v>
      </c>
      <c r="C34" t="str">
        <f>IF('INPUT DATA'!L29="","",'INPUT DATA'!L29)</f>
        <v/>
      </c>
      <c r="F34" t="str">
        <f>IF('INPUT DATA'!M30="","",'INPUT DATA'!M30)</f>
        <v/>
      </c>
      <c r="H34" s="3" t="str">
        <f>IF('INPUT DATA'!N30="","",'INPUT DATA'!N30)</f>
        <v/>
      </c>
      <c r="J34" t="str">
        <v>M</v>
      </c>
    </row>
    <row r="35" ht="15.75" customHeight="1">
      <c r="B35">
        <v>20</v>
      </c>
      <c r="C35" t="str">
        <f>IF('INPUT DATA'!L30="","",'INPUT DATA'!L30)</f>
        <v/>
      </c>
      <c r="F35" t="str">
        <f>IF('INPUT DATA'!M31="","",'INPUT DATA'!M31)</f>
        <v/>
      </c>
      <c r="H35" s="3" t="str">
        <f>IF('INPUT DATA'!N31="","",'INPUT DATA'!N31)</f>
        <v/>
      </c>
      <c r="J35" t="str">
        <v>M</v>
      </c>
    </row>
    <row r="36" ht="15.75" customHeight="1">
      <c r="B36">
        <v>21</v>
      </c>
      <c r="C36" t="str">
        <f>IF('INPUT DATA'!L31="","",'INPUT DATA'!L31)</f>
        <v/>
      </c>
      <c r="F36" t="str">
        <f>IF('INPUT DATA'!M32="","",'INPUT DATA'!M32)</f>
        <v/>
      </c>
      <c r="H36" s="3" t="str">
        <f>IF('INPUT DATA'!N32="","",'INPUT DATA'!N32)</f>
        <v/>
      </c>
      <c r="J36" t="str">
        <v>M</v>
      </c>
    </row>
    <row r="37" ht="15.75" customHeight="1">
      <c r="B37">
        <v>22</v>
      </c>
      <c r="C37" t="str">
        <f>IF('INPUT DATA'!L32="","",'INPUT DATA'!L32)</f>
        <v/>
      </c>
      <c r="F37" t="str">
        <f>IF('INPUT DATA'!M33="","",'INPUT DATA'!M33)</f>
        <v/>
      </c>
      <c r="H37" s="3" t="str">
        <f>IF('INPUT DATA'!N33="","",'INPUT DATA'!N33)</f>
        <v/>
      </c>
      <c r="J37" t="str">
        <v>M</v>
      </c>
    </row>
    <row r="38" ht="15.75" customHeight="1">
      <c r="B38">
        <v>23</v>
      </c>
      <c r="C38" t="str">
        <f>IF('INPUT DATA'!L33="","",'INPUT DATA'!L33)</f>
        <v/>
      </c>
      <c r="F38" t="str">
        <f>IF('INPUT DATA'!M34="","",'INPUT DATA'!M34)</f>
        <v/>
      </c>
      <c r="H38" s="3" t="str">
        <f>IF('INPUT DATA'!N34="","",'INPUT DATA'!N34)</f>
        <v/>
      </c>
      <c r="J38" t="str">
        <v>M</v>
      </c>
    </row>
    <row r="39" ht="15.75" customHeight="1">
      <c r="B39">
        <v>24</v>
      </c>
      <c r="C39" t="str">
        <f>IF('INPUT DATA'!L34="","",'INPUT DATA'!L34)</f>
        <v/>
      </c>
      <c r="F39" t="str">
        <f>IF('INPUT DATA'!M35="","",'INPUT DATA'!M35)</f>
        <v/>
      </c>
      <c r="H39" s="3" t="str">
        <f>IF('INPUT DATA'!N35="","",'INPUT DATA'!N35)</f>
        <v/>
      </c>
      <c r="J39" t="str">
        <v>M</v>
      </c>
    </row>
    <row r="40" ht="15.75" customHeight="1">
      <c r="B40">
        <v>25</v>
      </c>
      <c r="C40" t="str">
        <f>IF('INPUT DATA'!L35="","",'INPUT DATA'!L35)</f>
        <v/>
      </c>
      <c r="F40" t="str">
        <f>IF('INPUT DATA'!M36="","",'INPUT DATA'!M36)</f>
        <v/>
      </c>
      <c r="H40" s="3" t="str">
        <f>IF('INPUT DATA'!N36="","",'INPUT DATA'!N36)</f>
        <v/>
      </c>
      <c r="J40" t="str">
        <v>M</v>
      </c>
    </row>
    <row r="41" ht="15.75" customHeight="1">
      <c r="B41">
        <v>26</v>
      </c>
      <c r="C41" t="str">
        <f>IF('INPUT DATA'!L36="","",'INPUT DATA'!L36)</f>
        <v/>
      </c>
      <c r="F41" t="str">
        <f>IF('INPUT DATA'!M37="","",'INPUT DATA'!M37)</f>
        <v/>
      </c>
      <c r="H41" s="3" t="str">
        <f>IF('INPUT DATA'!N37="","",'INPUT DATA'!N37)</f>
        <v/>
      </c>
      <c r="J41" t="str">
        <v>M</v>
      </c>
    </row>
    <row r="42" ht="15.75" customHeight="1">
      <c r="B42">
        <v>27</v>
      </c>
      <c r="C42" t="str">
        <f>IF('INPUT DATA'!L37="","",'INPUT DATA'!L37)</f>
        <v/>
      </c>
      <c r="F42" t="str">
        <f>IF('INPUT DATA'!M38="","",'INPUT DATA'!M38)</f>
        <v/>
      </c>
      <c r="H42" s="3" t="str">
        <f>IF('INPUT DATA'!N38="","",'INPUT DATA'!N38)</f>
        <v/>
      </c>
      <c r="J42" t="str">
        <v>M</v>
      </c>
    </row>
    <row r="43" ht="15.75" customHeight="1">
      <c r="B43">
        <v>28</v>
      </c>
      <c r="C43" t="str">
        <f>IF('INPUT DATA'!L38="","",'INPUT DATA'!L38)</f>
        <v/>
      </c>
      <c r="F43" t="str">
        <f>IF('INPUT DATA'!M39="","",'INPUT DATA'!M39)</f>
        <v/>
      </c>
      <c r="H43" s="3" t="str">
        <f>IF('INPUT DATA'!N39="","",'INPUT DATA'!N39)</f>
        <v/>
      </c>
      <c r="J43" t="str">
        <v>M</v>
      </c>
    </row>
    <row r="44" ht="15.75" customHeight="1">
      <c r="B44">
        <v>29</v>
      </c>
      <c r="C44" t="str">
        <f>IF('INPUT DATA'!L39="","",'INPUT DATA'!L39)</f>
        <v/>
      </c>
      <c r="F44" t="str">
        <f>IF('INPUT DATA'!M40="","",'INPUT DATA'!M40)</f>
        <v/>
      </c>
      <c r="H44" s="3" t="str">
        <f>IF('INPUT DATA'!N40="","",'INPUT DATA'!N40)</f>
        <v/>
      </c>
      <c r="J44" t="str">
        <v>M</v>
      </c>
    </row>
    <row r="45" ht="15.75" customHeight="1">
      <c r="B45">
        <v>30</v>
      </c>
      <c r="C45" t="str">
        <f>IF('INPUT DATA'!L40="","",'INPUT DATA'!L40)</f>
        <v/>
      </c>
      <c r="F45" t="str">
        <f>IF('INPUT DATA'!M41="","",'INPUT DATA'!M41)</f>
        <v/>
      </c>
      <c r="H45" s="3" t="str">
        <f>IF('INPUT DATA'!N41="","",'INPUT DATA'!N41)</f>
        <v/>
      </c>
      <c r="J45" t="str">
        <v>M</v>
      </c>
    </row>
    <row r="46" ht="15.75" customHeight="1">
      <c r="B46">
        <v>31</v>
      </c>
      <c r="C46" t="str">
        <f>IF('INPUT DATA'!L41="","",'INPUT DATA'!L41)</f>
        <v/>
      </c>
      <c r="F46" t="str">
        <f>IF('INPUT DATA'!M42="","",'INPUT DATA'!M42)</f>
        <v/>
      </c>
      <c r="H46" s="3" t="str">
        <f>IF('INPUT DATA'!N42="","",'INPUT DATA'!N42)</f>
        <v/>
      </c>
      <c r="J46" t="str">
        <v>M</v>
      </c>
    </row>
    <row r="47" ht="15.75" customHeight="1">
      <c r="B47">
        <v>32</v>
      </c>
      <c r="C47" t="str">
        <f>IF('INPUT DATA'!L42="","",'INPUT DATA'!L42)</f>
        <v/>
      </c>
      <c r="F47" t="str">
        <f>IF('INPUT DATA'!M43="","",'INPUT DATA'!M43)</f>
        <v/>
      </c>
      <c r="H47" s="3" t="str">
        <f>IF('INPUT DATA'!N43="","",'INPUT DATA'!N43)</f>
        <v/>
      </c>
      <c r="J47" t="str">
        <v>M</v>
      </c>
    </row>
    <row r="48" ht="15.75" customHeight="1">
      <c r="B48">
        <v>33</v>
      </c>
      <c r="C48" t="str">
        <f>IF('INPUT DATA'!L43="","",'INPUT DATA'!L43)</f>
        <v/>
      </c>
      <c r="F48" t="str">
        <f>IF('INPUT DATA'!M44="","",'INPUT DATA'!M44)</f>
        <v/>
      </c>
      <c r="H48" s="3" t="str">
        <f>IF('INPUT DATA'!N44="","",'INPUT DATA'!N44)</f>
        <v/>
      </c>
      <c r="J48" t="str">
        <v>M</v>
      </c>
    </row>
    <row r="49" ht="15.75" customHeight="1">
      <c r="B49">
        <v>34</v>
      </c>
      <c r="C49" t="str">
        <f>IF('INPUT DATA'!L44="","",'INPUT DATA'!L44)</f>
        <v/>
      </c>
      <c r="F49" t="str">
        <f>IF('INPUT DATA'!M45="","",'INPUT DATA'!M45)</f>
        <v/>
      </c>
      <c r="H49" s="3" t="str">
        <f>IF('INPUT DATA'!N45="","",'INPUT DATA'!N45)</f>
        <v/>
      </c>
      <c r="J49" t="str">
        <v>M</v>
      </c>
    </row>
    <row r="50" ht="15.75" customHeight="1">
      <c r="B50">
        <v>35</v>
      </c>
      <c r="C50" t="str">
        <f>IF('INPUT DATA'!L45="","",'INPUT DATA'!L45)</f>
        <v/>
      </c>
      <c r="F50" t="str">
        <f>IF('INPUT DATA'!M46="","",'INPUT DATA'!M46)</f>
        <v/>
      </c>
      <c r="H50" s="3" t="str">
        <f>IF('INPUT DATA'!N46="","",'INPUT DATA'!N46)</f>
        <v/>
      </c>
      <c r="J50" t="str">
        <v>M</v>
      </c>
    </row>
    <row r="51" ht="15.75" customHeight="1">
      <c r="B51">
        <v>36</v>
      </c>
      <c r="C51" t="str">
        <f>IF('INPUT DATA'!L46="","",'INPUT DATA'!L46)</f>
        <v/>
      </c>
      <c r="F51" t="str">
        <f>IF('INPUT DATA'!M47="","",'INPUT DATA'!M47)</f>
        <v/>
      </c>
      <c r="H51" s="3" t="str">
        <f>IF('INPUT DATA'!N47="","",'INPUT DATA'!N47)</f>
        <v/>
      </c>
      <c r="J51" t="str">
        <v>M</v>
      </c>
    </row>
    <row r="52" ht="15.75" customHeight="1">
      <c r="B52">
        <v>37</v>
      </c>
      <c r="C52" t="str">
        <f>IF('INPUT DATA'!L47="","",'INPUT DATA'!L47)</f>
        <v/>
      </c>
      <c r="F52" t="str">
        <f>IF('INPUT DATA'!M48="","",'INPUT DATA'!M48)</f>
        <v/>
      </c>
      <c r="H52" s="3" t="str">
        <f>IF('INPUT DATA'!N48="","",'INPUT DATA'!N48)</f>
        <v/>
      </c>
      <c r="J52" t="str">
        <v>M</v>
      </c>
    </row>
    <row r="53" ht="15.75" customHeight="1">
      <c r="B53">
        <v>38</v>
      </c>
      <c r="C53" t="str">
        <f>IF('INPUT DATA'!L48="","",'INPUT DATA'!L48)</f>
        <v/>
      </c>
      <c r="F53" t="str">
        <f>IF('INPUT DATA'!M49="","",'INPUT DATA'!M49)</f>
        <v/>
      </c>
      <c r="H53" s="3" t="str">
        <f>IF('INPUT DATA'!N49="","",'INPUT DATA'!N49)</f>
        <v/>
      </c>
      <c r="J53" t="str">
        <v>M</v>
      </c>
    </row>
    <row r="54" ht="15.75" customHeight="1">
      <c r="B54">
        <v>39</v>
      </c>
      <c r="C54" t="str">
        <f>IF('INPUT DATA'!L49="","",'INPUT DATA'!L49)</f>
        <v/>
      </c>
      <c r="F54" t="str">
        <f>IF('INPUT DATA'!M50="","",'INPUT DATA'!M50)</f>
        <v/>
      </c>
      <c r="H54" s="3" t="str">
        <f>IF('INPUT DATA'!N50="","",'INPUT DATA'!N50)</f>
        <v/>
      </c>
      <c r="J54" t="str">
        <v>M</v>
      </c>
    </row>
    <row r="55" ht="15.75" customHeight="1">
      <c r="B55">
        <v>40</v>
      </c>
      <c r="C55" t="str">
        <f>IF('INPUT DATA'!L50="","",'INPUT DATA'!L50)</f>
        <v/>
      </c>
      <c r="F55" t="str">
        <f>IF('INPUT DATA'!M51="","",'INPUT DATA'!M51)</f>
        <v/>
      </c>
      <c r="H55" s="3" t="str">
        <f>IF('INPUT DATA'!N51="","",'INPUT DATA'!N51)</f>
        <v/>
      </c>
      <c r="J55" t="str">
        <v>M</v>
      </c>
    </row>
    <row r="56" ht="15.75" customHeight="1">
      <c r="B56">
        <v>41</v>
      </c>
      <c r="C56" t="str">
        <f>IF('INPUT DATA'!L51="","",'INPUT DATA'!L51)</f>
        <v/>
      </c>
      <c r="F56" t="str">
        <f>IF('INPUT DATA'!M52="","",'INPUT DATA'!M52)</f>
        <v/>
      </c>
      <c r="H56" s="3" t="str">
        <f>IF('INPUT DATA'!N52="","",'INPUT DATA'!N52)</f>
        <v/>
      </c>
      <c r="J56" t="str">
        <v>M</v>
      </c>
    </row>
    <row r="57" ht="15.75" customHeight="1">
      <c r="B57">
        <v>42</v>
      </c>
      <c r="C57" t="str">
        <f>IF('INPUT DATA'!L52="","",'INPUT DATA'!L52)</f>
        <v/>
      </c>
      <c r="F57" t="str">
        <f>IF('INPUT DATA'!M53="","",'INPUT DATA'!M53)</f>
        <v/>
      </c>
      <c r="H57" s="3" t="str">
        <f>IF('INPUT DATA'!N53="","",'INPUT DATA'!N53)</f>
        <v/>
      </c>
      <c r="J57" t="str">
        <v>M</v>
      </c>
    </row>
    <row r="58" ht="15.75" customHeight="1">
      <c r="B58">
        <v>43</v>
      </c>
      <c r="C58" t="str">
        <f>IF('INPUT DATA'!L53="","",'INPUT DATA'!L53)</f>
        <v/>
      </c>
      <c r="F58" t="str">
        <f>IF('INPUT DATA'!M54="","",'INPUT DATA'!M54)</f>
        <v/>
      </c>
      <c r="H58" s="3" t="str">
        <f>IF('INPUT DATA'!N54="","",'INPUT DATA'!N54)</f>
        <v/>
      </c>
      <c r="J58" t="str">
        <v>M</v>
      </c>
    </row>
    <row r="59" ht="15.75" customHeight="1">
      <c r="B59">
        <v>44</v>
      </c>
      <c r="C59" t="str">
        <f>IF('INPUT DATA'!L54="","",'INPUT DATA'!L54)</f>
        <v/>
      </c>
      <c r="F59" t="str">
        <f>IF('INPUT DATA'!M55="","",'INPUT DATA'!M55)</f>
        <v/>
      </c>
      <c r="H59" s="3" t="str">
        <f>IF('INPUT DATA'!N55="","",'INPUT DATA'!N55)</f>
        <v/>
      </c>
      <c r="J59" t="str">
        <v>M</v>
      </c>
    </row>
    <row r="60" ht="15.75" customHeight="1">
      <c r="B60">
        <v>45</v>
      </c>
      <c r="C60" t="str">
        <f>IF('INPUT DATA'!L55="","",'INPUT DATA'!L55)</f>
        <v/>
      </c>
      <c r="F60" t="str">
        <f>IF('INPUT DATA'!M56="","",'INPUT DATA'!M56)</f>
        <v/>
      </c>
      <c r="H60" s="3" t="str">
        <f>IF('INPUT DATA'!N56="","",'INPUT DATA'!N56)</f>
        <v/>
      </c>
      <c r="J60" t="str">
        <v>M</v>
      </c>
    </row>
    <row r="61" ht="15.75" customHeight="1">
      <c r="B61">
        <v>46</v>
      </c>
      <c r="C61" t="str">
        <f>IF('INPUT DATA'!L56="","",'INPUT DATA'!L56)</f>
        <v/>
      </c>
      <c r="F61" t="str">
        <f>IF('INPUT DATA'!M57="","",'INPUT DATA'!M57)</f>
        <v/>
      </c>
      <c r="H61" s="3" t="str">
        <f>IF('INPUT DATA'!N57="","",'INPUT DATA'!N57)</f>
        <v/>
      </c>
      <c r="J61" t="str">
        <v>M</v>
      </c>
    </row>
    <row r="62" ht="15.75" customHeight="1">
      <c r="B62">
        <v>47</v>
      </c>
      <c r="C62" t="str">
        <f>IF('INPUT DATA'!L57="","",'INPUT DATA'!L57)</f>
        <v/>
      </c>
      <c r="F62" t="str">
        <f>IF('INPUT DATA'!M58="","",'INPUT DATA'!M58)</f>
        <v/>
      </c>
      <c r="H62" s="3" t="str">
        <f>IF('INPUT DATA'!N58="","",'INPUT DATA'!N58)</f>
        <v/>
      </c>
      <c r="J62" t="str">
        <v>M</v>
      </c>
    </row>
    <row r="63" ht="15.75" customHeight="1">
      <c r="B63">
        <v>48</v>
      </c>
      <c r="C63" t="str">
        <f>IF('INPUT DATA'!L58="","",'INPUT DATA'!L58)</f>
        <v/>
      </c>
      <c r="F63" t="str">
        <f>IF('INPUT DATA'!M59="","",'INPUT DATA'!M59)</f>
        <v/>
      </c>
      <c r="H63" s="3" t="str">
        <f>IF('INPUT DATA'!N59="","",'INPUT DATA'!N59)</f>
        <v/>
      </c>
      <c r="J63" t="str">
        <v>M</v>
      </c>
    </row>
    <row r="64" ht="15.75" customHeight="1">
      <c r="B64">
        <v>49</v>
      </c>
      <c r="C64" t="str">
        <f>IF('INPUT DATA'!L59="","",'INPUT DATA'!L59)</f>
        <v/>
      </c>
      <c r="F64" t="str">
        <f>IF('INPUT DATA'!M60="","",'INPUT DATA'!M60)</f>
        <v/>
      </c>
      <c r="H64" s="3" t="str">
        <f>IF('INPUT DATA'!N60="","",'INPUT DATA'!N60)</f>
        <v/>
      </c>
      <c r="J64" t="str">
        <v>M</v>
      </c>
    </row>
    <row r="65" ht="15.75" customHeight="1">
      <c r="B65">
        <v>50</v>
      </c>
      <c r="C65" t="str">
        <f>IF('INPUT DATA'!L60="","",'INPUT DATA'!L60)</f>
        <v/>
      </c>
      <c r="F65" t="str">
        <f>IF('INPUT DATA'!M61="","",'INPUT DATA'!M61)</f>
        <v/>
      </c>
      <c r="H65" s="3" t="str">
        <f>IF('INPUT DATA'!N61="","",'INPUT DATA'!N61)</f>
        <v/>
      </c>
      <c r="J65" t="str">
        <v>M</v>
      </c>
    </row>
    <row r="66" ht="15.75" customHeight="1">
      <c r="B66" t="str">
        <v>FEMALE</v>
      </c>
    </row>
    <row r="67" ht="15.75" customHeight="1">
      <c r="B67">
        <v>1</v>
      </c>
      <c r="C67" t="str">
        <f>IF('INPUT DATA'!Q12="","",'INPUT DATA'!Q12)</f>
        <v/>
      </c>
      <c r="F67" t="str">
        <f>IF('INPUT DATA'!R12="","",'INPUT DATA'!R12)</f>
        <v/>
      </c>
      <c r="H67" s="3" t="str">
        <f>IF('INPUT DATA'!S12="","",'INPUT DATA'!S12)</f>
        <v/>
      </c>
      <c r="J67" t="str">
        <v>F</v>
      </c>
    </row>
    <row r="68" ht="15.75" customHeight="1">
      <c r="B68">
        <v>2</v>
      </c>
      <c r="C68" t="str">
        <f>IF('INPUT DATA'!Q13="","",'INPUT DATA'!Q13)</f>
        <v/>
      </c>
      <c r="F68" t="str">
        <f>IF('INPUT DATA'!R13="","",'INPUT DATA'!R13)</f>
        <v/>
      </c>
      <c r="H68" s="3" t="str">
        <f>IF('INPUT DATA'!S13="","",'INPUT DATA'!S13)</f>
        <v/>
      </c>
      <c r="J68" t="str">
        <v>F</v>
      </c>
    </row>
    <row r="69" ht="15.75" customHeight="1">
      <c r="B69">
        <v>3</v>
      </c>
      <c r="C69" t="str">
        <f>IF('INPUT DATA'!Q14="","",'INPUT DATA'!Q14)</f>
        <v/>
      </c>
      <c r="F69" t="str">
        <f>IF('INPUT DATA'!R14="","",'INPUT DATA'!R14)</f>
        <v/>
      </c>
      <c r="H69" s="3" t="str">
        <f>IF('INPUT DATA'!S14="","",'INPUT DATA'!S14)</f>
        <v/>
      </c>
      <c r="J69" t="str">
        <v>F</v>
      </c>
    </row>
    <row r="70" ht="15.75" customHeight="1">
      <c r="B70">
        <v>4</v>
      </c>
      <c r="C70" t="str">
        <f>IF('INPUT DATA'!Q15="","",'INPUT DATA'!Q15)</f>
        <v/>
      </c>
      <c r="F70" t="str">
        <f>IF('INPUT DATA'!R15="","",'INPUT DATA'!R15)</f>
        <v/>
      </c>
      <c r="H70" s="3" t="str">
        <f>IF('INPUT DATA'!S15="","",'INPUT DATA'!S15)</f>
        <v/>
      </c>
      <c r="J70" t="str">
        <v>F</v>
      </c>
    </row>
    <row r="71" ht="15.75" customHeight="1">
      <c r="B71">
        <v>5</v>
      </c>
      <c r="C71" t="str">
        <f>IF('INPUT DATA'!Q16="","",'INPUT DATA'!Q16)</f>
        <v/>
      </c>
      <c r="F71" t="str">
        <f>IF('INPUT DATA'!R16="","",'INPUT DATA'!R16)</f>
        <v/>
      </c>
      <c r="H71" s="3" t="str">
        <f>IF('INPUT DATA'!S16="","",'INPUT DATA'!S16)</f>
        <v/>
      </c>
      <c r="J71" t="str">
        <v>F</v>
      </c>
    </row>
    <row r="72" ht="15.75" customHeight="1">
      <c r="B72">
        <v>6</v>
      </c>
      <c r="C72" t="str">
        <f>IF('INPUT DATA'!Q17="","",'INPUT DATA'!Q17)</f>
        <v/>
      </c>
      <c r="F72" t="str">
        <f>IF('INPUT DATA'!R17="","",'INPUT DATA'!R17)</f>
        <v/>
      </c>
      <c r="H72" s="3" t="str">
        <f>IF('INPUT DATA'!S17="","",'INPUT DATA'!S17)</f>
        <v/>
      </c>
      <c r="J72" t="str">
        <v>F</v>
      </c>
    </row>
    <row r="73" ht="15.75" customHeight="1">
      <c r="B73">
        <v>7</v>
      </c>
      <c r="C73" t="str">
        <f>IF('INPUT DATA'!Q18="","",'INPUT DATA'!Q18)</f>
        <v/>
      </c>
      <c r="F73" t="str">
        <f>IF('INPUT DATA'!R18="","",'INPUT DATA'!R18)</f>
        <v/>
      </c>
      <c r="H73" s="3" t="str">
        <f>IF('INPUT DATA'!S18="","",'INPUT DATA'!S18)</f>
        <v/>
      </c>
      <c r="J73" t="str">
        <v>F</v>
      </c>
    </row>
    <row r="74" ht="15.75" customHeight="1">
      <c r="B74">
        <v>8</v>
      </c>
      <c r="C74" t="str">
        <f>IF('INPUT DATA'!Q19="","",'INPUT DATA'!Q19)</f>
        <v/>
      </c>
      <c r="F74" t="str">
        <f>IF('INPUT DATA'!R19="","",'INPUT DATA'!R19)</f>
        <v/>
      </c>
      <c r="H74" s="3" t="str">
        <f>IF('INPUT DATA'!S19="","",'INPUT DATA'!S19)</f>
        <v/>
      </c>
      <c r="J74" t="str">
        <v>F</v>
      </c>
    </row>
    <row r="75" ht="15.75" customHeight="1">
      <c r="B75">
        <v>9</v>
      </c>
      <c r="C75" t="str">
        <f>IF('INPUT DATA'!Q20="","",'INPUT DATA'!Q20)</f>
        <v/>
      </c>
      <c r="F75" t="str">
        <f>IF('INPUT DATA'!R20="","",'INPUT DATA'!R20)</f>
        <v/>
      </c>
      <c r="H75" s="3" t="str">
        <f>IF('INPUT DATA'!S20="","",'INPUT DATA'!S20)</f>
        <v/>
      </c>
      <c r="J75" t="str">
        <v>F</v>
      </c>
    </row>
    <row r="76" ht="15.75" customHeight="1">
      <c r="B76">
        <v>10</v>
      </c>
      <c r="C76" t="str">
        <f>IF('INPUT DATA'!Q21="","",'INPUT DATA'!Q21)</f>
        <v/>
      </c>
      <c r="F76" t="str">
        <f>IF('INPUT DATA'!R21="","",'INPUT DATA'!R21)</f>
        <v/>
      </c>
      <c r="H76" s="3" t="str">
        <f>IF('INPUT DATA'!S21="","",'INPUT DATA'!S21)</f>
        <v/>
      </c>
      <c r="J76" t="str">
        <v>F</v>
      </c>
    </row>
    <row r="77" ht="15.75" customHeight="1">
      <c r="B77">
        <v>11</v>
      </c>
      <c r="C77" t="str">
        <f>IF('INPUT DATA'!Q22="","",'INPUT DATA'!Q22)</f>
        <v/>
      </c>
      <c r="F77" t="str">
        <f>IF('INPUT DATA'!R22="","",'INPUT DATA'!R22)</f>
        <v/>
      </c>
      <c r="H77" s="3" t="str">
        <f>IF('INPUT DATA'!S22="","",'INPUT DATA'!S22)</f>
        <v/>
      </c>
      <c r="J77" t="str">
        <v>F</v>
      </c>
    </row>
    <row r="78" ht="15.75" customHeight="1">
      <c r="B78">
        <v>12</v>
      </c>
      <c r="C78" t="str">
        <f>IF('INPUT DATA'!Q23="","",'INPUT DATA'!Q23)</f>
        <v/>
      </c>
      <c r="F78" t="str">
        <f>IF('INPUT DATA'!R23="","",'INPUT DATA'!R23)</f>
        <v/>
      </c>
      <c r="H78" s="3" t="str">
        <f>IF('INPUT DATA'!S23="","",'INPUT DATA'!S23)</f>
        <v/>
      </c>
      <c r="J78" t="str">
        <v>F</v>
      </c>
    </row>
    <row r="79" ht="15.75" customHeight="1">
      <c r="B79">
        <v>13</v>
      </c>
      <c r="C79" t="str">
        <f>IF('INPUT DATA'!Q24="","",'INPUT DATA'!Q24)</f>
        <v/>
      </c>
      <c r="F79" t="str">
        <f>IF('INPUT DATA'!R24="","",'INPUT DATA'!R24)</f>
        <v/>
      </c>
      <c r="H79" s="3" t="str">
        <f>IF('INPUT DATA'!S24="","",'INPUT DATA'!S24)</f>
        <v/>
      </c>
      <c r="J79" t="str">
        <v>F</v>
      </c>
    </row>
    <row r="80" ht="15.75" customHeight="1">
      <c r="B80">
        <v>14</v>
      </c>
      <c r="C80" t="str">
        <f>IF('INPUT DATA'!Q25="","",'INPUT DATA'!Q25)</f>
        <v/>
      </c>
      <c r="F80" t="str">
        <f>IF('INPUT DATA'!R25="","",'INPUT DATA'!R25)</f>
        <v/>
      </c>
      <c r="H80" s="3" t="str">
        <f>IF('INPUT DATA'!S25="","",'INPUT DATA'!S25)</f>
        <v/>
      </c>
      <c r="J80" t="str">
        <v>F</v>
      </c>
    </row>
    <row r="81" ht="15.75" customHeight="1">
      <c r="B81">
        <v>15</v>
      </c>
      <c r="C81" t="str">
        <f>IF('INPUT DATA'!Q26="","",'INPUT DATA'!Q26)</f>
        <v/>
      </c>
      <c r="F81" t="str">
        <f>IF('INPUT DATA'!R26="","",'INPUT DATA'!R26)</f>
        <v/>
      </c>
      <c r="H81" s="3" t="str">
        <f>IF('INPUT DATA'!S26="","",'INPUT DATA'!S26)</f>
        <v/>
      </c>
      <c r="J81" t="str">
        <v>F</v>
      </c>
    </row>
    <row r="82" ht="15.75" customHeight="1">
      <c r="B82">
        <v>16</v>
      </c>
      <c r="C82" t="str">
        <f>IF('INPUT DATA'!Q27="","",'INPUT DATA'!Q27)</f>
        <v/>
      </c>
      <c r="F82" t="str">
        <f>IF('INPUT DATA'!R27="","",'INPUT DATA'!R27)</f>
        <v/>
      </c>
      <c r="H82" s="3" t="str">
        <f>IF('INPUT DATA'!S27="","",'INPUT DATA'!S27)</f>
        <v/>
      </c>
      <c r="J82" t="str">
        <v>F</v>
      </c>
    </row>
    <row r="83" ht="15.75" customHeight="1">
      <c r="B83">
        <v>17</v>
      </c>
      <c r="C83" t="str">
        <f>IF('INPUT DATA'!Q28="","",'INPUT DATA'!Q28)</f>
        <v/>
      </c>
      <c r="F83" t="str">
        <f>IF('INPUT DATA'!R28="","",'INPUT DATA'!R28)</f>
        <v/>
      </c>
      <c r="H83" s="3" t="str">
        <f>IF('INPUT DATA'!S28="","",'INPUT DATA'!S28)</f>
        <v/>
      </c>
      <c r="J83" t="str">
        <v>F</v>
      </c>
    </row>
    <row r="84" ht="15.75" customHeight="1">
      <c r="B84">
        <v>18</v>
      </c>
      <c r="C84" t="str">
        <f>IF('INPUT DATA'!Q29="","",'INPUT DATA'!Q29)</f>
        <v/>
      </c>
      <c r="F84" t="str">
        <f>IF('INPUT DATA'!R29="","",'INPUT DATA'!R29)</f>
        <v/>
      </c>
      <c r="H84" s="3" t="str">
        <f>IF('INPUT DATA'!S29="","",'INPUT DATA'!S29)</f>
        <v/>
      </c>
      <c r="J84" t="str">
        <v>F</v>
      </c>
    </row>
    <row r="85" ht="15.75" customHeight="1">
      <c r="B85">
        <v>19</v>
      </c>
      <c r="C85" t="str">
        <f>IF('INPUT DATA'!Q30="","",'INPUT DATA'!Q30)</f>
        <v/>
      </c>
      <c r="F85" t="str">
        <f>IF('INPUT DATA'!R30="","",'INPUT DATA'!R30)</f>
        <v/>
      </c>
      <c r="H85" s="3" t="str">
        <f>IF('INPUT DATA'!S30="","",'INPUT DATA'!S30)</f>
        <v/>
      </c>
      <c r="J85" t="str">
        <v>F</v>
      </c>
    </row>
    <row r="86" ht="15.75" customHeight="1">
      <c r="B86">
        <v>20</v>
      </c>
      <c r="C86" t="str">
        <f>IF('INPUT DATA'!Q31="","",'INPUT DATA'!Q31)</f>
        <v/>
      </c>
      <c r="F86" t="str">
        <f>IF('INPUT DATA'!R31="","",'INPUT DATA'!R31)</f>
        <v/>
      </c>
      <c r="H86" s="3" t="str">
        <f>IF('INPUT DATA'!S31="","",'INPUT DATA'!S31)</f>
        <v/>
      </c>
      <c r="J86" t="str">
        <v>F</v>
      </c>
    </row>
    <row r="87" ht="15.75" customHeight="1">
      <c r="B87">
        <v>21</v>
      </c>
      <c r="C87" t="str">
        <f>IF('INPUT DATA'!Q32="","",'INPUT DATA'!Q32)</f>
        <v/>
      </c>
      <c r="F87" t="str">
        <f>IF('INPUT DATA'!R32="","",'INPUT DATA'!R32)</f>
        <v/>
      </c>
      <c r="H87" s="3" t="str">
        <f>IF('INPUT DATA'!S32="","",'INPUT DATA'!S32)</f>
        <v/>
      </c>
      <c r="J87" t="str">
        <v>F</v>
      </c>
    </row>
    <row r="88" ht="15.75" customHeight="1">
      <c r="B88">
        <v>22</v>
      </c>
      <c r="C88" t="str">
        <f>IF('INPUT DATA'!Q33="","",'INPUT DATA'!Q33)</f>
        <v/>
      </c>
      <c r="F88" t="str">
        <f>IF('INPUT DATA'!R33="","",'INPUT DATA'!R33)</f>
        <v/>
      </c>
      <c r="H88" s="3" t="str">
        <f>IF('INPUT DATA'!S33="","",'INPUT DATA'!S33)</f>
        <v/>
      </c>
      <c r="J88" t="str">
        <v>F</v>
      </c>
    </row>
    <row r="89" ht="15.75" customHeight="1">
      <c r="B89">
        <v>23</v>
      </c>
      <c r="C89" t="str">
        <f>IF('INPUT DATA'!Q34="","",'INPUT DATA'!Q34)</f>
        <v/>
      </c>
      <c r="F89" t="str">
        <f>IF('INPUT DATA'!R34="","",'INPUT DATA'!R34)</f>
        <v/>
      </c>
      <c r="H89" s="3" t="str">
        <f>IF('INPUT DATA'!S34="","",'INPUT DATA'!S34)</f>
        <v/>
      </c>
      <c r="J89" t="str">
        <v>F</v>
      </c>
    </row>
    <row r="90" ht="15.75" customHeight="1">
      <c r="B90">
        <v>24</v>
      </c>
      <c r="C90" t="str">
        <f>IF('INPUT DATA'!Q35="","",'INPUT DATA'!Q35)</f>
        <v/>
      </c>
      <c r="F90" t="str">
        <f>IF('INPUT DATA'!R35="","",'INPUT DATA'!R35)</f>
        <v/>
      </c>
      <c r="H90" s="3" t="str">
        <f>IF('INPUT DATA'!S35="","",'INPUT DATA'!S35)</f>
        <v/>
      </c>
      <c r="J90" t="str">
        <v>F</v>
      </c>
    </row>
    <row r="91" ht="15.75" customHeight="1">
      <c r="B91">
        <v>25</v>
      </c>
      <c r="C91" t="str">
        <f>IF('INPUT DATA'!Q36="","",'INPUT DATA'!Q36)</f>
        <v/>
      </c>
      <c r="F91" t="str">
        <f>IF('INPUT DATA'!R36="","",'INPUT DATA'!R36)</f>
        <v/>
      </c>
      <c r="H91" s="3" t="str">
        <f>IF('INPUT DATA'!S36="","",'INPUT DATA'!S36)</f>
        <v/>
      </c>
      <c r="J91" t="str">
        <v>F</v>
      </c>
    </row>
    <row r="92" ht="15.75" customHeight="1">
      <c r="B92">
        <v>26</v>
      </c>
      <c r="C92" t="str">
        <f>IF('INPUT DATA'!Q37="","",'INPUT DATA'!Q37)</f>
        <v/>
      </c>
      <c r="F92" t="str">
        <f>IF('INPUT DATA'!R37="","",'INPUT DATA'!R37)</f>
        <v/>
      </c>
      <c r="H92" s="3" t="str">
        <f>IF('INPUT DATA'!S37="","",'INPUT DATA'!S37)</f>
        <v/>
      </c>
      <c r="J92" t="str">
        <v>F</v>
      </c>
    </row>
    <row r="93" ht="15.75" customHeight="1">
      <c r="B93">
        <v>27</v>
      </c>
      <c r="C93" t="str">
        <f>IF('INPUT DATA'!Q38="","",'INPUT DATA'!Q38)</f>
        <v/>
      </c>
      <c r="F93" t="str">
        <f>IF('INPUT DATA'!R38="","",'INPUT DATA'!R38)</f>
        <v/>
      </c>
      <c r="H93" s="3" t="str">
        <f>IF('INPUT DATA'!S38="","",'INPUT DATA'!S38)</f>
        <v/>
      </c>
      <c r="J93" t="str">
        <v>F</v>
      </c>
    </row>
    <row r="94" ht="15.75" customHeight="1">
      <c r="B94">
        <v>28</v>
      </c>
      <c r="C94" t="str">
        <f>IF('INPUT DATA'!Q39="","",'INPUT DATA'!Q39)</f>
        <v/>
      </c>
      <c r="F94" t="str">
        <f>IF('INPUT DATA'!R39="","",'INPUT DATA'!R39)</f>
        <v/>
      </c>
      <c r="H94" s="3" t="str">
        <f>IF('INPUT DATA'!S39="","",'INPUT DATA'!S39)</f>
        <v/>
      </c>
      <c r="J94" t="str">
        <v>F</v>
      </c>
    </row>
    <row r="95" ht="15.75" customHeight="1">
      <c r="B95">
        <v>29</v>
      </c>
      <c r="C95" t="str">
        <f>IF('INPUT DATA'!Q40="","",'INPUT DATA'!Q40)</f>
        <v/>
      </c>
      <c r="F95" t="str">
        <f>IF('INPUT DATA'!R40="","",'INPUT DATA'!R40)</f>
        <v/>
      </c>
      <c r="H95" s="3" t="str">
        <f>IF('INPUT DATA'!S40="","",'INPUT DATA'!S40)</f>
        <v/>
      </c>
      <c r="J95" t="str">
        <v>F</v>
      </c>
    </row>
    <row r="96" ht="15.75" customHeight="1">
      <c r="B96">
        <v>30</v>
      </c>
      <c r="C96" t="str">
        <f>IF('INPUT DATA'!Q41="","",'INPUT DATA'!Q41)</f>
        <v/>
      </c>
      <c r="F96" t="str">
        <f>IF('INPUT DATA'!R41="","",'INPUT DATA'!R41)</f>
        <v/>
      </c>
      <c r="H96" s="3" t="str">
        <f>IF('INPUT DATA'!S41="","",'INPUT DATA'!S41)</f>
        <v/>
      </c>
      <c r="J96" t="str">
        <v>F</v>
      </c>
    </row>
    <row r="97" ht="15.75" customHeight="1">
      <c r="B97">
        <v>31</v>
      </c>
      <c r="C97" t="str">
        <f>IF('INPUT DATA'!Q42="","",'INPUT DATA'!Q42)</f>
        <v/>
      </c>
      <c r="F97" t="str">
        <f>IF('INPUT DATA'!R42="","",'INPUT DATA'!R42)</f>
        <v/>
      </c>
      <c r="H97" s="3" t="str">
        <f>IF('INPUT DATA'!S42="","",'INPUT DATA'!S42)</f>
        <v/>
      </c>
      <c r="J97" t="str">
        <v>F</v>
      </c>
    </row>
    <row r="98" ht="15.75" customHeight="1">
      <c r="B98">
        <v>32</v>
      </c>
      <c r="C98" t="str">
        <f>IF('INPUT DATA'!Q43="","",'INPUT DATA'!Q43)</f>
        <v/>
      </c>
      <c r="F98" t="str">
        <f>IF('INPUT DATA'!R43="","",'INPUT DATA'!R43)</f>
        <v/>
      </c>
      <c r="H98" s="3" t="str">
        <f>IF('INPUT DATA'!S43="","",'INPUT DATA'!S43)</f>
        <v/>
      </c>
      <c r="J98" t="str">
        <v>F</v>
      </c>
    </row>
    <row r="99" ht="15.75" customHeight="1">
      <c r="B99">
        <v>33</v>
      </c>
      <c r="C99" t="str">
        <f>IF('INPUT DATA'!Q44="","",'INPUT DATA'!Q44)</f>
        <v/>
      </c>
      <c r="F99" t="str">
        <f>IF('INPUT DATA'!R44="","",'INPUT DATA'!R44)</f>
        <v/>
      </c>
      <c r="H99" s="3" t="str">
        <f>IF('INPUT DATA'!S44="","",'INPUT DATA'!S44)</f>
        <v/>
      </c>
      <c r="J99" t="str">
        <v>F</v>
      </c>
    </row>
    <row r="100" ht="15.75" customHeight="1">
      <c r="B100">
        <v>34</v>
      </c>
      <c r="C100" t="str">
        <f>IF('INPUT DATA'!Q45="","",'INPUT DATA'!Q45)</f>
        <v/>
      </c>
      <c r="F100" t="str">
        <f>IF('INPUT DATA'!R45="","",'INPUT DATA'!R45)</f>
        <v/>
      </c>
      <c r="H100" s="3" t="str">
        <f>IF('INPUT DATA'!S45="","",'INPUT DATA'!S45)</f>
        <v/>
      </c>
      <c r="J100" t="str">
        <v>F</v>
      </c>
    </row>
    <row r="101" ht="15.75" customHeight="1">
      <c r="B101">
        <v>35</v>
      </c>
      <c r="C101" t="str">
        <f>IF('INPUT DATA'!Q46="","",'INPUT DATA'!Q46)</f>
        <v/>
      </c>
      <c r="F101" t="str">
        <f>IF('INPUT DATA'!R46="","",'INPUT DATA'!R46)</f>
        <v/>
      </c>
      <c r="H101" s="3" t="str">
        <f>IF('INPUT DATA'!S46="","",'INPUT DATA'!S46)</f>
        <v/>
      </c>
      <c r="J101" t="str">
        <v>F</v>
      </c>
    </row>
    <row r="102" ht="15.75" customHeight="1">
      <c r="B102">
        <v>36</v>
      </c>
      <c r="C102" t="str">
        <f>IF('INPUT DATA'!Q47="","",'INPUT DATA'!Q47)</f>
        <v/>
      </c>
      <c r="F102" t="str">
        <f>IF('INPUT DATA'!R47="","",'INPUT DATA'!R47)</f>
        <v/>
      </c>
      <c r="H102" s="3" t="str">
        <f>IF('INPUT DATA'!S47="","",'INPUT DATA'!S47)</f>
        <v/>
      </c>
      <c r="J102" t="str">
        <v>F</v>
      </c>
    </row>
    <row r="103" ht="15.75" customHeight="1">
      <c r="B103">
        <v>37</v>
      </c>
      <c r="C103" t="str">
        <f>IF('INPUT DATA'!Q48="","",'INPUT DATA'!Q48)</f>
        <v/>
      </c>
      <c r="F103" t="str">
        <f>IF('INPUT DATA'!R48="","",'INPUT DATA'!R48)</f>
        <v/>
      </c>
      <c r="H103" s="3" t="str">
        <f>IF('INPUT DATA'!S48="","",'INPUT DATA'!S48)</f>
        <v/>
      </c>
      <c r="J103" t="str">
        <v>F</v>
      </c>
    </row>
    <row r="104" ht="15.75" customHeight="1">
      <c r="B104">
        <v>38</v>
      </c>
      <c r="C104" t="str">
        <f>IF('INPUT DATA'!Q49="","",'INPUT DATA'!Q49)</f>
        <v/>
      </c>
      <c r="F104" t="str">
        <f>IF('INPUT DATA'!R49="","",'INPUT DATA'!R49)</f>
        <v/>
      </c>
      <c r="H104" s="3" t="str">
        <f>IF('INPUT DATA'!S49="","",'INPUT DATA'!S49)</f>
        <v/>
      </c>
      <c r="J104" t="str">
        <v>F</v>
      </c>
    </row>
    <row r="105" ht="15.75" customHeight="1">
      <c r="B105">
        <v>39</v>
      </c>
      <c r="C105" t="str">
        <f>IF('INPUT DATA'!Q50="","",'INPUT DATA'!Q50)</f>
        <v/>
      </c>
      <c r="F105" t="str">
        <f>IF('INPUT DATA'!R50="","",'INPUT DATA'!R50)</f>
        <v/>
      </c>
      <c r="H105" s="3" t="str">
        <f>IF('INPUT DATA'!S50="","",'INPUT DATA'!S50)</f>
        <v/>
      </c>
      <c r="J105" t="str">
        <v>F</v>
      </c>
    </row>
    <row r="106" ht="15.75" customHeight="1">
      <c r="B106">
        <v>40</v>
      </c>
      <c r="C106" t="str">
        <f>IF('INPUT DATA'!Q51="","",'INPUT DATA'!Q51)</f>
        <v/>
      </c>
      <c r="F106" t="str">
        <f>IF('INPUT DATA'!R51="","",'INPUT DATA'!R51)</f>
        <v/>
      </c>
      <c r="H106" s="3" t="str">
        <f>IF('INPUT DATA'!S51="","",'INPUT DATA'!S51)</f>
        <v/>
      </c>
      <c r="J106" t="str">
        <v>F</v>
      </c>
    </row>
    <row r="107" ht="15.75" customHeight="1">
      <c r="B107">
        <v>41</v>
      </c>
      <c r="C107" t="str">
        <f>IF('INPUT DATA'!Q52="","",'INPUT DATA'!Q52)</f>
        <v/>
      </c>
      <c r="F107" t="str">
        <f>IF('INPUT DATA'!R52="","",'INPUT DATA'!R52)</f>
        <v/>
      </c>
      <c r="H107" s="3" t="str">
        <f>IF('INPUT DATA'!S52="","",'INPUT DATA'!S52)</f>
        <v/>
      </c>
      <c r="J107" t="str">
        <v>F</v>
      </c>
    </row>
    <row r="108" ht="15.75" customHeight="1">
      <c r="B108">
        <v>42</v>
      </c>
      <c r="C108" t="str">
        <f>IF('INPUT DATA'!Q53="","",'INPUT DATA'!Q53)</f>
        <v/>
      </c>
      <c r="F108" t="str">
        <f>IF('INPUT DATA'!R53="","",'INPUT DATA'!R53)</f>
        <v/>
      </c>
      <c r="H108" s="3" t="str">
        <f>IF('INPUT DATA'!S53="","",'INPUT DATA'!S53)</f>
        <v/>
      </c>
      <c r="J108" t="str">
        <v>F</v>
      </c>
    </row>
    <row r="109" ht="15.75" customHeight="1">
      <c r="B109">
        <v>43</v>
      </c>
      <c r="C109" t="str">
        <f>IF('INPUT DATA'!Q54="","",'INPUT DATA'!Q54)</f>
        <v/>
      </c>
      <c r="F109" t="str">
        <f>IF('INPUT DATA'!R54="","",'INPUT DATA'!R54)</f>
        <v/>
      </c>
      <c r="H109" s="3" t="str">
        <f>IF('INPUT DATA'!S54="","",'INPUT DATA'!S54)</f>
        <v/>
      </c>
      <c r="J109" t="str">
        <v>F</v>
      </c>
    </row>
    <row r="110" ht="15.75" customHeight="1">
      <c r="B110">
        <v>44</v>
      </c>
      <c r="C110" t="str">
        <f>IF('INPUT DATA'!Q55="","",'INPUT DATA'!Q55)</f>
        <v/>
      </c>
      <c r="F110" t="str">
        <f>IF('INPUT DATA'!R55="","",'INPUT DATA'!R55)</f>
        <v/>
      </c>
      <c r="H110" s="3" t="str">
        <f>IF('INPUT DATA'!S55="","",'INPUT DATA'!S55)</f>
        <v/>
      </c>
      <c r="J110" t="str">
        <v>F</v>
      </c>
    </row>
    <row r="111" ht="15.75" customHeight="1">
      <c r="B111">
        <v>45</v>
      </c>
      <c r="C111" t="str">
        <f>IF('INPUT DATA'!Q56="","",'INPUT DATA'!Q56)</f>
        <v/>
      </c>
      <c r="F111" t="str">
        <f>IF('INPUT DATA'!R56="","",'INPUT DATA'!R56)</f>
        <v/>
      </c>
      <c r="H111" s="3" t="str">
        <f>IF('INPUT DATA'!S56="","",'INPUT DATA'!S56)</f>
        <v/>
      </c>
      <c r="J111" t="str">
        <v>F</v>
      </c>
    </row>
    <row r="112" ht="15.75" customHeight="1">
      <c r="B112">
        <v>46</v>
      </c>
      <c r="C112" t="str">
        <f>IF('INPUT DATA'!Q57="","",'INPUT DATA'!Q57)</f>
        <v/>
      </c>
      <c r="F112" t="str">
        <f>IF('INPUT DATA'!R57="","",'INPUT DATA'!R57)</f>
        <v/>
      </c>
      <c r="H112" s="3" t="str">
        <f>IF('INPUT DATA'!S57="","",'INPUT DATA'!S57)</f>
        <v/>
      </c>
      <c r="J112" t="str">
        <v>F</v>
      </c>
    </row>
    <row r="113" ht="15.75" customHeight="1">
      <c r="B113">
        <v>47</v>
      </c>
      <c r="C113" t="str">
        <f>IF('INPUT DATA'!Q58="","",'INPUT DATA'!Q58)</f>
        <v/>
      </c>
      <c r="F113" t="str">
        <f>IF('INPUT DATA'!R58="","",'INPUT DATA'!R58)</f>
        <v/>
      </c>
      <c r="H113" s="3" t="str">
        <f>IF('INPUT DATA'!S58="","",'INPUT DATA'!S58)</f>
        <v/>
      </c>
      <c r="J113" t="str">
        <v>F</v>
      </c>
    </row>
    <row r="114" ht="15.75" customHeight="1">
      <c r="B114">
        <v>48</v>
      </c>
      <c r="C114" t="str">
        <f>IF('INPUT DATA'!Q59="","",'INPUT DATA'!Q59)</f>
        <v/>
      </c>
      <c r="F114" t="str">
        <f>IF('INPUT DATA'!R59="","",'INPUT DATA'!R59)</f>
        <v/>
      </c>
      <c r="H114" s="3" t="str">
        <f>IF('INPUT DATA'!S59="","",'INPUT DATA'!S59)</f>
        <v/>
      </c>
      <c r="J114" t="str">
        <v>F</v>
      </c>
    </row>
    <row r="115" ht="15.75" customHeight="1">
      <c r="B115">
        <v>49</v>
      </c>
      <c r="C115" t="str">
        <f>IF('INPUT DATA'!Q60="","",'INPUT DATA'!Q60)</f>
        <v/>
      </c>
      <c r="F115" t="str">
        <f>IF('INPUT DATA'!R60="","",'INPUT DATA'!R60)</f>
        <v/>
      </c>
      <c r="H115" s="3" t="str">
        <f>IF('INPUT DATA'!S60="","",'INPUT DATA'!S60)</f>
        <v/>
      </c>
      <c r="J115" t="str">
        <v>F</v>
      </c>
    </row>
    <row r="116" ht="15.75" customHeight="1">
      <c r="B116">
        <v>50</v>
      </c>
      <c r="C116" t="str">
        <f>IF('INPUT DATA'!Q61="","",'INPUT DATA'!Q61)</f>
        <v/>
      </c>
      <c r="F116" t="str">
        <f>IF('INPUT DATA'!R61="","",'INPUT DATA'!R61)</f>
        <v/>
      </c>
      <c r="H116" s="3" t="str">
        <f>IF('INPUT DATA'!S61="","",'INPUT DATA'!S61)</f>
        <v/>
      </c>
      <c r="J116" t="str">
        <v>F</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86">
    <mergeCell ref="C65:E65"/>
    <mergeCell ref="F65:G65"/>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115:E115"/>
    <mergeCell ref="F115:G115"/>
    <mergeCell ref="C116:E116"/>
    <mergeCell ref="F116:G116"/>
    <mergeCell ref="Z13:Z14"/>
    <mergeCell ref="AA13:AA14"/>
    <mergeCell ref="R13:R14"/>
    <mergeCell ref="S13:T13"/>
    <mergeCell ref="U13:U14"/>
    <mergeCell ref="V13:V14"/>
    <mergeCell ref="W13:W14"/>
    <mergeCell ref="X13:X14"/>
    <mergeCell ref="Y13:Y14"/>
    <mergeCell ref="AI13:AJ13"/>
    <mergeCell ref="AK13:AK14"/>
    <mergeCell ref="AB13:AB14"/>
    <mergeCell ref="AC13:AC14"/>
    <mergeCell ref="AD13:AD14"/>
    <mergeCell ref="AE13:AE14"/>
    <mergeCell ref="AF13:AF14"/>
    <mergeCell ref="AG13:AG14"/>
    <mergeCell ref="AH13:AH14"/>
    <mergeCell ref="AT13:AT14"/>
    <mergeCell ref="AU13:AU14"/>
    <mergeCell ref="AL13:AL14"/>
    <mergeCell ref="AM13:AM14"/>
    <mergeCell ref="AN13:AN14"/>
    <mergeCell ref="AO13:AO14"/>
    <mergeCell ref="AP13:AQ13"/>
    <mergeCell ref="AR13:AR14"/>
    <mergeCell ref="AS13:AS14"/>
    <mergeCell ref="BC13:BC14"/>
    <mergeCell ref="BD13:BD14"/>
    <mergeCell ref="AV13:AV14"/>
    <mergeCell ref="AW13:AW14"/>
    <mergeCell ref="AX13:AX14"/>
    <mergeCell ref="AY13:AY14"/>
    <mergeCell ref="AZ13:AZ14"/>
    <mergeCell ref="BA13:BA14"/>
    <mergeCell ref="BB13:BB14"/>
    <mergeCell ref="A1:V4"/>
    <mergeCell ref="E5:G5"/>
    <mergeCell ref="M5:N5"/>
    <mergeCell ref="O5:W5"/>
    <mergeCell ref="E6:I6"/>
    <mergeCell ref="M6:N6"/>
    <mergeCell ref="AB6:AF6"/>
    <mergeCell ref="AQ9:AV9"/>
    <mergeCell ref="AX9:BC9"/>
    <mergeCell ref="N9:V9"/>
    <mergeCell ref="K11:AA11"/>
    <mergeCell ref="K12:U12"/>
    <mergeCell ref="V12:AA12"/>
    <mergeCell ref="O6:U6"/>
    <mergeCell ref="B8:BJ8"/>
    <mergeCell ref="B9:E10"/>
    <mergeCell ref="K9:M9"/>
    <mergeCell ref="W9:AB9"/>
    <mergeCell ref="BE9:BJ9"/>
    <mergeCell ref="K10:BJ10"/>
    <mergeCell ref="K13:K14"/>
    <mergeCell ref="L13:L14"/>
    <mergeCell ref="M13:M14"/>
    <mergeCell ref="N13:N14"/>
    <mergeCell ref="O13:O14"/>
    <mergeCell ref="P13:P14"/>
    <mergeCell ref="Q13:Q14"/>
    <mergeCell ref="B15:BJ15"/>
    <mergeCell ref="BF12:BJ12"/>
    <mergeCell ref="BE13:BE14"/>
    <mergeCell ref="BF13:BF14"/>
    <mergeCell ref="BG13:BG14"/>
    <mergeCell ref="BH13:BH14"/>
    <mergeCell ref="BI13:BI14"/>
    <mergeCell ref="BJ13:BJ14"/>
    <mergeCell ref="AC9:AH9"/>
    <mergeCell ref="AJ9:AO9"/>
    <mergeCell ref="AB11:AV11"/>
    <mergeCell ref="AW11:BJ11"/>
    <mergeCell ref="AB12:AR12"/>
    <mergeCell ref="AS12:AV12"/>
    <mergeCell ref="AW12:BE12"/>
    <mergeCell ref="G9:J9"/>
    <mergeCell ref="G10:J10"/>
    <mergeCell ref="B11:E14"/>
    <mergeCell ref="F11:G14"/>
    <mergeCell ref="H11:H14"/>
    <mergeCell ref="I11:I14"/>
    <mergeCell ref="J11:J14"/>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B66:BJ66"/>
  </mergeCells>
  <pageMargins left="0.7" right="0.7" top="0.75" bottom="0.75" header="0" footer="0"/>
  <ignoredErrors>
    <ignoredError numberStoredAsText="1" sqref="A1:BK999"/>
  </ignoredErrors>
</worksheet>
</file>

<file path=xl/worksheets/sheet15.xml><?xml version="1.0" encoding="utf-8"?>
<worksheet xmlns="http://schemas.openxmlformats.org/spreadsheetml/2006/main" xmlns:r="http://schemas.openxmlformats.org/officeDocument/2006/relationships">
  <dimension ref="A1:AH999"/>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5.13"/>
    <col min="11" max="11" customWidth="1" width="6.5"/>
    <col min="12" max="12" customWidth="1" width="6.5"/>
    <col min="13" max="13" customWidth="1" width="6.5"/>
    <col min="14" max="14" customWidth="1" width="6.5"/>
    <col min="15" max="15" customWidth="1" width="6.5"/>
    <col min="16" max="16" customWidth="1" width="6.5"/>
    <col min="17" max="17" customWidth="1" width="6.5"/>
    <col min="18" max="18" customWidth="1" width="6.5"/>
    <col min="19" max="19" customWidth="1" width="6.5"/>
    <col min="20" max="20" customWidth="1" width="6.5"/>
    <col min="21" max="21" customWidth="1" width="6.5"/>
    <col min="22" max="22" customWidth="1" width="6.5"/>
    <col min="23" max="23" customWidth="1" width="6.5"/>
    <col min="24" max="24" customWidth="1" width="6.5"/>
    <col min="25" max="25" customWidth="1" width="6.5"/>
    <col min="26" max="26" customWidth="1" width="6.5"/>
    <col min="27" max="27" customWidth="1" width="6.5"/>
    <col min="28" max="28" customWidth="1" width="6.5"/>
    <col min="29" max="29" customWidth="1" width="6.5"/>
    <col min="30" max="30" customWidth="1" width="6.5"/>
    <col min="31" max="31" customWidth="1" width="6.5"/>
    <col min="32" max="32" customWidth="1" width="6.5"/>
    <col min="33" max="33" customWidth="1" width="6.5"/>
    <col min="34" max="34" customWidth="1" width="6.5"/>
  </cols>
  <sheetData>
    <row r="1" ht="15.75" customHeight="1">
      <c r="A1" t="str">
        <v>CLASS SUMMARY - TERM 1-3</v>
      </c>
    </row>
    <row r="2" ht="15.75" customHeight="1"/>
    <row r="3" ht="15.75" customHeight="1"/>
    <row r="4" ht="15.75" customHeight="1"/>
    <row r="5" ht="15.75" customHeight="1">
      <c r="D5" t="str">
        <v>REGION</v>
      </c>
      <c r="E5" t="str">
        <f>IF('INPUT DATA'!F10="","",'INPUT DATA'!F10)</f>
        <v/>
      </c>
      <c r="M5" t="str">
        <v>DIVISION</v>
      </c>
      <c r="O5" t="str">
        <f>IF('INPUT DATA'!F11="","",'INPUT DATA'!F11)</f>
        <v/>
      </c>
    </row>
    <row r="6" ht="15.75" customHeight="1">
      <c r="D6" t="str">
        <v>SCHOOL NAME</v>
      </c>
      <c r="E6" t="str">
        <f>IF('INPUT DATA'!F16="","",'INPUT DATA'!F16)</f>
        <v/>
      </c>
      <c r="M6" t="str">
        <v>SCHOOL ID</v>
      </c>
      <c r="O6" t="str">
        <f>IF('INPUT DATA'!F15="","",'INPUT DATA'!F15)</f>
        <v/>
      </c>
      <c r="AA6" t="str">
        <v>SCHOOL YEAR</v>
      </c>
      <c r="AB6" t="str">
        <f>IF('INPUT DATA'!F18="","",'INPUT DATA'!F18)</f>
        <v/>
      </c>
    </row>
    <row r="7" ht="15.75" customHeight="1"/>
    <row r="8" ht="15.75" customHeight="1"/>
    <row r="9" ht="19.5" customHeight="1">
      <c r="B9" t="str">
        <v>GMRC</v>
      </c>
      <c r="F9" t="str">
        <v>GRADE LEVEL</v>
      </c>
      <c r="G9" t="str">
        <f>'INPUT DATA'!F27</f>
        <v/>
      </c>
      <c r="K9" t="str">
        <v>ADVISER</v>
      </c>
      <c r="N9" t="str">
        <f>'INPUT DATA'!F26</f>
        <v/>
      </c>
    </row>
    <row r="10" ht="30" customHeight="1">
      <c r="F10" t="str">
        <v>SECTION</v>
      </c>
      <c r="G10" t="str">
        <f>'INPUT DATA'!F28</f>
        <v/>
      </c>
      <c r="K10" t="str">
        <v>LETTER GRADE AND DESCRIPTOR</v>
      </c>
      <c r="O10" t="str">
        <v>A - Advancing                    (Namumukod-tangi)</v>
      </c>
      <c r="S10" t="str">
        <v>B - Benchmarking (Naipamamalas)</v>
      </c>
      <c r="W10" t="str">
        <v>C - Connecting    (Natutungo)</v>
      </c>
      <c r="AA10" t="str">
        <v>D - Developing (Nagpapaunlad)</v>
      </c>
      <c r="AE10" t="str">
        <v>E - Emerging     (Nagsisimula)</v>
      </c>
    </row>
    <row r="11" ht="19.5" customHeight="1">
      <c r="K11" t="str">
        <v>Learning Competencies</v>
      </c>
    </row>
    <row r="12" ht="15.75" customHeight="1" xml:space="preserve">
      <c r="B12" t="str">
        <v>LEARNERS' NAMES</v>
      </c>
      <c r="F12" t="str">
        <v>LRN</v>
      </c>
      <c r="H12" t="str">
        <v>Date of Birth</v>
      </c>
      <c r="I12" t="str">
        <v>Age</v>
      </c>
      <c r="J12" t="str">
        <v>Sex</v>
      </c>
      <c r="K12" t="str" xml:space="preserve">
        <v xml:space="preserve">TERM 1
Nililinang na Pagpapahalaga</v>
      </c>
      <c r="R12" t="str">
        <v>TERM 2</v>
      </c>
      <c r="AA12" t="str">
        <v>TERM 3</v>
      </c>
    </row>
    <row r="13" ht="18.75" customHeight="1">
      <c r="K13">
        <v>1</v>
      </c>
      <c r="L13">
        <v>2</v>
      </c>
      <c r="M13">
        <v>3</v>
      </c>
      <c r="N13">
        <v>4</v>
      </c>
      <c r="O13">
        <v>5</v>
      </c>
      <c r="P13">
        <v>6</v>
      </c>
      <c r="Q13">
        <v>7</v>
      </c>
      <c r="R13">
        <v>1</v>
      </c>
      <c r="S13">
        <v>2</v>
      </c>
      <c r="T13">
        <v>3</v>
      </c>
      <c r="U13">
        <v>4</v>
      </c>
      <c r="V13">
        <v>5</v>
      </c>
      <c r="W13">
        <v>6</v>
      </c>
      <c r="X13">
        <v>7</v>
      </c>
      <c r="Y13">
        <v>8</v>
      </c>
      <c r="Z13">
        <v>9</v>
      </c>
      <c r="AA13">
        <v>1</v>
      </c>
      <c r="AB13">
        <v>2</v>
      </c>
      <c r="AC13">
        <v>3</v>
      </c>
      <c r="AD13">
        <v>4</v>
      </c>
      <c r="AE13">
        <v>5</v>
      </c>
      <c r="AF13">
        <v>6</v>
      </c>
      <c r="AG13">
        <v>7</v>
      </c>
      <c r="AH13">
        <v>8</v>
      </c>
    </row>
    <row r="14" ht="15.75" customHeight="1">
      <c r="B14" t="str">
        <v>MALE</v>
      </c>
    </row>
    <row r="15" ht="15.75" customHeight="1">
      <c r="B15">
        <v>1</v>
      </c>
      <c r="C15" t="str">
        <f>IF('INPUT DATA'!L11="","",'INPUT DATA'!L11)</f>
        <v>sample</v>
      </c>
      <c r="F15" s="1">
        <f>IF('INPUT DATA'!M11="","",'INPUT DATA'!M11)</f>
        <v>1234566776</v>
      </c>
      <c r="H15" s="3">
        <f>IF('INPUT DATA'!N11="","",'INPUT DATA'!N11)</f>
        <v>43590</v>
      </c>
      <c r="J15" t="str">
        <v>M</v>
      </c>
    </row>
    <row r="16" ht="15.75" customHeight="1">
      <c r="B16">
        <v>2</v>
      </c>
      <c r="C16" t="str">
        <f>IF('INPUT DATA'!L12="","",'INPUT DATA'!L12)</f>
        <v/>
      </c>
      <c r="F16" t="str">
        <f>IF('INPUT DATA'!M12="","",'INPUT DATA'!M12)</f>
        <v/>
      </c>
      <c r="H16" s="3" t="str">
        <f>IF('INPUT DATA'!N12="","",'INPUT DATA'!N12)</f>
        <v/>
      </c>
      <c r="J16" t="str">
        <v>M</v>
      </c>
    </row>
    <row r="17" ht="15.75" customHeight="1">
      <c r="B17">
        <v>3</v>
      </c>
      <c r="C17" t="str">
        <f>IF('INPUT DATA'!L13="","",'INPUT DATA'!L13)</f>
        <v/>
      </c>
      <c r="F17" t="str">
        <f>IF('INPUT DATA'!M13="","",'INPUT DATA'!M13)</f>
        <v/>
      </c>
      <c r="H17" s="3" t="str">
        <f>IF('INPUT DATA'!N13="","",'INPUT DATA'!N13)</f>
        <v/>
      </c>
      <c r="J17" t="str">
        <v>M</v>
      </c>
    </row>
    <row r="18" ht="15.75" customHeight="1">
      <c r="B18">
        <v>4</v>
      </c>
      <c r="C18" t="str">
        <f>IF('INPUT DATA'!L14="","",'INPUT DATA'!L14)</f>
        <v/>
      </c>
      <c r="F18" t="str">
        <f>IF('INPUT DATA'!M14="","",'INPUT DATA'!M14)</f>
        <v/>
      </c>
      <c r="H18" s="3" t="str">
        <f>IF('INPUT DATA'!N14="","",'INPUT DATA'!N14)</f>
        <v/>
      </c>
      <c r="J18" t="str">
        <v>M</v>
      </c>
    </row>
    <row r="19" ht="15.75" customHeight="1">
      <c r="B19">
        <v>5</v>
      </c>
      <c r="C19" t="str">
        <f>IF('INPUT DATA'!L15="","",'INPUT DATA'!L15)</f>
        <v/>
      </c>
      <c r="F19" t="str">
        <f>IF('INPUT DATA'!M15="","",'INPUT DATA'!M15)</f>
        <v/>
      </c>
      <c r="H19" s="3" t="str">
        <f>IF('INPUT DATA'!N15="","",'INPUT DATA'!N15)</f>
        <v/>
      </c>
      <c r="J19" t="str">
        <v>M</v>
      </c>
    </row>
    <row r="20" ht="15.75" customHeight="1">
      <c r="B20">
        <v>6</v>
      </c>
      <c r="C20" t="str">
        <f>IF('INPUT DATA'!L16="","",'INPUT DATA'!L16)</f>
        <v/>
      </c>
      <c r="F20" t="str">
        <f>IF('INPUT DATA'!M16="","",'INPUT DATA'!M16)</f>
        <v/>
      </c>
      <c r="H20" s="3" t="str">
        <f>IF('INPUT DATA'!N16="","",'INPUT DATA'!N16)</f>
        <v/>
      </c>
      <c r="J20" t="str">
        <v>M</v>
      </c>
    </row>
    <row r="21" ht="15.75" customHeight="1">
      <c r="B21">
        <v>7</v>
      </c>
      <c r="C21" t="str">
        <f>IF('INPUT DATA'!L17="","",'INPUT DATA'!L17)</f>
        <v/>
      </c>
      <c r="F21" t="str">
        <f>IF('INPUT DATA'!M17="","",'INPUT DATA'!M17)</f>
        <v/>
      </c>
      <c r="H21" s="3" t="str">
        <f>IF('INPUT DATA'!N17="","",'INPUT DATA'!N17)</f>
        <v/>
      </c>
      <c r="J21" t="str">
        <v>M</v>
      </c>
    </row>
    <row r="22" ht="15.75" customHeight="1">
      <c r="B22">
        <v>8</v>
      </c>
      <c r="C22" t="str">
        <f>IF('INPUT DATA'!L18="","",'INPUT DATA'!L18)</f>
        <v/>
      </c>
      <c r="F22" t="str">
        <f>IF('INPUT DATA'!M18="","",'INPUT DATA'!M18)</f>
        <v/>
      </c>
      <c r="H22" s="3" t="str">
        <f>IF('INPUT DATA'!N18="","",'INPUT DATA'!N18)</f>
        <v/>
      </c>
      <c r="J22" t="str">
        <v>M</v>
      </c>
    </row>
    <row r="23" ht="15.75" customHeight="1">
      <c r="B23">
        <v>9</v>
      </c>
      <c r="C23" t="str">
        <f>IF('INPUT DATA'!L19="","",'INPUT DATA'!L19)</f>
        <v/>
      </c>
      <c r="F23" t="str">
        <f>IF('INPUT DATA'!M19="","",'INPUT DATA'!M19)</f>
        <v/>
      </c>
      <c r="H23" s="3" t="str">
        <f>IF('INPUT DATA'!N19="","",'INPUT DATA'!N19)</f>
        <v/>
      </c>
      <c r="J23" t="str">
        <v>M</v>
      </c>
    </row>
    <row r="24" ht="15.75" customHeight="1">
      <c r="B24">
        <v>10</v>
      </c>
      <c r="C24" t="str">
        <f>IF('INPUT DATA'!L20="","",'INPUT DATA'!L20)</f>
        <v/>
      </c>
      <c r="F24" t="str">
        <f>IF('INPUT DATA'!M20="","",'INPUT DATA'!M20)</f>
        <v/>
      </c>
      <c r="H24" s="3" t="str">
        <f>IF('INPUT DATA'!N20="","",'INPUT DATA'!N20)</f>
        <v/>
      </c>
      <c r="J24" t="str">
        <v>M</v>
      </c>
    </row>
    <row r="25" ht="15.75" customHeight="1">
      <c r="B25">
        <v>11</v>
      </c>
      <c r="C25" t="str">
        <f>IF('INPUT DATA'!L21="","",'INPUT DATA'!L21)</f>
        <v/>
      </c>
      <c r="F25" t="str">
        <f>IF('INPUT DATA'!M21="","",'INPUT DATA'!M21)</f>
        <v/>
      </c>
      <c r="H25" s="3" t="str">
        <f>IF('INPUT DATA'!N21="","",'INPUT DATA'!N21)</f>
        <v/>
      </c>
      <c r="J25" t="str">
        <v>M</v>
      </c>
    </row>
    <row r="26" ht="15.75" customHeight="1">
      <c r="B26">
        <v>12</v>
      </c>
      <c r="C26" t="str">
        <f>IF('INPUT DATA'!L22="","",'INPUT DATA'!L22)</f>
        <v/>
      </c>
      <c r="F26" t="str">
        <f>IF('INPUT DATA'!M22="","",'INPUT DATA'!M22)</f>
        <v/>
      </c>
      <c r="H26" s="3" t="str">
        <f>IF('INPUT DATA'!N22="","",'INPUT DATA'!N22)</f>
        <v/>
      </c>
      <c r="J26" t="str">
        <v>M</v>
      </c>
    </row>
    <row r="27" ht="15.75" customHeight="1">
      <c r="B27">
        <v>13</v>
      </c>
      <c r="C27" t="str">
        <f>IF('INPUT DATA'!L23="","",'INPUT DATA'!L23)</f>
        <v/>
      </c>
      <c r="F27" t="str">
        <f>IF('INPUT DATA'!M23="","",'INPUT DATA'!M23)</f>
        <v/>
      </c>
      <c r="H27" s="3" t="str">
        <f>IF('INPUT DATA'!N23="","",'INPUT DATA'!N23)</f>
        <v/>
      </c>
      <c r="J27" t="str">
        <v>M</v>
      </c>
    </row>
    <row r="28" ht="15.75" customHeight="1">
      <c r="B28">
        <v>14</v>
      </c>
      <c r="C28" t="str">
        <f>IF('INPUT DATA'!L24="","",'INPUT DATA'!L24)</f>
        <v/>
      </c>
      <c r="F28" t="str">
        <f>IF('INPUT DATA'!M24="","",'INPUT DATA'!M24)</f>
        <v/>
      </c>
      <c r="H28" s="3" t="str">
        <f>IF('INPUT DATA'!N24="","",'INPUT DATA'!N24)</f>
        <v/>
      </c>
      <c r="J28" t="str">
        <v>M</v>
      </c>
    </row>
    <row r="29" ht="15.75" customHeight="1">
      <c r="B29">
        <v>15</v>
      </c>
      <c r="C29" t="str">
        <f>IF('INPUT DATA'!L25="","",'INPUT DATA'!L25)</f>
        <v/>
      </c>
      <c r="F29" t="str">
        <f>IF('INPUT DATA'!M25="","",'INPUT DATA'!M25)</f>
        <v/>
      </c>
      <c r="H29" s="3" t="str">
        <f>IF('INPUT DATA'!N25="","",'INPUT DATA'!N25)</f>
        <v/>
      </c>
      <c r="J29" t="str">
        <v>M</v>
      </c>
    </row>
    <row r="30" ht="15.75" customHeight="1">
      <c r="B30">
        <v>16</v>
      </c>
      <c r="C30" t="str">
        <f>IF('INPUT DATA'!L26="","",'INPUT DATA'!L26)</f>
        <v/>
      </c>
      <c r="F30" t="str">
        <f>IF('INPUT DATA'!M26="","",'INPUT DATA'!M26)</f>
        <v/>
      </c>
      <c r="H30" s="3" t="str">
        <f>IF('INPUT DATA'!N26="","",'INPUT DATA'!N26)</f>
        <v/>
      </c>
      <c r="J30" t="str">
        <v>M</v>
      </c>
    </row>
    <row r="31" ht="15.75" customHeight="1">
      <c r="B31">
        <v>17</v>
      </c>
      <c r="C31" t="str">
        <f>IF('INPUT DATA'!L27="","",'INPUT DATA'!L27)</f>
        <v/>
      </c>
      <c r="F31" t="str">
        <f>IF('INPUT DATA'!M27="","",'INPUT DATA'!M27)</f>
        <v/>
      </c>
      <c r="H31" s="3" t="str">
        <f>IF('INPUT DATA'!N27="","",'INPUT DATA'!N27)</f>
        <v/>
      </c>
      <c r="J31" t="str">
        <v>M</v>
      </c>
    </row>
    <row r="32" ht="15.75" customHeight="1">
      <c r="B32">
        <v>18</v>
      </c>
      <c r="C32" t="str">
        <f>IF('INPUT DATA'!L28="","",'INPUT DATA'!L28)</f>
        <v/>
      </c>
      <c r="F32" t="str">
        <f>IF('INPUT DATA'!M28="","",'INPUT DATA'!M28)</f>
        <v/>
      </c>
      <c r="H32" s="3" t="str">
        <f>IF('INPUT DATA'!N28="","",'INPUT DATA'!N28)</f>
        <v/>
      </c>
      <c r="J32" t="str">
        <v>M</v>
      </c>
    </row>
    <row r="33" ht="15.75" customHeight="1">
      <c r="B33">
        <v>19</v>
      </c>
      <c r="C33" t="str">
        <f>IF('INPUT DATA'!L29="","",'INPUT DATA'!L29)</f>
        <v/>
      </c>
      <c r="F33" t="str">
        <f>IF('INPUT DATA'!M29="","",'INPUT DATA'!M29)</f>
        <v/>
      </c>
      <c r="H33" s="3" t="str">
        <f>IF('INPUT DATA'!N29="","",'INPUT DATA'!N29)</f>
        <v/>
      </c>
      <c r="J33" t="str">
        <v>M</v>
      </c>
    </row>
    <row r="34" ht="15.75" customHeight="1">
      <c r="B34">
        <v>20</v>
      </c>
      <c r="C34" t="str">
        <f>IF('INPUT DATA'!L30="","",'INPUT DATA'!L30)</f>
        <v/>
      </c>
      <c r="F34" t="str">
        <f>IF('INPUT DATA'!M30="","",'INPUT DATA'!M30)</f>
        <v/>
      </c>
      <c r="H34" s="3" t="str">
        <f>IF('INPUT DATA'!N30="","",'INPUT DATA'!N30)</f>
        <v/>
      </c>
      <c r="J34" t="str">
        <v>M</v>
      </c>
    </row>
    <row r="35" ht="15.75" customHeight="1">
      <c r="B35">
        <v>21</v>
      </c>
      <c r="C35" t="str">
        <f>IF('INPUT DATA'!L31="","",'INPUT DATA'!L31)</f>
        <v/>
      </c>
      <c r="F35" t="str">
        <f>IF('INPUT DATA'!M31="","",'INPUT DATA'!M31)</f>
        <v/>
      </c>
      <c r="H35" s="3" t="str">
        <f>IF('INPUT DATA'!N31="","",'INPUT DATA'!N31)</f>
        <v/>
      </c>
      <c r="J35" t="str">
        <v>M</v>
      </c>
    </row>
    <row r="36" ht="15.75" customHeight="1">
      <c r="B36">
        <v>22</v>
      </c>
      <c r="C36" t="str">
        <f>IF('INPUT DATA'!L32="","",'INPUT DATA'!L32)</f>
        <v/>
      </c>
      <c r="F36" t="str">
        <f>IF('INPUT DATA'!M32="","",'INPUT DATA'!M32)</f>
        <v/>
      </c>
      <c r="H36" s="3" t="str">
        <f>IF('INPUT DATA'!N32="","",'INPUT DATA'!N32)</f>
        <v/>
      </c>
      <c r="J36" t="str">
        <v>M</v>
      </c>
    </row>
    <row r="37" ht="15.75" customHeight="1">
      <c r="B37">
        <v>23</v>
      </c>
      <c r="C37" t="str">
        <f>IF('INPUT DATA'!L33="","",'INPUT DATA'!L33)</f>
        <v/>
      </c>
      <c r="F37" t="str">
        <f>IF('INPUT DATA'!M33="","",'INPUT DATA'!M33)</f>
        <v/>
      </c>
      <c r="H37" s="3" t="str">
        <f>IF('INPUT DATA'!N33="","",'INPUT DATA'!N33)</f>
        <v/>
      </c>
      <c r="J37" t="str">
        <v>M</v>
      </c>
    </row>
    <row r="38" ht="15.75" customHeight="1">
      <c r="B38">
        <v>24</v>
      </c>
      <c r="C38" t="str">
        <f>IF('INPUT DATA'!L34="","",'INPUT DATA'!L34)</f>
        <v/>
      </c>
      <c r="F38" t="str">
        <f>IF('INPUT DATA'!M34="","",'INPUT DATA'!M34)</f>
        <v/>
      </c>
      <c r="H38" s="3" t="str">
        <f>IF('INPUT DATA'!N34="","",'INPUT DATA'!N34)</f>
        <v/>
      </c>
      <c r="J38" t="str">
        <v>M</v>
      </c>
    </row>
    <row r="39" ht="15.75" customHeight="1">
      <c r="B39">
        <v>25</v>
      </c>
      <c r="C39" t="str">
        <f>IF('INPUT DATA'!L35="","",'INPUT DATA'!L35)</f>
        <v/>
      </c>
      <c r="F39" t="str">
        <f>IF('INPUT DATA'!M35="","",'INPUT DATA'!M35)</f>
        <v/>
      </c>
      <c r="H39" s="3" t="str">
        <f>IF('INPUT DATA'!N35="","",'INPUT DATA'!N35)</f>
        <v/>
      </c>
      <c r="J39" t="str">
        <v>M</v>
      </c>
    </row>
    <row r="40" ht="15.75" customHeight="1">
      <c r="B40">
        <v>26</v>
      </c>
      <c r="C40" t="str">
        <f>IF('INPUT DATA'!L36="","",'INPUT DATA'!L36)</f>
        <v/>
      </c>
      <c r="F40" t="str">
        <f>IF('INPUT DATA'!M36="","",'INPUT DATA'!M36)</f>
        <v/>
      </c>
      <c r="H40" s="3" t="str">
        <f>IF('INPUT DATA'!N36="","",'INPUT DATA'!N36)</f>
        <v/>
      </c>
      <c r="J40" t="str">
        <v>M</v>
      </c>
    </row>
    <row r="41" ht="15.75" customHeight="1">
      <c r="B41">
        <v>27</v>
      </c>
      <c r="C41" t="str">
        <f>IF('INPUT DATA'!L37="","",'INPUT DATA'!L37)</f>
        <v/>
      </c>
      <c r="F41" t="str">
        <f>IF('INPUT DATA'!M37="","",'INPUT DATA'!M37)</f>
        <v/>
      </c>
      <c r="H41" s="3" t="str">
        <f>IF('INPUT DATA'!N37="","",'INPUT DATA'!N37)</f>
        <v/>
      </c>
      <c r="J41" t="str">
        <v>M</v>
      </c>
    </row>
    <row r="42" ht="15.75" customHeight="1">
      <c r="B42">
        <v>28</v>
      </c>
      <c r="C42" t="str">
        <f>IF('INPUT DATA'!L38="","",'INPUT DATA'!L38)</f>
        <v/>
      </c>
      <c r="F42" t="str">
        <f>IF('INPUT DATA'!M38="","",'INPUT DATA'!M38)</f>
        <v/>
      </c>
      <c r="H42" s="3" t="str">
        <f>IF('INPUT DATA'!N38="","",'INPUT DATA'!N38)</f>
        <v/>
      </c>
      <c r="J42" t="str">
        <v>M</v>
      </c>
    </row>
    <row r="43" ht="15.75" customHeight="1">
      <c r="B43">
        <v>29</v>
      </c>
      <c r="C43" t="str">
        <f>IF('INPUT DATA'!L39="","",'INPUT DATA'!L39)</f>
        <v/>
      </c>
      <c r="F43" t="str">
        <f>IF('INPUT DATA'!M39="","",'INPUT DATA'!M39)</f>
        <v/>
      </c>
      <c r="H43" s="3" t="str">
        <f>IF('INPUT DATA'!N39="","",'INPUT DATA'!N39)</f>
        <v/>
      </c>
      <c r="J43" t="str">
        <v>M</v>
      </c>
    </row>
    <row r="44" ht="15.75" customHeight="1">
      <c r="B44">
        <v>30</v>
      </c>
      <c r="C44" t="str">
        <f>IF('INPUT DATA'!L40="","",'INPUT DATA'!L40)</f>
        <v/>
      </c>
      <c r="F44" t="str">
        <f>IF('INPUT DATA'!M40="","",'INPUT DATA'!M40)</f>
        <v/>
      </c>
      <c r="H44" s="3" t="str">
        <f>IF('INPUT DATA'!N40="","",'INPUT DATA'!N40)</f>
        <v/>
      </c>
      <c r="J44" t="str">
        <v>M</v>
      </c>
    </row>
    <row r="45" ht="15.75" customHeight="1">
      <c r="B45">
        <v>31</v>
      </c>
      <c r="C45" t="str">
        <f>IF('INPUT DATA'!L41="","",'INPUT DATA'!L41)</f>
        <v/>
      </c>
      <c r="F45" t="str">
        <f>IF('INPUT DATA'!M41="","",'INPUT DATA'!M41)</f>
        <v/>
      </c>
      <c r="H45" s="3" t="str">
        <f>IF('INPUT DATA'!N41="","",'INPUT DATA'!N41)</f>
        <v/>
      </c>
      <c r="J45" t="str">
        <v>M</v>
      </c>
    </row>
    <row r="46" ht="15.75" customHeight="1">
      <c r="B46">
        <v>32</v>
      </c>
      <c r="C46" t="str">
        <f>IF('INPUT DATA'!L42="","",'INPUT DATA'!L42)</f>
        <v/>
      </c>
      <c r="F46" t="str">
        <f>IF('INPUT DATA'!M42="","",'INPUT DATA'!M42)</f>
        <v/>
      </c>
      <c r="H46" s="3" t="str">
        <f>IF('INPUT DATA'!N42="","",'INPUT DATA'!N42)</f>
        <v/>
      </c>
      <c r="J46" t="str">
        <v>M</v>
      </c>
    </row>
    <row r="47" ht="15.75" customHeight="1">
      <c r="B47">
        <v>33</v>
      </c>
      <c r="C47" t="str">
        <f>IF('INPUT DATA'!L43="","",'INPUT DATA'!L43)</f>
        <v/>
      </c>
      <c r="F47" t="str">
        <f>IF('INPUT DATA'!M43="","",'INPUT DATA'!M43)</f>
        <v/>
      </c>
      <c r="H47" s="3" t="str">
        <f>IF('INPUT DATA'!N43="","",'INPUT DATA'!N43)</f>
        <v/>
      </c>
      <c r="J47" t="str">
        <v>M</v>
      </c>
    </row>
    <row r="48" ht="15.75" customHeight="1">
      <c r="B48">
        <v>34</v>
      </c>
      <c r="C48" t="str">
        <f>IF('INPUT DATA'!L44="","",'INPUT DATA'!L44)</f>
        <v/>
      </c>
      <c r="F48" t="str">
        <f>IF('INPUT DATA'!M44="","",'INPUT DATA'!M44)</f>
        <v/>
      </c>
      <c r="H48" s="3" t="str">
        <f>IF('INPUT DATA'!N44="","",'INPUT DATA'!N44)</f>
        <v/>
      </c>
      <c r="J48" t="str">
        <v>M</v>
      </c>
    </row>
    <row r="49" ht="15.75" customHeight="1">
      <c r="B49">
        <v>35</v>
      </c>
      <c r="C49" t="str">
        <f>IF('INPUT DATA'!L45="","",'INPUT DATA'!L45)</f>
        <v/>
      </c>
      <c r="F49" t="str">
        <f>IF('INPUT DATA'!M45="","",'INPUT DATA'!M45)</f>
        <v/>
      </c>
      <c r="H49" s="3" t="str">
        <f>IF('INPUT DATA'!N45="","",'INPUT DATA'!N45)</f>
        <v/>
      </c>
      <c r="J49" t="str">
        <v>M</v>
      </c>
    </row>
    <row r="50" ht="15.75" customHeight="1">
      <c r="B50">
        <v>36</v>
      </c>
      <c r="C50" t="str">
        <f>IF('INPUT DATA'!L46="","",'INPUT DATA'!L46)</f>
        <v/>
      </c>
      <c r="F50" t="str">
        <f>IF('INPUT DATA'!M46="","",'INPUT DATA'!M46)</f>
        <v/>
      </c>
      <c r="H50" s="3" t="str">
        <f>IF('INPUT DATA'!N46="","",'INPUT DATA'!N46)</f>
        <v/>
      </c>
      <c r="J50" t="str">
        <v>M</v>
      </c>
    </row>
    <row r="51" ht="15.75" customHeight="1">
      <c r="B51">
        <v>37</v>
      </c>
      <c r="C51" t="str">
        <f>IF('INPUT DATA'!L47="","",'INPUT DATA'!L47)</f>
        <v/>
      </c>
      <c r="F51" t="str">
        <f>IF('INPUT DATA'!M47="","",'INPUT DATA'!M47)</f>
        <v/>
      </c>
      <c r="H51" s="3" t="str">
        <f>IF('INPUT DATA'!N47="","",'INPUT DATA'!N47)</f>
        <v/>
      </c>
      <c r="J51" t="str">
        <v>M</v>
      </c>
    </row>
    <row r="52" ht="15.75" customHeight="1">
      <c r="B52">
        <v>38</v>
      </c>
      <c r="C52" t="str">
        <f>IF('INPUT DATA'!L48="","",'INPUT DATA'!L48)</f>
        <v/>
      </c>
      <c r="F52" t="str">
        <f>IF('INPUT DATA'!M48="","",'INPUT DATA'!M48)</f>
        <v/>
      </c>
      <c r="H52" s="3" t="str">
        <f>IF('INPUT DATA'!N48="","",'INPUT DATA'!N48)</f>
        <v/>
      </c>
      <c r="J52" t="str">
        <v>M</v>
      </c>
    </row>
    <row r="53" ht="15.75" customHeight="1">
      <c r="B53">
        <v>39</v>
      </c>
      <c r="C53" t="str">
        <f>IF('INPUT DATA'!L49="","",'INPUT DATA'!L49)</f>
        <v/>
      </c>
      <c r="F53" t="str">
        <f>IF('INPUT DATA'!M49="","",'INPUT DATA'!M49)</f>
        <v/>
      </c>
      <c r="H53" s="3" t="str">
        <f>IF('INPUT DATA'!N49="","",'INPUT DATA'!N49)</f>
        <v/>
      </c>
      <c r="J53" t="str">
        <v>M</v>
      </c>
    </row>
    <row r="54" ht="15.75" customHeight="1">
      <c r="B54">
        <v>40</v>
      </c>
      <c r="C54" t="str">
        <f>IF('INPUT DATA'!L50="","",'INPUT DATA'!L50)</f>
        <v/>
      </c>
      <c r="F54" t="str">
        <f>IF('INPUT DATA'!M50="","",'INPUT DATA'!M50)</f>
        <v/>
      </c>
      <c r="H54" s="3" t="str">
        <f>IF('INPUT DATA'!N50="","",'INPUT DATA'!N50)</f>
        <v/>
      </c>
      <c r="J54" t="str">
        <v>M</v>
      </c>
    </row>
    <row r="55" ht="15.75" customHeight="1">
      <c r="B55">
        <v>41</v>
      </c>
      <c r="C55" t="str">
        <f>IF('INPUT DATA'!L51="","",'INPUT DATA'!L51)</f>
        <v/>
      </c>
      <c r="F55" t="str">
        <f>IF('INPUT DATA'!M51="","",'INPUT DATA'!M51)</f>
        <v/>
      </c>
      <c r="H55" s="3" t="str">
        <f>IF('INPUT DATA'!N51="","",'INPUT DATA'!N51)</f>
        <v/>
      </c>
      <c r="J55" t="str">
        <v>M</v>
      </c>
    </row>
    <row r="56" ht="15.75" customHeight="1">
      <c r="B56">
        <v>42</v>
      </c>
      <c r="C56" t="str">
        <f>IF('INPUT DATA'!L52="","",'INPUT DATA'!L52)</f>
        <v/>
      </c>
      <c r="F56" t="str">
        <f>IF('INPUT DATA'!M52="","",'INPUT DATA'!M52)</f>
        <v/>
      </c>
      <c r="H56" s="3" t="str">
        <f>IF('INPUT DATA'!N52="","",'INPUT DATA'!N52)</f>
        <v/>
      </c>
      <c r="J56" t="str">
        <v>M</v>
      </c>
    </row>
    <row r="57" ht="15.75" customHeight="1">
      <c r="B57">
        <v>43</v>
      </c>
      <c r="C57" t="str">
        <f>IF('INPUT DATA'!L53="","",'INPUT DATA'!L53)</f>
        <v/>
      </c>
      <c r="F57" t="str">
        <f>IF('INPUT DATA'!M53="","",'INPUT DATA'!M53)</f>
        <v/>
      </c>
      <c r="H57" s="3" t="str">
        <f>IF('INPUT DATA'!N53="","",'INPUT DATA'!N53)</f>
        <v/>
      </c>
      <c r="J57" t="str">
        <v>M</v>
      </c>
    </row>
    <row r="58" ht="15.75" customHeight="1">
      <c r="B58">
        <v>44</v>
      </c>
      <c r="C58" t="str">
        <f>IF('INPUT DATA'!L54="","",'INPUT DATA'!L54)</f>
        <v/>
      </c>
      <c r="F58" t="str">
        <f>IF('INPUT DATA'!M54="","",'INPUT DATA'!M54)</f>
        <v/>
      </c>
      <c r="H58" s="3" t="str">
        <f>IF('INPUT DATA'!N54="","",'INPUT DATA'!N54)</f>
        <v/>
      </c>
      <c r="J58" t="str">
        <v>M</v>
      </c>
    </row>
    <row r="59" ht="15.75" customHeight="1">
      <c r="B59">
        <v>45</v>
      </c>
      <c r="C59" t="str">
        <f>IF('INPUT DATA'!L55="","",'INPUT DATA'!L55)</f>
        <v/>
      </c>
      <c r="F59" t="str">
        <f>IF('INPUT DATA'!M55="","",'INPUT DATA'!M55)</f>
        <v/>
      </c>
      <c r="H59" s="3" t="str">
        <f>IF('INPUT DATA'!N55="","",'INPUT DATA'!N55)</f>
        <v/>
      </c>
      <c r="J59" t="str">
        <v>M</v>
      </c>
    </row>
    <row r="60" ht="15.75" customHeight="1">
      <c r="B60">
        <v>46</v>
      </c>
      <c r="C60" t="str">
        <f>IF('INPUT DATA'!L56="","",'INPUT DATA'!L56)</f>
        <v/>
      </c>
      <c r="F60" t="str">
        <f>IF('INPUT DATA'!M56="","",'INPUT DATA'!M56)</f>
        <v/>
      </c>
      <c r="H60" s="3" t="str">
        <f>IF('INPUT DATA'!N56="","",'INPUT DATA'!N56)</f>
        <v/>
      </c>
      <c r="J60" t="str">
        <v>M</v>
      </c>
    </row>
    <row r="61" ht="15.75" customHeight="1">
      <c r="B61">
        <v>47</v>
      </c>
      <c r="C61" t="str">
        <f>IF('INPUT DATA'!L57="","",'INPUT DATA'!L57)</f>
        <v/>
      </c>
      <c r="F61" t="str">
        <f>IF('INPUT DATA'!M57="","",'INPUT DATA'!M57)</f>
        <v/>
      </c>
      <c r="H61" s="3" t="str">
        <f>IF('INPUT DATA'!N57="","",'INPUT DATA'!N57)</f>
        <v/>
      </c>
      <c r="J61" t="str">
        <v>M</v>
      </c>
    </row>
    <row r="62" ht="15.75" customHeight="1">
      <c r="B62">
        <v>48</v>
      </c>
      <c r="C62" t="str">
        <f>IF('INPUT DATA'!L58="","",'INPUT DATA'!L58)</f>
        <v/>
      </c>
      <c r="F62" t="str">
        <f>IF('INPUT DATA'!M58="","",'INPUT DATA'!M58)</f>
        <v/>
      </c>
      <c r="H62" s="3" t="str">
        <f>IF('INPUT DATA'!N58="","",'INPUT DATA'!N58)</f>
        <v/>
      </c>
      <c r="J62" t="str">
        <v>M</v>
      </c>
    </row>
    <row r="63" ht="15.75" customHeight="1">
      <c r="B63">
        <v>49</v>
      </c>
      <c r="C63" t="str">
        <f>IF('INPUT DATA'!L59="","",'INPUT DATA'!L59)</f>
        <v/>
      </c>
      <c r="F63" t="str">
        <f>IF('INPUT DATA'!M59="","",'INPUT DATA'!M59)</f>
        <v/>
      </c>
      <c r="H63" s="3" t="str">
        <f>IF('INPUT DATA'!N59="","",'INPUT DATA'!N59)</f>
        <v/>
      </c>
      <c r="J63" t="str">
        <v>M</v>
      </c>
    </row>
    <row r="64" ht="15.75" customHeight="1">
      <c r="B64">
        <v>50</v>
      </c>
      <c r="C64" t="str">
        <f>IF('INPUT DATA'!L60="","",'INPUT DATA'!L60)</f>
        <v/>
      </c>
      <c r="F64" t="str">
        <f>IF('INPUT DATA'!M60="","",'INPUT DATA'!M60)</f>
        <v/>
      </c>
      <c r="H64" s="3" t="str">
        <f>IF('INPUT DATA'!N60="","",'INPUT DATA'!N60)</f>
        <v/>
      </c>
      <c r="J64" t="str">
        <v>M</v>
      </c>
    </row>
    <row r="65" ht="15.75" customHeight="1">
      <c r="B65" t="str">
        <v>FEMALE</v>
      </c>
    </row>
    <row r="66" ht="15.75" customHeight="1">
      <c r="B66">
        <v>1</v>
      </c>
      <c r="C66" t="str">
        <f>IF('INPUT DATA'!Q11="","",'INPUT DATA'!Q11)</f>
        <v/>
      </c>
      <c r="F66" t="str">
        <f>IF('INPUT DATA'!R11="","",'INPUT DATA'!R11)</f>
        <v/>
      </c>
      <c r="H66" s="3" t="str">
        <f>IF('INPUT DATA'!S11="","",'INPUT DATA'!S11)</f>
        <v/>
      </c>
      <c r="I66">
        <v>6</v>
      </c>
      <c r="J66" t="str">
        <v>F</v>
      </c>
    </row>
    <row r="67" ht="15.75" customHeight="1">
      <c r="B67">
        <v>2</v>
      </c>
      <c r="C67" t="str">
        <f>IF('INPUT DATA'!Q12="","",'INPUT DATA'!Q12)</f>
        <v/>
      </c>
      <c r="F67" t="str">
        <f>IF('INPUT DATA'!R12="","",'INPUT DATA'!R12)</f>
        <v/>
      </c>
      <c r="H67" s="3" t="str">
        <f>IF('INPUT DATA'!S12="","",'INPUT DATA'!S12)</f>
        <v/>
      </c>
      <c r="I67">
        <v>6</v>
      </c>
      <c r="J67" t="str">
        <v>F</v>
      </c>
    </row>
    <row r="68" ht="15.75" customHeight="1">
      <c r="B68">
        <v>3</v>
      </c>
      <c r="C68" t="str">
        <f>IF('INPUT DATA'!Q13="","",'INPUT DATA'!Q13)</f>
        <v/>
      </c>
      <c r="F68" t="str">
        <f>IF('INPUT DATA'!R13="","",'INPUT DATA'!R13)</f>
        <v/>
      </c>
      <c r="H68" s="3" t="str">
        <f>IF('INPUT DATA'!S13="","",'INPUT DATA'!S13)</f>
        <v/>
      </c>
      <c r="I68">
        <v>6</v>
      </c>
      <c r="J68" t="str">
        <v>F</v>
      </c>
    </row>
    <row r="69" ht="15.75" customHeight="1">
      <c r="B69">
        <v>4</v>
      </c>
      <c r="C69" t="str">
        <f>IF('INPUT DATA'!Q14="","",'INPUT DATA'!Q14)</f>
        <v/>
      </c>
      <c r="F69" t="str">
        <f>IF('INPUT DATA'!R14="","",'INPUT DATA'!R14)</f>
        <v/>
      </c>
      <c r="H69" s="3" t="str">
        <f>IF('INPUT DATA'!S14="","",'INPUT DATA'!S14)</f>
        <v/>
      </c>
      <c r="J69" t="str">
        <v>F</v>
      </c>
    </row>
    <row r="70" ht="15.75" customHeight="1">
      <c r="B70">
        <v>5</v>
      </c>
      <c r="C70" t="str">
        <f>IF('INPUT DATA'!Q15="","",'INPUT DATA'!Q15)</f>
        <v/>
      </c>
      <c r="F70" t="str">
        <f>IF('INPUT DATA'!R15="","",'INPUT DATA'!R15)</f>
        <v/>
      </c>
      <c r="H70" s="3" t="str">
        <f>IF('INPUT DATA'!S15="","",'INPUT DATA'!S15)</f>
        <v/>
      </c>
      <c r="J70" t="str">
        <v>F</v>
      </c>
    </row>
    <row r="71" ht="15.75" customHeight="1">
      <c r="B71">
        <v>6</v>
      </c>
      <c r="C71" t="str">
        <f>IF('INPUT DATA'!Q16="","",'INPUT DATA'!Q16)</f>
        <v/>
      </c>
      <c r="F71" t="str">
        <f>IF('INPUT DATA'!R16="","",'INPUT DATA'!R16)</f>
        <v/>
      </c>
      <c r="H71" s="3" t="str">
        <f>IF('INPUT DATA'!S16="","",'INPUT DATA'!S16)</f>
        <v/>
      </c>
      <c r="J71" t="str">
        <v>F</v>
      </c>
    </row>
    <row r="72" ht="15.75" customHeight="1">
      <c r="B72">
        <v>7</v>
      </c>
      <c r="C72" t="str">
        <f>IF('INPUT DATA'!Q17="","",'INPUT DATA'!Q17)</f>
        <v/>
      </c>
      <c r="F72" t="str">
        <f>IF('INPUT DATA'!R17="","",'INPUT DATA'!R17)</f>
        <v/>
      </c>
      <c r="H72" s="3" t="str">
        <f>IF('INPUT DATA'!S17="","",'INPUT DATA'!S17)</f>
        <v/>
      </c>
      <c r="J72" t="str">
        <v>F</v>
      </c>
    </row>
    <row r="73" ht="15.75" customHeight="1">
      <c r="B73">
        <v>8</v>
      </c>
      <c r="C73" t="str">
        <f>IF('INPUT DATA'!Q18="","",'INPUT DATA'!Q18)</f>
        <v/>
      </c>
      <c r="F73" t="str">
        <f>IF('INPUT DATA'!R18="","",'INPUT DATA'!R18)</f>
        <v/>
      </c>
      <c r="H73" s="3" t="str">
        <f>IF('INPUT DATA'!S18="","",'INPUT DATA'!S18)</f>
        <v/>
      </c>
      <c r="J73" t="str">
        <v>F</v>
      </c>
    </row>
    <row r="74" ht="15.75" customHeight="1">
      <c r="B74">
        <v>9</v>
      </c>
      <c r="C74" t="str">
        <f>IF('INPUT DATA'!Q19="","",'INPUT DATA'!Q19)</f>
        <v/>
      </c>
      <c r="F74" t="str">
        <f>IF('INPUT DATA'!R19="","",'INPUT DATA'!R19)</f>
        <v/>
      </c>
      <c r="H74" s="3" t="str">
        <f>IF('INPUT DATA'!S19="","",'INPUT DATA'!S19)</f>
        <v/>
      </c>
      <c r="J74" t="str">
        <v>F</v>
      </c>
    </row>
    <row r="75" ht="15.75" customHeight="1">
      <c r="B75">
        <v>10</v>
      </c>
      <c r="C75" t="str">
        <f>IF('INPUT DATA'!Q20="","",'INPUT DATA'!Q20)</f>
        <v/>
      </c>
      <c r="F75" t="str">
        <f>IF('INPUT DATA'!R20="","",'INPUT DATA'!R20)</f>
        <v/>
      </c>
      <c r="H75" s="3" t="str">
        <f>IF('INPUT DATA'!S20="","",'INPUT DATA'!S20)</f>
        <v/>
      </c>
      <c r="J75" t="str">
        <v>F</v>
      </c>
    </row>
    <row r="76" ht="15.75" customHeight="1">
      <c r="B76">
        <v>11</v>
      </c>
      <c r="C76" t="str">
        <f>IF('INPUT DATA'!Q21="","",'INPUT DATA'!Q21)</f>
        <v/>
      </c>
      <c r="F76" t="str">
        <f>IF('INPUT DATA'!R21="","",'INPUT DATA'!R21)</f>
        <v/>
      </c>
      <c r="H76" s="3" t="str">
        <f>IF('INPUT DATA'!S21="","",'INPUT DATA'!S21)</f>
        <v/>
      </c>
      <c r="J76" t="str">
        <v>F</v>
      </c>
    </row>
    <row r="77" ht="15.75" customHeight="1">
      <c r="B77">
        <v>12</v>
      </c>
      <c r="C77" t="str">
        <f>IF('INPUT DATA'!Q22="","",'INPUT DATA'!Q22)</f>
        <v/>
      </c>
      <c r="F77" t="str">
        <f>IF('INPUT DATA'!R22="","",'INPUT DATA'!R22)</f>
        <v/>
      </c>
      <c r="H77" s="3" t="str">
        <f>IF('INPUT DATA'!S22="","",'INPUT DATA'!S22)</f>
        <v/>
      </c>
      <c r="J77" t="str">
        <v>F</v>
      </c>
    </row>
    <row r="78" ht="15.75" customHeight="1">
      <c r="B78">
        <v>13</v>
      </c>
      <c r="C78" t="str">
        <f>IF('INPUT DATA'!Q23="","",'INPUT DATA'!Q23)</f>
        <v/>
      </c>
      <c r="F78" t="str">
        <f>IF('INPUT DATA'!R23="","",'INPUT DATA'!R23)</f>
        <v/>
      </c>
      <c r="H78" s="3" t="str">
        <f>IF('INPUT DATA'!S23="","",'INPUT DATA'!S23)</f>
        <v/>
      </c>
      <c r="J78" t="str">
        <v>F</v>
      </c>
    </row>
    <row r="79" ht="15.75" customHeight="1">
      <c r="B79">
        <v>14</v>
      </c>
      <c r="C79" t="str">
        <f>IF('INPUT DATA'!Q24="","",'INPUT DATA'!Q24)</f>
        <v/>
      </c>
      <c r="F79" t="str">
        <f>IF('INPUT DATA'!R24="","",'INPUT DATA'!R24)</f>
        <v/>
      </c>
      <c r="H79" s="3" t="str">
        <f>IF('INPUT DATA'!S24="","",'INPUT DATA'!S24)</f>
        <v/>
      </c>
      <c r="J79" t="str">
        <v>F</v>
      </c>
    </row>
    <row r="80" ht="15.75" customHeight="1">
      <c r="B80">
        <v>15</v>
      </c>
      <c r="C80" t="str">
        <f>IF('INPUT DATA'!Q25="","",'INPUT DATA'!Q25)</f>
        <v/>
      </c>
      <c r="F80" t="str">
        <f>IF('INPUT DATA'!R25="","",'INPUT DATA'!R25)</f>
        <v/>
      </c>
      <c r="H80" s="3" t="str">
        <f>IF('INPUT DATA'!S25="","",'INPUT DATA'!S25)</f>
        <v/>
      </c>
      <c r="J80" t="str">
        <v>F</v>
      </c>
    </row>
    <row r="81" ht="15.75" customHeight="1">
      <c r="B81">
        <v>16</v>
      </c>
      <c r="C81" t="str">
        <f>IF('INPUT DATA'!Q26="","",'INPUT DATA'!Q26)</f>
        <v/>
      </c>
      <c r="F81" t="str">
        <f>IF('INPUT DATA'!R26="","",'INPUT DATA'!R26)</f>
        <v/>
      </c>
      <c r="H81" s="3" t="str">
        <f>IF('INPUT DATA'!S26="","",'INPUT DATA'!S26)</f>
        <v/>
      </c>
      <c r="J81" t="str">
        <v>F</v>
      </c>
    </row>
    <row r="82" ht="15.75" customHeight="1">
      <c r="B82">
        <v>17</v>
      </c>
      <c r="C82" t="str">
        <f>IF('INPUT DATA'!Q27="","",'INPUT DATA'!Q27)</f>
        <v/>
      </c>
      <c r="F82" t="str">
        <f>IF('INPUT DATA'!R27="","",'INPUT DATA'!R27)</f>
        <v/>
      </c>
      <c r="H82" s="3" t="str">
        <f>IF('INPUT DATA'!S27="","",'INPUT DATA'!S27)</f>
        <v/>
      </c>
      <c r="J82" t="str">
        <v>F</v>
      </c>
    </row>
    <row r="83" ht="15.75" customHeight="1">
      <c r="B83">
        <v>18</v>
      </c>
      <c r="C83" t="str">
        <f>IF('INPUT DATA'!Q28="","",'INPUT DATA'!Q28)</f>
        <v/>
      </c>
      <c r="F83" t="str">
        <f>IF('INPUT DATA'!R28="","",'INPUT DATA'!R28)</f>
        <v/>
      </c>
      <c r="H83" s="3" t="str">
        <f>IF('INPUT DATA'!S28="","",'INPUT DATA'!S28)</f>
        <v/>
      </c>
      <c r="J83" t="str">
        <v>F</v>
      </c>
    </row>
    <row r="84" ht="15.75" customHeight="1">
      <c r="B84">
        <v>19</v>
      </c>
      <c r="C84" t="str">
        <f>IF('INPUT DATA'!Q29="","",'INPUT DATA'!Q29)</f>
        <v/>
      </c>
      <c r="F84" t="str">
        <f>IF('INPUT DATA'!R29="","",'INPUT DATA'!R29)</f>
        <v/>
      </c>
      <c r="H84" s="3" t="str">
        <f>IF('INPUT DATA'!S29="","",'INPUT DATA'!S29)</f>
        <v/>
      </c>
      <c r="J84" t="str">
        <v>F</v>
      </c>
    </row>
    <row r="85" ht="15.75" customHeight="1">
      <c r="B85">
        <v>20</v>
      </c>
      <c r="C85" t="str">
        <f>IF('INPUT DATA'!Q30="","",'INPUT DATA'!Q30)</f>
        <v/>
      </c>
      <c r="F85" t="str">
        <f>IF('INPUT DATA'!R30="","",'INPUT DATA'!R30)</f>
        <v/>
      </c>
      <c r="H85" s="3" t="str">
        <f>IF('INPUT DATA'!S30="","",'INPUT DATA'!S30)</f>
        <v/>
      </c>
      <c r="J85" t="str">
        <v>F</v>
      </c>
    </row>
    <row r="86" ht="15.75" customHeight="1">
      <c r="B86">
        <v>21</v>
      </c>
      <c r="C86" t="str">
        <f>IF('INPUT DATA'!Q31="","",'INPUT DATA'!Q31)</f>
        <v/>
      </c>
      <c r="F86" t="str">
        <f>IF('INPUT DATA'!R31="","",'INPUT DATA'!R31)</f>
        <v/>
      </c>
      <c r="H86" s="3" t="str">
        <f>IF('INPUT DATA'!S31="","",'INPUT DATA'!S31)</f>
        <v/>
      </c>
      <c r="J86" t="str">
        <v>F</v>
      </c>
    </row>
    <row r="87" ht="15.75" customHeight="1">
      <c r="B87">
        <v>22</v>
      </c>
      <c r="C87" t="str">
        <f>IF('INPUT DATA'!Q32="","",'INPUT DATA'!Q32)</f>
        <v/>
      </c>
      <c r="F87" t="str">
        <f>IF('INPUT DATA'!R32="","",'INPUT DATA'!R32)</f>
        <v/>
      </c>
      <c r="H87" s="3" t="str">
        <f>IF('INPUT DATA'!S32="","",'INPUT DATA'!S32)</f>
        <v/>
      </c>
      <c r="J87" t="str">
        <v>F</v>
      </c>
    </row>
    <row r="88" ht="15.75" customHeight="1">
      <c r="B88">
        <v>23</v>
      </c>
      <c r="C88" t="str">
        <f>IF('INPUT DATA'!Q33="","",'INPUT DATA'!Q33)</f>
        <v/>
      </c>
      <c r="F88" t="str">
        <f>IF('INPUT DATA'!R33="","",'INPUT DATA'!R33)</f>
        <v/>
      </c>
      <c r="H88" s="3" t="str">
        <f>IF('INPUT DATA'!S33="","",'INPUT DATA'!S33)</f>
        <v/>
      </c>
      <c r="J88" t="str">
        <v>F</v>
      </c>
    </row>
    <row r="89" ht="15.75" customHeight="1">
      <c r="B89">
        <v>24</v>
      </c>
      <c r="C89" t="str">
        <f>IF('INPUT DATA'!Q34="","",'INPUT DATA'!Q34)</f>
        <v/>
      </c>
      <c r="F89" t="str">
        <f>IF('INPUT DATA'!R34="","",'INPUT DATA'!R34)</f>
        <v/>
      </c>
      <c r="H89" s="3" t="str">
        <f>IF('INPUT DATA'!S34="","",'INPUT DATA'!S34)</f>
        <v/>
      </c>
      <c r="J89" t="str">
        <v>F</v>
      </c>
    </row>
    <row r="90" ht="15.75" customHeight="1">
      <c r="B90">
        <v>25</v>
      </c>
      <c r="C90" t="str">
        <f>IF('INPUT DATA'!Q35="","",'INPUT DATA'!Q35)</f>
        <v/>
      </c>
      <c r="F90" t="str">
        <f>IF('INPUT DATA'!R35="","",'INPUT DATA'!R35)</f>
        <v/>
      </c>
      <c r="H90" s="3" t="str">
        <f>IF('INPUT DATA'!S35="","",'INPUT DATA'!S35)</f>
        <v/>
      </c>
      <c r="J90" t="str">
        <v>F</v>
      </c>
    </row>
    <row r="91" ht="15.75" customHeight="1">
      <c r="B91">
        <v>26</v>
      </c>
      <c r="C91" t="str">
        <f>IF('INPUT DATA'!Q36="","",'INPUT DATA'!Q36)</f>
        <v/>
      </c>
      <c r="F91" t="str">
        <f>IF('INPUT DATA'!R36="","",'INPUT DATA'!R36)</f>
        <v/>
      </c>
      <c r="H91" s="3" t="str">
        <f>IF('INPUT DATA'!S36="","",'INPUT DATA'!S36)</f>
        <v/>
      </c>
      <c r="J91" t="str">
        <v>F</v>
      </c>
    </row>
    <row r="92" ht="15.75" customHeight="1">
      <c r="B92">
        <v>27</v>
      </c>
      <c r="C92" t="str">
        <f>IF('INPUT DATA'!Q37="","",'INPUT DATA'!Q37)</f>
        <v/>
      </c>
      <c r="F92" t="str">
        <f>IF('INPUT DATA'!R37="","",'INPUT DATA'!R37)</f>
        <v/>
      </c>
      <c r="H92" s="3" t="str">
        <f>IF('INPUT DATA'!S37="","",'INPUT DATA'!S37)</f>
        <v/>
      </c>
      <c r="J92" t="str">
        <v>F</v>
      </c>
    </row>
    <row r="93" ht="15.75" customHeight="1">
      <c r="B93">
        <v>28</v>
      </c>
      <c r="C93" t="str">
        <f>IF('INPUT DATA'!Q38="","",'INPUT DATA'!Q38)</f>
        <v/>
      </c>
      <c r="F93" t="str">
        <f>IF('INPUT DATA'!R38="","",'INPUT DATA'!R38)</f>
        <v/>
      </c>
      <c r="H93" s="3" t="str">
        <f>IF('INPUT DATA'!S38="","",'INPUT DATA'!S38)</f>
        <v/>
      </c>
      <c r="J93" t="str">
        <v>F</v>
      </c>
    </row>
    <row r="94" ht="15.75" customHeight="1">
      <c r="B94">
        <v>29</v>
      </c>
      <c r="C94" t="str">
        <f>IF('INPUT DATA'!Q39="","",'INPUT DATA'!Q39)</f>
        <v/>
      </c>
      <c r="F94" t="str">
        <f>IF('INPUT DATA'!R39="","",'INPUT DATA'!R39)</f>
        <v/>
      </c>
      <c r="H94" s="3" t="str">
        <f>IF('INPUT DATA'!S39="","",'INPUT DATA'!S39)</f>
        <v/>
      </c>
      <c r="J94" t="str">
        <v>F</v>
      </c>
    </row>
    <row r="95" ht="15.75" customHeight="1">
      <c r="B95">
        <v>30</v>
      </c>
      <c r="C95" t="str">
        <f>IF('INPUT DATA'!Q40="","",'INPUT DATA'!Q40)</f>
        <v/>
      </c>
      <c r="F95" t="str">
        <f>IF('INPUT DATA'!R40="","",'INPUT DATA'!R40)</f>
        <v/>
      </c>
      <c r="H95" s="3" t="str">
        <f>IF('INPUT DATA'!S40="","",'INPUT DATA'!S40)</f>
        <v/>
      </c>
      <c r="J95" t="str">
        <v>F</v>
      </c>
    </row>
    <row r="96" ht="15.75" customHeight="1">
      <c r="B96">
        <v>31</v>
      </c>
      <c r="C96" t="str">
        <f>IF('INPUT DATA'!Q41="","",'INPUT DATA'!Q41)</f>
        <v/>
      </c>
      <c r="F96" t="str">
        <f>IF('INPUT DATA'!R41="","",'INPUT DATA'!R41)</f>
        <v/>
      </c>
      <c r="H96" s="3" t="str">
        <f>IF('INPUT DATA'!S41="","",'INPUT DATA'!S41)</f>
        <v/>
      </c>
      <c r="J96" t="str">
        <v>F</v>
      </c>
    </row>
    <row r="97" ht="15.75" customHeight="1">
      <c r="B97">
        <v>32</v>
      </c>
      <c r="C97" t="str">
        <f>IF('INPUT DATA'!Q42="","",'INPUT DATA'!Q42)</f>
        <v/>
      </c>
      <c r="F97" t="str">
        <f>IF('INPUT DATA'!R42="","",'INPUT DATA'!R42)</f>
        <v/>
      </c>
      <c r="H97" s="3" t="str">
        <f>IF('INPUT DATA'!S42="","",'INPUT DATA'!S42)</f>
        <v/>
      </c>
      <c r="J97" t="str">
        <v>F</v>
      </c>
    </row>
    <row r="98" ht="15.75" customHeight="1">
      <c r="B98">
        <v>33</v>
      </c>
      <c r="C98" t="str">
        <f>IF('INPUT DATA'!Q43="","",'INPUT DATA'!Q43)</f>
        <v/>
      </c>
      <c r="F98" t="str">
        <f>IF('INPUT DATA'!R43="","",'INPUT DATA'!R43)</f>
        <v/>
      </c>
      <c r="H98" s="3" t="str">
        <f>IF('INPUT DATA'!S43="","",'INPUT DATA'!S43)</f>
        <v/>
      </c>
      <c r="J98" t="str">
        <v>F</v>
      </c>
    </row>
    <row r="99" ht="15.75" customHeight="1">
      <c r="B99">
        <v>34</v>
      </c>
      <c r="C99" t="str">
        <f>IF('INPUT DATA'!Q44="","",'INPUT DATA'!Q44)</f>
        <v/>
      </c>
      <c r="F99" t="str">
        <f>IF('INPUT DATA'!R44="","",'INPUT DATA'!R44)</f>
        <v/>
      </c>
      <c r="H99" s="3" t="str">
        <f>IF('INPUT DATA'!S44="","",'INPUT DATA'!S44)</f>
        <v/>
      </c>
      <c r="J99" t="str">
        <v>F</v>
      </c>
    </row>
    <row r="100" ht="15.75" customHeight="1">
      <c r="B100">
        <v>35</v>
      </c>
      <c r="C100" t="str">
        <f>IF('INPUT DATA'!Q45="","",'INPUT DATA'!Q45)</f>
        <v/>
      </c>
      <c r="F100" t="str">
        <f>IF('INPUT DATA'!R45="","",'INPUT DATA'!R45)</f>
        <v/>
      </c>
      <c r="H100" s="3" t="str">
        <f>IF('INPUT DATA'!S45="","",'INPUT DATA'!S45)</f>
        <v/>
      </c>
      <c r="J100" t="str">
        <v>F</v>
      </c>
    </row>
    <row r="101" ht="15.75" customHeight="1">
      <c r="B101">
        <v>36</v>
      </c>
      <c r="C101" t="str">
        <f>IF('INPUT DATA'!Q46="","",'INPUT DATA'!Q46)</f>
        <v/>
      </c>
      <c r="F101" t="str">
        <f>IF('INPUT DATA'!R46="","",'INPUT DATA'!R46)</f>
        <v/>
      </c>
      <c r="H101" s="3" t="str">
        <f>IF('INPUT DATA'!S46="","",'INPUT DATA'!S46)</f>
        <v/>
      </c>
      <c r="J101" t="str">
        <v>F</v>
      </c>
    </row>
    <row r="102" ht="15.75" customHeight="1">
      <c r="B102">
        <v>37</v>
      </c>
      <c r="C102" t="str">
        <f>IF('INPUT DATA'!Q47="","",'INPUT DATA'!Q47)</f>
        <v/>
      </c>
      <c r="F102" t="str">
        <f>IF('INPUT DATA'!R47="","",'INPUT DATA'!R47)</f>
        <v/>
      </c>
      <c r="H102" s="3" t="str">
        <f>IF('INPUT DATA'!S47="","",'INPUT DATA'!S47)</f>
        <v/>
      </c>
      <c r="J102" t="str">
        <v>F</v>
      </c>
    </row>
    <row r="103" ht="15.75" customHeight="1">
      <c r="B103">
        <v>38</v>
      </c>
      <c r="C103" t="str">
        <f>IF('INPUT DATA'!Q48="","",'INPUT DATA'!Q48)</f>
        <v/>
      </c>
      <c r="F103" t="str">
        <f>IF('INPUT DATA'!R48="","",'INPUT DATA'!R48)</f>
        <v/>
      </c>
      <c r="H103" s="3" t="str">
        <f>IF('INPUT DATA'!S48="","",'INPUT DATA'!S48)</f>
        <v/>
      </c>
      <c r="J103" t="str">
        <v>F</v>
      </c>
    </row>
    <row r="104" ht="15.75" customHeight="1">
      <c r="B104">
        <v>39</v>
      </c>
      <c r="C104" t="str">
        <f>IF('INPUT DATA'!Q49="","",'INPUT DATA'!Q49)</f>
        <v/>
      </c>
      <c r="F104" t="str">
        <f>IF('INPUT DATA'!R49="","",'INPUT DATA'!R49)</f>
        <v/>
      </c>
      <c r="H104" s="3" t="str">
        <f>IF('INPUT DATA'!S49="","",'INPUT DATA'!S49)</f>
        <v/>
      </c>
      <c r="J104" t="str">
        <v>F</v>
      </c>
    </row>
    <row r="105" ht="15.75" customHeight="1">
      <c r="B105">
        <v>40</v>
      </c>
      <c r="C105" t="str">
        <f>IF('INPUT DATA'!Q50="","",'INPUT DATA'!Q50)</f>
        <v/>
      </c>
      <c r="F105" t="str">
        <f>IF('INPUT DATA'!R50="","",'INPUT DATA'!R50)</f>
        <v/>
      </c>
      <c r="H105" s="3" t="str">
        <f>IF('INPUT DATA'!S50="","",'INPUT DATA'!S50)</f>
        <v/>
      </c>
      <c r="J105" t="str">
        <v>F</v>
      </c>
    </row>
    <row r="106" ht="15.75" customHeight="1">
      <c r="B106">
        <v>41</v>
      </c>
      <c r="C106" t="str">
        <f>IF('INPUT DATA'!Q51="","",'INPUT DATA'!Q51)</f>
        <v/>
      </c>
      <c r="F106" t="str">
        <f>IF('INPUT DATA'!R51="","",'INPUT DATA'!R51)</f>
        <v/>
      </c>
      <c r="H106" s="3" t="str">
        <f>IF('INPUT DATA'!S51="","",'INPUT DATA'!S51)</f>
        <v/>
      </c>
      <c r="J106" t="str">
        <v>F</v>
      </c>
    </row>
    <row r="107" ht="15.75" customHeight="1">
      <c r="B107">
        <v>42</v>
      </c>
      <c r="C107" t="str">
        <f>IF('INPUT DATA'!Q52="","",'INPUT DATA'!Q52)</f>
        <v/>
      </c>
      <c r="F107" t="str">
        <f>IF('INPUT DATA'!R52="","",'INPUT DATA'!R52)</f>
        <v/>
      </c>
      <c r="H107" s="3" t="str">
        <f>IF('INPUT DATA'!S52="","",'INPUT DATA'!S52)</f>
        <v/>
      </c>
      <c r="J107" t="str">
        <v>F</v>
      </c>
    </row>
    <row r="108" ht="15.75" customHeight="1">
      <c r="B108">
        <v>43</v>
      </c>
      <c r="C108" t="str">
        <f>IF('INPUT DATA'!Q53="","",'INPUT DATA'!Q53)</f>
        <v/>
      </c>
      <c r="F108" t="str">
        <f>IF('INPUT DATA'!R53="","",'INPUT DATA'!R53)</f>
        <v/>
      </c>
      <c r="H108" s="3" t="str">
        <f>IF('INPUT DATA'!S53="","",'INPUT DATA'!S53)</f>
        <v/>
      </c>
      <c r="J108" t="str">
        <v>F</v>
      </c>
    </row>
    <row r="109" ht="15.75" customHeight="1">
      <c r="B109">
        <v>44</v>
      </c>
      <c r="C109" t="str">
        <f>IF('INPUT DATA'!Q54="","",'INPUT DATA'!Q54)</f>
        <v/>
      </c>
      <c r="F109" t="str">
        <f>IF('INPUT DATA'!R54="","",'INPUT DATA'!R54)</f>
        <v/>
      </c>
      <c r="H109" s="3" t="str">
        <f>IF('INPUT DATA'!S54="","",'INPUT DATA'!S54)</f>
        <v/>
      </c>
      <c r="J109" t="str">
        <v>F</v>
      </c>
    </row>
    <row r="110" ht="15.75" customHeight="1">
      <c r="B110">
        <v>45</v>
      </c>
      <c r="C110" t="str">
        <f>IF('INPUT DATA'!Q55="","",'INPUT DATA'!Q55)</f>
        <v/>
      </c>
      <c r="F110" t="str">
        <f>IF('INPUT DATA'!R55="","",'INPUT DATA'!R55)</f>
        <v/>
      </c>
      <c r="H110" s="3" t="str">
        <f>IF('INPUT DATA'!S55="","",'INPUT DATA'!S55)</f>
        <v/>
      </c>
      <c r="J110" t="str">
        <v>F</v>
      </c>
    </row>
    <row r="111" ht="15.75" customHeight="1">
      <c r="B111">
        <v>46</v>
      </c>
      <c r="C111" t="str">
        <f>IF('INPUT DATA'!Q56="","",'INPUT DATA'!Q56)</f>
        <v/>
      </c>
      <c r="F111" t="str">
        <f>IF('INPUT DATA'!R56="","",'INPUT DATA'!R56)</f>
        <v/>
      </c>
      <c r="H111" s="3" t="str">
        <f>IF('INPUT DATA'!S56="","",'INPUT DATA'!S56)</f>
        <v/>
      </c>
      <c r="J111" t="str">
        <v>F</v>
      </c>
    </row>
    <row r="112" ht="15.75" customHeight="1">
      <c r="B112">
        <v>47</v>
      </c>
      <c r="C112" t="str">
        <f>IF('INPUT DATA'!Q57="","",'INPUT DATA'!Q57)</f>
        <v/>
      </c>
      <c r="F112" t="str">
        <f>IF('INPUT DATA'!R57="","",'INPUT DATA'!R57)</f>
        <v/>
      </c>
      <c r="H112" s="3" t="str">
        <f>IF('INPUT DATA'!S57="","",'INPUT DATA'!S57)</f>
        <v/>
      </c>
      <c r="J112" t="str">
        <v>F</v>
      </c>
    </row>
    <row r="113" ht="15.75" customHeight="1">
      <c r="B113">
        <v>48</v>
      </c>
      <c r="C113" t="str">
        <f>IF('INPUT DATA'!Q58="","",'INPUT DATA'!Q58)</f>
        <v/>
      </c>
      <c r="F113" t="str">
        <f>IF('INPUT DATA'!R58="","",'INPUT DATA'!R58)</f>
        <v/>
      </c>
      <c r="H113" s="3" t="str">
        <f>IF('INPUT DATA'!S58="","",'INPUT DATA'!S58)</f>
        <v/>
      </c>
      <c r="J113" t="str">
        <v>F</v>
      </c>
    </row>
    <row r="114" ht="15.75" customHeight="1">
      <c r="B114">
        <v>49</v>
      </c>
      <c r="C114" t="str">
        <f>IF('INPUT DATA'!Q59="","",'INPUT DATA'!Q59)</f>
        <v/>
      </c>
      <c r="F114" t="str">
        <f>IF('INPUT DATA'!R59="","",'INPUT DATA'!R59)</f>
        <v/>
      </c>
      <c r="H114" s="3" t="str">
        <f>IF('INPUT DATA'!S59="","",'INPUT DATA'!S59)</f>
        <v/>
      </c>
      <c r="J114" t="str">
        <v>F</v>
      </c>
    </row>
    <row r="115" ht="15.75" customHeight="1">
      <c r="B115">
        <v>50</v>
      </c>
      <c r="C115" t="str">
        <f>IF('INPUT DATA'!Q60="","",'INPUT DATA'!Q60)</f>
        <v/>
      </c>
      <c r="F115" t="str">
        <f>IF('INPUT DATA'!R60="","",'INPUT DATA'!R60)</f>
        <v/>
      </c>
      <c r="H115" s="3" t="str">
        <f>IF('INPUT DATA'!S60="","",'INPUT DATA'!S60)</f>
        <v/>
      </c>
      <c r="J115" t="str">
        <v>F</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2">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8:E18"/>
    <mergeCell ref="F18:G18"/>
    <mergeCell ref="C19:E19"/>
    <mergeCell ref="F19:G19"/>
    <mergeCell ref="C20:E20"/>
    <mergeCell ref="F20:G20"/>
    <mergeCell ref="F21:G21"/>
    <mergeCell ref="C21:E21"/>
    <mergeCell ref="C22:E22"/>
    <mergeCell ref="F22:G22"/>
    <mergeCell ref="C23:E23"/>
    <mergeCell ref="F23:G23"/>
    <mergeCell ref="C24:E24"/>
    <mergeCell ref="F24:G24"/>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M5:N5"/>
    <mergeCell ref="O5:W5"/>
    <mergeCell ref="E6:I6"/>
    <mergeCell ref="M6:N6"/>
    <mergeCell ref="AB6:AF6"/>
    <mergeCell ref="O10:R10"/>
    <mergeCell ref="S10:V10"/>
    <mergeCell ref="W10:Z10"/>
    <mergeCell ref="AA10:AD10"/>
    <mergeCell ref="AE10:AH10"/>
    <mergeCell ref="K11:AH11"/>
    <mergeCell ref="R12:Z12"/>
    <mergeCell ref="AA12:AH12"/>
    <mergeCell ref="B14:AH14"/>
    <mergeCell ref="O6:U6"/>
    <mergeCell ref="B8:AH8"/>
    <mergeCell ref="B9:E11"/>
    <mergeCell ref="G9:J9"/>
    <mergeCell ref="N9:AH9"/>
    <mergeCell ref="F10:F11"/>
    <mergeCell ref="G10:J11"/>
    <mergeCell ref="K9:M9"/>
    <mergeCell ref="K10:N10"/>
    <mergeCell ref="F12:G13"/>
    <mergeCell ref="H12:H13"/>
    <mergeCell ref="I12:I13"/>
    <mergeCell ref="J12:J13"/>
    <mergeCell ref="K12:Q12"/>
    <mergeCell ref="B12:E13"/>
    <mergeCell ref="C15:E15"/>
    <mergeCell ref="F15:G15"/>
    <mergeCell ref="C16:E16"/>
    <mergeCell ref="F16:G16"/>
    <mergeCell ref="C17:E17"/>
    <mergeCell ref="F17:G17"/>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B65:AH65"/>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pageMargins left="0.25" right="0.25" top="0.25" bottom="0.25" header="0" footer="0"/>
  <ignoredErrors>
    <ignoredError numberStoredAsText="1" sqref="A1:AH999"/>
  </ignoredErrors>
</worksheet>
</file>

<file path=xl/worksheets/sheet16.xml><?xml version="1.0" encoding="utf-8"?>
<worksheet xmlns="http://schemas.openxmlformats.org/spreadsheetml/2006/main" xmlns:r="http://schemas.openxmlformats.org/officeDocument/2006/relationships">
  <dimension ref="A1:X999"/>
  <sheetViews>
    <sheetView workbookViewId="0" rightToLeft="0"/>
  </sheetViews>
  <cols>
    <col min="1" max="1" customWidth="1" width="3.75"/>
    <col min="2" max="2" customWidth="1" width="3.75"/>
    <col min="3" max="3" customWidth="1" width="13.13"/>
    <col min="4" max="4" customWidth="1" width="12.5"/>
    <col min="5" max="5" customWidth="1" width="12.5"/>
    <col min="6" max="6" customWidth="1" width="15.5"/>
    <col min="7" max="7" customWidth="1" width="12.5"/>
    <col min="8" max="8" customWidth="1" width="12.5"/>
    <col min="9" max="9" customWidth="1" width="6.5"/>
    <col min="10" max="10" customWidth="1" width="7.13"/>
    <col min="11" max="11" customWidth="1" width="6.13"/>
    <col min="12" max="12" customWidth="1" width="6.13"/>
    <col min="13" max="13" customWidth="1" width="6.13"/>
    <col min="14" max="14" customWidth="1" width="6.13"/>
    <col min="15" max="15" customWidth="1" width="6.13"/>
    <col min="16" max="16" customWidth="1" width="6.13"/>
    <col min="17" max="17" customWidth="1" width="6.13"/>
    <col min="18" max="18" customWidth="1" width="6.13"/>
    <col min="19" max="19" customWidth="1" width="6.13"/>
    <col min="20" max="20" customWidth="1" width="6.13"/>
    <col min="21" max="21" customWidth="1" width="6.13"/>
    <col min="22" max="22" customWidth="1" width="6.13"/>
    <col min="23" max="23" customWidth="1" width="6.13"/>
    <col min="24" max="24" customWidth="1" width="6.13"/>
    <col min="25" max="25" customWidth="1" width="12.5"/>
  </cols>
  <sheetData>
    <row r="1" ht="15.75" customHeight="1">
      <c r="A1" t="str">
        <v>CLASS SUMMARY - TERM 1-3</v>
      </c>
    </row>
    <row r="2" ht="15.75" customHeight="1"/>
    <row r="3" ht="15.75" customHeight="1"/>
    <row r="4" ht="15.75" customHeight="1"/>
    <row r="5" ht="15.75" customHeight="1">
      <c r="D5" t="str">
        <v>REGION</v>
      </c>
      <c r="E5" t="str">
        <f>'INPUT DATA'!F10</f>
        <v/>
      </c>
      <c r="K5" t="str">
        <v>DIVISION</v>
      </c>
      <c r="L5" t="str">
        <f>'INPUT DATA'!F11</f>
        <v/>
      </c>
    </row>
    <row r="6" ht="15.75" customHeight="1">
      <c r="D6" t="str">
        <v>SCHOOL NAME</v>
      </c>
      <c r="E6" t="str">
        <f>'INPUT DATA'!F16</f>
        <v/>
      </c>
      <c r="K6" t="str">
        <v>SCHOOL ID</v>
      </c>
      <c r="L6" t="str">
        <f>'INPUT DATA'!F15</f>
        <v/>
      </c>
      <c r="R6" t="str">
        <v>SCHOOL YEAR</v>
      </c>
      <c r="S6" t="str">
        <f>'INPUT DATA'!F18</f>
        <v/>
      </c>
    </row>
    <row r="7" ht="15.75" customHeight="1"/>
    <row r="8" ht="15.75" customHeight="1"/>
    <row r="9" ht="24.75" customHeight="1">
      <c r="B9" t="str">
        <v>MAKABANSA</v>
      </c>
      <c r="F9" t="str">
        <v>GRADE LEVEL</v>
      </c>
      <c r="G9" t="str">
        <f>'INPUT DATA'!F27</f>
        <v/>
      </c>
      <c r="I9" t="str">
        <v>ADVISER</v>
      </c>
      <c r="K9" t="str">
        <f>'INPUT DATA'!F26</f>
        <v/>
      </c>
    </row>
    <row r="10" ht="24.75" customHeight="1">
      <c r="F10" t="str">
        <v>SECTION</v>
      </c>
      <c r="G10" t="str">
        <f>'INPUT DATA'!F28</f>
        <v/>
      </c>
      <c r="K10" t="str">
        <v>Learning Competencies</v>
      </c>
    </row>
    <row r="11" ht="15.75" customHeight="1">
      <c r="B11" t="str">
        <v>LEARNERS' NAMES</v>
      </c>
      <c r="F11" t="str">
        <v>LRN</v>
      </c>
      <c r="H11" t="str">
        <v>Date of Birth</v>
      </c>
      <c r="I11" t="str">
        <v>Age</v>
      </c>
      <c r="J11" t="str">
        <v>Sex</v>
      </c>
      <c r="K11" t="str">
        <v>TERM 1</v>
      </c>
      <c r="O11" t="str">
        <v>TERM 2</v>
      </c>
      <c r="R11" t="str">
        <v>TERM 3</v>
      </c>
    </row>
    <row r="12" ht="15.75" customHeight="1">
      <c r="K12">
        <v>1</v>
      </c>
      <c r="M12">
        <v>2</v>
      </c>
      <c r="N12">
        <v>3</v>
      </c>
      <c r="O12">
        <v>1</v>
      </c>
      <c r="P12">
        <v>2</v>
      </c>
      <c r="Q12">
        <v>3</v>
      </c>
      <c r="R12">
        <v>1</v>
      </c>
      <c r="S12">
        <v>2</v>
      </c>
      <c r="T12">
        <v>3</v>
      </c>
      <c r="U12">
        <v>4</v>
      </c>
      <c r="V12">
        <v>5</v>
      </c>
      <c r="W12">
        <v>6</v>
      </c>
      <c r="X12">
        <v>7</v>
      </c>
    </row>
    <row r="13" ht="15.75" customHeight="1">
      <c r="K13" t="str">
        <v>a</v>
      </c>
      <c r="L13" t="str">
        <v>b</v>
      </c>
    </row>
    <row r="14" ht="15.75" customHeight="1">
      <c r="B14" t="str">
        <v>MALE</v>
      </c>
    </row>
    <row r="15" ht="15.75" customHeight="1">
      <c r="B15">
        <v>1</v>
      </c>
      <c r="C15" t="str">
        <f>IF('INPUT DATA'!L11="","",'INPUT DATA'!L11)</f>
        <v>sample</v>
      </c>
      <c r="F15" s="1">
        <f>IF('INPUT DATA'!M11="","",'INPUT DATA'!M11)</f>
        <v>1234566776</v>
      </c>
      <c r="H15" s="3">
        <f>IF('INPUT DATA'!N11="","",'INPUT DATA'!N11)</f>
        <v>43590</v>
      </c>
      <c r="J15" t="str">
        <v>M</v>
      </c>
    </row>
    <row r="16" ht="15.75" customHeight="1">
      <c r="B16">
        <v>2</v>
      </c>
      <c r="C16" t="str">
        <f>IF('INPUT DATA'!L12="","",'INPUT DATA'!L12)</f>
        <v/>
      </c>
      <c r="F16" t="str">
        <f>IF('INPUT DATA'!M12="","",'INPUT DATA'!M12)</f>
        <v/>
      </c>
      <c r="H16" s="3" t="str">
        <f>IF('INPUT DATA'!N12="","",'INPUT DATA'!N12)</f>
        <v/>
      </c>
      <c r="J16" t="str">
        <v>M</v>
      </c>
    </row>
    <row r="17" ht="15.75" customHeight="1">
      <c r="B17">
        <v>3</v>
      </c>
      <c r="C17" t="str">
        <f>IF('INPUT DATA'!L13="","",'INPUT DATA'!L13)</f>
        <v/>
      </c>
      <c r="F17" t="str">
        <f>IF('INPUT DATA'!M13="","",'INPUT DATA'!M13)</f>
        <v/>
      </c>
      <c r="H17" s="3" t="str">
        <f>IF('INPUT DATA'!N13="","",'INPUT DATA'!N13)</f>
        <v/>
      </c>
      <c r="J17" t="str">
        <v>M</v>
      </c>
    </row>
    <row r="18" ht="15.75" customHeight="1">
      <c r="B18">
        <v>4</v>
      </c>
      <c r="C18" t="str">
        <f>IF('INPUT DATA'!L14="","",'INPUT DATA'!L14)</f>
        <v/>
      </c>
      <c r="F18" t="str">
        <f>IF('INPUT DATA'!M14="","",'INPUT DATA'!M14)</f>
        <v/>
      </c>
      <c r="H18" s="3" t="str">
        <f>IF('INPUT DATA'!N14="","",'INPUT DATA'!N14)</f>
        <v/>
      </c>
      <c r="J18" t="str">
        <v>M</v>
      </c>
    </row>
    <row r="19" ht="15.75" customHeight="1">
      <c r="B19">
        <v>5</v>
      </c>
      <c r="C19" t="str">
        <f>IF('INPUT DATA'!L15="","",'INPUT DATA'!L15)</f>
        <v/>
      </c>
      <c r="F19" t="str">
        <f>IF('INPUT DATA'!M15="","",'INPUT DATA'!M15)</f>
        <v/>
      </c>
      <c r="H19" s="3" t="str">
        <f>IF('INPUT DATA'!N15="","",'INPUT DATA'!N15)</f>
        <v/>
      </c>
      <c r="J19" t="str">
        <v>M</v>
      </c>
    </row>
    <row r="20" ht="15.75" customHeight="1">
      <c r="B20">
        <v>6</v>
      </c>
      <c r="C20" t="str">
        <f>IF('INPUT DATA'!L16="","",'INPUT DATA'!L16)</f>
        <v/>
      </c>
      <c r="F20" t="str">
        <f>IF('INPUT DATA'!M16="","",'INPUT DATA'!M16)</f>
        <v/>
      </c>
      <c r="H20" s="3" t="str">
        <f>IF('INPUT DATA'!N16="","",'INPUT DATA'!N16)</f>
        <v/>
      </c>
      <c r="J20" t="str">
        <v>M</v>
      </c>
    </row>
    <row r="21" ht="15.75" customHeight="1">
      <c r="B21">
        <v>7</v>
      </c>
      <c r="C21" t="str">
        <f>IF('INPUT DATA'!L17="","",'INPUT DATA'!L17)</f>
        <v/>
      </c>
      <c r="F21" t="str">
        <f>IF('INPUT DATA'!M17="","",'INPUT DATA'!M17)</f>
        <v/>
      </c>
      <c r="H21" s="3" t="str">
        <f>IF('INPUT DATA'!N17="","",'INPUT DATA'!N17)</f>
        <v/>
      </c>
      <c r="J21" t="str">
        <v>M</v>
      </c>
    </row>
    <row r="22" ht="15.75" customHeight="1">
      <c r="B22">
        <v>8</v>
      </c>
      <c r="C22" t="str">
        <f>IF('INPUT DATA'!L18="","",'INPUT DATA'!L18)</f>
        <v/>
      </c>
      <c r="F22" t="str">
        <f>IF('INPUT DATA'!M18="","",'INPUT DATA'!M18)</f>
        <v/>
      </c>
      <c r="H22" s="3" t="str">
        <f>IF('INPUT DATA'!N18="","",'INPUT DATA'!N18)</f>
        <v/>
      </c>
      <c r="J22" t="str">
        <v>M</v>
      </c>
    </row>
    <row r="23" ht="15.75" customHeight="1">
      <c r="B23">
        <v>9</v>
      </c>
      <c r="C23" t="str">
        <f>IF('INPUT DATA'!L19="","",'INPUT DATA'!L19)</f>
        <v/>
      </c>
      <c r="F23" t="str">
        <f>IF('INPUT DATA'!M19="","",'INPUT DATA'!M19)</f>
        <v/>
      </c>
      <c r="H23" s="3" t="str">
        <f>IF('INPUT DATA'!N19="","",'INPUT DATA'!N19)</f>
        <v/>
      </c>
      <c r="J23" t="str">
        <v>M</v>
      </c>
    </row>
    <row r="24" ht="15.75" customHeight="1">
      <c r="B24">
        <v>10</v>
      </c>
      <c r="C24" t="str">
        <f>IF('INPUT DATA'!L20="","",'INPUT DATA'!L20)</f>
        <v/>
      </c>
      <c r="F24" t="str">
        <f>IF('INPUT DATA'!M20="","",'INPUT DATA'!M20)</f>
        <v/>
      </c>
      <c r="H24" s="3" t="str">
        <f>IF('INPUT DATA'!N20="","",'INPUT DATA'!N20)</f>
        <v/>
      </c>
      <c r="J24" t="str">
        <v>M</v>
      </c>
    </row>
    <row r="25" ht="15.75" customHeight="1">
      <c r="B25">
        <v>11</v>
      </c>
      <c r="C25" t="str">
        <f>IF('INPUT DATA'!L21="","",'INPUT DATA'!L21)</f>
        <v/>
      </c>
      <c r="F25" t="str">
        <f>IF('INPUT DATA'!M21="","",'INPUT DATA'!M21)</f>
        <v/>
      </c>
      <c r="H25" s="3" t="str">
        <f>IF('INPUT DATA'!N21="","",'INPUT DATA'!N21)</f>
        <v/>
      </c>
      <c r="J25" t="str">
        <v>M</v>
      </c>
    </row>
    <row r="26" ht="15.75" customHeight="1">
      <c r="B26">
        <v>12</v>
      </c>
      <c r="C26" t="str">
        <f>IF('INPUT DATA'!L22="","",'INPUT DATA'!L22)</f>
        <v/>
      </c>
      <c r="F26" t="str">
        <f>IF('INPUT DATA'!M22="","",'INPUT DATA'!M22)</f>
        <v/>
      </c>
      <c r="H26" s="3" t="str">
        <f>IF('INPUT DATA'!N22="","",'INPUT DATA'!N22)</f>
        <v/>
      </c>
      <c r="J26" t="str">
        <v>M</v>
      </c>
    </row>
    <row r="27" ht="15.75" customHeight="1">
      <c r="B27">
        <v>13</v>
      </c>
      <c r="C27" t="str">
        <f>IF('INPUT DATA'!L23="","",'INPUT DATA'!L23)</f>
        <v/>
      </c>
      <c r="F27" t="str">
        <f>IF('INPUT DATA'!M23="","",'INPUT DATA'!M23)</f>
        <v/>
      </c>
      <c r="H27" s="3" t="str">
        <f>IF('INPUT DATA'!N23="","",'INPUT DATA'!N23)</f>
        <v/>
      </c>
      <c r="J27" t="str">
        <v>M</v>
      </c>
    </row>
    <row r="28" ht="15.75" customHeight="1">
      <c r="B28">
        <v>14</v>
      </c>
      <c r="C28" t="str">
        <f>IF('INPUT DATA'!L24="","",'INPUT DATA'!L24)</f>
        <v/>
      </c>
      <c r="F28" t="str">
        <f>IF('INPUT DATA'!M24="","",'INPUT DATA'!M24)</f>
        <v/>
      </c>
      <c r="H28" s="3" t="str">
        <f>IF('INPUT DATA'!N24="","",'INPUT DATA'!N24)</f>
        <v/>
      </c>
      <c r="J28" t="str">
        <v>M</v>
      </c>
    </row>
    <row r="29" ht="15.75" customHeight="1">
      <c r="B29">
        <v>15</v>
      </c>
      <c r="C29" t="str">
        <f>IF('INPUT DATA'!L25="","",'INPUT DATA'!L25)</f>
        <v/>
      </c>
      <c r="F29" t="str">
        <f>IF('INPUT DATA'!M25="","",'INPUT DATA'!M25)</f>
        <v/>
      </c>
      <c r="H29" s="3" t="str">
        <f>IF('INPUT DATA'!N25="","",'INPUT DATA'!N25)</f>
        <v/>
      </c>
      <c r="J29" t="str">
        <v>M</v>
      </c>
    </row>
    <row r="30" ht="15.75" customHeight="1">
      <c r="B30">
        <v>16</v>
      </c>
      <c r="C30" t="str">
        <f>IF('INPUT DATA'!L26="","",'INPUT DATA'!L26)</f>
        <v/>
      </c>
      <c r="F30" t="str">
        <f>IF('INPUT DATA'!M26="","",'INPUT DATA'!M26)</f>
        <v/>
      </c>
      <c r="H30" s="3" t="str">
        <f>IF('INPUT DATA'!N26="","",'INPUT DATA'!N26)</f>
        <v/>
      </c>
      <c r="J30" t="str">
        <v>M</v>
      </c>
    </row>
    <row r="31" ht="15.75" customHeight="1">
      <c r="B31">
        <v>17</v>
      </c>
      <c r="C31" t="str">
        <f>IF('INPUT DATA'!L27="","",'INPUT DATA'!L27)</f>
        <v/>
      </c>
      <c r="F31" t="str">
        <f>IF('INPUT DATA'!M27="","",'INPUT DATA'!M27)</f>
        <v/>
      </c>
      <c r="H31" s="3" t="str">
        <f>IF('INPUT DATA'!N27="","",'INPUT DATA'!N27)</f>
        <v/>
      </c>
      <c r="J31" t="str">
        <v>M</v>
      </c>
    </row>
    <row r="32" ht="15.75" customHeight="1">
      <c r="B32">
        <v>18</v>
      </c>
      <c r="C32" t="str">
        <f>IF('INPUT DATA'!L28="","",'INPUT DATA'!L28)</f>
        <v/>
      </c>
      <c r="F32" t="str">
        <f>IF('INPUT DATA'!M28="","",'INPUT DATA'!M28)</f>
        <v/>
      </c>
      <c r="H32" s="3" t="str">
        <f>IF('INPUT DATA'!N28="","",'INPUT DATA'!N28)</f>
        <v/>
      </c>
      <c r="J32" t="str">
        <v>M</v>
      </c>
    </row>
    <row r="33" ht="15.75" customHeight="1">
      <c r="B33">
        <v>19</v>
      </c>
      <c r="C33" t="str">
        <f>IF('INPUT DATA'!L29="","",'INPUT DATA'!L29)</f>
        <v/>
      </c>
      <c r="F33" t="str">
        <f>IF('INPUT DATA'!M29="","",'INPUT DATA'!M29)</f>
        <v/>
      </c>
      <c r="H33" s="3" t="str">
        <f>IF('INPUT DATA'!N29="","",'INPUT DATA'!N29)</f>
        <v/>
      </c>
      <c r="J33" t="str">
        <v>M</v>
      </c>
    </row>
    <row r="34" ht="15.75" customHeight="1">
      <c r="B34">
        <v>20</v>
      </c>
      <c r="C34" t="str">
        <f>IF('INPUT DATA'!L30="","",'INPUT DATA'!L30)</f>
        <v/>
      </c>
      <c r="F34" t="str">
        <f>IF('INPUT DATA'!M30="","",'INPUT DATA'!M30)</f>
        <v/>
      </c>
      <c r="H34" s="3" t="str">
        <f>IF('INPUT DATA'!N30="","",'INPUT DATA'!N30)</f>
        <v/>
      </c>
      <c r="J34" t="str">
        <v>M</v>
      </c>
    </row>
    <row r="35" ht="15.75" customHeight="1">
      <c r="B35">
        <v>21</v>
      </c>
      <c r="C35" t="str">
        <f>IF('INPUT DATA'!L31="","",'INPUT DATA'!L31)</f>
        <v/>
      </c>
      <c r="F35" t="str">
        <f>IF('INPUT DATA'!M31="","",'INPUT DATA'!M31)</f>
        <v/>
      </c>
      <c r="H35" s="3" t="str">
        <f>IF('INPUT DATA'!N31="","",'INPUT DATA'!N31)</f>
        <v/>
      </c>
      <c r="J35" t="str">
        <v>M</v>
      </c>
    </row>
    <row r="36" ht="15.75" customHeight="1">
      <c r="B36">
        <v>22</v>
      </c>
      <c r="C36" t="str">
        <f>IF('INPUT DATA'!L32="","",'INPUT DATA'!L32)</f>
        <v/>
      </c>
      <c r="F36" t="str">
        <f>IF('INPUT DATA'!M32="","",'INPUT DATA'!M32)</f>
        <v/>
      </c>
      <c r="H36" s="3" t="str">
        <f>IF('INPUT DATA'!N32="","",'INPUT DATA'!N32)</f>
        <v/>
      </c>
      <c r="J36" t="str">
        <v>M</v>
      </c>
    </row>
    <row r="37" ht="15.75" customHeight="1">
      <c r="B37">
        <v>23</v>
      </c>
      <c r="C37" t="str">
        <f>IF('INPUT DATA'!L33="","",'INPUT DATA'!L33)</f>
        <v/>
      </c>
      <c r="F37" t="str">
        <f>IF('INPUT DATA'!M33="","",'INPUT DATA'!M33)</f>
        <v/>
      </c>
      <c r="H37" s="3" t="str">
        <f>IF('INPUT DATA'!N33="","",'INPUT DATA'!N33)</f>
        <v/>
      </c>
      <c r="J37" t="str">
        <v>M</v>
      </c>
    </row>
    <row r="38" ht="15.75" customHeight="1">
      <c r="B38">
        <v>24</v>
      </c>
      <c r="C38" t="str">
        <f>IF('INPUT DATA'!L34="","",'INPUT DATA'!L34)</f>
        <v/>
      </c>
      <c r="F38" t="str">
        <f>IF('INPUT DATA'!M34="","",'INPUT DATA'!M34)</f>
        <v/>
      </c>
      <c r="H38" s="3" t="str">
        <f>IF('INPUT DATA'!N34="","",'INPUT DATA'!N34)</f>
        <v/>
      </c>
      <c r="J38" t="str">
        <v>M</v>
      </c>
    </row>
    <row r="39" ht="15.75" customHeight="1">
      <c r="B39">
        <v>25</v>
      </c>
      <c r="C39" t="str">
        <f>IF('INPUT DATA'!L35="","",'INPUT DATA'!L35)</f>
        <v/>
      </c>
      <c r="F39" t="str">
        <f>IF('INPUT DATA'!M35="","",'INPUT DATA'!M35)</f>
        <v/>
      </c>
      <c r="H39" s="3" t="str">
        <f>IF('INPUT DATA'!N35="","",'INPUT DATA'!N35)</f>
        <v/>
      </c>
      <c r="J39" t="str">
        <v>M</v>
      </c>
    </row>
    <row r="40" ht="15.75" customHeight="1">
      <c r="B40">
        <v>26</v>
      </c>
      <c r="C40" t="str">
        <f>IF('INPUT DATA'!L36="","",'INPUT DATA'!L36)</f>
        <v/>
      </c>
      <c r="F40" t="str">
        <f>IF('INPUT DATA'!M36="","",'INPUT DATA'!M36)</f>
        <v/>
      </c>
      <c r="H40" s="3" t="str">
        <f>IF('INPUT DATA'!N36="","",'INPUT DATA'!N36)</f>
        <v/>
      </c>
      <c r="J40" t="str">
        <v>M</v>
      </c>
    </row>
    <row r="41" ht="15.75" customHeight="1">
      <c r="B41">
        <v>27</v>
      </c>
      <c r="C41" t="str">
        <f>IF('INPUT DATA'!L37="","",'INPUT DATA'!L37)</f>
        <v/>
      </c>
      <c r="F41" t="str">
        <f>IF('INPUT DATA'!M37="","",'INPUT DATA'!M37)</f>
        <v/>
      </c>
      <c r="H41" s="3" t="str">
        <f>IF('INPUT DATA'!N37="","",'INPUT DATA'!N37)</f>
        <v/>
      </c>
      <c r="J41" t="str">
        <v>M</v>
      </c>
    </row>
    <row r="42" ht="15.75" customHeight="1">
      <c r="B42">
        <v>28</v>
      </c>
      <c r="C42" t="str">
        <f>IF('INPUT DATA'!L38="","",'INPUT DATA'!L38)</f>
        <v/>
      </c>
      <c r="F42" t="str">
        <f>IF('INPUT DATA'!M38="","",'INPUT DATA'!M38)</f>
        <v/>
      </c>
      <c r="H42" s="3" t="str">
        <f>IF('INPUT DATA'!N38="","",'INPUT DATA'!N38)</f>
        <v/>
      </c>
      <c r="J42" t="str">
        <v>M</v>
      </c>
    </row>
    <row r="43" ht="15.75" customHeight="1">
      <c r="B43">
        <v>29</v>
      </c>
      <c r="C43" t="str">
        <f>IF('INPUT DATA'!L39="","",'INPUT DATA'!L39)</f>
        <v/>
      </c>
      <c r="F43" t="str">
        <f>IF('INPUT DATA'!M39="","",'INPUT DATA'!M39)</f>
        <v/>
      </c>
      <c r="H43" s="3" t="str">
        <f>IF('INPUT DATA'!N39="","",'INPUT DATA'!N39)</f>
        <v/>
      </c>
      <c r="J43" t="str">
        <v>M</v>
      </c>
    </row>
    <row r="44" ht="15.75" customHeight="1">
      <c r="B44">
        <v>30</v>
      </c>
      <c r="C44" t="str">
        <f>IF('INPUT DATA'!L40="","",'INPUT DATA'!L40)</f>
        <v/>
      </c>
      <c r="F44" t="str">
        <f>IF('INPUT DATA'!M40="","",'INPUT DATA'!M40)</f>
        <v/>
      </c>
      <c r="H44" s="3" t="str">
        <f>IF('INPUT DATA'!N40="","",'INPUT DATA'!N40)</f>
        <v/>
      </c>
      <c r="J44" t="str">
        <v>M</v>
      </c>
    </row>
    <row r="45" ht="15.75" customHeight="1">
      <c r="B45">
        <v>31</v>
      </c>
      <c r="C45" t="str">
        <f>IF('INPUT DATA'!L41="","",'INPUT DATA'!L41)</f>
        <v/>
      </c>
      <c r="F45" t="str">
        <f>IF('INPUT DATA'!M41="","",'INPUT DATA'!M41)</f>
        <v/>
      </c>
      <c r="H45" s="3" t="str">
        <f>IF('INPUT DATA'!N41="","",'INPUT DATA'!N41)</f>
        <v/>
      </c>
      <c r="J45" t="str">
        <v>M</v>
      </c>
    </row>
    <row r="46" ht="15.75" customHeight="1">
      <c r="B46">
        <v>32</v>
      </c>
      <c r="C46" t="str">
        <f>IF('INPUT DATA'!L42="","",'INPUT DATA'!L42)</f>
        <v/>
      </c>
      <c r="F46" t="str">
        <f>IF('INPUT DATA'!M42="","",'INPUT DATA'!M42)</f>
        <v/>
      </c>
      <c r="H46" s="3" t="str">
        <f>IF('INPUT DATA'!N42="","",'INPUT DATA'!N42)</f>
        <v/>
      </c>
      <c r="J46" t="str">
        <v>M</v>
      </c>
    </row>
    <row r="47" ht="15.75" customHeight="1">
      <c r="B47">
        <v>33</v>
      </c>
      <c r="C47" t="str">
        <f>IF('INPUT DATA'!L43="","",'INPUT DATA'!L43)</f>
        <v/>
      </c>
      <c r="F47" t="str">
        <f>IF('INPUT DATA'!M43="","",'INPUT DATA'!M43)</f>
        <v/>
      </c>
      <c r="H47" s="3" t="str">
        <f>IF('INPUT DATA'!N43="","",'INPUT DATA'!N43)</f>
        <v/>
      </c>
      <c r="J47" t="str">
        <v>M</v>
      </c>
    </row>
    <row r="48" ht="15.75" customHeight="1">
      <c r="B48">
        <v>34</v>
      </c>
      <c r="C48" t="str">
        <f>IF('INPUT DATA'!L44="","",'INPUT DATA'!L44)</f>
        <v/>
      </c>
      <c r="F48" t="str">
        <f>IF('INPUT DATA'!M44="","",'INPUT DATA'!M44)</f>
        <v/>
      </c>
      <c r="H48" s="3" t="str">
        <f>IF('INPUT DATA'!N44="","",'INPUT DATA'!N44)</f>
        <v/>
      </c>
      <c r="J48" t="str">
        <v>M</v>
      </c>
    </row>
    <row r="49" ht="15.75" customHeight="1">
      <c r="B49">
        <v>35</v>
      </c>
      <c r="C49" t="str">
        <f>IF('INPUT DATA'!L45="","",'INPUT DATA'!L45)</f>
        <v/>
      </c>
      <c r="F49" t="str">
        <f>IF('INPUT DATA'!M45="","",'INPUT DATA'!M45)</f>
        <v/>
      </c>
      <c r="H49" s="3" t="str">
        <f>IF('INPUT DATA'!N45="","",'INPUT DATA'!N45)</f>
        <v/>
      </c>
      <c r="J49" t="str">
        <v>M</v>
      </c>
    </row>
    <row r="50" ht="15.75" customHeight="1">
      <c r="B50">
        <v>36</v>
      </c>
      <c r="C50" t="str">
        <f>IF('INPUT DATA'!L46="","",'INPUT DATA'!L46)</f>
        <v/>
      </c>
      <c r="F50" t="str">
        <f>IF('INPUT DATA'!M46="","",'INPUT DATA'!M46)</f>
        <v/>
      </c>
      <c r="H50" s="3" t="str">
        <f>IF('INPUT DATA'!N46="","",'INPUT DATA'!N46)</f>
        <v/>
      </c>
      <c r="J50" t="str">
        <v>M</v>
      </c>
    </row>
    <row r="51" ht="15.75" customHeight="1">
      <c r="B51">
        <v>37</v>
      </c>
      <c r="C51" t="str">
        <f>IF('INPUT DATA'!L47="","",'INPUT DATA'!L47)</f>
        <v/>
      </c>
      <c r="F51" t="str">
        <f>IF('INPUT DATA'!M47="","",'INPUT DATA'!M47)</f>
        <v/>
      </c>
      <c r="H51" s="3" t="str">
        <f>IF('INPUT DATA'!N47="","",'INPUT DATA'!N47)</f>
        <v/>
      </c>
      <c r="J51" t="str">
        <v>M</v>
      </c>
    </row>
    <row r="52" ht="15.75" customHeight="1">
      <c r="B52">
        <v>38</v>
      </c>
      <c r="C52" t="str">
        <f>IF('INPUT DATA'!L48="","",'INPUT DATA'!L48)</f>
        <v/>
      </c>
      <c r="F52" t="str">
        <f>IF('INPUT DATA'!M48="","",'INPUT DATA'!M48)</f>
        <v/>
      </c>
      <c r="H52" s="3" t="str">
        <f>IF('INPUT DATA'!N48="","",'INPUT DATA'!N48)</f>
        <v/>
      </c>
      <c r="J52" t="str">
        <v>M</v>
      </c>
    </row>
    <row r="53" ht="15.75" customHeight="1">
      <c r="B53">
        <v>39</v>
      </c>
      <c r="C53" t="str">
        <f>IF('INPUT DATA'!L49="","",'INPUT DATA'!L49)</f>
        <v/>
      </c>
      <c r="F53" t="str">
        <f>IF('INPUT DATA'!M49="","",'INPUT DATA'!M49)</f>
        <v/>
      </c>
      <c r="H53" s="3" t="str">
        <f>IF('INPUT DATA'!N49="","",'INPUT DATA'!N49)</f>
        <v/>
      </c>
      <c r="J53" t="str">
        <v>M</v>
      </c>
    </row>
    <row r="54" ht="15.75" customHeight="1">
      <c r="B54">
        <v>40</v>
      </c>
      <c r="C54" t="str">
        <f>IF('INPUT DATA'!L50="","",'INPUT DATA'!L50)</f>
        <v/>
      </c>
      <c r="F54" t="str">
        <f>IF('INPUT DATA'!M50="","",'INPUT DATA'!M50)</f>
        <v/>
      </c>
      <c r="H54" s="3" t="str">
        <f>IF('INPUT DATA'!N50="","",'INPUT DATA'!N50)</f>
        <v/>
      </c>
      <c r="J54" t="str">
        <v>M</v>
      </c>
    </row>
    <row r="55" ht="15.75" customHeight="1">
      <c r="B55">
        <v>41</v>
      </c>
      <c r="C55" t="str">
        <f>IF('INPUT DATA'!L51="","",'INPUT DATA'!L51)</f>
        <v/>
      </c>
      <c r="F55" t="str">
        <f>IF('INPUT DATA'!M51="","",'INPUT DATA'!M51)</f>
        <v/>
      </c>
      <c r="H55" s="3" t="str">
        <f>IF('INPUT DATA'!N51="","",'INPUT DATA'!N51)</f>
        <v/>
      </c>
      <c r="J55" t="str">
        <v>M</v>
      </c>
    </row>
    <row r="56" ht="15.75" customHeight="1">
      <c r="B56">
        <v>42</v>
      </c>
      <c r="C56" t="str">
        <f>IF('INPUT DATA'!L52="","",'INPUT DATA'!L52)</f>
        <v/>
      </c>
      <c r="F56" t="str">
        <f>IF('INPUT DATA'!M52="","",'INPUT DATA'!M52)</f>
        <v/>
      </c>
      <c r="H56" s="3" t="str">
        <f>IF('INPUT DATA'!N52="","",'INPUT DATA'!N52)</f>
        <v/>
      </c>
      <c r="J56" t="str">
        <v>M</v>
      </c>
    </row>
    <row r="57" ht="15.75" customHeight="1">
      <c r="B57">
        <v>43</v>
      </c>
      <c r="C57" t="str">
        <f>IF('INPUT DATA'!L53="","",'INPUT DATA'!L53)</f>
        <v/>
      </c>
      <c r="F57" t="str">
        <f>IF('INPUT DATA'!M53="","",'INPUT DATA'!M53)</f>
        <v/>
      </c>
      <c r="H57" s="3" t="str">
        <f>IF('INPUT DATA'!N53="","",'INPUT DATA'!N53)</f>
        <v/>
      </c>
      <c r="J57" t="str">
        <v>M</v>
      </c>
    </row>
    <row r="58" ht="15.75" customHeight="1">
      <c r="B58">
        <v>44</v>
      </c>
      <c r="C58" t="str">
        <f>IF('INPUT DATA'!L54="","",'INPUT DATA'!L54)</f>
        <v/>
      </c>
      <c r="F58" t="str">
        <f>IF('INPUT DATA'!M54="","",'INPUT DATA'!M54)</f>
        <v/>
      </c>
      <c r="H58" s="3" t="str">
        <f>IF('INPUT DATA'!N54="","",'INPUT DATA'!N54)</f>
        <v/>
      </c>
      <c r="J58" t="str">
        <v>M</v>
      </c>
    </row>
    <row r="59" ht="15.75" customHeight="1">
      <c r="B59">
        <v>45</v>
      </c>
      <c r="C59" t="str">
        <f>IF('INPUT DATA'!L55="","",'INPUT DATA'!L55)</f>
        <v/>
      </c>
      <c r="F59" t="str">
        <f>IF('INPUT DATA'!M55="","",'INPUT DATA'!M55)</f>
        <v/>
      </c>
      <c r="H59" s="3" t="str">
        <f>IF('INPUT DATA'!N55="","",'INPUT DATA'!N55)</f>
        <v/>
      </c>
      <c r="J59" t="str">
        <v>M</v>
      </c>
    </row>
    <row r="60" ht="15.75" customHeight="1">
      <c r="B60">
        <v>46</v>
      </c>
      <c r="C60" t="str">
        <f>IF('INPUT DATA'!L56="","",'INPUT DATA'!L56)</f>
        <v/>
      </c>
      <c r="F60" t="str">
        <f>IF('INPUT DATA'!M56="","",'INPUT DATA'!M56)</f>
        <v/>
      </c>
      <c r="H60" s="3" t="str">
        <f>IF('INPUT DATA'!N56="","",'INPUT DATA'!N56)</f>
        <v/>
      </c>
      <c r="J60" t="str">
        <v>M</v>
      </c>
    </row>
    <row r="61" ht="15.75" customHeight="1">
      <c r="B61">
        <v>47</v>
      </c>
      <c r="C61" t="str">
        <f>IF('INPUT DATA'!L57="","",'INPUT DATA'!L57)</f>
        <v/>
      </c>
      <c r="F61" t="str">
        <f>IF('INPUT DATA'!M57="","",'INPUT DATA'!M57)</f>
        <v/>
      </c>
      <c r="H61" s="3" t="str">
        <f>IF('INPUT DATA'!N57="","",'INPUT DATA'!N57)</f>
        <v/>
      </c>
      <c r="J61" t="str">
        <v>M</v>
      </c>
    </row>
    <row r="62" ht="15.75" customHeight="1">
      <c r="B62">
        <v>48</v>
      </c>
      <c r="C62" t="str">
        <f>IF('INPUT DATA'!L58="","",'INPUT DATA'!L58)</f>
        <v/>
      </c>
      <c r="F62" t="str">
        <f>IF('INPUT DATA'!M58="","",'INPUT DATA'!M58)</f>
        <v/>
      </c>
      <c r="H62" s="3" t="str">
        <f>IF('INPUT DATA'!N58="","",'INPUT DATA'!N58)</f>
        <v/>
      </c>
      <c r="J62" t="str">
        <v>M</v>
      </c>
    </row>
    <row r="63" ht="15.75" customHeight="1">
      <c r="B63">
        <v>49</v>
      </c>
      <c r="C63" t="str">
        <f>IF('INPUT DATA'!L59="","",'INPUT DATA'!L59)</f>
        <v/>
      </c>
      <c r="F63" t="str">
        <f>IF('INPUT DATA'!M59="","",'INPUT DATA'!M59)</f>
        <v/>
      </c>
      <c r="H63" s="3" t="str">
        <f>IF('INPUT DATA'!N59="","",'INPUT DATA'!N59)</f>
        <v/>
      </c>
      <c r="J63" t="str">
        <v>M</v>
      </c>
    </row>
    <row r="64" ht="15.75" customHeight="1">
      <c r="B64">
        <v>50</v>
      </c>
      <c r="C64" t="str">
        <f>IF('INPUT DATA'!L60="","",'INPUT DATA'!L60)</f>
        <v/>
      </c>
      <c r="F64" t="str">
        <f>IF('INPUT DATA'!M60="","",'INPUT DATA'!M60)</f>
        <v/>
      </c>
      <c r="H64" s="3" t="str">
        <f>IF('INPUT DATA'!N60="","",'INPUT DATA'!N60)</f>
        <v/>
      </c>
      <c r="J64" t="str">
        <v>M</v>
      </c>
    </row>
    <row r="65" ht="15.75" customHeight="1">
      <c r="B65" t="str">
        <v>FEMALE</v>
      </c>
    </row>
    <row r="66" ht="15.75" customHeight="1">
      <c r="B66">
        <v>1</v>
      </c>
      <c r="C66" t="str">
        <f>IF('INPUT DATA'!Q11="","",'INPUT DATA'!Q11)</f>
        <v/>
      </c>
      <c r="F66" t="str">
        <f>IF('INPUT DATA'!R11="","",'INPUT DATA'!R11)</f>
        <v/>
      </c>
      <c r="H66" s="3" t="str">
        <f>IF('INPUT DATA'!S11="","",'INPUT DATA'!S11)</f>
        <v/>
      </c>
      <c r="I66">
        <v>6</v>
      </c>
      <c r="J66" t="str">
        <v>F</v>
      </c>
    </row>
    <row r="67" ht="15.75" customHeight="1">
      <c r="B67">
        <v>2</v>
      </c>
      <c r="C67" t="str">
        <f>IF('INPUT DATA'!Q12="","",'INPUT DATA'!Q12)</f>
        <v/>
      </c>
      <c r="F67" t="str">
        <f>IF('INPUT DATA'!R12="","",'INPUT DATA'!R12)</f>
        <v/>
      </c>
      <c r="H67" s="3" t="str">
        <f>IF('INPUT DATA'!S12="","",'INPUT DATA'!S12)</f>
        <v/>
      </c>
      <c r="I67">
        <v>6</v>
      </c>
      <c r="J67" t="str">
        <v>F</v>
      </c>
    </row>
    <row r="68" ht="15.75" customHeight="1">
      <c r="B68">
        <v>3</v>
      </c>
      <c r="C68" t="str">
        <f>IF('INPUT DATA'!Q13="","",'INPUT DATA'!Q13)</f>
        <v/>
      </c>
      <c r="F68" t="str">
        <f>IF('INPUT DATA'!R13="","",'INPUT DATA'!R13)</f>
        <v/>
      </c>
      <c r="H68" s="3" t="str">
        <f>IF('INPUT DATA'!S13="","",'INPUT DATA'!S13)</f>
        <v/>
      </c>
      <c r="I68">
        <v>6</v>
      </c>
      <c r="J68" t="str">
        <v>F</v>
      </c>
    </row>
    <row r="69" ht="15.75" customHeight="1">
      <c r="B69">
        <v>4</v>
      </c>
      <c r="C69" t="str">
        <f>IF('INPUT DATA'!Q14="","",'INPUT DATA'!Q14)</f>
        <v/>
      </c>
      <c r="F69" t="str">
        <f>IF('INPUT DATA'!R14="","",'INPUT DATA'!R14)</f>
        <v/>
      </c>
      <c r="H69" s="3" t="str">
        <f>IF('INPUT DATA'!S14="","",'INPUT DATA'!S14)</f>
        <v/>
      </c>
      <c r="J69" t="str">
        <v>F</v>
      </c>
    </row>
    <row r="70" ht="15.75" customHeight="1">
      <c r="B70">
        <v>5</v>
      </c>
      <c r="C70" t="str">
        <f>IF('INPUT DATA'!Q15="","",'INPUT DATA'!Q15)</f>
        <v/>
      </c>
      <c r="F70" t="str">
        <f>IF('INPUT DATA'!R15="","",'INPUT DATA'!R15)</f>
        <v/>
      </c>
      <c r="H70" s="3" t="str">
        <f>IF('INPUT DATA'!S15="","",'INPUT DATA'!S15)</f>
        <v/>
      </c>
      <c r="J70" t="str">
        <v>F</v>
      </c>
    </row>
    <row r="71" ht="15.75" customHeight="1">
      <c r="B71">
        <v>6</v>
      </c>
      <c r="C71" t="str">
        <f>IF('INPUT DATA'!Q16="","",'INPUT DATA'!Q16)</f>
        <v/>
      </c>
      <c r="F71" t="str">
        <f>IF('INPUT DATA'!R16="","",'INPUT DATA'!R16)</f>
        <v/>
      </c>
      <c r="H71" s="3" t="str">
        <f>IF('INPUT DATA'!S16="","",'INPUT DATA'!S16)</f>
        <v/>
      </c>
      <c r="J71" t="str">
        <v>F</v>
      </c>
    </row>
    <row r="72" ht="15.75" customHeight="1">
      <c r="B72">
        <v>7</v>
      </c>
      <c r="C72" t="str">
        <f>IF('INPUT DATA'!Q17="","",'INPUT DATA'!Q17)</f>
        <v/>
      </c>
      <c r="F72" t="str">
        <f>IF('INPUT DATA'!R17="","",'INPUT DATA'!R17)</f>
        <v/>
      </c>
      <c r="H72" s="3" t="str">
        <f>IF('INPUT DATA'!S17="","",'INPUT DATA'!S17)</f>
        <v/>
      </c>
      <c r="J72" t="str">
        <v>F</v>
      </c>
    </row>
    <row r="73" ht="15.75" customHeight="1">
      <c r="B73">
        <v>8</v>
      </c>
      <c r="C73" t="str">
        <f>IF('INPUT DATA'!Q18="","",'INPUT DATA'!Q18)</f>
        <v/>
      </c>
      <c r="F73" t="str">
        <f>IF('INPUT DATA'!R18="","",'INPUT DATA'!R18)</f>
        <v/>
      </c>
      <c r="H73" s="3" t="str">
        <f>IF('INPUT DATA'!S18="","",'INPUT DATA'!S18)</f>
        <v/>
      </c>
      <c r="J73" t="str">
        <v>F</v>
      </c>
    </row>
    <row r="74" ht="15.75" customHeight="1">
      <c r="B74">
        <v>9</v>
      </c>
      <c r="C74" t="str">
        <f>IF('INPUT DATA'!Q19="","",'INPUT DATA'!Q19)</f>
        <v/>
      </c>
      <c r="F74" t="str">
        <f>IF('INPUT DATA'!R19="","",'INPUT DATA'!R19)</f>
        <v/>
      </c>
      <c r="H74" s="3" t="str">
        <f>IF('INPUT DATA'!S19="","",'INPUT DATA'!S19)</f>
        <v/>
      </c>
      <c r="J74" t="str">
        <v>F</v>
      </c>
    </row>
    <row r="75" ht="15.75" customHeight="1">
      <c r="B75">
        <v>10</v>
      </c>
      <c r="C75" t="str">
        <f>IF('INPUT DATA'!Q20="","",'INPUT DATA'!Q20)</f>
        <v/>
      </c>
      <c r="F75" t="str">
        <f>IF('INPUT DATA'!R20="","",'INPUT DATA'!R20)</f>
        <v/>
      </c>
      <c r="H75" s="3" t="str">
        <f>IF('INPUT DATA'!S20="","",'INPUT DATA'!S20)</f>
        <v/>
      </c>
      <c r="J75" t="str">
        <v>F</v>
      </c>
    </row>
    <row r="76" ht="15.75" customHeight="1">
      <c r="B76">
        <v>11</v>
      </c>
      <c r="C76" t="str">
        <f>IF('INPUT DATA'!Q21="","",'INPUT DATA'!Q21)</f>
        <v/>
      </c>
      <c r="F76" t="str">
        <f>IF('INPUT DATA'!R21="","",'INPUT DATA'!R21)</f>
        <v/>
      </c>
      <c r="H76" s="3" t="str">
        <f>IF('INPUT DATA'!S21="","",'INPUT DATA'!S21)</f>
        <v/>
      </c>
      <c r="J76" t="str">
        <v>F</v>
      </c>
    </row>
    <row r="77" ht="15.75" customHeight="1">
      <c r="B77">
        <v>12</v>
      </c>
      <c r="C77" t="str">
        <f>IF('INPUT DATA'!Q22="","",'INPUT DATA'!Q22)</f>
        <v/>
      </c>
      <c r="F77" t="str">
        <f>IF('INPUT DATA'!R22="","",'INPUT DATA'!R22)</f>
        <v/>
      </c>
      <c r="H77" s="3" t="str">
        <f>IF('INPUT DATA'!S22="","",'INPUT DATA'!S22)</f>
        <v/>
      </c>
      <c r="J77" t="str">
        <v>F</v>
      </c>
    </row>
    <row r="78" ht="15.75" customHeight="1">
      <c r="B78">
        <v>13</v>
      </c>
      <c r="C78" t="str">
        <f>IF('INPUT DATA'!Q23="","",'INPUT DATA'!Q23)</f>
        <v/>
      </c>
      <c r="F78" t="str">
        <f>IF('INPUT DATA'!R23="","",'INPUT DATA'!R23)</f>
        <v/>
      </c>
      <c r="H78" s="3" t="str">
        <f>IF('INPUT DATA'!S23="","",'INPUT DATA'!S23)</f>
        <v/>
      </c>
      <c r="J78" t="str">
        <v>F</v>
      </c>
    </row>
    <row r="79" ht="15.75" customHeight="1">
      <c r="B79">
        <v>14</v>
      </c>
      <c r="C79" t="str">
        <f>IF('INPUT DATA'!Q24="","",'INPUT DATA'!Q24)</f>
        <v/>
      </c>
      <c r="F79" t="str">
        <f>IF('INPUT DATA'!R24="","",'INPUT DATA'!R24)</f>
        <v/>
      </c>
      <c r="H79" s="3" t="str">
        <f>IF('INPUT DATA'!S24="","",'INPUT DATA'!S24)</f>
        <v/>
      </c>
      <c r="J79" t="str">
        <v>F</v>
      </c>
    </row>
    <row r="80" ht="15.75" customHeight="1">
      <c r="B80">
        <v>15</v>
      </c>
      <c r="C80" t="str">
        <f>IF('INPUT DATA'!Q25="","",'INPUT DATA'!Q25)</f>
        <v/>
      </c>
      <c r="F80" t="str">
        <f>IF('INPUT DATA'!R25="","",'INPUT DATA'!R25)</f>
        <v/>
      </c>
      <c r="H80" s="3" t="str">
        <f>IF('INPUT DATA'!S25="","",'INPUT DATA'!S25)</f>
        <v/>
      </c>
      <c r="J80" t="str">
        <v>F</v>
      </c>
    </row>
    <row r="81" ht="15.75" customHeight="1">
      <c r="B81">
        <v>16</v>
      </c>
      <c r="C81" t="str">
        <f>IF('INPUT DATA'!Q26="","",'INPUT DATA'!Q26)</f>
        <v/>
      </c>
      <c r="F81" t="str">
        <f>IF('INPUT DATA'!R26="","",'INPUT DATA'!R26)</f>
        <v/>
      </c>
      <c r="H81" s="3" t="str">
        <f>IF('INPUT DATA'!S26="","",'INPUT DATA'!S26)</f>
        <v/>
      </c>
      <c r="J81" t="str">
        <v>F</v>
      </c>
    </row>
    <row r="82" ht="15.75" customHeight="1">
      <c r="B82">
        <v>17</v>
      </c>
      <c r="C82" t="str">
        <f>IF('INPUT DATA'!Q27="","",'INPUT DATA'!Q27)</f>
        <v/>
      </c>
      <c r="F82" t="str">
        <f>IF('INPUT DATA'!R27="","",'INPUT DATA'!R27)</f>
        <v/>
      </c>
      <c r="H82" s="3" t="str">
        <f>IF('INPUT DATA'!S27="","",'INPUT DATA'!S27)</f>
        <v/>
      </c>
      <c r="J82" t="str">
        <v>F</v>
      </c>
    </row>
    <row r="83" ht="15.75" customHeight="1">
      <c r="B83">
        <v>18</v>
      </c>
      <c r="C83" t="str">
        <f>IF('INPUT DATA'!Q28="","",'INPUT DATA'!Q28)</f>
        <v/>
      </c>
      <c r="F83" t="str">
        <f>IF('INPUT DATA'!R28="","",'INPUT DATA'!R28)</f>
        <v/>
      </c>
      <c r="H83" s="3" t="str">
        <f>IF('INPUT DATA'!S28="","",'INPUT DATA'!S28)</f>
        <v/>
      </c>
      <c r="J83" t="str">
        <v>F</v>
      </c>
    </row>
    <row r="84" ht="15.75" customHeight="1">
      <c r="B84">
        <v>19</v>
      </c>
      <c r="C84" t="str">
        <f>IF('INPUT DATA'!Q29="","",'INPUT DATA'!Q29)</f>
        <v/>
      </c>
      <c r="F84" t="str">
        <f>IF('INPUT DATA'!R29="","",'INPUT DATA'!R29)</f>
        <v/>
      </c>
      <c r="H84" s="3" t="str">
        <f>IF('INPUT DATA'!S29="","",'INPUT DATA'!S29)</f>
        <v/>
      </c>
      <c r="J84" t="str">
        <v>F</v>
      </c>
    </row>
    <row r="85" ht="15.75" customHeight="1">
      <c r="B85">
        <v>20</v>
      </c>
      <c r="C85" t="str">
        <f>IF('INPUT DATA'!Q30="","",'INPUT DATA'!Q30)</f>
        <v/>
      </c>
      <c r="F85" t="str">
        <f>IF('INPUT DATA'!R30="","",'INPUT DATA'!R30)</f>
        <v/>
      </c>
      <c r="H85" s="3" t="str">
        <f>IF('INPUT DATA'!S30="","",'INPUT DATA'!S30)</f>
        <v/>
      </c>
      <c r="J85" t="str">
        <v>F</v>
      </c>
    </row>
    <row r="86" ht="15.75" customHeight="1">
      <c r="B86">
        <v>21</v>
      </c>
      <c r="C86" t="str">
        <f>IF('INPUT DATA'!Q31="","",'INPUT DATA'!Q31)</f>
        <v/>
      </c>
      <c r="F86" t="str">
        <f>IF('INPUT DATA'!R31="","",'INPUT DATA'!R31)</f>
        <v/>
      </c>
      <c r="H86" s="3" t="str">
        <f>IF('INPUT DATA'!S31="","",'INPUT DATA'!S31)</f>
        <v/>
      </c>
      <c r="J86" t="str">
        <v>F</v>
      </c>
    </row>
    <row r="87" ht="15.75" customHeight="1">
      <c r="B87">
        <v>22</v>
      </c>
      <c r="C87" t="str">
        <f>IF('INPUT DATA'!Q32="","",'INPUT DATA'!Q32)</f>
        <v/>
      </c>
      <c r="F87" t="str">
        <f>IF('INPUT DATA'!R32="","",'INPUT DATA'!R32)</f>
        <v/>
      </c>
      <c r="H87" s="3" t="str">
        <f>IF('INPUT DATA'!S32="","",'INPUT DATA'!S32)</f>
        <v/>
      </c>
      <c r="J87" t="str">
        <v>F</v>
      </c>
    </row>
    <row r="88" ht="15.75" customHeight="1">
      <c r="B88">
        <v>23</v>
      </c>
      <c r="C88" t="str">
        <f>IF('INPUT DATA'!Q33="","",'INPUT DATA'!Q33)</f>
        <v/>
      </c>
      <c r="F88" t="str">
        <f>IF('INPUT DATA'!R33="","",'INPUT DATA'!R33)</f>
        <v/>
      </c>
      <c r="H88" s="3" t="str">
        <f>IF('INPUT DATA'!S33="","",'INPUT DATA'!S33)</f>
        <v/>
      </c>
      <c r="J88" t="str">
        <v>F</v>
      </c>
    </row>
    <row r="89" ht="15.75" customHeight="1">
      <c r="B89">
        <v>24</v>
      </c>
      <c r="C89" t="str">
        <f>IF('INPUT DATA'!Q34="","",'INPUT DATA'!Q34)</f>
        <v/>
      </c>
      <c r="F89" t="str">
        <f>IF('INPUT DATA'!R34="","",'INPUT DATA'!R34)</f>
        <v/>
      </c>
      <c r="H89" s="3" t="str">
        <f>IF('INPUT DATA'!S34="","",'INPUT DATA'!S34)</f>
        <v/>
      </c>
      <c r="J89" t="str">
        <v>F</v>
      </c>
    </row>
    <row r="90" ht="15.75" customHeight="1">
      <c r="B90">
        <v>25</v>
      </c>
      <c r="C90" t="str">
        <f>IF('INPUT DATA'!Q35="","",'INPUT DATA'!Q35)</f>
        <v/>
      </c>
      <c r="F90" t="str">
        <f>IF('INPUT DATA'!R35="","",'INPUT DATA'!R35)</f>
        <v/>
      </c>
      <c r="H90" s="3" t="str">
        <f>IF('INPUT DATA'!S35="","",'INPUT DATA'!S35)</f>
        <v/>
      </c>
      <c r="J90" t="str">
        <v>F</v>
      </c>
    </row>
    <row r="91" ht="15.75" customHeight="1">
      <c r="B91">
        <v>26</v>
      </c>
      <c r="C91" t="str">
        <f>IF('INPUT DATA'!Q36="","",'INPUT DATA'!Q36)</f>
        <v/>
      </c>
      <c r="F91" t="str">
        <f>IF('INPUT DATA'!R36="","",'INPUT DATA'!R36)</f>
        <v/>
      </c>
      <c r="H91" s="3" t="str">
        <f>IF('INPUT DATA'!S36="","",'INPUT DATA'!S36)</f>
        <v/>
      </c>
      <c r="J91" t="str">
        <v>F</v>
      </c>
    </row>
    <row r="92" ht="15.75" customHeight="1">
      <c r="B92">
        <v>27</v>
      </c>
      <c r="C92" t="str">
        <f>IF('INPUT DATA'!Q37="","",'INPUT DATA'!Q37)</f>
        <v/>
      </c>
      <c r="F92" t="str">
        <f>IF('INPUT DATA'!R37="","",'INPUT DATA'!R37)</f>
        <v/>
      </c>
      <c r="H92" s="3" t="str">
        <f>IF('INPUT DATA'!S37="","",'INPUT DATA'!S37)</f>
        <v/>
      </c>
      <c r="J92" t="str">
        <v>F</v>
      </c>
    </row>
    <row r="93" ht="15.75" customHeight="1">
      <c r="B93">
        <v>28</v>
      </c>
      <c r="C93" t="str">
        <f>IF('INPUT DATA'!Q38="","",'INPUT DATA'!Q38)</f>
        <v/>
      </c>
      <c r="F93" t="str">
        <f>IF('INPUT DATA'!R38="","",'INPUT DATA'!R38)</f>
        <v/>
      </c>
      <c r="H93" s="3" t="str">
        <f>IF('INPUT DATA'!S38="","",'INPUT DATA'!S38)</f>
        <v/>
      </c>
      <c r="J93" t="str">
        <v>F</v>
      </c>
    </row>
    <row r="94" ht="15.75" customHeight="1">
      <c r="B94">
        <v>29</v>
      </c>
      <c r="C94" t="str">
        <f>IF('INPUT DATA'!Q39="","",'INPUT DATA'!Q39)</f>
        <v/>
      </c>
      <c r="F94" t="str">
        <f>IF('INPUT DATA'!R39="","",'INPUT DATA'!R39)</f>
        <v/>
      </c>
      <c r="H94" s="3" t="str">
        <f>IF('INPUT DATA'!S39="","",'INPUT DATA'!S39)</f>
        <v/>
      </c>
      <c r="J94" t="str">
        <v>F</v>
      </c>
    </row>
    <row r="95" ht="15.75" customHeight="1">
      <c r="B95">
        <v>30</v>
      </c>
      <c r="C95" t="str">
        <f>IF('INPUT DATA'!Q40="","",'INPUT DATA'!Q40)</f>
        <v/>
      </c>
      <c r="F95" t="str">
        <f>IF('INPUT DATA'!R40="","",'INPUT DATA'!R40)</f>
        <v/>
      </c>
      <c r="H95" s="3" t="str">
        <f>IF('INPUT DATA'!S40="","",'INPUT DATA'!S40)</f>
        <v/>
      </c>
      <c r="J95" t="str">
        <v>F</v>
      </c>
    </row>
    <row r="96" ht="15.75" customHeight="1">
      <c r="B96">
        <v>31</v>
      </c>
      <c r="C96" t="str">
        <f>IF('INPUT DATA'!Q41="","",'INPUT DATA'!Q41)</f>
        <v/>
      </c>
      <c r="F96" t="str">
        <f>IF('INPUT DATA'!R41="","",'INPUT DATA'!R41)</f>
        <v/>
      </c>
      <c r="H96" s="3" t="str">
        <f>IF('INPUT DATA'!S41="","",'INPUT DATA'!S41)</f>
        <v/>
      </c>
      <c r="J96" t="str">
        <v>F</v>
      </c>
    </row>
    <row r="97" ht="15.75" customHeight="1">
      <c r="B97">
        <v>32</v>
      </c>
      <c r="C97" t="str">
        <f>IF('INPUT DATA'!Q42="","",'INPUT DATA'!Q42)</f>
        <v/>
      </c>
      <c r="F97" t="str">
        <f>IF('INPUT DATA'!R42="","",'INPUT DATA'!R42)</f>
        <v/>
      </c>
      <c r="H97" s="3" t="str">
        <f>IF('INPUT DATA'!S42="","",'INPUT DATA'!S42)</f>
        <v/>
      </c>
      <c r="J97" t="str">
        <v>F</v>
      </c>
    </row>
    <row r="98" ht="15.75" customHeight="1">
      <c r="B98">
        <v>33</v>
      </c>
      <c r="C98" t="str">
        <f>IF('INPUT DATA'!Q43="","",'INPUT DATA'!Q43)</f>
        <v/>
      </c>
      <c r="F98" t="str">
        <f>IF('INPUT DATA'!R43="","",'INPUT DATA'!R43)</f>
        <v/>
      </c>
      <c r="H98" s="3" t="str">
        <f>IF('INPUT DATA'!S43="","",'INPUT DATA'!S43)</f>
        <v/>
      </c>
      <c r="J98" t="str">
        <v>F</v>
      </c>
    </row>
    <row r="99" ht="15.75" customHeight="1">
      <c r="B99">
        <v>34</v>
      </c>
      <c r="C99" t="str">
        <f>IF('INPUT DATA'!Q44="","",'INPUT DATA'!Q44)</f>
        <v/>
      </c>
      <c r="F99" t="str">
        <f>IF('INPUT DATA'!R44="","",'INPUT DATA'!R44)</f>
        <v/>
      </c>
      <c r="H99" s="3" t="str">
        <f>IF('INPUT DATA'!S44="","",'INPUT DATA'!S44)</f>
        <v/>
      </c>
      <c r="J99" t="str">
        <v>F</v>
      </c>
    </row>
    <row r="100" ht="15.75" customHeight="1">
      <c r="B100">
        <v>35</v>
      </c>
      <c r="C100" t="str">
        <f>IF('INPUT DATA'!Q45="","",'INPUT DATA'!Q45)</f>
        <v/>
      </c>
      <c r="F100" t="str">
        <f>IF('INPUT DATA'!R45="","",'INPUT DATA'!R45)</f>
        <v/>
      </c>
      <c r="H100" s="3" t="str">
        <f>IF('INPUT DATA'!S45="","",'INPUT DATA'!S45)</f>
        <v/>
      </c>
      <c r="J100" t="str">
        <v>F</v>
      </c>
    </row>
    <row r="101" ht="15.75" customHeight="1">
      <c r="B101">
        <v>36</v>
      </c>
      <c r="C101" t="str">
        <f>IF('INPUT DATA'!Q46="","",'INPUT DATA'!Q46)</f>
        <v/>
      </c>
      <c r="F101" t="str">
        <f>IF('INPUT DATA'!R46="","",'INPUT DATA'!R46)</f>
        <v/>
      </c>
      <c r="H101" s="3" t="str">
        <f>IF('INPUT DATA'!S46="","",'INPUT DATA'!S46)</f>
        <v/>
      </c>
      <c r="J101" t="str">
        <v>F</v>
      </c>
    </row>
    <row r="102" ht="15.75" customHeight="1">
      <c r="B102">
        <v>37</v>
      </c>
      <c r="C102" t="str">
        <f>IF('INPUT DATA'!Q47="","",'INPUT DATA'!Q47)</f>
        <v/>
      </c>
      <c r="F102" t="str">
        <f>IF('INPUT DATA'!R47="","",'INPUT DATA'!R47)</f>
        <v/>
      </c>
      <c r="H102" s="3" t="str">
        <f>IF('INPUT DATA'!S47="","",'INPUT DATA'!S47)</f>
        <v/>
      </c>
      <c r="J102" t="str">
        <v>F</v>
      </c>
    </row>
    <row r="103" ht="15.75" customHeight="1">
      <c r="B103">
        <v>38</v>
      </c>
      <c r="C103" t="str">
        <f>IF('INPUT DATA'!Q48="","",'INPUT DATA'!Q48)</f>
        <v/>
      </c>
      <c r="F103" t="str">
        <f>IF('INPUT DATA'!R48="","",'INPUT DATA'!R48)</f>
        <v/>
      </c>
      <c r="H103" s="3" t="str">
        <f>IF('INPUT DATA'!S48="","",'INPUT DATA'!S48)</f>
        <v/>
      </c>
      <c r="J103" t="str">
        <v>F</v>
      </c>
    </row>
    <row r="104" ht="15.75" customHeight="1">
      <c r="B104">
        <v>39</v>
      </c>
      <c r="C104" t="str">
        <f>IF('INPUT DATA'!Q49="","",'INPUT DATA'!Q49)</f>
        <v/>
      </c>
      <c r="F104" t="str">
        <f>IF('INPUT DATA'!R49="","",'INPUT DATA'!R49)</f>
        <v/>
      </c>
      <c r="H104" s="3" t="str">
        <f>IF('INPUT DATA'!S49="","",'INPUT DATA'!S49)</f>
        <v/>
      </c>
      <c r="J104" t="str">
        <v>F</v>
      </c>
    </row>
    <row r="105" ht="15.75" customHeight="1">
      <c r="B105">
        <v>40</v>
      </c>
      <c r="C105" t="str">
        <f>IF('INPUT DATA'!Q50="","",'INPUT DATA'!Q50)</f>
        <v/>
      </c>
      <c r="F105" t="str">
        <f>IF('INPUT DATA'!R50="","",'INPUT DATA'!R50)</f>
        <v/>
      </c>
      <c r="H105" s="3" t="str">
        <f>IF('INPUT DATA'!S50="","",'INPUT DATA'!S50)</f>
        <v/>
      </c>
      <c r="J105" t="str">
        <v>F</v>
      </c>
    </row>
    <row r="106" ht="15.75" customHeight="1">
      <c r="B106">
        <v>41</v>
      </c>
      <c r="C106" t="str">
        <f>IF('INPUT DATA'!Q51="","",'INPUT DATA'!Q51)</f>
        <v/>
      </c>
      <c r="F106" t="str">
        <f>IF('INPUT DATA'!R51="","",'INPUT DATA'!R51)</f>
        <v/>
      </c>
      <c r="H106" s="3" t="str">
        <f>IF('INPUT DATA'!S51="","",'INPUT DATA'!S51)</f>
        <v/>
      </c>
      <c r="J106" t="str">
        <v>F</v>
      </c>
    </row>
    <row r="107" ht="15.75" customHeight="1">
      <c r="B107">
        <v>42</v>
      </c>
      <c r="C107" t="str">
        <f>IF('INPUT DATA'!Q52="","",'INPUT DATA'!Q52)</f>
        <v/>
      </c>
      <c r="F107" t="str">
        <f>IF('INPUT DATA'!R52="","",'INPUT DATA'!R52)</f>
        <v/>
      </c>
      <c r="H107" s="3" t="str">
        <f>IF('INPUT DATA'!S52="","",'INPUT DATA'!S52)</f>
        <v/>
      </c>
      <c r="J107" t="str">
        <v>F</v>
      </c>
    </row>
    <row r="108" ht="15.75" customHeight="1">
      <c r="B108">
        <v>43</v>
      </c>
      <c r="C108" t="str">
        <f>IF('INPUT DATA'!Q53="","",'INPUT DATA'!Q53)</f>
        <v/>
      </c>
      <c r="F108" t="str">
        <f>IF('INPUT DATA'!R53="","",'INPUT DATA'!R53)</f>
        <v/>
      </c>
      <c r="H108" s="3" t="str">
        <f>IF('INPUT DATA'!S53="","",'INPUT DATA'!S53)</f>
        <v/>
      </c>
      <c r="J108" t="str">
        <v>F</v>
      </c>
    </row>
    <row r="109" ht="15.75" customHeight="1">
      <c r="B109">
        <v>44</v>
      </c>
      <c r="C109" t="str">
        <f>IF('INPUT DATA'!Q54="","",'INPUT DATA'!Q54)</f>
        <v/>
      </c>
      <c r="F109" t="str">
        <f>IF('INPUT DATA'!R54="","",'INPUT DATA'!R54)</f>
        <v/>
      </c>
      <c r="H109" s="3" t="str">
        <f>IF('INPUT DATA'!S54="","",'INPUT DATA'!S54)</f>
        <v/>
      </c>
      <c r="J109" t="str">
        <v>F</v>
      </c>
    </row>
    <row r="110" ht="15.75" customHeight="1">
      <c r="B110">
        <v>45</v>
      </c>
      <c r="C110" t="str">
        <f>IF('INPUT DATA'!Q55="","",'INPUT DATA'!Q55)</f>
        <v/>
      </c>
      <c r="F110" t="str">
        <f>IF('INPUT DATA'!R55="","",'INPUT DATA'!R55)</f>
        <v/>
      </c>
      <c r="H110" s="3" t="str">
        <f>IF('INPUT DATA'!S55="","",'INPUT DATA'!S55)</f>
        <v/>
      </c>
      <c r="J110" t="str">
        <v>F</v>
      </c>
    </row>
    <row r="111" ht="15.75" customHeight="1">
      <c r="B111">
        <v>46</v>
      </c>
      <c r="C111" t="str">
        <f>IF('INPUT DATA'!Q56="","",'INPUT DATA'!Q56)</f>
        <v/>
      </c>
      <c r="F111" t="str">
        <f>IF('INPUT DATA'!R56="","",'INPUT DATA'!R56)</f>
        <v/>
      </c>
      <c r="H111" s="3" t="str">
        <f>IF('INPUT DATA'!S56="","",'INPUT DATA'!S56)</f>
        <v/>
      </c>
      <c r="J111" t="str">
        <v>F</v>
      </c>
    </row>
    <row r="112" ht="15.75" customHeight="1">
      <c r="B112">
        <v>47</v>
      </c>
      <c r="C112" t="str">
        <f>IF('INPUT DATA'!Q57="","",'INPUT DATA'!Q57)</f>
        <v/>
      </c>
      <c r="F112" t="str">
        <f>IF('INPUT DATA'!R57="","",'INPUT DATA'!R57)</f>
        <v/>
      </c>
      <c r="H112" s="3" t="str">
        <f>IF('INPUT DATA'!S57="","",'INPUT DATA'!S57)</f>
        <v/>
      </c>
      <c r="J112" t="str">
        <v>F</v>
      </c>
    </row>
    <row r="113" ht="15.75" customHeight="1">
      <c r="B113">
        <v>48</v>
      </c>
      <c r="C113" t="str">
        <f>IF('INPUT DATA'!Q58="","",'INPUT DATA'!Q58)</f>
        <v/>
      </c>
      <c r="F113" t="str">
        <f>IF('INPUT DATA'!R58="","",'INPUT DATA'!R58)</f>
        <v/>
      </c>
      <c r="H113" s="3" t="str">
        <f>IF('INPUT DATA'!S58="","",'INPUT DATA'!S58)</f>
        <v/>
      </c>
      <c r="J113" t="str">
        <v>F</v>
      </c>
    </row>
    <row r="114" ht="15.75" customHeight="1">
      <c r="B114">
        <v>49</v>
      </c>
      <c r="C114" t="str">
        <f>IF('INPUT DATA'!Q59="","",'INPUT DATA'!Q59)</f>
        <v/>
      </c>
      <c r="F114" t="str">
        <f>IF('INPUT DATA'!R59="","",'INPUT DATA'!R59)</f>
        <v/>
      </c>
      <c r="H114" s="3" t="str">
        <f>IF('INPUT DATA'!S59="","",'INPUT DATA'!S59)</f>
        <v/>
      </c>
      <c r="J114" t="str">
        <v>F</v>
      </c>
    </row>
    <row r="115" ht="15.75" customHeight="1">
      <c r="B115">
        <v>50</v>
      </c>
      <c r="C115" t="str">
        <f>IF('INPUT DATA'!Q60="","",'INPUT DATA'!Q60)</f>
        <v/>
      </c>
      <c r="F115" t="str">
        <f>IF('INPUT DATA'!R60="","",'INPUT DATA'!R60)</f>
        <v/>
      </c>
      <c r="H115" s="3" t="str">
        <f>IF('INPUT DATA'!S60="","",'INPUT DATA'!S60)</f>
        <v/>
      </c>
      <c r="J115" t="str">
        <v>F</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6">
    <mergeCell ref="C64:E64"/>
    <mergeCell ref="F64:G64"/>
    <mergeCell ref="C66:E66"/>
    <mergeCell ref="F66:G66"/>
    <mergeCell ref="C67:E67"/>
    <mergeCell ref="F67:G67"/>
    <mergeCell ref="F68:G68"/>
    <mergeCell ref="C68:E68"/>
    <mergeCell ref="C69:E69"/>
    <mergeCell ref="F69:G69"/>
    <mergeCell ref="C70:E70"/>
    <mergeCell ref="F70:G70"/>
    <mergeCell ref="C71:E71"/>
    <mergeCell ref="F71:G71"/>
    <mergeCell ref="C86:E86"/>
    <mergeCell ref="F86:G86"/>
    <mergeCell ref="C87:E87"/>
    <mergeCell ref="F87:G87"/>
    <mergeCell ref="C88:E88"/>
    <mergeCell ref="F88:G88"/>
    <mergeCell ref="F89:G89"/>
    <mergeCell ref="C89:E89"/>
    <mergeCell ref="C90:E90"/>
    <mergeCell ref="F90:G90"/>
    <mergeCell ref="C91:E91"/>
    <mergeCell ref="F91:G91"/>
    <mergeCell ref="C92:E92"/>
    <mergeCell ref="F92:G92"/>
    <mergeCell ref="C93:E93"/>
    <mergeCell ref="F93:G93"/>
    <mergeCell ref="C94:E94"/>
    <mergeCell ref="F94:G94"/>
    <mergeCell ref="C95:E95"/>
    <mergeCell ref="F95:G95"/>
    <mergeCell ref="F96:G96"/>
    <mergeCell ref="C96:E96"/>
    <mergeCell ref="C97:E97"/>
    <mergeCell ref="F97:G97"/>
    <mergeCell ref="C98:E98"/>
    <mergeCell ref="F98:G98"/>
    <mergeCell ref="C99:E99"/>
    <mergeCell ref="F99:G99"/>
    <mergeCell ref="C100:E100"/>
    <mergeCell ref="F100:G100"/>
    <mergeCell ref="C101:E101"/>
    <mergeCell ref="F101:G101"/>
    <mergeCell ref="C102:E102"/>
    <mergeCell ref="F102:G102"/>
    <mergeCell ref="F103:G103"/>
    <mergeCell ref="C103:E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F110:G110"/>
    <mergeCell ref="C110:E110"/>
    <mergeCell ref="C111:E111"/>
    <mergeCell ref="F111:G111"/>
    <mergeCell ref="C112:E112"/>
    <mergeCell ref="F112:G112"/>
    <mergeCell ref="C113:E113"/>
    <mergeCell ref="F113:G113"/>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114:E114"/>
    <mergeCell ref="F114:G114"/>
    <mergeCell ref="C115:E115"/>
    <mergeCell ref="F115:G115"/>
    <mergeCell ref="K9:X9"/>
    <mergeCell ref="K10:X10"/>
    <mergeCell ref="R11:X11"/>
    <mergeCell ref="A1:U4"/>
    <mergeCell ref="E5:G5"/>
    <mergeCell ref="L5:R5"/>
    <mergeCell ref="E6:I6"/>
    <mergeCell ref="L6:O6"/>
    <mergeCell ref="S6:U6"/>
    <mergeCell ref="B8:X8"/>
    <mergeCell ref="O12:O13"/>
    <mergeCell ref="P12:P13"/>
    <mergeCell ref="I11:I13"/>
    <mergeCell ref="J11:J13"/>
    <mergeCell ref="K11:N11"/>
    <mergeCell ref="O11:Q11"/>
    <mergeCell ref="K12:L12"/>
    <mergeCell ref="M12:M13"/>
    <mergeCell ref="N12:N13"/>
    <mergeCell ref="X12:X13"/>
    <mergeCell ref="B14:X14"/>
    <mergeCell ref="Q12:Q13"/>
    <mergeCell ref="R12:R13"/>
    <mergeCell ref="S12:S13"/>
    <mergeCell ref="T12:T13"/>
    <mergeCell ref="U12:U13"/>
    <mergeCell ref="V12:V13"/>
    <mergeCell ref="W12:W13"/>
    <mergeCell ref="B9:E10"/>
    <mergeCell ref="G9:H9"/>
    <mergeCell ref="I9:J9"/>
    <mergeCell ref="G10:H10"/>
    <mergeCell ref="B11:E13"/>
    <mergeCell ref="F11:G13"/>
    <mergeCell ref="H11:H13"/>
    <mergeCell ref="C36:E36"/>
    <mergeCell ref="F36:G36"/>
    <mergeCell ref="C37:E37"/>
    <mergeCell ref="F37:G37"/>
    <mergeCell ref="C38:E38"/>
    <mergeCell ref="F38:G38"/>
    <mergeCell ref="F39:G39"/>
    <mergeCell ref="C39:E39"/>
    <mergeCell ref="C40:E40"/>
    <mergeCell ref="F40:G40"/>
    <mergeCell ref="C41:E41"/>
    <mergeCell ref="F41:G41"/>
    <mergeCell ref="C42:E42"/>
    <mergeCell ref="F42:G42"/>
    <mergeCell ref="C43:E43"/>
    <mergeCell ref="F43:G43"/>
    <mergeCell ref="C44:E44"/>
    <mergeCell ref="F44:G44"/>
    <mergeCell ref="C45:E45"/>
    <mergeCell ref="F45:G45"/>
    <mergeCell ref="F46:G46"/>
    <mergeCell ref="C46:E46"/>
    <mergeCell ref="C47:E47"/>
    <mergeCell ref="F47:G47"/>
    <mergeCell ref="C48:E48"/>
    <mergeCell ref="F48:G48"/>
    <mergeCell ref="C49:E49"/>
    <mergeCell ref="F49:G49"/>
    <mergeCell ref="C50:E50"/>
    <mergeCell ref="F50:G50"/>
    <mergeCell ref="C51:E51"/>
    <mergeCell ref="F51:G51"/>
    <mergeCell ref="C52:E52"/>
    <mergeCell ref="F52:G52"/>
    <mergeCell ref="F53:G53"/>
    <mergeCell ref="C53:E53"/>
    <mergeCell ref="C54:E54"/>
    <mergeCell ref="F54:G54"/>
    <mergeCell ref="C55:E55"/>
    <mergeCell ref="F55:G55"/>
    <mergeCell ref="C56:E56"/>
    <mergeCell ref="F56:G56"/>
    <mergeCell ref="C57:E57"/>
    <mergeCell ref="F57:G57"/>
    <mergeCell ref="C58:E58"/>
    <mergeCell ref="F58:G58"/>
    <mergeCell ref="C59:E59"/>
    <mergeCell ref="F59:G59"/>
    <mergeCell ref="F60:G60"/>
    <mergeCell ref="C60:E60"/>
    <mergeCell ref="C61:E61"/>
    <mergeCell ref="F61:G61"/>
    <mergeCell ref="C62:E62"/>
    <mergeCell ref="F62:G62"/>
    <mergeCell ref="C63:E63"/>
    <mergeCell ref="F63:G63"/>
    <mergeCell ref="B65:X65"/>
    <mergeCell ref="C72:E72"/>
    <mergeCell ref="F72:G72"/>
    <mergeCell ref="C73:E73"/>
    <mergeCell ref="F73:G73"/>
    <mergeCell ref="C74:E74"/>
    <mergeCell ref="F74:G74"/>
    <mergeCell ref="F75:G75"/>
    <mergeCell ref="C75:E75"/>
    <mergeCell ref="C76:E76"/>
    <mergeCell ref="F76:G76"/>
    <mergeCell ref="C77:E77"/>
    <mergeCell ref="F77:G77"/>
    <mergeCell ref="C78:E78"/>
    <mergeCell ref="F78:G78"/>
    <mergeCell ref="C79:E79"/>
    <mergeCell ref="F79:G79"/>
    <mergeCell ref="C80:E80"/>
    <mergeCell ref="F80:G80"/>
    <mergeCell ref="C81:E81"/>
    <mergeCell ref="F81:G81"/>
    <mergeCell ref="F82:G82"/>
    <mergeCell ref="C82:E82"/>
    <mergeCell ref="C83:E83"/>
    <mergeCell ref="F83:G83"/>
    <mergeCell ref="C84:E84"/>
    <mergeCell ref="F84:G84"/>
    <mergeCell ref="C85:E85"/>
    <mergeCell ref="F85:G85"/>
  </mergeCells>
  <pageMargins left="0.25" right="0.25" top="0.25" bottom="0.25" header="0" footer="0"/>
  <ignoredErrors>
    <ignoredError numberStoredAsText="1" sqref="A1:X999"/>
  </ignoredErrors>
</worksheet>
</file>

<file path=xl/worksheets/sheet17.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4"/>
    <col min="2" max="2" customWidth="1" width="4.75"/>
    <col min="3" max="3" customWidth="1" width="12.5"/>
    <col min="4" max="4" customWidth="1" width="12.5"/>
    <col min="5" max="5" customWidth="1" width="12.5"/>
    <col min="6" max="6" customWidth="1" width="12.5"/>
    <col min="7" max="7" customWidth="1" width="12.5"/>
    <col min="8" max="8" customWidth="1" width="12.5"/>
    <col min="9" max="9" customWidth="1" width="12.5"/>
    <col min="10" max="10" customWidth="1" width="12.5"/>
    <col min="11" max="11" customWidth="1" width="12.5"/>
    <col min="12" max="12" customWidth="1" width="12.5"/>
    <col min="13" max="13" customWidth="1" width="12.5"/>
    <col min="14" max="14" customWidth="1" width="12.5"/>
    <col min="15" max="15" customWidth="1" width="12.5"/>
    <col min="16" max="16" customWidth="1" width="12.5"/>
    <col min="17" max="17" customWidth="1" width="12.5"/>
    <col min="18" max="18" customWidth="1" width="12.5"/>
    <col min="19" max="19" customWidth="1" width="12.5"/>
    <col min="20" max="20" customWidth="1" width="12.5"/>
    <col min="21" max="21" customWidth="1" width="12.5"/>
    <col min="22" max="22" customWidth="1" width="12.5"/>
    <col min="23" max="23" customWidth="1" width="12.5"/>
    <col min="24" max="24" customWidth="1" width="12.5"/>
    <col min="25" max="25" customWidth="1" width="12.5"/>
    <col min="26" max="26" customWidth="1" width="12.5"/>
  </cols>
  <sheetData>
    <row r="1" ht="15.75" customHeight="1">
      <c r="B1" t="str">
        <v>ATTENDANCE RECORD SUMMARY</v>
      </c>
    </row>
    <row r="2" ht="15.75" customHeight="1"/>
    <row r="3" ht="15.75" customHeight="1"/>
    <row r="4" ht="15.75" customHeight="1"/>
    <row r="5" ht="15.75" customHeight="1">
      <c r="C5" t="str">
        <v>REGION</v>
      </c>
      <c r="D5" t="str">
        <f>'INPUT DATA'!F10</f>
        <v/>
      </c>
      <c r="I5" t="str">
        <v>DIVISION</v>
      </c>
      <c r="J5" t="str">
        <f>'INPUT DATA'!F11</f>
        <v/>
      </c>
    </row>
    <row r="6" ht="15.75" customHeight="1">
      <c r="C6" t="str">
        <v>SCHOOL NAME</v>
      </c>
      <c r="D6" t="str">
        <f>'INPUT DATA'!F16</f>
        <v/>
      </c>
      <c r="I6" t="str">
        <v>SCHOOL ID</v>
      </c>
      <c r="J6" t="str">
        <f>'INPUT DATA'!F15</f>
        <v/>
      </c>
      <c r="N6" t="str">
        <v>SCHOOL YEAR</v>
      </c>
      <c r="O6" t="str">
        <f>'INPUT DATA'!F18</f>
        <v/>
      </c>
    </row>
    <row r="7" ht="15.75" customHeight="1"/>
    <row r="8" ht="15.75" customHeight="1"/>
    <row r="9" ht="15.75" customHeight="1">
      <c r="B9" t="str">
        <v>GRADE LEVEL</v>
      </c>
      <c r="G9" t="str">
        <f>'INPUT DATA'!F27</f>
        <v/>
      </c>
      <c r="L9" t="str">
        <v>ADVISER</v>
      </c>
      <c r="M9" t="str">
        <f>'INPUT DATA'!F26</f>
        <v/>
      </c>
    </row>
    <row r="10" ht="15.75" customHeight="1">
      <c r="B10" t="str">
        <v>SECTION</v>
      </c>
      <c r="G10" t="str">
        <f>'INPUT DATA'!F28</f>
        <v/>
      </c>
    </row>
    <row r="11" ht="15.75" customHeight="1">
      <c r="B11" t="str">
        <v>LEARNERS' NAMES</v>
      </c>
      <c r="F11" t="str">
        <v>JUN</v>
      </c>
      <c r="G11" t="str">
        <v>JUL</v>
      </c>
      <c r="H11" t="str">
        <v>AUG</v>
      </c>
      <c r="I11" t="str">
        <v>SEP</v>
      </c>
      <c r="J11" t="str">
        <v>SEP</v>
      </c>
      <c r="K11" t="str">
        <v>OCT</v>
      </c>
      <c r="L11" t="str">
        <v>NOV</v>
      </c>
      <c r="M11" t="str">
        <v>DEC</v>
      </c>
      <c r="N11" t="str">
        <v>JAN</v>
      </c>
      <c r="O11" t="str">
        <v>FEB</v>
      </c>
      <c r="P11" t="str">
        <v>MAR</v>
      </c>
      <c r="Q11" t="str">
        <v>APRIL</v>
      </c>
    </row>
    <row r="12" ht="15.75" customHeight="1">
      <c r="B12" t="str">
        <v>MALE</v>
      </c>
    </row>
    <row r="13" ht="15.75" customHeight="1">
      <c r="B13">
        <v>1</v>
      </c>
      <c r="C13" t="str">
        <f>IF('INPUT DATA'!L11="","",'INPUT DATA'!L11)</f>
        <v>sample</v>
      </c>
    </row>
    <row r="14" ht="15.75" customHeight="1">
      <c r="B14">
        <v>2</v>
      </c>
      <c r="C14" t="str">
        <f>IF('INPUT DATA'!L12="","",'INPUT DATA'!L12)</f>
        <v/>
      </c>
    </row>
    <row r="15" ht="15.75" customHeight="1">
      <c r="B15">
        <v>3</v>
      </c>
      <c r="C15" t="str">
        <f>IF('INPUT DATA'!L13="","",'INPUT DATA'!L13)</f>
        <v/>
      </c>
    </row>
    <row r="16" ht="15.75" customHeight="1">
      <c r="B16">
        <v>4</v>
      </c>
      <c r="C16" t="str">
        <f>IF('INPUT DATA'!L14="","",'INPUT DATA'!L14)</f>
        <v/>
      </c>
    </row>
    <row r="17" ht="15.75" customHeight="1">
      <c r="B17">
        <v>5</v>
      </c>
      <c r="C17" t="str">
        <f>IF('INPUT DATA'!L15="","",'INPUT DATA'!L15)</f>
        <v/>
      </c>
    </row>
    <row r="18" ht="15.75" customHeight="1">
      <c r="B18">
        <v>6</v>
      </c>
      <c r="C18" t="str">
        <f>IF('INPUT DATA'!L16="","",'INPUT DATA'!L16)</f>
        <v/>
      </c>
    </row>
    <row r="19" ht="15.75" customHeight="1">
      <c r="B19">
        <v>7</v>
      </c>
      <c r="C19" t="str">
        <f>IF('INPUT DATA'!L17="","",'INPUT DATA'!L17)</f>
        <v/>
      </c>
    </row>
    <row r="20" ht="15.75" customHeight="1">
      <c r="B20">
        <v>8</v>
      </c>
      <c r="C20" t="str">
        <f>IF('INPUT DATA'!L18="","",'INPUT DATA'!L18)</f>
        <v/>
      </c>
    </row>
    <row r="21" ht="15.75" customHeight="1">
      <c r="B21">
        <v>9</v>
      </c>
      <c r="C21" t="str">
        <f>IF('INPUT DATA'!L19="","",'INPUT DATA'!L19)</f>
        <v/>
      </c>
    </row>
    <row r="22" ht="15.75" customHeight="1">
      <c r="B22">
        <v>10</v>
      </c>
      <c r="C22" t="str">
        <f>IF('INPUT DATA'!L20="","",'INPUT DATA'!L20)</f>
        <v/>
      </c>
    </row>
    <row r="23" ht="15.75" customHeight="1">
      <c r="B23">
        <v>11</v>
      </c>
      <c r="C23" t="str">
        <f>IF('INPUT DATA'!L21="","",'INPUT DATA'!L21)</f>
        <v/>
      </c>
    </row>
    <row r="24" ht="15.75" customHeight="1">
      <c r="B24">
        <v>12</v>
      </c>
      <c r="C24" t="str">
        <f>IF('INPUT DATA'!L22="","",'INPUT DATA'!L22)</f>
        <v/>
      </c>
    </row>
    <row r="25" ht="15.75" customHeight="1">
      <c r="B25">
        <v>13</v>
      </c>
      <c r="C25" t="str">
        <f>IF('INPUT DATA'!L23="","",'INPUT DATA'!L23)</f>
        <v/>
      </c>
    </row>
    <row r="26" ht="15.75" customHeight="1">
      <c r="B26">
        <v>14</v>
      </c>
      <c r="C26" t="str">
        <f>IF('INPUT DATA'!L24="","",'INPUT DATA'!L24)</f>
        <v/>
      </c>
    </row>
    <row r="27" ht="15.75" customHeight="1">
      <c r="B27">
        <v>15</v>
      </c>
      <c r="C27" t="str">
        <f>IF('INPUT DATA'!L25="","",'INPUT DATA'!L25)</f>
        <v/>
      </c>
    </row>
    <row r="28" ht="15.75" customHeight="1">
      <c r="B28">
        <v>16</v>
      </c>
      <c r="C28" t="str">
        <f>IF('INPUT DATA'!L26="","",'INPUT DATA'!L26)</f>
        <v/>
      </c>
    </row>
    <row r="29" ht="15.75" customHeight="1">
      <c r="B29">
        <v>17</v>
      </c>
      <c r="C29" t="str">
        <f>IF('INPUT DATA'!L27="","",'INPUT DATA'!L27)</f>
        <v/>
      </c>
    </row>
    <row r="30" ht="15.75" customHeight="1">
      <c r="B30">
        <v>18</v>
      </c>
      <c r="C30" t="str">
        <f>IF('INPUT DATA'!L28="","",'INPUT DATA'!L28)</f>
        <v/>
      </c>
    </row>
    <row r="31" ht="15.75" customHeight="1">
      <c r="B31">
        <v>19</v>
      </c>
      <c r="C31" t="str">
        <f>IF('INPUT DATA'!L29="","",'INPUT DATA'!L29)</f>
        <v/>
      </c>
    </row>
    <row r="32" ht="15.75" customHeight="1">
      <c r="B32">
        <v>20</v>
      </c>
      <c r="C32" t="str">
        <f>IF('INPUT DATA'!L30="","",'INPUT DATA'!L30)</f>
        <v/>
      </c>
    </row>
    <row r="33" ht="15.75" customHeight="1">
      <c r="B33">
        <v>21</v>
      </c>
      <c r="C33" t="str">
        <f>IF('INPUT DATA'!L31="","",'INPUT DATA'!L31)</f>
        <v/>
      </c>
    </row>
    <row r="34" ht="15.75" customHeight="1">
      <c r="B34">
        <v>22</v>
      </c>
      <c r="C34" t="str">
        <f>IF('INPUT DATA'!L32="","",'INPUT DATA'!L32)</f>
        <v/>
      </c>
    </row>
    <row r="35" ht="15.75" customHeight="1">
      <c r="B35">
        <v>23</v>
      </c>
      <c r="C35" t="str">
        <f>IF('INPUT DATA'!L33="","",'INPUT DATA'!L33)</f>
        <v/>
      </c>
    </row>
    <row r="36" ht="15.75" customHeight="1">
      <c r="B36">
        <v>24</v>
      </c>
      <c r="C36" t="str">
        <f>IF('INPUT DATA'!L34="","",'INPUT DATA'!L34)</f>
        <v/>
      </c>
    </row>
    <row r="37" ht="15.75" customHeight="1">
      <c r="B37">
        <v>25</v>
      </c>
      <c r="C37" t="str">
        <f>IF('INPUT DATA'!L35="","",'INPUT DATA'!L35)</f>
        <v/>
      </c>
    </row>
    <row r="38" ht="15.75" customHeight="1">
      <c r="B38">
        <v>26</v>
      </c>
      <c r="C38" t="str">
        <f>IF('INPUT DATA'!L36="","",'INPUT DATA'!L36)</f>
        <v/>
      </c>
    </row>
    <row r="39" ht="15.75" customHeight="1">
      <c r="B39">
        <v>27</v>
      </c>
      <c r="C39" t="str">
        <f>IF('INPUT DATA'!L37="","",'INPUT DATA'!L37)</f>
        <v/>
      </c>
    </row>
    <row r="40" ht="15.75" customHeight="1">
      <c r="B40">
        <v>28</v>
      </c>
      <c r="C40" t="str">
        <f>IF('INPUT DATA'!L38="","",'INPUT DATA'!L38)</f>
        <v/>
      </c>
    </row>
    <row r="41" ht="15.75" customHeight="1">
      <c r="B41">
        <v>29</v>
      </c>
      <c r="C41" t="str">
        <f>IF('INPUT DATA'!L39="","",'INPUT DATA'!L39)</f>
        <v/>
      </c>
    </row>
    <row r="42" ht="15.75" customHeight="1">
      <c r="B42">
        <v>30</v>
      </c>
      <c r="C42" t="str">
        <f>IF('INPUT DATA'!L40="","",'INPUT DATA'!L40)</f>
        <v/>
      </c>
    </row>
    <row r="43" ht="15.75" customHeight="1">
      <c r="B43">
        <v>31</v>
      </c>
      <c r="C43" t="str">
        <f>IF('INPUT DATA'!L41="","",'INPUT DATA'!L41)</f>
        <v/>
      </c>
    </row>
    <row r="44" ht="15.75" customHeight="1">
      <c r="B44">
        <v>32</v>
      </c>
      <c r="C44" t="str">
        <f>IF('INPUT DATA'!L42="","",'INPUT DATA'!L42)</f>
        <v/>
      </c>
    </row>
    <row r="45" ht="15.75" customHeight="1">
      <c r="B45">
        <v>33</v>
      </c>
      <c r="C45" t="str">
        <f>IF('INPUT DATA'!L43="","",'INPUT DATA'!L43)</f>
        <v/>
      </c>
    </row>
    <row r="46" ht="15.75" customHeight="1">
      <c r="B46">
        <v>34</v>
      </c>
      <c r="C46" t="str">
        <f>IF('INPUT DATA'!L44="","",'INPUT DATA'!L44)</f>
        <v/>
      </c>
    </row>
    <row r="47" ht="15.75" customHeight="1">
      <c r="B47">
        <v>35</v>
      </c>
      <c r="C47" t="str">
        <f>IF('INPUT DATA'!L45="","",'INPUT DATA'!L45)</f>
        <v/>
      </c>
    </row>
    <row r="48" ht="15.75" customHeight="1">
      <c r="B48">
        <v>36</v>
      </c>
      <c r="C48" t="str">
        <f>IF('INPUT DATA'!L46="","",'INPUT DATA'!L46)</f>
        <v/>
      </c>
    </row>
    <row r="49" ht="15.75" customHeight="1">
      <c r="B49">
        <v>37</v>
      </c>
      <c r="C49" t="str">
        <f>IF('INPUT DATA'!L47="","",'INPUT DATA'!L47)</f>
        <v/>
      </c>
    </row>
    <row r="50" ht="15.75" customHeight="1">
      <c r="B50">
        <v>38</v>
      </c>
      <c r="C50" t="str">
        <f>IF('INPUT DATA'!L48="","",'INPUT DATA'!L48)</f>
        <v/>
      </c>
    </row>
    <row r="51" ht="15.75" customHeight="1">
      <c r="B51">
        <v>39</v>
      </c>
      <c r="C51" t="str">
        <f>IF('INPUT DATA'!L49="","",'INPUT DATA'!L49)</f>
        <v/>
      </c>
    </row>
    <row r="52" ht="15.75" customHeight="1">
      <c r="B52">
        <v>40</v>
      </c>
      <c r="C52" t="str">
        <f>IF('INPUT DATA'!L50="","",'INPUT DATA'!L50)</f>
        <v/>
      </c>
    </row>
    <row r="53" ht="15.75" customHeight="1">
      <c r="B53">
        <v>41</v>
      </c>
      <c r="C53" t="str">
        <f>IF('INPUT DATA'!L51="","",'INPUT DATA'!L51)</f>
        <v/>
      </c>
    </row>
    <row r="54" ht="15.75" customHeight="1">
      <c r="B54">
        <v>42</v>
      </c>
      <c r="C54" t="str">
        <f>IF('INPUT DATA'!L52="","",'INPUT DATA'!L52)</f>
        <v/>
      </c>
    </row>
    <row r="55" ht="15.75" customHeight="1">
      <c r="B55">
        <v>43</v>
      </c>
      <c r="C55" t="str">
        <f>IF('INPUT DATA'!L53="","",'INPUT DATA'!L53)</f>
        <v/>
      </c>
    </row>
    <row r="56" ht="15.75" customHeight="1">
      <c r="B56">
        <v>44</v>
      </c>
      <c r="C56" t="str">
        <f>IF('INPUT DATA'!L54="","",'INPUT DATA'!L54)</f>
        <v/>
      </c>
    </row>
    <row r="57" ht="15.75" customHeight="1">
      <c r="B57">
        <v>45</v>
      </c>
      <c r="C57" t="str">
        <f>IF('INPUT DATA'!L55="","",'INPUT DATA'!L55)</f>
        <v/>
      </c>
    </row>
    <row r="58" ht="15.75" customHeight="1">
      <c r="B58">
        <v>46</v>
      </c>
      <c r="C58" t="str">
        <f>IF('INPUT DATA'!L56="","",'INPUT DATA'!L56)</f>
        <v/>
      </c>
    </row>
    <row r="59" ht="15.75" customHeight="1">
      <c r="B59">
        <v>47</v>
      </c>
      <c r="C59" t="str">
        <f>IF('INPUT DATA'!L57="","",'INPUT DATA'!L57)</f>
        <v/>
      </c>
    </row>
    <row r="60" ht="15.75" customHeight="1">
      <c r="B60">
        <v>48</v>
      </c>
      <c r="C60" t="str">
        <f>IF('INPUT DATA'!L58="","",'INPUT DATA'!L58)</f>
        <v/>
      </c>
    </row>
    <row r="61" ht="15.75" customHeight="1">
      <c r="B61">
        <v>49</v>
      </c>
      <c r="C61" t="str">
        <f>IF('INPUT DATA'!L59="","",'INPUT DATA'!L59)</f>
        <v/>
      </c>
    </row>
    <row r="62" ht="15.75" customHeight="1">
      <c r="B62">
        <v>50</v>
      </c>
      <c r="C62" t="str">
        <f>IF('INPUT DATA'!L60="","",'INPUT DATA'!L60)</f>
        <v/>
      </c>
    </row>
    <row r="63" ht="15.75" customHeight="1">
      <c r="B63" t="str">
        <v>FEMALE</v>
      </c>
    </row>
    <row r="64" ht="15.75" customHeight="1">
      <c r="B64">
        <v>1</v>
      </c>
      <c r="C64" t="str">
        <f>IF('INPUT DATA'!Q11="","",'INPUT DATA'!Q11)</f>
        <v/>
      </c>
      <c r="F64">
        <v>15</v>
      </c>
      <c r="G64">
        <v>20</v>
      </c>
      <c r="H64">
        <v>20</v>
      </c>
      <c r="I64">
        <v>10</v>
      </c>
      <c r="J64">
        <v>10</v>
      </c>
      <c r="K64">
        <v>17</v>
      </c>
      <c r="L64">
        <v>20</v>
      </c>
      <c r="M64">
        <v>20</v>
      </c>
      <c r="N64">
        <v>18</v>
      </c>
      <c r="O64">
        <v>18</v>
      </c>
      <c r="P64">
        <v>20</v>
      </c>
      <c r="Q64">
        <v>2</v>
      </c>
    </row>
    <row r="65" ht="15.75" customHeight="1">
      <c r="B65">
        <v>2</v>
      </c>
      <c r="C65" t="str">
        <f>IF('INPUT DATA'!Q12="","",'INPUT DATA'!Q12)</f>
        <v/>
      </c>
      <c r="F65">
        <v>20</v>
      </c>
      <c r="G65">
        <v>16</v>
      </c>
      <c r="H65">
        <v>20</v>
      </c>
      <c r="I65">
        <v>10</v>
      </c>
      <c r="J65">
        <v>10</v>
      </c>
      <c r="K65">
        <v>20</v>
      </c>
      <c r="L65">
        <v>20</v>
      </c>
      <c r="M65">
        <v>20</v>
      </c>
      <c r="N65">
        <v>18</v>
      </c>
      <c r="O65">
        <v>18</v>
      </c>
      <c r="P65">
        <v>20</v>
      </c>
      <c r="Q65">
        <v>5</v>
      </c>
    </row>
    <row r="66" ht="15.75" customHeight="1">
      <c r="B66">
        <v>3</v>
      </c>
      <c r="C66" t="str">
        <f>IF('INPUT DATA'!Q13="","",'INPUT DATA'!Q13)</f>
        <v/>
      </c>
      <c r="F66">
        <v>18</v>
      </c>
      <c r="G66">
        <v>20</v>
      </c>
      <c r="H66">
        <v>20</v>
      </c>
      <c r="I66">
        <v>10</v>
      </c>
      <c r="J66">
        <v>10</v>
      </c>
      <c r="K66">
        <v>20</v>
      </c>
      <c r="L66">
        <v>19</v>
      </c>
      <c r="M66">
        <v>20</v>
      </c>
      <c r="N66">
        <v>18</v>
      </c>
      <c r="O66">
        <v>18</v>
      </c>
      <c r="P66">
        <v>20</v>
      </c>
      <c r="Q66">
        <v>3</v>
      </c>
    </row>
    <row r="67" ht="15.75" customHeight="1">
      <c r="B67">
        <v>4</v>
      </c>
      <c r="C67" t="str">
        <f>IF('INPUT DATA'!Q14="","",'INPUT DATA'!Q14)</f>
        <v/>
      </c>
    </row>
    <row r="68" ht="15.75" customHeight="1">
      <c r="B68">
        <v>5</v>
      </c>
      <c r="C68" t="str">
        <f>IF('INPUT DATA'!Q15="","",'INPUT DATA'!Q15)</f>
        <v/>
      </c>
    </row>
    <row r="69" ht="15.75" customHeight="1">
      <c r="B69">
        <v>6</v>
      </c>
      <c r="C69" t="str">
        <f>IF('INPUT DATA'!Q16="","",'INPUT DATA'!Q16)</f>
        <v/>
      </c>
    </row>
    <row r="70" ht="15.75" customHeight="1">
      <c r="B70">
        <v>7</v>
      </c>
      <c r="C70" t="str">
        <f>IF('INPUT DATA'!Q17="","",'INPUT DATA'!Q17)</f>
        <v/>
      </c>
    </row>
    <row r="71" ht="15.75" customHeight="1">
      <c r="B71">
        <v>8</v>
      </c>
      <c r="C71" t="str">
        <f>IF('INPUT DATA'!Q18="","",'INPUT DATA'!Q18)</f>
        <v/>
      </c>
    </row>
    <row r="72" ht="15.75" customHeight="1">
      <c r="B72">
        <v>9</v>
      </c>
      <c r="C72" t="str">
        <f>IF('INPUT DATA'!Q19="","",'INPUT DATA'!Q19)</f>
        <v/>
      </c>
    </row>
    <row r="73" ht="15.75" customHeight="1">
      <c r="B73">
        <v>10</v>
      </c>
      <c r="C73" t="str">
        <f>IF('INPUT DATA'!Q20="","",'INPUT DATA'!Q20)</f>
        <v/>
      </c>
    </row>
    <row r="74" ht="15.75" customHeight="1">
      <c r="B74">
        <v>11</v>
      </c>
      <c r="C74" t="str">
        <f>IF('INPUT DATA'!Q21="","",'INPUT DATA'!Q21)</f>
        <v/>
      </c>
    </row>
    <row r="75" ht="15.75" customHeight="1">
      <c r="B75">
        <v>12</v>
      </c>
      <c r="C75" t="str">
        <f>IF('INPUT DATA'!Q22="","",'INPUT DATA'!Q22)</f>
        <v/>
      </c>
    </row>
    <row r="76" ht="15.75" customHeight="1">
      <c r="B76">
        <v>13</v>
      </c>
      <c r="C76" t="str">
        <f>IF('INPUT DATA'!Q23="","",'INPUT DATA'!Q23)</f>
        <v/>
      </c>
    </row>
    <row r="77" ht="15.75" customHeight="1">
      <c r="B77">
        <v>14</v>
      </c>
      <c r="C77" t="str">
        <f>IF('INPUT DATA'!Q24="","",'INPUT DATA'!Q24)</f>
        <v/>
      </c>
    </row>
    <row r="78" ht="15.75" customHeight="1">
      <c r="B78">
        <v>15</v>
      </c>
      <c r="C78" t="str">
        <f>IF('INPUT DATA'!Q25="","",'INPUT DATA'!Q25)</f>
        <v/>
      </c>
    </row>
    <row r="79" ht="15.75" customHeight="1">
      <c r="B79">
        <v>16</v>
      </c>
      <c r="C79" t="str">
        <f>IF('INPUT DATA'!Q26="","",'INPUT DATA'!Q26)</f>
        <v/>
      </c>
    </row>
    <row r="80" ht="15.75" customHeight="1">
      <c r="B80">
        <v>17</v>
      </c>
      <c r="C80" t="str">
        <f>IF('INPUT DATA'!Q27="","",'INPUT DATA'!Q27)</f>
        <v/>
      </c>
    </row>
    <row r="81" ht="15.75" customHeight="1">
      <c r="B81">
        <v>18</v>
      </c>
      <c r="C81" t="str">
        <f>IF('INPUT DATA'!Q28="","",'INPUT DATA'!Q28)</f>
        <v/>
      </c>
    </row>
    <row r="82" ht="15.75" customHeight="1">
      <c r="B82">
        <v>19</v>
      </c>
      <c r="C82" t="str">
        <f>IF('INPUT DATA'!Q29="","",'INPUT DATA'!Q29)</f>
        <v/>
      </c>
    </row>
    <row r="83" ht="15.75" customHeight="1">
      <c r="B83">
        <v>20</v>
      </c>
      <c r="C83" t="str">
        <f>IF('INPUT DATA'!Q30="","",'INPUT DATA'!Q30)</f>
        <v/>
      </c>
    </row>
    <row r="84" ht="15.75" customHeight="1">
      <c r="B84">
        <v>21</v>
      </c>
      <c r="C84" t="str">
        <f>IF('INPUT DATA'!Q31="","",'INPUT DATA'!Q31)</f>
        <v/>
      </c>
    </row>
    <row r="85" ht="15.75" customHeight="1">
      <c r="B85">
        <v>22</v>
      </c>
      <c r="C85" t="str">
        <f>IF('INPUT DATA'!Q32="","",'INPUT DATA'!Q32)</f>
        <v/>
      </c>
    </row>
    <row r="86" ht="15.75" customHeight="1">
      <c r="B86">
        <v>23</v>
      </c>
      <c r="C86" t="str">
        <f>IF('INPUT DATA'!Q33="","",'INPUT DATA'!Q33)</f>
        <v/>
      </c>
    </row>
    <row r="87" ht="15.75" customHeight="1">
      <c r="B87">
        <v>24</v>
      </c>
      <c r="C87" t="str">
        <f>IF('INPUT DATA'!Q34="","",'INPUT DATA'!Q34)</f>
        <v/>
      </c>
    </row>
    <row r="88" ht="15.75" customHeight="1">
      <c r="B88">
        <v>25</v>
      </c>
      <c r="C88" t="str">
        <f>IF('INPUT DATA'!Q35="","",'INPUT DATA'!Q35)</f>
        <v/>
      </c>
    </row>
    <row r="89" ht="15.75" customHeight="1">
      <c r="B89">
        <v>26</v>
      </c>
      <c r="C89" t="str">
        <f>IF('INPUT DATA'!Q36="","",'INPUT DATA'!Q36)</f>
        <v/>
      </c>
    </row>
    <row r="90" ht="15.75" customHeight="1">
      <c r="B90">
        <v>27</v>
      </c>
      <c r="C90" t="str">
        <f>IF('INPUT DATA'!Q37="","",'INPUT DATA'!Q37)</f>
        <v/>
      </c>
    </row>
    <row r="91" ht="15.75" customHeight="1">
      <c r="B91">
        <v>28</v>
      </c>
      <c r="C91" t="str">
        <f>IF('INPUT DATA'!Q38="","",'INPUT DATA'!Q38)</f>
        <v/>
      </c>
    </row>
    <row r="92" ht="15.75" customHeight="1">
      <c r="B92">
        <v>29</v>
      </c>
      <c r="C92" t="str">
        <f>IF('INPUT DATA'!Q39="","",'INPUT DATA'!Q39)</f>
        <v/>
      </c>
    </row>
    <row r="93" ht="15.75" customHeight="1">
      <c r="B93">
        <v>30</v>
      </c>
      <c r="C93" t="str">
        <f>IF('INPUT DATA'!Q40="","",'INPUT DATA'!Q40)</f>
        <v/>
      </c>
    </row>
    <row r="94" ht="15.75" customHeight="1">
      <c r="B94">
        <v>31</v>
      </c>
      <c r="C94" t="str">
        <f>IF('INPUT DATA'!Q41="","",'INPUT DATA'!Q41)</f>
        <v/>
      </c>
    </row>
    <row r="95" ht="15.75" customHeight="1">
      <c r="B95">
        <v>32</v>
      </c>
      <c r="C95" t="str">
        <f>IF('INPUT DATA'!Q42="","",'INPUT DATA'!Q42)</f>
        <v/>
      </c>
    </row>
    <row r="96" ht="15.75" customHeight="1">
      <c r="B96">
        <v>33</v>
      </c>
      <c r="C96" t="str">
        <f>IF('INPUT DATA'!Q43="","",'INPUT DATA'!Q43)</f>
        <v/>
      </c>
    </row>
    <row r="97" ht="15.75" customHeight="1">
      <c r="B97">
        <v>34</v>
      </c>
      <c r="C97" t="str">
        <f>IF('INPUT DATA'!Q44="","",'INPUT DATA'!Q44)</f>
        <v/>
      </c>
    </row>
    <row r="98" ht="15.75" customHeight="1">
      <c r="B98">
        <v>35</v>
      </c>
      <c r="C98" t="str">
        <f>IF('INPUT DATA'!Q45="","",'INPUT DATA'!Q45)</f>
        <v/>
      </c>
    </row>
    <row r="99" ht="15.75" customHeight="1">
      <c r="B99">
        <v>36</v>
      </c>
      <c r="C99" t="str">
        <f>IF('INPUT DATA'!Q46="","",'INPUT DATA'!Q46)</f>
        <v/>
      </c>
    </row>
    <row r="100" ht="15.75" customHeight="1">
      <c r="B100">
        <v>37</v>
      </c>
      <c r="C100" t="str">
        <f>IF('INPUT DATA'!Q47="","",'INPUT DATA'!Q47)</f>
        <v/>
      </c>
    </row>
    <row r="101" ht="15.75" customHeight="1">
      <c r="B101">
        <v>38</v>
      </c>
      <c r="C101" t="str">
        <f>IF('INPUT DATA'!Q48="","",'INPUT DATA'!Q48)</f>
        <v/>
      </c>
    </row>
    <row r="102" ht="15.75" customHeight="1">
      <c r="B102">
        <v>39</v>
      </c>
      <c r="C102" t="str">
        <f>IF('INPUT DATA'!Q49="","",'INPUT DATA'!Q49)</f>
        <v/>
      </c>
    </row>
    <row r="103" ht="15.75" customHeight="1">
      <c r="B103">
        <v>40</v>
      </c>
      <c r="C103" t="str">
        <f>IF('INPUT DATA'!Q50="","",'INPUT DATA'!Q50)</f>
        <v/>
      </c>
    </row>
    <row r="104" ht="15.75" customHeight="1">
      <c r="B104">
        <v>41</v>
      </c>
      <c r="C104" t="str">
        <f>IF('INPUT DATA'!Q51="","",'INPUT DATA'!Q51)</f>
        <v/>
      </c>
    </row>
    <row r="105" ht="15.75" customHeight="1">
      <c r="B105">
        <v>42</v>
      </c>
      <c r="C105" t="str">
        <f>IF('INPUT DATA'!Q52="","",'INPUT DATA'!Q52)</f>
        <v/>
      </c>
    </row>
    <row r="106" ht="15.75" customHeight="1">
      <c r="B106">
        <v>43</v>
      </c>
      <c r="C106" t="str">
        <f>IF('INPUT DATA'!Q53="","",'INPUT DATA'!Q53)</f>
        <v/>
      </c>
    </row>
    <row r="107" ht="15.75" customHeight="1">
      <c r="B107">
        <v>44</v>
      </c>
      <c r="C107" t="str">
        <f>IF('INPUT DATA'!Q54="","",'INPUT DATA'!Q54)</f>
        <v/>
      </c>
    </row>
    <row r="108" ht="15.75" customHeight="1">
      <c r="B108">
        <v>45</v>
      </c>
      <c r="C108" t="str">
        <f>IF('INPUT DATA'!Q55="","",'INPUT DATA'!Q55)</f>
        <v/>
      </c>
    </row>
    <row r="109" ht="15.75" customHeight="1">
      <c r="B109">
        <v>46</v>
      </c>
      <c r="C109" t="str">
        <f>IF('INPUT DATA'!Q56="","",'INPUT DATA'!Q56)</f>
        <v/>
      </c>
    </row>
    <row r="110" ht="15.75" customHeight="1">
      <c r="B110">
        <v>47</v>
      </c>
      <c r="C110" t="str">
        <f>IF('INPUT DATA'!Q57="","",'INPUT DATA'!Q57)</f>
        <v/>
      </c>
    </row>
    <row r="111" ht="15.75" customHeight="1">
      <c r="B111">
        <v>48</v>
      </c>
      <c r="C111" t="str">
        <f>IF('INPUT DATA'!Q58="","",'INPUT DATA'!Q58)</f>
        <v/>
      </c>
    </row>
    <row r="112" ht="15.75" customHeight="1">
      <c r="B112">
        <v>49</v>
      </c>
      <c r="C112" t="str">
        <f>IF('INPUT DATA'!Q59="","",'INPUT DATA'!Q59)</f>
        <v/>
      </c>
    </row>
    <row r="113" ht="15.75" customHeight="1">
      <c r="B113">
        <v>50</v>
      </c>
      <c r="C113" t="str">
        <f>IF('INPUT DATA'!Q60="","",'INPUT DATA'!Q60)</f>
        <v/>
      </c>
    </row>
    <row r="114" ht="15.75" customHeight="1"/>
    <row r="115" ht="15.75" customHeight="1">
      <c r="B115" t="str">
        <v>TOTAL NUMBER OF SCHOOL DAYS</v>
      </c>
      <c r="E115" t="str">
        <v>TOTAL</v>
      </c>
      <c r="F115" t="str">
        <v>JUN</v>
      </c>
      <c r="G115" t="str">
        <v>JUL</v>
      </c>
      <c r="H115" t="str">
        <v>AUG</v>
      </c>
      <c r="I115" t="str">
        <v>SEP</v>
      </c>
      <c r="J115" t="str">
        <v>SEP</v>
      </c>
      <c r="K115" t="str">
        <v>OCT</v>
      </c>
      <c r="L115" t="str">
        <v>NOV</v>
      </c>
      <c r="M115" t="str">
        <v>DEC</v>
      </c>
      <c r="N115" t="str">
        <v>JAN</v>
      </c>
      <c r="O115" t="str">
        <v>FEB</v>
      </c>
      <c r="P115" t="str">
        <v>MAR</v>
      </c>
      <c r="Q115" t="str">
        <v>APR</v>
      </c>
    </row>
    <row r="116" ht="15.75" customHeight="1">
      <c r="E116">
        <f>SUM(F116:Q116)</f>
        <v>201</v>
      </c>
      <c r="F116">
        <v>20</v>
      </c>
      <c r="G116">
        <v>20</v>
      </c>
      <c r="H116">
        <v>20</v>
      </c>
      <c r="I116">
        <v>10</v>
      </c>
      <c r="J116">
        <v>10</v>
      </c>
      <c r="K116">
        <v>20</v>
      </c>
      <c r="L116">
        <v>20</v>
      </c>
      <c r="M116">
        <v>20</v>
      </c>
      <c r="N116">
        <v>18</v>
      </c>
      <c r="O116">
        <v>18</v>
      </c>
      <c r="P116">
        <v>20</v>
      </c>
      <c r="Q116">
        <v>5</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2">
    <mergeCell ref="B1:Q4"/>
    <mergeCell ref="D5:G5"/>
    <mergeCell ref="J5:L5"/>
    <mergeCell ref="D6:G6"/>
    <mergeCell ref="J6:L6"/>
    <mergeCell ref="O6:P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Home</vt:lpstr>
      <vt:lpstr>INPUT DATA</vt:lpstr>
      <vt:lpstr>SF9 - GRADE 1</vt:lpstr>
      <vt:lpstr>TERM 1 SUMMARY</vt:lpstr>
      <vt:lpstr>TERM 2 SUMMARY</vt:lpstr>
      <vt:lpstr>TERM 3 SUMMARY</vt:lpstr>
      <vt:lpstr>PACE - GRADE 1</vt:lpstr>
      <vt:lpstr>TERM 1 READING &amp; LITERACY</vt:lpstr>
      <vt:lpstr>TERM 2 READING &amp; LITERACY</vt:lpstr>
      <vt:lpstr>TERM 3 READING &amp; LITERACY</vt:lpstr>
      <vt:lpstr>TERM 1 LANGUAGE</vt:lpstr>
      <vt:lpstr>TERM 2 LANGUAGE</vt:lpstr>
      <vt:lpstr>TERM 3 LANGUAGE</vt:lpstr>
      <vt:lpstr>TERM 1-3 MATHEMATICS</vt:lpstr>
      <vt:lpstr>TERM 1-3 GMRC</vt:lpstr>
      <vt:lpstr>G1 PACE FORM MAKABANSA</vt:lpstr>
      <vt:lpstr>G1 - ATTENDANCE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2026-08-26T22:38:36Z</dcterms:created>
  <dc:creator>MICAH JOY MITRA</dc:creator>
</cp:coreProperties>
</file>