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ERI\1-Dev\0-Projets Multi-Langages\MesureAmpouleADecanter\"/>
    </mc:Choice>
  </mc:AlternateContent>
  <bookViews>
    <workbookView xWindow="0" yWindow="0" windowWidth="30720" windowHeight="13512"/>
  </bookViews>
  <sheets>
    <sheet name="Feuil1" sheetId="1" r:id="rId1"/>
  </sheets>
  <definedNames>
    <definedName name="solver_adj" localSheetId="0" hidden="1">Feuil1!$D$2:$D$3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Feuil1!$D$2</definedName>
    <definedName name="solver_lhs10" localSheetId="0" hidden="1">Feuil1!$F$15</definedName>
    <definedName name="solver_lhs11" localSheetId="0" hidden="1">Feuil1!$F$7</definedName>
    <definedName name="solver_lhs12" localSheetId="0" hidden="1">Feuil1!$F$8</definedName>
    <definedName name="solver_lhs13" localSheetId="0" hidden="1">Feuil1!$F$9</definedName>
    <definedName name="solver_lhs2" localSheetId="0" hidden="1">Feuil1!$D$2</definedName>
    <definedName name="solver_lhs3" localSheetId="0" hidden="1">Feuil1!$D$3</definedName>
    <definedName name="solver_lhs4" localSheetId="0" hidden="1">Feuil1!$D$3</definedName>
    <definedName name="solver_lhs5" localSheetId="0" hidden="1">Feuil1!$F$10</definedName>
    <definedName name="solver_lhs6" localSheetId="0" hidden="1">Feuil1!$F$11</definedName>
    <definedName name="solver_lhs7" localSheetId="0" hidden="1">Feuil1!$F$12</definedName>
    <definedName name="solver_lhs8" localSheetId="0" hidden="1">Feuil1!$F$13</definedName>
    <definedName name="solver_lhs9" localSheetId="0" hidden="1">Feuil1!$F$14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13</definedName>
    <definedName name="solver_nwt" localSheetId="0" hidden="1">1</definedName>
    <definedName name="solver_opt" localSheetId="0" hidden="1">Feuil1!$G$21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Feuil1!$G$2</definedName>
    <definedName name="solver_rhs10" localSheetId="0" hidden="1">5</definedName>
    <definedName name="solver_rhs11" localSheetId="0" hidden="1">5</definedName>
    <definedName name="solver_rhs12" localSheetId="0" hidden="1">5</definedName>
    <definedName name="solver_rhs13" localSheetId="0" hidden="1">5</definedName>
    <definedName name="solver_rhs2" localSheetId="0" hidden="1">Feuil1!$F$2</definedName>
    <definedName name="solver_rhs3" localSheetId="0" hidden="1">Feuil1!$G$3</definedName>
    <definedName name="solver_rhs4" localSheetId="0" hidden="1">Feuil1!$F$3</definedName>
    <definedName name="solver_rhs5" localSheetId="0" hidden="1">5</definedName>
    <definedName name="solver_rhs6" localSheetId="0" hidden="1">5</definedName>
    <definedName name="solver_rhs7" localSheetId="0" hidden="1">5</definedName>
    <definedName name="solver_rhs8" localSheetId="0" hidden="1">5</definedName>
    <definedName name="solver_rhs9" localSheetId="0" hidden="1">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20" i="1" s="1"/>
  <c r="C8" i="1" l="1"/>
  <c r="D8" i="1" s="1"/>
  <c r="E8" i="1" s="1"/>
  <c r="F8" i="1" s="1"/>
  <c r="G8" i="1" s="1"/>
  <c r="C9" i="1"/>
  <c r="D9" i="1" s="1"/>
  <c r="E9" i="1" s="1"/>
  <c r="F9" i="1" s="1"/>
  <c r="G9" i="1" s="1"/>
  <c r="C10" i="1"/>
  <c r="D10" i="1" s="1"/>
  <c r="E10" i="1" s="1"/>
  <c r="F10" i="1" s="1"/>
  <c r="G10" i="1" s="1"/>
  <c r="C11" i="1"/>
  <c r="D11" i="1" s="1"/>
  <c r="E11" i="1" s="1"/>
  <c r="F11" i="1" s="1"/>
  <c r="G11" i="1" s="1"/>
  <c r="C12" i="1"/>
  <c r="D12" i="1" s="1"/>
  <c r="E12" i="1" s="1"/>
  <c r="F12" i="1" s="1"/>
  <c r="G12" i="1" s="1"/>
  <c r="C13" i="1"/>
  <c r="D13" i="1" s="1"/>
  <c r="E13" i="1" s="1"/>
  <c r="F13" i="1" s="1"/>
  <c r="G13" i="1" s="1"/>
  <c r="C14" i="1"/>
  <c r="D14" i="1" s="1"/>
  <c r="E14" i="1" s="1"/>
  <c r="F14" i="1" s="1"/>
  <c r="G14" i="1" s="1"/>
  <c r="C15" i="1"/>
  <c r="D15" i="1" s="1"/>
  <c r="E15" i="1" s="1"/>
  <c r="F15" i="1" s="1"/>
  <c r="G15" i="1" s="1"/>
  <c r="C7" i="1"/>
  <c r="D7" i="1" s="1"/>
  <c r="E7" i="1" s="1"/>
  <c r="F7" i="1" s="1"/>
  <c r="G7" i="1" s="1"/>
  <c r="G21" i="1" l="1"/>
</calcChain>
</file>

<file path=xl/sharedStrings.xml><?xml version="1.0" encoding="utf-8"?>
<sst xmlns="http://schemas.openxmlformats.org/spreadsheetml/2006/main" count="15" uniqueCount="15">
  <si>
    <t>Z(mm)</t>
  </si>
  <si>
    <t>V(mL)</t>
  </si>
  <si>
    <t>H(mm)</t>
  </si>
  <si>
    <t>Z0 (mm) =</t>
  </si>
  <si>
    <t>angle (°) =</t>
  </si>
  <si>
    <t>r(mm)</t>
  </si>
  <si>
    <t>V théo (mL)</t>
  </si>
  <si>
    <t>min</t>
  </si>
  <si>
    <t>max</t>
  </si>
  <si>
    <t>écart(mL)</t>
  </si>
  <si>
    <t>angle (°)</t>
  </si>
  <si>
    <t>h (mm)</t>
  </si>
  <si>
    <t>V(ml)</t>
  </si>
  <si>
    <t>r (mm)</t>
  </si>
  <si>
    <t>h0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</si>
</sst>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21"/>
  <sheetViews>
    <sheetView tabSelected="1" workbookViewId="0">
      <selection activeCell="L18" sqref="L18"/>
    </sheetView>
  </sheetViews>
  <sheetFormatPr baseColWidth="10" defaultRowHeight="14.4" x14ac:dyDescent="0.3"/>
  <cols>
    <col min="5" max="5" width="12.44140625" bestFit="1" customWidth="1"/>
  </cols>
  <sheetData>
    <row r="1" spans="1:12" x14ac:dyDescent="0.3">
      <c r="F1" t="s">
        <v>7</v>
      </c>
      <c r="G1" t="s">
        <v>8</v>
      </c>
    </row>
    <row r="2" spans="1:12" x14ac:dyDescent="0.3">
      <c r="C2" t="s">
        <v>3</v>
      </c>
      <c r="D2">
        <v>160.57505485473749</v>
      </c>
      <c r="F2">
        <v>50</v>
      </c>
      <c r="G2">
        <v>200</v>
      </c>
    </row>
    <row r="3" spans="1:12" x14ac:dyDescent="0.3">
      <c r="C3" t="s">
        <v>4</v>
      </c>
      <c r="D3">
        <v>6.9519004421795128</v>
      </c>
      <c r="F3">
        <v>1</v>
      </c>
      <c r="G3">
        <v>30</v>
      </c>
    </row>
    <row r="5" spans="1:12" x14ac:dyDescent="0.3">
      <c r="A5" t="s">
        <v>1</v>
      </c>
      <c r="B5" t="s">
        <v>0</v>
      </c>
      <c r="C5" t="s">
        <v>2</v>
      </c>
      <c r="D5" t="s">
        <v>5</v>
      </c>
      <c r="E5" t="s">
        <v>6</v>
      </c>
      <c r="F5" t="s">
        <v>9</v>
      </c>
    </row>
    <row r="6" spans="1:12" x14ac:dyDescent="0.3">
      <c r="A6">
        <v>0</v>
      </c>
    </row>
    <row r="7" spans="1:12" x14ac:dyDescent="0.3">
      <c r="A7">
        <v>80</v>
      </c>
      <c r="B7" s="1">
        <v>11.11</v>
      </c>
      <c r="C7" s="2">
        <f>B7+$D$2</f>
        <v>171.68505485473747</v>
      </c>
      <c r="D7" s="2">
        <f>C7*TAN(RADIANS($D$3))</f>
        <v>20.933987367560967</v>
      </c>
      <c r="E7" s="2">
        <f>PI()*D7^2*C7/3/1000</f>
        <v>78.788897801943079</v>
      </c>
      <c r="F7" s="2">
        <f>A7-E7</f>
        <v>1.2111021980569205</v>
      </c>
      <c r="G7" s="2">
        <f>ABS(F7)</f>
        <v>1.2111021980569205</v>
      </c>
    </row>
    <row r="8" spans="1:12" x14ac:dyDescent="0.3">
      <c r="A8">
        <v>100</v>
      </c>
      <c r="B8" s="1">
        <v>25.09</v>
      </c>
      <c r="C8" s="2">
        <f t="shared" ref="C8:C15" si="0">B8+$D$2</f>
        <v>185.66505485473749</v>
      </c>
      <c r="D8" s="2">
        <f t="shared" ref="D8:D15" si="1">C8*TAN(RADIANS($D$3))</f>
        <v>22.638603670046468</v>
      </c>
      <c r="E8" s="2">
        <f t="shared" ref="E8:E15" si="2">PI()*D8^2*C8/3/1000</f>
        <v>99.645584976201121</v>
      </c>
      <c r="F8" s="2">
        <f t="shared" ref="F8:F15" si="3">A8-E8</f>
        <v>0.35441502379887879</v>
      </c>
      <c r="G8" s="2">
        <f t="shared" ref="G8:G15" si="4">ABS(F8)</f>
        <v>0.35441502379887879</v>
      </c>
    </row>
    <row r="9" spans="1:12" x14ac:dyDescent="0.3">
      <c r="A9">
        <v>200</v>
      </c>
      <c r="B9" s="1">
        <v>73.069999999999993</v>
      </c>
      <c r="C9" s="2">
        <f t="shared" si="0"/>
        <v>233.64505485473748</v>
      </c>
      <c r="D9" s="2">
        <f t="shared" si="1"/>
        <v>28.488924856974517</v>
      </c>
      <c r="E9" s="2">
        <f t="shared" si="2"/>
        <v>198.58083428392732</v>
      </c>
      <c r="F9" s="2">
        <f t="shared" si="3"/>
        <v>1.4191657160726834</v>
      </c>
      <c r="G9" s="2">
        <f t="shared" si="4"/>
        <v>1.4191657160726834</v>
      </c>
    </row>
    <row r="10" spans="1:12" x14ac:dyDescent="0.3">
      <c r="A10">
        <v>300</v>
      </c>
      <c r="B10" s="1">
        <v>107.04</v>
      </c>
      <c r="C10" s="2">
        <f t="shared" si="0"/>
        <v>267.61505485473748</v>
      </c>
      <c r="D10" s="2">
        <f t="shared" si="1"/>
        <v>32.630971766519032</v>
      </c>
      <c r="E10" s="2">
        <f t="shared" si="2"/>
        <v>298.40024421951063</v>
      </c>
      <c r="F10" s="2">
        <f t="shared" si="3"/>
        <v>1.5997557804893745</v>
      </c>
      <c r="G10" s="2">
        <f t="shared" si="4"/>
        <v>1.5997557804893745</v>
      </c>
    </row>
    <row r="11" spans="1:12" x14ac:dyDescent="0.3">
      <c r="A11">
        <v>400</v>
      </c>
      <c r="B11" s="1">
        <v>134.07</v>
      </c>
      <c r="C11" s="2">
        <f t="shared" si="0"/>
        <v>294.64505485473751</v>
      </c>
      <c r="D11" s="2">
        <f t="shared" si="1"/>
        <v>35.926807149650863</v>
      </c>
      <c r="E11" s="2">
        <f t="shared" si="2"/>
        <v>398.25846912950158</v>
      </c>
      <c r="F11" s="2">
        <f t="shared" si="3"/>
        <v>1.7415308704984227</v>
      </c>
      <c r="G11" s="2">
        <f t="shared" si="4"/>
        <v>1.7415308704984227</v>
      </c>
    </row>
    <row r="12" spans="1:12" x14ac:dyDescent="0.3">
      <c r="A12">
        <v>500</v>
      </c>
      <c r="B12" s="1">
        <v>157.08000000000001</v>
      </c>
      <c r="C12" s="2">
        <f t="shared" si="0"/>
        <v>317.6550548547375</v>
      </c>
      <c r="D12" s="2">
        <f t="shared" si="1"/>
        <v>38.732473896445661</v>
      </c>
      <c r="E12" s="2">
        <f t="shared" si="2"/>
        <v>499.03943114315155</v>
      </c>
      <c r="F12" s="2">
        <f t="shared" si="3"/>
        <v>0.96056885684845383</v>
      </c>
      <c r="G12" s="2">
        <f t="shared" si="4"/>
        <v>0.96056885684845383</v>
      </c>
    </row>
    <row r="13" spans="1:12" x14ac:dyDescent="0.3">
      <c r="A13">
        <v>600</v>
      </c>
      <c r="B13" s="1">
        <v>177.2</v>
      </c>
      <c r="C13" s="2">
        <f t="shared" si="0"/>
        <v>337.7750548547375</v>
      </c>
      <c r="D13" s="2">
        <f t="shared" si="1"/>
        <v>41.185755728062844</v>
      </c>
      <c r="E13" s="2">
        <f t="shared" si="2"/>
        <v>599.99864542269847</v>
      </c>
      <c r="F13" s="2">
        <f t="shared" si="3"/>
        <v>1.3545773015266604E-3</v>
      </c>
      <c r="G13" s="2">
        <f t="shared" si="4"/>
        <v>1.3545773015266604E-3</v>
      </c>
    </row>
    <row r="14" spans="1:12" x14ac:dyDescent="0.3">
      <c r="A14">
        <v>700</v>
      </c>
      <c r="B14" s="1">
        <v>195.38</v>
      </c>
      <c r="C14" s="2">
        <f t="shared" si="0"/>
        <v>355.95505485473745</v>
      </c>
      <c r="D14" s="2">
        <f t="shared" si="1"/>
        <v>43.402488516273593</v>
      </c>
      <c r="E14" s="2">
        <f t="shared" si="2"/>
        <v>702.18741952061316</v>
      </c>
      <c r="F14" s="2">
        <f t="shared" si="3"/>
        <v>-2.1874195206131617</v>
      </c>
      <c r="G14" s="2">
        <f t="shared" si="4"/>
        <v>2.1874195206131617</v>
      </c>
    </row>
    <row r="15" spans="1:12" x14ac:dyDescent="0.3">
      <c r="A15">
        <v>800</v>
      </c>
      <c r="B15" s="1">
        <v>212.14</v>
      </c>
      <c r="C15" s="2">
        <f t="shared" si="0"/>
        <v>372.71505485473745</v>
      </c>
      <c r="D15" s="2">
        <f t="shared" si="1"/>
        <v>45.446077159310569</v>
      </c>
      <c r="E15" s="2">
        <f t="shared" si="2"/>
        <v>806.11751283583885</v>
      </c>
      <c r="F15" s="2">
        <f t="shared" si="3"/>
        <v>-6.117512835838852</v>
      </c>
      <c r="G15" s="2">
        <f t="shared" si="4"/>
        <v>6.117512835838852</v>
      </c>
    </row>
    <row r="16" spans="1:12" x14ac:dyDescent="0.3">
      <c r="K16" t="s">
        <v>10</v>
      </c>
      <c r="L16">
        <v>7</v>
      </c>
    </row>
    <row r="17" spans="7:12" x14ac:dyDescent="0.3">
      <c r="K17" t="s">
        <v>14</v>
      </c>
      <c r="L17">
        <v>12</v>
      </c>
    </row>
    <row r="18" spans="7:12" x14ac:dyDescent="0.3">
      <c r="K18" t="s">
        <v>11</v>
      </c>
      <c r="L18">
        <v>160</v>
      </c>
    </row>
    <row r="19" spans="7:12" x14ac:dyDescent="0.3">
      <c r="K19" t="s">
        <v>13</v>
      </c>
      <c r="L19">
        <f>(L18+L17)*TAN(RADIANS(L16))</f>
        <v>21.118944475299593</v>
      </c>
    </row>
    <row r="20" spans="7:12" x14ac:dyDescent="0.3">
      <c r="K20" t="s">
        <v>12</v>
      </c>
      <c r="L20">
        <f>(PI()*L19^2*(L18+L17)/3)/1000</f>
        <v>80.334386540585655</v>
      </c>
    </row>
    <row r="21" spans="7:12" x14ac:dyDescent="0.3">
      <c r="G21" s="2">
        <f>SUM(G7:G15)</f>
        <v>15.592825379518274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VEOLIA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Jerome.JOSSENT</dc:creator>
  <cp:lastModifiedBy>Jerome.JOSSENT</cp:lastModifiedBy>
  <dcterms:created xsi:type="dcterms:W3CDTF">2023-08-31T08:46:08Z</dcterms:created>
  <dcterms:modified xsi:type="dcterms:W3CDTF">2023-08-31T10:06:21Z</dcterms:modified>
</cp:coreProperties>
</file>