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spari/Documents/Perso/Divers/Programmation/BilanCO2/DonneesEEUdF/"/>
    </mc:Choice>
  </mc:AlternateContent>
  <xr:revisionPtr revIDLastSave="0" documentId="13_ncr:1_{DADABC7C-7C14-734C-97E7-96D485704D53}" xr6:coauthVersionLast="47" xr6:coauthVersionMax="47" xr10:uidLastSave="{00000000-0000-0000-0000-000000000000}"/>
  <bookViews>
    <workbookView xWindow="9320" yWindow="500" windowWidth="19480" windowHeight="16120" xr2:uid="{52801FE7-C54F-E845-B295-D968EA32AF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5" i="1"/>
  <c r="J8" i="1"/>
  <c r="E8" i="1"/>
  <c r="G8" i="1" s="1"/>
  <c r="J5" i="1"/>
  <c r="E5" i="1"/>
  <c r="G5" i="1" s="1"/>
  <c r="K5" i="1" s="1"/>
  <c r="F2" i="1"/>
  <c r="G2" i="1" s="1"/>
  <c r="I2" i="1" s="1"/>
  <c r="K2" i="1" s="1"/>
  <c r="F11" i="1"/>
  <c r="F10" i="1"/>
  <c r="F7" i="1"/>
  <c r="F3" i="1"/>
  <c r="F4" i="1"/>
  <c r="E11" i="1"/>
  <c r="E10" i="1"/>
  <c r="E7" i="1"/>
  <c r="E3" i="1"/>
  <c r="E4" i="1"/>
  <c r="K8" i="1" l="1"/>
  <c r="G7" i="1"/>
  <c r="G3" i="1"/>
  <c r="G4" i="1"/>
  <c r="I4" i="1" s="1"/>
  <c r="K4" i="1" s="1"/>
  <c r="I3" i="1"/>
  <c r="K3" i="1" s="1"/>
  <c r="G10" i="1"/>
  <c r="I10" i="1" s="1"/>
  <c r="K10" i="1" s="1"/>
  <c r="I7" i="1"/>
  <c r="K7" i="1" s="1"/>
  <c r="G11" i="1"/>
  <c r="I11" i="1" s="1"/>
  <c r="K11" i="1" s="1"/>
</calcChain>
</file>

<file path=xl/sharedStrings.xml><?xml version="1.0" encoding="utf-8"?>
<sst xmlns="http://schemas.openxmlformats.org/spreadsheetml/2006/main" count="30" uniqueCount="26">
  <si>
    <t>Branche</t>
  </si>
  <si>
    <t>Type de bateau</t>
  </si>
  <si>
    <t>Matériau</t>
  </si>
  <si>
    <t>BC</t>
  </si>
  <si>
    <t>Optimist</t>
  </si>
  <si>
    <t>Alu</t>
  </si>
  <si>
    <t>Masse (kg)</t>
  </si>
  <si>
    <t>Durée de vie (ans)</t>
  </si>
  <si>
    <t>Emissions (kg CO2)</t>
  </si>
  <si>
    <t>Plastique</t>
  </si>
  <si>
    <t>Zodiac sécu</t>
  </si>
  <si>
    <t>Polyester</t>
  </si>
  <si>
    <t>Nombre bateaux</t>
  </si>
  <si>
    <t>BM</t>
  </si>
  <si>
    <t>Canot</t>
  </si>
  <si>
    <t>BA</t>
  </si>
  <si>
    <t>Kelt 707</t>
  </si>
  <si>
    <t>Résine polyester</t>
  </si>
  <si>
    <t>Dériveur "lacustre bordelaise"</t>
  </si>
  <si>
    <t>Emissions camp (kg CO2)</t>
  </si>
  <si>
    <t>Facteur d'émission fin de vie (kg CO2 / kg)</t>
  </si>
  <si>
    <t>Facteur d'émission fabrication (kg CO2 / kg)</t>
  </si>
  <si>
    <t>Essence Zodiac</t>
  </si>
  <si>
    <t>Amortissement pour un camp (kg CO2 par bateau)</t>
  </si>
  <si>
    <t>Essence Canot</t>
  </si>
  <si>
    <t>Caravelle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</si>
</sst>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A747-9099-0F44-812B-C42672B8B075}">
  <dimension ref="A1:K11"/>
  <sheetViews>
    <sheetView tabSelected="1" workbookViewId="0">
      <selection activeCell="I8" sqref="I8"/>
    </sheetView>
  </sheetViews>
  <sheetFormatPr baseColWidth="10" defaultRowHeight="16" x14ac:dyDescent="0.2"/>
  <cols>
    <col min="2" max="2" width="17.83203125" customWidth="1"/>
    <col min="5" max="5" width="16.6640625" bestFit="1" customWidth="1"/>
    <col min="6" max="6" width="16.6640625" customWidth="1"/>
    <col min="7" max="7" width="10.83203125" style="4"/>
    <col min="8" max="8" width="11.5" bestFit="1" customWidth="1"/>
    <col min="9" max="9" width="11" customWidth="1"/>
    <col min="10" max="10" width="10.83203125" style="4"/>
  </cols>
  <sheetData>
    <row r="1" spans="1:11" s="1" customFormat="1" ht="8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21</v>
      </c>
      <c r="F1" s="1" t="s">
        <v>20</v>
      </c>
      <c r="G1" s="3" t="s">
        <v>8</v>
      </c>
      <c r="H1" s="1" t="s">
        <v>7</v>
      </c>
      <c r="I1" s="1" t="s">
        <v>23</v>
      </c>
      <c r="J1" s="3" t="s">
        <v>12</v>
      </c>
      <c r="K1" s="1" t="s">
        <v>19</v>
      </c>
    </row>
    <row r="2" spans="1:11" x14ac:dyDescent="0.2">
      <c r="A2" t="s">
        <v>3</v>
      </c>
      <c r="B2" t="s">
        <v>4</v>
      </c>
      <c r="C2" t="s">
        <v>5</v>
      </c>
      <c r="D2">
        <v>50</v>
      </c>
      <c r="E2">
        <v>7.8</v>
      </c>
      <c r="F2">
        <f>0.04*44/12</f>
        <v>0.14666666666666667</v>
      </c>
      <c r="G2" s="4">
        <f>D2*(E2+F2)</f>
        <v>397.33333333333331</v>
      </c>
      <c r="H2">
        <v>50</v>
      </c>
      <c r="I2" s="2">
        <f>G2/H2</f>
        <v>7.9466666666666663</v>
      </c>
      <c r="J2" s="4">
        <v>8</v>
      </c>
      <c r="K2" s="2">
        <f>I2*J2</f>
        <v>63.573333333333331</v>
      </c>
    </row>
    <row r="3" spans="1:11" x14ac:dyDescent="0.2">
      <c r="A3" t="s">
        <v>3</v>
      </c>
      <c r="B3" t="s">
        <v>25</v>
      </c>
      <c r="C3" t="s">
        <v>11</v>
      </c>
      <c r="D3">
        <v>300</v>
      </c>
      <c r="E3">
        <f>1.2/12*44</f>
        <v>4.3999999999999995</v>
      </c>
      <c r="F3">
        <f>0.474*44/12</f>
        <v>1.7379999999999998</v>
      </c>
      <c r="G3" s="4">
        <f>D3*(E3+F3)</f>
        <v>1841.3999999999996</v>
      </c>
      <c r="H3">
        <v>30</v>
      </c>
      <c r="I3" s="2">
        <f t="shared" ref="I3:I11" si="0">G3/H3</f>
        <v>61.379999999999988</v>
      </c>
      <c r="J3" s="4">
        <v>5</v>
      </c>
      <c r="K3" s="2">
        <f t="shared" ref="K3:K11" si="1">I3*J3</f>
        <v>306.89999999999992</v>
      </c>
    </row>
    <row r="4" spans="1:11" x14ac:dyDescent="0.2">
      <c r="A4" t="s">
        <v>3</v>
      </c>
      <c r="B4" t="s">
        <v>10</v>
      </c>
      <c r="C4" t="s">
        <v>9</v>
      </c>
      <c r="D4">
        <v>100</v>
      </c>
      <c r="E4">
        <f>1.2/12*44</f>
        <v>4.3999999999999995</v>
      </c>
      <c r="F4">
        <f>0.474*44/12</f>
        <v>1.7379999999999998</v>
      </c>
      <c r="G4" s="4">
        <f>D4*(E4+F4)</f>
        <v>613.79999999999995</v>
      </c>
      <c r="H4">
        <v>10</v>
      </c>
      <c r="I4" s="2">
        <f>G4/H4</f>
        <v>61.379999999999995</v>
      </c>
      <c r="J4" s="4">
        <v>1</v>
      </c>
      <c r="K4" s="2">
        <f>I4*J4</f>
        <v>61.379999999999995</v>
      </c>
    </row>
    <row r="5" spans="1:11" x14ac:dyDescent="0.2">
      <c r="B5" t="s">
        <v>22</v>
      </c>
      <c r="D5">
        <v>60</v>
      </c>
      <c r="E5">
        <f>1*44/12</f>
        <v>3.6666666666666665</v>
      </c>
      <c r="G5" s="4">
        <f>D5*(E5+F5)</f>
        <v>220</v>
      </c>
      <c r="I5" s="2">
        <f>G5</f>
        <v>220</v>
      </c>
      <c r="J5" s="4">
        <f>J4</f>
        <v>1</v>
      </c>
      <c r="K5" s="2">
        <f>J5*G5</f>
        <v>220</v>
      </c>
    </row>
    <row r="6" spans="1:11" x14ac:dyDescent="0.2">
      <c r="I6" s="2"/>
      <c r="K6" s="2"/>
    </row>
    <row r="7" spans="1:11" x14ac:dyDescent="0.2">
      <c r="A7" t="s">
        <v>13</v>
      </c>
      <c r="B7" t="s">
        <v>14</v>
      </c>
      <c r="C7" t="s">
        <v>9</v>
      </c>
      <c r="D7">
        <v>1000</v>
      </c>
      <c r="E7">
        <f>1.2/12*44</f>
        <v>4.3999999999999995</v>
      </c>
      <c r="F7">
        <f>0.474*44/12</f>
        <v>1.7379999999999998</v>
      </c>
      <c r="G7" s="4">
        <f>D7*(E7+F7)</f>
        <v>6137.9999999999991</v>
      </c>
      <c r="H7">
        <v>30</v>
      </c>
      <c r="I7" s="2">
        <f t="shared" si="0"/>
        <v>204.59999999999997</v>
      </c>
      <c r="J7" s="4">
        <v>4</v>
      </c>
      <c r="K7" s="2">
        <f t="shared" si="1"/>
        <v>818.39999999999986</v>
      </c>
    </row>
    <row r="8" spans="1:11" x14ac:dyDescent="0.2">
      <c r="B8" t="s">
        <v>24</v>
      </c>
      <c r="D8">
        <v>70</v>
      </c>
      <c r="E8">
        <f>1*44/12</f>
        <v>3.6666666666666665</v>
      </c>
      <c r="G8" s="4">
        <f>D8*(E8+F8)</f>
        <v>256.66666666666663</v>
      </c>
      <c r="I8" s="2">
        <f>G8</f>
        <v>256.66666666666663</v>
      </c>
      <c r="J8" s="4">
        <f>J7</f>
        <v>4</v>
      </c>
      <c r="K8" s="2">
        <f>J8*G8</f>
        <v>1026.6666666666665</v>
      </c>
    </row>
    <row r="9" spans="1:11" x14ac:dyDescent="0.2">
      <c r="I9" s="2"/>
      <c r="K9" s="2"/>
    </row>
    <row r="10" spans="1:11" x14ac:dyDescent="0.2">
      <c r="A10" t="s">
        <v>15</v>
      </c>
      <c r="B10" t="s">
        <v>16</v>
      </c>
      <c r="C10" t="s">
        <v>17</v>
      </c>
      <c r="D10">
        <v>1000</v>
      </c>
      <c r="E10">
        <f>1.2/12*44</f>
        <v>4.3999999999999995</v>
      </c>
      <c r="F10">
        <f>0.474*44/12</f>
        <v>1.7379999999999998</v>
      </c>
      <c r="G10" s="4">
        <f>D10*(E10+F10)</f>
        <v>6137.9999999999991</v>
      </c>
      <c r="H10">
        <v>30</v>
      </c>
      <c r="I10" s="2">
        <f t="shared" si="0"/>
        <v>204.59999999999997</v>
      </c>
      <c r="J10" s="4">
        <v>1</v>
      </c>
      <c r="K10" s="2">
        <f t="shared" si="1"/>
        <v>204.59999999999997</v>
      </c>
    </row>
    <row r="11" spans="1:11" x14ac:dyDescent="0.2">
      <c r="B11" t="s">
        <v>18</v>
      </c>
      <c r="C11" t="s">
        <v>17</v>
      </c>
      <c r="D11">
        <v>600</v>
      </c>
      <c r="E11">
        <f>1.2/12*44</f>
        <v>4.3999999999999995</v>
      </c>
      <c r="F11">
        <f>0.474*44/12</f>
        <v>1.7379999999999998</v>
      </c>
      <c r="G11" s="4">
        <f>D11*(E11+F11)</f>
        <v>3682.7999999999993</v>
      </c>
      <c r="H11">
        <v>30</v>
      </c>
      <c r="I11" s="2">
        <f t="shared" si="0"/>
        <v>122.75999999999998</v>
      </c>
      <c r="J11" s="4">
        <v>1</v>
      </c>
      <c r="K11" s="2">
        <f t="shared" si="1"/>
        <v>122.75999999999998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2023-01-10T21:51:49Z</dcterms:created>
  <dcterms:modified xsi:type="dcterms:W3CDTF">2023-02-11T18:56:25Z</dcterms:modified>
</cp:coreProperties>
</file>