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Antares\clients\Colizen\2-Accompagnement lancement projet\3_Conception\3_Sources_Client\"/>
    </mc:Choice>
  </mc:AlternateContent>
  <bookViews>
    <workbookView xWindow="0" yWindow="0" windowWidth="24000" windowHeight="11025" tabRatio="721" activeTab="7"/>
  </bookViews>
  <sheets>
    <sheet name="Liste" sheetId="1" r:id="rId1"/>
    <sheet name="OPE-EXP-104" sheetId="2" r:id="rId2"/>
    <sheet name="OPE-EXP-105" sheetId="3" r:id="rId3"/>
    <sheet name="OPE-EXP-106" sheetId="4" r:id="rId4"/>
    <sheet name="OPE-EXP-107" sheetId="5" r:id="rId5"/>
    <sheet name="OPE-EXP-109" sheetId="6" r:id="rId6"/>
    <sheet name="OPE-EXP-110" sheetId="7" r:id="rId7"/>
    <sheet name="Statuts CargoNET" sheetId="8" r:id="rId8"/>
    <sheet name="Echecs_LIV" sheetId="9" r:id="rId9"/>
    <sheet name="Echecs_PU" sheetId="10" r:id="rId10"/>
    <sheet name="Feuil1" sheetId="11" r:id="rId11"/>
  </sheets>
  <definedNames>
    <definedName name="_xlnm._FilterDatabase" localSheetId="7" hidden="1">'Statuts CargoNET'!$A$5:$I$150</definedName>
    <definedName name="_xlnm.Print_Area" localSheetId="8">Echecs_LIV!$A$1:$G$19</definedName>
    <definedName name="_xlnm.Print_Area" localSheetId="9">Echecs_PU!$A$1:$G$15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8" l="1"/>
  <c r="G7" i="8"/>
  <c r="H7" i="8"/>
  <c r="F8" i="8"/>
  <c r="G8" i="8"/>
  <c r="H8" i="8"/>
  <c r="F9" i="8"/>
  <c r="G9" i="8"/>
  <c r="H9" i="8"/>
  <c r="F10" i="8"/>
  <c r="G10" i="8"/>
  <c r="H10" i="8"/>
  <c r="F11" i="8"/>
  <c r="G11" i="8"/>
  <c r="H11" i="8"/>
  <c r="F12" i="8"/>
  <c r="G12" i="8"/>
  <c r="H12" i="8"/>
  <c r="F13" i="8"/>
  <c r="G13" i="8"/>
  <c r="H13" i="8"/>
  <c r="F14" i="8"/>
  <c r="G14" i="8"/>
  <c r="H14" i="8"/>
  <c r="F15" i="8"/>
  <c r="G15" i="8"/>
  <c r="H15" i="8"/>
  <c r="F16" i="8"/>
  <c r="G16" i="8"/>
  <c r="H16" i="8"/>
  <c r="F17" i="8"/>
  <c r="G17" i="8"/>
  <c r="H17" i="8"/>
  <c r="F18" i="8"/>
  <c r="G18" i="8"/>
  <c r="H18" i="8"/>
  <c r="F19" i="8"/>
  <c r="G19" i="8"/>
  <c r="H19" i="8"/>
  <c r="F20" i="8"/>
  <c r="G20" i="8"/>
  <c r="H20" i="8"/>
  <c r="F21" i="8"/>
  <c r="G21" i="8"/>
  <c r="H21" i="8"/>
  <c r="F22" i="8"/>
  <c r="G22" i="8"/>
  <c r="H22" i="8"/>
  <c r="F23" i="8"/>
  <c r="G23" i="8"/>
  <c r="H23" i="8"/>
  <c r="F24" i="8"/>
  <c r="G24" i="8"/>
  <c r="H24" i="8"/>
  <c r="F25" i="8"/>
  <c r="G25" i="8"/>
  <c r="H25" i="8"/>
  <c r="F26" i="8"/>
  <c r="G26" i="8"/>
  <c r="H26" i="8"/>
  <c r="F27" i="8"/>
  <c r="G27" i="8"/>
  <c r="H27" i="8"/>
  <c r="F28" i="8"/>
  <c r="G28" i="8"/>
  <c r="H28" i="8"/>
  <c r="F29" i="8"/>
  <c r="G29" i="8"/>
  <c r="H29" i="8"/>
  <c r="F30" i="8"/>
  <c r="G30" i="8"/>
  <c r="H30" i="8"/>
  <c r="F31" i="8"/>
  <c r="G31" i="8"/>
  <c r="H31" i="8"/>
  <c r="F32" i="8"/>
  <c r="G32" i="8"/>
  <c r="H32" i="8"/>
  <c r="F33" i="8"/>
  <c r="G33" i="8"/>
  <c r="H33" i="8"/>
  <c r="F34" i="8"/>
  <c r="G34" i="8"/>
  <c r="H34" i="8"/>
  <c r="F35" i="8"/>
  <c r="G35" i="8"/>
  <c r="H35" i="8"/>
  <c r="F36" i="8"/>
  <c r="G36" i="8"/>
  <c r="H36" i="8"/>
  <c r="F37" i="8"/>
  <c r="G37" i="8"/>
  <c r="H37" i="8"/>
  <c r="F38" i="8"/>
  <c r="G38" i="8"/>
  <c r="H38" i="8"/>
  <c r="F39" i="8"/>
  <c r="G39" i="8"/>
  <c r="H39" i="8"/>
  <c r="F40" i="8"/>
  <c r="G40" i="8"/>
  <c r="H40" i="8"/>
  <c r="F41" i="8"/>
  <c r="G41" i="8"/>
  <c r="H41" i="8"/>
  <c r="F42" i="8"/>
  <c r="G42" i="8"/>
  <c r="H42" i="8"/>
  <c r="F43" i="8"/>
  <c r="G43" i="8"/>
  <c r="H43" i="8"/>
  <c r="F44" i="8"/>
  <c r="G44" i="8"/>
  <c r="H44" i="8"/>
  <c r="F45" i="8"/>
  <c r="G45" i="8"/>
  <c r="H45" i="8"/>
  <c r="F46" i="8"/>
  <c r="G46" i="8"/>
  <c r="H46" i="8"/>
  <c r="F47" i="8"/>
  <c r="G47" i="8"/>
  <c r="H47" i="8"/>
  <c r="F48" i="8"/>
  <c r="G48" i="8"/>
  <c r="H48" i="8"/>
  <c r="F49" i="8"/>
  <c r="G49" i="8"/>
  <c r="H49" i="8"/>
  <c r="F50" i="8"/>
  <c r="G50" i="8"/>
  <c r="H50" i="8"/>
  <c r="F51" i="8"/>
  <c r="G51" i="8"/>
  <c r="H51" i="8"/>
  <c r="F52" i="8"/>
  <c r="G52" i="8"/>
  <c r="H52" i="8"/>
  <c r="F53" i="8"/>
  <c r="G53" i="8"/>
  <c r="H53" i="8"/>
  <c r="F54" i="8"/>
  <c r="G54" i="8"/>
  <c r="H54" i="8"/>
  <c r="F55" i="8"/>
  <c r="G55" i="8"/>
  <c r="H55" i="8"/>
  <c r="F56" i="8"/>
  <c r="G56" i="8"/>
  <c r="H56" i="8"/>
  <c r="F57" i="8"/>
  <c r="G57" i="8"/>
  <c r="H57" i="8"/>
  <c r="F58" i="8"/>
  <c r="G58" i="8"/>
  <c r="H58" i="8"/>
  <c r="F59" i="8"/>
  <c r="G59" i="8"/>
  <c r="H59" i="8"/>
  <c r="F60" i="8"/>
  <c r="G60" i="8"/>
  <c r="H60" i="8"/>
  <c r="F61" i="8"/>
  <c r="G61" i="8"/>
  <c r="H61" i="8"/>
  <c r="F62" i="8"/>
  <c r="G62" i="8"/>
  <c r="H62" i="8"/>
  <c r="F63" i="8"/>
  <c r="G63" i="8"/>
  <c r="H63" i="8"/>
  <c r="F64" i="8"/>
  <c r="G64" i="8"/>
  <c r="H64" i="8"/>
  <c r="F65" i="8"/>
  <c r="G65" i="8"/>
  <c r="H65" i="8"/>
  <c r="F66" i="8"/>
  <c r="G66" i="8"/>
  <c r="H66" i="8"/>
  <c r="F67" i="8"/>
  <c r="G67" i="8"/>
  <c r="H67" i="8"/>
  <c r="F68" i="8"/>
  <c r="G68" i="8"/>
  <c r="H68" i="8"/>
  <c r="F69" i="8"/>
  <c r="G69" i="8"/>
  <c r="H69" i="8"/>
  <c r="F70" i="8"/>
  <c r="G70" i="8"/>
  <c r="H70" i="8"/>
  <c r="F71" i="8"/>
  <c r="G71" i="8"/>
  <c r="H71" i="8"/>
  <c r="F72" i="8"/>
  <c r="G72" i="8"/>
  <c r="H72" i="8"/>
  <c r="F73" i="8"/>
  <c r="G73" i="8"/>
  <c r="H73" i="8"/>
  <c r="F74" i="8"/>
  <c r="G74" i="8"/>
  <c r="H74" i="8"/>
  <c r="F75" i="8"/>
  <c r="G75" i="8"/>
  <c r="H75" i="8"/>
  <c r="F76" i="8"/>
  <c r="G76" i="8"/>
  <c r="H76" i="8"/>
  <c r="F77" i="8"/>
  <c r="G77" i="8"/>
  <c r="H77" i="8"/>
  <c r="F78" i="8"/>
  <c r="G78" i="8"/>
  <c r="H78" i="8"/>
  <c r="F79" i="8"/>
  <c r="G79" i="8"/>
  <c r="H79" i="8"/>
  <c r="F80" i="8"/>
  <c r="G80" i="8"/>
  <c r="H80" i="8"/>
  <c r="F81" i="8"/>
  <c r="G81" i="8"/>
  <c r="H81" i="8"/>
  <c r="F82" i="8"/>
  <c r="G82" i="8"/>
  <c r="H82" i="8"/>
  <c r="F83" i="8"/>
  <c r="G83" i="8"/>
  <c r="H83" i="8"/>
  <c r="F84" i="8"/>
  <c r="G84" i="8"/>
  <c r="H84" i="8"/>
  <c r="F85" i="8"/>
  <c r="G85" i="8"/>
  <c r="H85" i="8"/>
  <c r="F86" i="8"/>
  <c r="G86" i="8"/>
  <c r="H86" i="8"/>
  <c r="F87" i="8"/>
  <c r="G87" i="8"/>
  <c r="H87" i="8"/>
  <c r="F88" i="8"/>
  <c r="G88" i="8"/>
  <c r="H88" i="8"/>
  <c r="F89" i="8"/>
  <c r="G89" i="8"/>
  <c r="H89" i="8"/>
  <c r="F90" i="8"/>
  <c r="G90" i="8"/>
  <c r="H90" i="8"/>
  <c r="F91" i="8"/>
  <c r="G91" i="8"/>
  <c r="H91" i="8"/>
  <c r="F92" i="8"/>
  <c r="G92" i="8"/>
  <c r="H92" i="8"/>
  <c r="F93" i="8"/>
  <c r="G93" i="8"/>
  <c r="H93" i="8"/>
  <c r="F94" i="8"/>
  <c r="G94" i="8"/>
  <c r="H94" i="8"/>
  <c r="F95" i="8"/>
  <c r="G95" i="8"/>
  <c r="H95" i="8"/>
  <c r="F96" i="8"/>
  <c r="G96" i="8"/>
  <c r="H96" i="8"/>
  <c r="F97" i="8"/>
  <c r="G97" i="8"/>
  <c r="H97" i="8"/>
  <c r="F98" i="8"/>
  <c r="G98" i="8"/>
  <c r="H98" i="8"/>
  <c r="F99" i="8"/>
  <c r="G99" i="8"/>
  <c r="H99" i="8"/>
  <c r="F100" i="8"/>
  <c r="G100" i="8"/>
  <c r="H100" i="8"/>
  <c r="F101" i="8"/>
  <c r="G101" i="8"/>
  <c r="H101" i="8"/>
  <c r="F102" i="8"/>
  <c r="G102" i="8"/>
  <c r="H102" i="8"/>
  <c r="F103" i="8"/>
  <c r="G103" i="8"/>
  <c r="H103" i="8"/>
  <c r="F104" i="8"/>
  <c r="G104" i="8"/>
  <c r="H104" i="8"/>
  <c r="F105" i="8"/>
  <c r="G105" i="8"/>
  <c r="H105" i="8"/>
  <c r="F106" i="8"/>
  <c r="G106" i="8"/>
  <c r="H106" i="8"/>
  <c r="F107" i="8"/>
  <c r="G107" i="8"/>
  <c r="H107" i="8"/>
  <c r="F108" i="8"/>
  <c r="G108" i="8"/>
  <c r="H108" i="8"/>
  <c r="F109" i="8"/>
  <c r="G109" i="8"/>
  <c r="H109" i="8"/>
  <c r="F110" i="8"/>
  <c r="G110" i="8"/>
  <c r="H110" i="8"/>
  <c r="F111" i="8"/>
  <c r="G111" i="8"/>
  <c r="H111" i="8"/>
  <c r="F112" i="8"/>
  <c r="G112" i="8"/>
  <c r="H112" i="8"/>
  <c r="F113" i="8"/>
  <c r="G113" i="8"/>
  <c r="H113" i="8"/>
  <c r="F114" i="8"/>
  <c r="G114" i="8"/>
  <c r="H114" i="8"/>
  <c r="F115" i="8"/>
  <c r="G115" i="8"/>
  <c r="H115" i="8"/>
  <c r="F116" i="8"/>
  <c r="G116" i="8"/>
  <c r="H116" i="8"/>
  <c r="F117" i="8"/>
  <c r="G117" i="8"/>
  <c r="H117" i="8"/>
  <c r="F118" i="8"/>
  <c r="G118" i="8"/>
  <c r="H118" i="8"/>
  <c r="F119" i="8"/>
  <c r="G119" i="8"/>
  <c r="H119" i="8"/>
  <c r="F120" i="8"/>
  <c r="G120" i="8"/>
  <c r="H120" i="8"/>
  <c r="F121" i="8"/>
  <c r="G121" i="8"/>
  <c r="H121" i="8"/>
  <c r="F122" i="8"/>
  <c r="G122" i="8"/>
  <c r="H122" i="8"/>
  <c r="F123" i="8"/>
  <c r="G123" i="8"/>
  <c r="H123" i="8"/>
  <c r="F124" i="8"/>
  <c r="G124" i="8"/>
  <c r="H124" i="8"/>
  <c r="F125" i="8"/>
  <c r="G125" i="8"/>
  <c r="H125" i="8"/>
  <c r="F126" i="8"/>
  <c r="G126" i="8"/>
  <c r="H126" i="8"/>
  <c r="F127" i="8"/>
  <c r="G127" i="8"/>
  <c r="H127" i="8"/>
  <c r="F128" i="8"/>
  <c r="G128" i="8"/>
  <c r="H128" i="8"/>
  <c r="F129" i="8"/>
  <c r="G129" i="8"/>
  <c r="H129" i="8"/>
  <c r="F130" i="8"/>
  <c r="G130" i="8"/>
  <c r="H130" i="8"/>
  <c r="F131" i="8"/>
  <c r="G131" i="8"/>
  <c r="H131" i="8"/>
  <c r="F132" i="8"/>
  <c r="G132" i="8"/>
  <c r="H132" i="8"/>
  <c r="F133" i="8"/>
  <c r="G133" i="8"/>
  <c r="H133" i="8"/>
  <c r="F134" i="8"/>
  <c r="G134" i="8"/>
  <c r="H134" i="8"/>
  <c r="F135" i="8"/>
  <c r="G135" i="8"/>
  <c r="H135" i="8"/>
  <c r="F136" i="8"/>
  <c r="G136" i="8"/>
  <c r="H136" i="8"/>
  <c r="F137" i="8"/>
  <c r="G137" i="8"/>
  <c r="H137" i="8"/>
  <c r="F138" i="8"/>
  <c r="G138" i="8"/>
  <c r="H138" i="8"/>
  <c r="F139" i="8"/>
  <c r="G139" i="8"/>
  <c r="H139" i="8"/>
  <c r="F140" i="8"/>
  <c r="G140" i="8"/>
  <c r="H140" i="8"/>
  <c r="F141" i="8"/>
  <c r="G141" i="8"/>
  <c r="H141" i="8"/>
  <c r="F142" i="8"/>
  <c r="G142" i="8"/>
  <c r="H142" i="8"/>
  <c r="F143" i="8"/>
  <c r="G143" i="8"/>
  <c r="H143" i="8"/>
  <c r="F144" i="8"/>
  <c r="G144" i="8"/>
  <c r="H144" i="8"/>
  <c r="F145" i="8"/>
  <c r="G145" i="8"/>
  <c r="H145" i="8"/>
  <c r="F146" i="8"/>
  <c r="G146" i="8"/>
  <c r="H146" i="8"/>
  <c r="F147" i="8"/>
  <c r="G147" i="8"/>
  <c r="H147" i="8"/>
  <c r="F148" i="8"/>
  <c r="G148" i="8"/>
  <c r="H148" i="8"/>
  <c r="F149" i="8"/>
  <c r="G149" i="8"/>
  <c r="H149" i="8"/>
  <c r="F150" i="8"/>
  <c r="G150" i="8"/>
  <c r="H150" i="8"/>
  <c r="F6" i="8"/>
  <c r="G6" i="8"/>
  <c r="H6" i="8"/>
  <c r="H3" i="8"/>
  <c r="G3" i="8"/>
  <c r="F3" i="8"/>
  <c r="E3" i="8"/>
  <c r="A4" i="11"/>
  <c r="C4" i="11"/>
  <c r="A5" i="11"/>
  <c r="C5" i="11"/>
  <c r="A6" i="11"/>
  <c r="C6" i="11"/>
  <c r="A7" i="11"/>
  <c r="C7" i="11"/>
  <c r="A8" i="11"/>
  <c r="C8" i="11"/>
  <c r="A9" i="11"/>
  <c r="C9" i="11"/>
  <c r="A10" i="11"/>
  <c r="C10" i="11"/>
  <c r="A11" i="11"/>
  <c r="C11" i="11"/>
  <c r="A12" i="11"/>
  <c r="C12" i="11"/>
  <c r="A13" i="11"/>
  <c r="C13" i="11"/>
  <c r="A14" i="11"/>
  <c r="C14" i="11"/>
  <c r="A15" i="11"/>
  <c r="C15" i="11"/>
  <c r="C16" i="11"/>
  <c r="C17" i="11"/>
  <c r="C18" i="11"/>
  <c r="C3" i="11"/>
  <c r="AI12" i="2"/>
  <c r="AI13" i="2"/>
</calcChain>
</file>

<file path=xl/sharedStrings.xml><?xml version="1.0" encoding="utf-8"?>
<sst xmlns="http://schemas.openxmlformats.org/spreadsheetml/2006/main" count="472" uniqueCount="387">
  <si>
    <t>LIVRAISON</t>
  </si>
  <si>
    <t>PICK UP (Demande d'enlèvement)</t>
  </si>
  <si>
    <t>P2</t>
  </si>
  <si>
    <t>Colis en 2ème présentation et à mettre en livraison sur le cycle concerné (stock instance ou transit)</t>
  </si>
  <si>
    <t>(1)</t>
  </si>
  <si>
    <t>Colis manuels = colis non planifiés, non bloqués, dont le créneau appartient au cycle en cours</t>
  </si>
  <si>
    <t>*</t>
  </si>
  <si>
    <t>N° tournée contrôlée en commentaires dans CargoNET</t>
  </si>
  <si>
    <t>BL</t>
  </si>
  <si>
    <t>Bon de Livraison</t>
  </si>
  <si>
    <t>Saisie des informations dans le fichier de suivi des PDA</t>
  </si>
  <si>
    <t>Saisie dans le fichier de suivi des PDA</t>
  </si>
  <si>
    <t>Pas de statut RECY pour les retours Chargeur</t>
  </si>
  <si>
    <t>OPE-EXP-104</t>
  </si>
  <si>
    <t>Etiquetage - Dispatch</t>
  </si>
  <si>
    <t>OPE-EXP-105</t>
  </si>
  <si>
    <t>OPE-EXP-106</t>
  </si>
  <si>
    <t>Livraison</t>
  </si>
  <si>
    <t>OPE-EXP-107</t>
  </si>
  <si>
    <t>OPE-EXP-109</t>
  </si>
  <si>
    <t>OPE-EXP-110</t>
  </si>
  <si>
    <t>Départs_de_tournées</t>
  </si>
  <si>
    <t>Retour_de_tournée</t>
  </si>
  <si>
    <t>Entree_Sortie de stock</t>
  </si>
  <si>
    <t>Retour_chargeur</t>
  </si>
  <si>
    <t>Libellé</t>
  </si>
  <si>
    <t>Code statut</t>
  </si>
  <si>
    <t>Libellé court</t>
  </si>
  <si>
    <t>Libellé long</t>
  </si>
  <si>
    <t>PDEF</t>
  </si>
  <si>
    <t>Enregistrement demande d'enlèvement</t>
  </si>
  <si>
    <t>CEDI</t>
  </si>
  <si>
    <t>Consignation par EDI</t>
  </si>
  <si>
    <t>NOEC</t>
  </si>
  <si>
    <t>Pas d'entrée centre</t>
  </si>
  <si>
    <t>COEC</t>
  </si>
  <si>
    <t>Entrée centre</t>
  </si>
  <si>
    <t>REFM</t>
  </si>
  <si>
    <t>Référence modifiée</t>
  </si>
  <si>
    <t>CBAG</t>
  </si>
  <si>
    <t>chargé Sécuribag</t>
  </si>
  <si>
    <t>MODI</t>
  </si>
  <si>
    <t>Modification</t>
  </si>
  <si>
    <t>CHCA</t>
  </si>
  <si>
    <t>Charger caisson</t>
  </si>
  <si>
    <t>COAC</t>
  </si>
  <si>
    <t>Arrivée centre</t>
  </si>
  <si>
    <t>CPCH</t>
  </si>
  <si>
    <t>Colis pris en charge</t>
  </si>
  <si>
    <t>TOUR</t>
  </si>
  <si>
    <t>Mise en tournée</t>
  </si>
  <si>
    <t>TOST</t>
  </si>
  <si>
    <t>Tournee Sous-Traitee</t>
  </si>
  <si>
    <t>CPAQ</t>
  </si>
  <si>
    <t>Colis pri à quai</t>
  </si>
  <si>
    <t>CNML</t>
  </si>
  <si>
    <t>Non mis en livraison tous motifs</t>
  </si>
  <si>
    <t>SGMS</t>
  </si>
  <si>
    <t>Statut attente GMS</t>
  </si>
  <si>
    <t>EPMI</t>
  </si>
  <si>
    <t>Non mis en livr:pluri-mono incompl.</t>
  </si>
  <si>
    <t>PTOU</t>
  </si>
  <si>
    <t>Pickup mis en tour</t>
  </si>
  <si>
    <t>REMI</t>
  </si>
  <si>
    <t>Livré</t>
  </si>
  <si>
    <t>PICK</t>
  </si>
  <si>
    <t>Enlèvement</t>
  </si>
  <si>
    <t>PLBL</t>
  </si>
  <si>
    <t>Barcodelabel printed</t>
  </si>
  <si>
    <t>FACT</t>
  </si>
  <si>
    <t>Envois facturée</t>
  </si>
  <si>
    <t>FAEF</t>
  </si>
  <si>
    <t>Facture effacée</t>
  </si>
  <si>
    <t>FBAG</t>
  </si>
  <si>
    <t>Effacer caisson</t>
  </si>
  <si>
    <t>AVOI</t>
  </si>
  <si>
    <t>Envois avoir</t>
  </si>
  <si>
    <t>RETA</t>
  </si>
  <si>
    <t>Retour à l'agence</t>
  </si>
  <si>
    <t>CHEP</t>
  </si>
  <si>
    <t>Charger ExaPluri</t>
  </si>
  <si>
    <t>STCK</t>
  </si>
  <si>
    <t>Stock</t>
  </si>
  <si>
    <t>LIDP</t>
  </si>
  <si>
    <t>Liaison Directe</t>
  </si>
  <si>
    <t>LOST</t>
  </si>
  <si>
    <t>Lost</t>
  </si>
  <si>
    <t>ECLC</t>
  </si>
  <si>
    <t>Entrée cage - lecture camera</t>
  </si>
  <si>
    <t>RECY</t>
  </si>
  <si>
    <t>Sortie Cage</t>
  </si>
  <si>
    <t>RCPT</t>
  </si>
  <si>
    <t>Rech colis perte trace</t>
  </si>
  <si>
    <t>DEPO</t>
  </si>
  <si>
    <t>Déposé</t>
  </si>
  <si>
    <t>CPPR</t>
  </si>
  <si>
    <t>Colis livré au point relais</t>
  </si>
  <si>
    <t>NTEM</t>
  </si>
  <si>
    <t>Enlèv.impossible:Tournée n. achevée</t>
  </si>
  <si>
    <t>NPOS</t>
  </si>
  <si>
    <t>Pas possible</t>
  </si>
  <si>
    <t>NERE</t>
  </si>
  <si>
    <t>Re-enlèvement: Pas prêt</t>
  </si>
  <si>
    <t>NABS</t>
  </si>
  <si>
    <t>Enlèv.impossible: Absent</t>
  </si>
  <si>
    <t>NVAD</t>
  </si>
  <si>
    <t>Enlèv.impossible: Adresse erronée</t>
  </si>
  <si>
    <t>NEAI</t>
  </si>
  <si>
    <t>Non enlevé Attente Instructions</t>
  </si>
  <si>
    <t>MVAD</t>
  </si>
  <si>
    <t>Adresse erronée</t>
  </si>
  <si>
    <t>DBCH</t>
  </si>
  <si>
    <t>Début de chargement</t>
  </si>
  <si>
    <t>FNCH</t>
  </si>
  <si>
    <t>Fin de chargement</t>
  </si>
  <si>
    <t>DDCH</t>
  </si>
  <si>
    <t>Début de déchargement</t>
  </si>
  <si>
    <t>FDCH</t>
  </si>
  <si>
    <t>Fin de déchargement</t>
  </si>
  <si>
    <t>ACPT</t>
  </si>
  <si>
    <t>Arrivée Caisse Plan de Transport</t>
  </si>
  <si>
    <t>DCPT</t>
  </si>
  <si>
    <t>Départ Caisse Plan de Transport</t>
  </si>
  <si>
    <t>CAND</t>
  </si>
  <si>
    <t>Caisse non déchargée</t>
  </si>
  <si>
    <t>COEX</t>
  </si>
  <si>
    <t>Colis export</t>
  </si>
  <si>
    <t>TEMP</t>
  </si>
  <si>
    <t>Manque de temps:Tournée non achevée</t>
  </si>
  <si>
    <t>TMPP</t>
  </si>
  <si>
    <t>Manque de temps:Panne mécanique</t>
  </si>
  <si>
    <t>FMAI</t>
  </si>
  <si>
    <t>Intempéries</t>
  </si>
  <si>
    <t>FMAJ</t>
  </si>
  <si>
    <t>Accident empechant l'accés</t>
  </si>
  <si>
    <t>PRIO</t>
  </si>
  <si>
    <t>Mise en tournée prioritaire</t>
  </si>
  <si>
    <t>CREF</t>
  </si>
  <si>
    <t>Colis refusé</t>
  </si>
  <si>
    <t>Colis refusé:livraison tardive</t>
  </si>
  <si>
    <t>Colis refusé:endommagé</t>
  </si>
  <si>
    <t>Colis refusé:non commandé</t>
  </si>
  <si>
    <t>Colis refusé:commande incomplète</t>
  </si>
  <si>
    <t>Colis refusé:manque le BL</t>
  </si>
  <si>
    <t>Colis refusé:refus de signature</t>
  </si>
  <si>
    <t>NPAI</t>
  </si>
  <si>
    <t>Déménagé ou parti</t>
  </si>
  <si>
    <t>INCO</t>
  </si>
  <si>
    <t>Inconnu</t>
  </si>
  <si>
    <t>NLIV</t>
  </si>
  <si>
    <t>Non livré</t>
  </si>
  <si>
    <t>POOL</t>
  </si>
  <si>
    <t>Effacer du pool</t>
  </si>
  <si>
    <t>RDVP</t>
  </si>
  <si>
    <t>Rendez-vous pris</t>
  </si>
  <si>
    <t>RDVA</t>
  </si>
  <si>
    <t>Rendez-vous à prendre</t>
  </si>
  <si>
    <t>DOOR</t>
  </si>
  <si>
    <t>Porte codé/Boite lettre inacces.</t>
  </si>
  <si>
    <t>ABST</t>
  </si>
  <si>
    <t>Destinataire absent</t>
  </si>
  <si>
    <t>FHEB</t>
  </si>
  <si>
    <t>Congé hebdomadaire</t>
  </si>
  <si>
    <t>CONG</t>
  </si>
  <si>
    <t>Congé</t>
  </si>
  <si>
    <t>ENDO</t>
  </si>
  <si>
    <t>Endommagé</t>
  </si>
  <si>
    <t>DOMT</t>
  </si>
  <si>
    <t>Totalement endommagé</t>
  </si>
  <si>
    <t>PERT</t>
  </si>
  <si>
    <t>Perte</t>
  </si>
  <si>
    <t>CHAR</t>
  </si>
  <si>
    <t>Colis charge en traction</t>
  </si>
  <si>
    <t>CTRL</t>
  </si>
  <si>
    <t>Contrôle</t>
  </si>
  <si>
    <t>PHTO</t>
  </si>
  <si>
    <t>Photo</t>
  </si>
  <si>
    <t>COIM</t>
  </si>
  <si>
    <t>Import</t>
  </si>
  <si>
    <t>DOUA</t>
  </si>
  <si>
    <t>Transit sous-douane</t>
  </si>
  <si>
    <t>Import (ancien r2xx)</t>
  </si>
  <si>
    <t>MDOD</t>
  </si>
  <si>
    <t>Manque de doc. Douane</t>
  </si>
  <si>
    <t>INVE</t>
  </si>
  <si>
    <t>Inventaire</t>
  </si>
  <si>
    <t>SMAN</t>
  </si>
  <si>
    <t>Scannage mandaté</t>
  </si>
  <si>
    <t>WGTC</t>
  </si>
  <si>
    <t>Poids mandaté</t>
  </si>
  <si>
    <t>VALD</t>
  </si>
  <si>
    <t>Valeur déclarée</t>
  </si>
  <si>
    <t>NSYS</t>
  </si>
  <si>
    <t>Non conforme au système</t>
  </si>
  <si>
    <t>RETO</t>
  </si>
  <si>
    <t>Retour centre expéditeur</t>
  </si>
  <si>
    <t>REOR</t>
  </si>
  <si>
    <t>Retour client expéditeur</t>
  </si>
  <si>
    <t>RETF</t>
  </si>
  <si>
    <t>Retour (facturé)</t>
  </si>
  <si>
    <t>BLOQ</t>
  </si>
  <si>
    <t>Bloqué</t>
  </si>
  <si>
    <t>DEVY</t>
  </si>
  <si>
    <t>Dévoyé</t>
  </si>
  <si>
    <t>CORR</t>
  </si>
  <si>
    <t>Correction</t>
  </si>
  <si>
    <t>RTGW</t>
  </si>
  <si>
    <t>Wrong routed detected</t>
  </si>
  <si>
    <t>ECFA</t>
  </si>
  <si>
    <t>Etiquette client fausse</t>
  </si>
  <si>
    <t>REET</t>
  </si>
  <si>
    <t>Re-étiquettage Export</t>
  </si>
  <si>
    <t>REIM</t>
  </si>
  <si>
    <t>Reimpression</t>
  </si>
  <si>
    <t>RHUB</t>
  </si>
  <si>
    <t>Pour Reetiquetage HUB</t>
  </si>
  <si>
    <t>EDIR</t>
  </si>
  <si>
    <t>Etiquette directionnelle imprimée</t>
  </si>
  <si>
    <t>TERM</t>
  </si>
  <si>
    <t>!Shipment terminated (with charge)</t>
  </si>
  <si>
    <t>ANNU</t>
  </si>
  <si>
    <t>Envois annulé</t>
  </si>
  <si>
    <t>QUES</t>
  </si>
  <si>
    <t>Demande d'information</t>
  </si>
  <si>
    <t>REPO</t>
  </si>
  <si>
    <t>Réponse</t>
  </si>
  <si>
    <t>QSUP</t>
  </si>
  <si>
    <t>Question supplémentaire</t>
  </si>
  <si>
    <t>QANN</t>
  </si>
  <si>
    <t>Annuler la demande d'information</t>
  </si>
  <si>
    <t>REPI</t>
  </si>
  <si>
    <t>Réponse imprimée</t>
  </si>
  <si>
    <t>QIMP</t>
  </si>
  <si>
    <t>Avis de souffrance imprimé</t>
  </si>
  <si>
    <t>QMOD</t>
  </si>
  <si>
    <t>Question modifiée</t>
  </si>
  <si>
    <t>NSIC</t>
  </si>
  <si>
    <t>Notes Services Interne Client</t>
  </si>
  <si>
    <t>ARPL</t>
  </si>
  <si>
    <t>Attente ret. de BL: tournées relais</t>
  </si>
  <si>
    <t>PGMS</t>
  </si>
  <si>
    <t>Attente retour de BL: tournées GMS</t>
  </si>
  <si>
    <t>ARCD</t>
  </si>
  <si>
    <t>Attente recherche destinataire</t>
  </si>
  <si>
    <t>ARPE</t>
  </si>
  <si>
    <t xml:space="preserve">Attente retour preuve évènement </t>
  </si>
  <si>
    <t>LITI</t>
  </si>
  <si>
    <t>Création du litige</t>
  </si>
  <si>
    <t>LICO</t>
  </si>
  <si>
    <t>Litige complet ( on a reçu tous les</t>
  </si>
  <si>
    <t>LIAC</t>
  </si>
  <si>
    <t>Litige accepté</t>
  </si>
  <si>
    <t>LREF</t>
  </si>
  <si>
    <t>Litige refusé</t>
  </si>
  <si>
    <t>LIRE</t>
  </si>
  <si>
    <t>Litige recours</t>
  </si>
  <si>
    <t>LIOK</t>
  </si>
  <si>
    <t>Litige classé</t>
  </si>
  <si>
    <t>Livré Destinataire Point Relais</t>
  </si>
  <si>
    <t>IREF</t>
  </si>
  <si>
    <t>Colis refusé : autres</t>
  </si>
  <si>
    <t>Colis refusé : endommagé</t>
  </si>
  <si>
    <t>Colis refusé : incomplet</t>
  </si>
  <si>
    <t>Colis refusé : ouvert</t>
  </si>
  <si>
    <t>Colis refusé : livraison tardive</t>
  </si>
  <si>
    <t>IAVI</t>
  </si>
  <si>
    <t>Avisage par mail</t>
  </si>
  <si>
    <t>Avisage par SMS</t>
  </si>
  <si>
    <t>Avisage VoXML</t>
  </si>
  <si>
    <t>IAVR</t>
  </si>
  <si>
    <t>Avisage reçu</t>
  </si>
  <si>
    <t>IAVE</t>
  </si>
  <si>
    <t>Avisage échoué</t>
  </si>
  <si>
    <t>IREL</t>
  </si>
  <si>
    <t>Relance par mail</t>
  </si>
  <si>
    <t>Relance par SMS</t>
  </si>
  <si>
    <t>Relance par VoXML</t>
  </si>
  <si>
    <t>IRET</t>
  </si>
  <si>
    <t>Retour: non-conforme</t>
  </si>
  <si>
    <t>Retour: défectueux</t>
  </si>
  <si>
    <t>Retour: non justifié</t>
  </si>
  <si>
    <t>Retour: livré en retard</t>
  </si>
  <si>
    <t>RECE</t>
  </si>
  <si>
    <t>Dépôt: réception conforme</t>
  </si>
  <si>
    <t>Dépôt: réception abîmé</t>
  </si>
  <si>
    <t>Dépôt: réception mouillé</t>
  </si>
  <si>
    <t>Dépôt: réception ouvert</t>
  </si>
  <si>
    <t>Dépôt: réception avec réserves</t>
  </si>
  <si>
    <t>Priorité</t>
  </si>
  <si>
    <t>Code PDA</t>
  </si>
  <si>
    <t>STATUT</t>
  </si>
  <si>
    <t>Libellé du statut</t>
  </si>
  <si>
    <t>Conditions</t>
  </si>
  <si>
    <t>Livraison refusée par le destinataire</t>
  </si>
  <si>
    <t>Hors créneau</t>
  </si>
  <si>
    <t>Colis refusé car livraison tardive</t>
  </si>
  <si>
    <t>Le livreur s’est présenté en dehors du créneau et le destinataire a refusé la livraison</t>
  </si>
  <si>
    <t>Colis refusé car colis endommagé</t>
  </si>
  <si>
    <t>Le colis était endommagé et le destinataire a refusé la livraison</t>
  </si>
  <si>
    <t>Non commandé ou déjà livré</t>
  </si>
  <si>
    <t>Colis refusé car commande déjà livrée</t>
  </si>
  <si>
    <t>Le Destinataire a refusé la livraison parce qu’il a déjà reçu sa commande</t>
  </si>
  <si>
    <t>Commande incomplète</t>
  </si>
  <si>
    <t>Colis refusé car commande incomplète</t>
  </si>
  <si>
    <t>Le destinataire a refusé la livraison car la commande était incomplète</t>
  </si>
  <si>
    <t>Documents manquants</t>
  </si>
  <si>
    <t>Colis refusé car absence de bordereau</t>
  </si>
  <si>
    <t>Le destinataire a refusé la livraison car les documents de livraison étaient manquants (BL expéditeur)</t>
  </si>
  <si>
    <t>Refus de signature</t>
  </si>
  <si>
    <t>Colis non livré car refus signature</t>
  </si>
  <si>
    <t>Le livreur n’a pas remis le colis parce que le destinataire refusait d’émarger le bordereau de tournée</t>
  </si>
  <si>
    <t>Autre motif</t>
  </si>
  <si>
    <t>Colis refusé sans motif</t>
  </si>
  <si>
    <t>Le colis a été refusé pour un autre motif que ceux existant</t>
  </si>
  <si>
    <t>Colis Non présenté</t>
  </si>
  <si>
    <t>Conditions climatique</t>
  </si>
  <si>
    <t>Tournée annulée à cause d’intempéries</t>
  </si>
  <si>
    <t>Les conditions climatiques n’ont pas permis la livraison de la commande</t>
  </si>
  <si>
    <t>Cas de force majeur</t>
  </si>
  <si>
    <t>Tournée annulée pour incident majeur</t>
  </si>
  <si>
    <r>
      <t>Le livreur ne s’est pas présenté parce qu’un élément extérieur imprévisible l’en a empêché (accident, manifestation, panne, tournée laissée à quai</t>
    </r>
    <r>
      <rPr>
        <b/>
        <sz val="10"/>
        <color rgb="FF1F497D"/>
        <rFont val="Calibri"/>
        <family val="2"/>
      </rPr>
      <t>, inversion de colis à la livraison,</t>
    </r>
    <r>
      <rPr>
        <sz val="10"/>
        <color rgb="FF1F497D"/>
        <rFont val="Calibri"/>
        <family val="2"/>
      </rPr>
      <t>…)</t>
    </r>
  </si>
  <si>
    <t>Manque de temps</t>
  </si>
  <si>
    <t xml:space="preserve">Tournée inachevée </t>
  </si>
  <si>
    <t>Le livreur ne s’est pas présenté parce qu’il n’avait pas le temps (embouteillages, manque de temps,…)</t>
  </si>
  <si>
    <t>Infos de livraison incorrectes</t>
  </si>
  <si>
    <t>Adresse fausse ou incomplète</t>
  </si>
  <si>
    <t>Adresse erronée ou incomplète</t>
  </si>
  <si>
    <t xml:space="preserve">Le livreur n’a pas pu se présenter parce que les informations de livraison étaient incomplètes ou fausses (N° de rue, étage, N° d’appartement, N° de bâtiment,…) </t>
  </si>
  <si>
    <t>Si déménagé ou parti</t>
  </si>
  <si>
    <t>Destinataire déménagé ou parti</t>
  </si>
  <si>
    <t>Le livreur s’est présenté mais le destinataire n’habitait plus à l’adresse indiquée</t>
  </si>
  <si>
    <t>Destinataire introuvable</t>
  </si>
  <si>
    <t>Destinataire introuvable à l’adresse indiquée</t>
  </si>
  <si>
    <t>Le livreur s’est présenté mais le destinataire n’existait pas à l’adresse indiquée</t>
  </si>
  <si>
    <t>Colis présenté hors créneau</t>
  </si>
  <si>
    <t>Passage du livreur hors créneau</t>
  </si>
  <si>
    <t xml:space="preserve">Le livreur s’est présenté en dehors du créneau de livraison et n’a pas pu livrer la commande </t>
  </si>
  <si>
    <t>Code porte ou intephone manquant ou incorrect</t>
  </si>
  <si>
    <t>Porte codée / Interphone</t>
  </si>
  <si>
    <t xml:space="preserve">Le livreur s’est présenté dans le créneau de livraison mais ne disposait pas des informations nécessaires pour entrer dans le bâtiment ou utiliser l’interphone pour joindre le destinataire </t>
  </si>
  <si>
    <t>Colis présenté en dehors des heures d'ouverture d'une entreprise</t>
  </si>
  <si>
    <t xml:space="preserve">Entreprise fermée </t>
  </si>
  <si>
    <t>Le livreur s’est présenté dans le créneau de livraison mais en dehors des heures ou jour d’ouverture de l’entreprise</t>
  </si>
  <si>
    <t>Destinataire non présent</t>
  </si>
  <si>
    <t>Si en congé</t>
  </si>
  <si>
    <t>Destinataire en congé</t>
  </si>
  <si>
    <t>Le destinataire a confirmé son congé (affichage, échange téléphonique, information à l’accueil,…)</t>
  </si>
  <si>
    <t>Si absent</t>
  </si>
  <si>
    <t xml:space="preserve">Destinataire absent et avisé </t>
  </si>
  <si>
    <t>Le livreur s’est présenté dans le créneau de livraison (vérifiable par le statut NLIV) et le client n’a pas répondu (porte, interphone, téléphone) ou a confirmé son absence</t>
  </si>
  <si>
    <t>Pick-up refusé par le destinataire</t>
  </si>
  <si>
    <t>Elément à reprendre non prêt</t>
  </si>
  <si>
    <t>Re-enlèvement : pas prêt</t>
  </si>
  <si>
    <t>Le livreur s’est présenté dans le créneau, le destinataire était bien présent mais a refusé l'enlèvement car l'élément à enlevé n'était pas prêt</t>
  </si>
  <si>
    <t>Annulation du pick-up</t>
  </si>
  <si>
    <t>Non conforme, annule le pick-up</t>
  </si>
  <si>
    <t>Le livreur s'est présenté chez le destinataire qui lui a dit avoir annulé l'enlèvement : il n'y a plus d'enlèvement à faire chez ce destinataire.</t>
  </si>
  <si>
    <r>
      <t xml:space="preserve">Le destinataire était bien présent mais a refusé de remettre l'élément à chercher au livreur. </t>
    </r>
    <r>
      <rPr>
        <b/>
        <sz val="10"/>
        <color rgb="FF1F497D"/>
        <rFont val="Calibri"/>
        <family val="2"/>
      </rPr>
      <t>Préciser les raisons en commentaires.</t>
    </r>
  </si>
  <si>
    <t>Livreur ne s'est pas présenté</t>
  </si>
  <si>
    <t>Conditions climatiques</t>
  </si>
  <si>
    <t>Enlèv. Impossible : tournée n. achevée</t>
  </si>
  <si>
    <r>
      <t xml:space="preserve">Les conditions climatiques n’ont pas permis au livreur de se rendre sur place. </t>
    </r>
    <r>
      <rPr>
        <b/>
        <sz val="10"/>
        <color rgb="FF1F497D"/>
        <rFont val="Calibri"/>
        <family val="2"/>
      </rPr>
      <t>Préciser "météo" en commentaires.</t>
    </r>
  </si>
  <si>
    <r>
      <t>Le livreur ne s’est pas présenté parce qu’un élément extérieur imprévisible l’en a empêché (accident, manifestation, panne, tournée laissée à quai</t>
    </r>
    <r>
      <rPr>
        <b/>
        <sz val="10"/>
        <color rgb="FF1F497D"/>
        <rFont val="Calibri"/>
        <family val="2"/>
      </rPr>
      <t>,</t>
    </r>
    <r>
      <rPr>
        <sz val="10"/>
        <color rgb="FF1F497D"/>
        <rFont val="Calibri"/>
        <family val="2"/>
      </rPr>
      <t xml:space="preserve">…). </t>
    </r>
    <r>
      <rPr>
        <b/>
        <sz val="10"/>
        <color rgb="FF1F497D"/>
        <rFont val="Calibri"/>
        <family val="2"/>
      </rPr>
      <t>Préciser les raisons en commentaires.</t>
    </r>
  </si>
  <si>
    <r>
      <t xml:space="preserve">Le livreur ne s'est pas présenté chez le destinataire, alors que les informations de livraisons sont exactes et pour une autre raison que les 3 ci-dessus. </t>
    </r>
    <r>
      <rPr>
        <b/>
        <sz val="10"/>
        <color rgb="FF1F497D"/>
        <rFont val="Calibri"/>
        <family val="2"/>
      </rPr>
      <t>Préciser les raisons en commentaires.</t>
    </r>
  </si>
  <si>
    <t>Enlèv.impossible : Adresse erronée</t>
  </si>
  <si>
    <r>
      <t xml:space="preserve">Le livreur n’a pas pu se présenter parce que les informations de livraison étaient incomplètes ou fausses (N° de rue, étage, N° d’appartement, N° de bâtiment,…). </t>
    </r>
    <r>
      <rPr>
        <b/>
        <sz val="10"/>
        <color rgb="FF1F497D"/>
        <rFont val="Calibri"/>
        <family val="2"/>
      </rPr>
      <t>Préciser les raisons en commentaires.</t>
    </r>
  </si>
  <si>
    <r>
      <t>Le livreur s’est présenté mais le destinataire n’habitait plus à l’adresse indiquée.</t>
    </r>
    <r>
      <rPr>
        <b/>
        <sz val="10"/>
        <color rgb="FF1F497D"/>
        <rFont val="Calibri"/>
        <family val="2"/>
      </rPr>
      <t xml:space="preserve"> Préciser "déménagé" en commentaires.</t>
    </r>
  </si>
  <si>
    <r>
      <t xml:space="preserve">Le livreur s’est présenté mais le destinataire n’existait pas à l’adresse indiquée.  </t>
    </r>
    <r>
      <rPr>
        <b/>
        <sz val="10"/>
        <color rgb="FF1F497D"/>
        <rFont val="Calibri"/>
        <family val="2"/>
      </rPr>
      <t>Préciser "inconnu" en commentaires.</t>
    </r>
  </si>
  <si>
    <t>Livreur s'est présenté hors créneau</t>
  </si>
  <si>
    <r>
      <t xml:space="preserve">Le livreur s’est présenté en dehors du créneau d'enlèvement et n’a pas pu enlever le pick-up. </t>
    </r>
    <r>
      <rPr>
        <b/>
        <sz val="10"/>
        <color rgb="FF1F497D"/>
        <rFont val="Calibri"/>
        <family val="2"/>
      </rPr>
      <t>Préciser "hors créneau" en commentaires.</t>
    </r>
  </si>
  <si>
    <r>
      <t xml:space="preserve">Le livreur s’est présenté dans le créneau d'enlèvement mais ne disposait pas des informations nécessaires pour entrer dans le bâtiment ou utiliser l’interphone pour joindre le destinataire. </t>
    </r>
    <r>
      <rPr>
        <b/>
        <sz val="10"/>
        <color rgb="FF1F497D"/>
        <rFont val="Calibri"/>
        <family val="2"/>
      </rPr>
      <t>Préciser les raisons en commentaires.</t>
    </r>
  </si>
  <si>
    <t>Livreur s'est présenté en dehors des heures d'ouverture d'une entreprise</t>
  </si>
  <si>
    <r>
      <t>Le livreur s’est présenté dans le créneau d'enlèvement mais en dehors des heures ou jour d’ouverture de l’entreprise.</t>
    </r>
    <r>
      <rPr>
        <b/>
        <sz val="10"/>
        <color rgb="FF1F497D"/>
        <rFont val="Calibri"/>
        <family val="2"/>
      </rPr>
      <t xml:space="preserve"> Préciser "fermé" en commentaires.</t>
    </r>
  </si>
  <si>
    <t>Le livreur s’est présenté dans le créneau d'enlèvement (vérifiable par le statut NEAI) et le client n’a pas répondu (porte, interphone, téléphone) ou a confirmé son absence</t>
  </si>
  <si>
    <t>Onglet</t>
  </si>
  <si>
    <t>Statuts</t>
  </si>
  <si>
    <t>Liste des statuts CargoNET</t>
  </si>
  <si>
    <t>Echecs_LIV</t>
  </si>
  <si>
    <t>Echec_PU</t>
  </si>
  <si>
    <t>Liste des statuts d'échec de livraison</t>
  </si>
  <si>
    <t>Liste des statuts d'échec d'enlèvement (pick up)</t>
  </si>
  <si>
    <t>Utilisé par colizen</t>
  </si>
  <si>
    <t>cité dans les logigrammes</t>
  </si>
  <si>
    <t>echec livr</t>
  </si>
  <si>
    <t>echec_pickup</t>
  </si>
  <si>
    <t>a importer par novactive</t>
  </si>
  <si>
    <t>position dans sous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</si>
</sst>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theme="6" tint="-0.249977111117893"/>
      <name val="Calibri"/>
      <scheme val="minor"/>
    </font>
    <font>
      <sz val="12"/>
      <color theme="4" tint="-0.249977111117893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b/>
      <sz val="10"/>
      <color rgb="FF1F497D"/>
      <name val="Calibri"/>
      <family val="2"/>
    </font>
    <font>
      <sz val="10"/>
      <color rgb="FF1F497D"/>
      <name val="Calibri"/>
      <family val="2"/>
    </font>
    <font>
      <b/>
      <sz val="10"/>
      <color rgb="FF24406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0" fillId="0" borderId="0"/>
    <xf numFmtId="0" fontId="16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quotePrefix="1" applyBorder="1"/>
    <xf numFmtId="0" fontId="7" fillId="0" borderId="2" xfId="0" applyFont="1" applyBorder="1"/>
    <xf numFmtId="0" fontId="2" fillId="0" borderId="1" xfId="0" applyFont="1" applyBorder="1"/>
    <xf numFmtId="0" fontId="8" fillId="0" borderId="1" xfId="0" applyFont="1" applyBorder="1"/>
    <xf numFmtId="9" fontId="0" fillId="0" borderId="1" xfId="1" applyFont="1" applyBorder="1"/>
    <xf numFmtId="0" fontId="3" fillId="0" borderId="0" xfId="0" applyFont="1"/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0" fillId="0" borderId="3" xfId="0" applyBorder="1"/>
    <xf numFmtId="0" fontId="0" fillId="2" borderId="3" xfId="0" applyFill="1" applyBorder="1"/>
    <xf numFmtId="0" fontId="0" fillId="0" borderId="3" xfId="0" applyFill="1" applyBorder="1"/>
    <xf numFmtId="0" fontId="11" fillId="3" borderId="7" xfId="2" applyFont="1" applyFill="1" applyBorder="1" applyAlignment="1">
      <alignment horizontal="center" vertical="center" wrapText="1"/>
    </xf>
    <xf numFmtId="0" fontId="11" fillId="3" borderId="8" xfId="2" applyFont="1" applyFill="1" applyBorder="1" applyAlignment="1">
      <alignment horizontal="center" vertical="center" wrapText="1"/>
    </xf>
    <xf numFmtId="0" fontId="10" fillId="0" borderId="0" xfId="2"/>
    <xf numFmtId="0" fontId="11" fillId="0" borderId="9" xfId="2" applyFont="1" applyFill="1" applyBorder="1" applyAlignment="1">
      <alignment horizontal="center" vertical="center" wrapText="1"/>
    </xf>
    <xf numFmtId="0" fontId="12" fillId="0" borderId="10" xfId="2" applyFont="1" applyFill="1" applyBorder="1" applyAlignment="1">
      <alignment vertical="center" wrapText="1"/>
    </xf>
    <xf numFmtId="0" fontId="11" fillId="0" borderId="10" xfId="2" applyFont="1" applyFill="1" applyBorder="1" applyAlignment="1">
      <alignment horizontal="center" vertical="center" wrapText="1"/>
    </xf>
    <xf numFmtId="0" fontId="13" fillId="0" borderId="10" xfId="2" applyFont="1" applyFill="1" applyBorder="1" applyAlignment="1">
      <alignment horizontal="center" vertical="center" wrapText="1"/>
    </xf>
    <xf numFmtId="0" fontId="12" fillId="0" borderId="10" xfId="2" applyFont="1" applyFill="1" applyBorder="1" applyAlignment="1">
      <alignment horizontal="left" vertical="center" wrapText="1"/>
    </xf>
    <xf numFmtId="0" fontId="12" fillId="0" borderId="11" xfId="2" applyFont="1" applyFill="1" applyBorder="1" applyAlignment="1">
      <alignment horizontal="left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vertical="center" wrapText="1"/>
    </xf>
    <xf numFmtId="0" fontId="11" fillId="0" borderId="3" xfId="2" applyFont="1" applyFill="1" applyBorder="1" applyAlignment="1">
      <alignment horizontal="center" vertical="center" wrapText="1"/>
    </xf>
    <xf numFmtId="0" fontId="13" fillId="0" borderId="3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left" vertical="center" wrapText="1"/>
    </xf>
    <xf numFmtId="0" fontId="12" fillId="0" borderId="13" xfId="2" applyFont="1" applyFill="1" applyBorder="1" applyAlignment="1">
      <alignment horizontal="left" vertical="center" wrapText="1"/>
    </xf>
    <xf numFmtId="0" fontId="11" fillId="0" borderId="14" xfId="2" applyFont="1" applyFill="1" applyBorder="1" applyAlignment="1">
      <alignment horizontal="center" vertical="center" wrapText="1"/>
    </xf>
    <xf numFmtId="0" fontId="12" fillId="0" borderId="15" xfId="2" applyFont="1" applyFill="1" applyBorder="1" applyAlignment="1">
      <alignment vertical="center" wrapText="1"/>
    </xf>
    <xf numFmtId="0" fontId="11" fillId="0" borderId="15" xfId="2" applyFont="1" applyFill="1" applyBorder="1" applyAlignment="1">
      <alignment horizontal="center" vertical="center" wrapText="1"/>
    </xf>
    <xf numFmtId="0" fontId="13" fillId="0" borderId="15" xfId="2" applyFont="1" applyFill="1" applyBorder="1" applyAlignment="1">
      <alignment horizontal="center" vertical="center" wrapText="1"/>
    </xf>
    <xf numFmtId="0" fontId="12" fillId="0" borderId="15" xfId="2" applyFont="1" applyFill="1" applyBorder="1" applyAlignment="1">
      <alignment horizontal="left" vertical="center" wrapText="1"/>
    </xf>
    <xf numFmtId="0" fontId="12" fillId="0" borderId="16" xfId="2" applyFont="1" applyFill="1" applyBorder="1" applyAlignment="1">
      <alignment horizontal="left" vertical="center" wrapText="1"/>
    </xf>
    <xf numFmtId="0" fontId="12" fillId="0" borderId="10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15" xfId="2" applyFont="1" applyFill="1" applyBorder="1" applyAlignment="1">
      <alignment horizontal="center" vertical="center" wrapText="1"/>
    </xf>
    <xf numFmtId="0" fontId="11" fillId="0" borderId="17" xfId="2" applyFont="1" applyFill="1" applyBorder="1" applyAlignment="1">
      <alignment horizontal="center" vertical="center" wrapText="1"/>
    </xf>
    <xf numFmtId="0" fontId="11" fillId="0" borderId="18" xfId="2" applyFont="1" applyFill="1" applyBorder="1" applyAlignment="1">
      <alignment horizontal="center" vertical="center" wrapText="1"/>
    </xf>
    <xf numFmtId="0" fontId="13" fillId="0" borderId="18" xfId="2" applyFont="1" applyFill="1" applyBorder="1" applyAlignment="1">
      <alignment horizontal="center" vertical="center" wrapText="1"/>
    </xf>
    <xf numFmtId="0" fontId="12" fillId="0" borderId="18" xfId="2" applyFont="1" applyFill="1" applyBorder="1" applyAlignment="1">
      <alignment horizontal="left" vertical="center" wrapText="1"/>
    </xf>
    <xf numFmtId="0" fontId="12" fillId="0" borderId="19" xfId="2" applyFont="1" applyFill="1" applyBorder="1" applyAlignment="1">
      <alignment horizontal="left" vertical="center" wrapText="1"/>
    </xf>
    <xf numFmtId="0" fontId="11" fillId="0" borderId="20" xfId="2" applyFont="1" applyFill="1" applyBorder="1" applyAlignment="1">
      <alignment horizontal="center" vertical="center" wrapText="1"/>
    </xf>
    <xf numFmtId="0" fontId="11" fillId="0" borderId="21" xfId="2" applyFont="1" applyFill="1" applyBorder="1" applyAlignment="1">
      <alignment horizontal="center" vertical="center" wrapText="1"/>
    </xf>
    <xf numFmtId="0" fontId="13" fillId="0" borderId="21" xfId="2" applyFont="1" applyFill="1" applyBorder="1" applyAlignment="1">
      <alignment horizontal="center" vertical="center" wrapText="1"/>
    </xf>
    <xf numFmtId="0" fontId="12" fillId="0" borderId="21" xfId="2" applyFont="1" applyFill="1" applyBorder="1" applyAlignment="1">
      <alignment horizontal="left" vertical="center" wrapText="1"/>
    </xf>
    <xf numFmtId="0" fontId="12" fillId="0" borderId="22" xfId="2" applyFont="1" applyFill="1" applyBorder="1" applyAlignment="1">
      <alignment horizontal="left" vertical="center" wrapText="1"/>
    </xf>
    <xf numFmtId="0" fontId="11" fillId="0" borderId="23" xfId="2" applyFont="1" applyFill="1" applyBorder="1" applyAlignment="1">
      <alignment horizontal="center" vertical="center" wrapText="1"/>
    </xf>
    <xf numFmtId="0" fontId="12" fillId="0" borderId="24" xfId="2" applyFont="1" applyFill="1" applyBorder="1" applyAlignment="1">
      <alignment horizontal="center" vertical="center" wrapText="1"/>
    </xf>
    <xf numFmtId="0" fontId="11" fillId="0" borderId="24" xfId="2" applyFont="1" applyFill="1" applyBorder="1" applyAlignment="1">
      <alignment horizontal="center" vertical="center" wrapText="1"/>
    </xf>
    <xf numFmtId="0" fontId="13" fillId="0" borderId="24" xfId="2" applyFont="1" applyFill="1" applyBorder="1" applyAlignment="1">
      <alignment horizontal="center" vertical="center" wrapText="1"/>
    </xf>
    <xf numFmtId="0" fontId="12" fillId="0" borderId="24" xfId="2" applyFont="1" applyFill="1" applyBorder="1" applyAlignment="1">
      <alignment horizontal="left" vertical="center" wrapText="1"/>
    </xf>
    <xf numFmtId="0" fontId="12" fillId="0" borderId="25" xfId="2" applyFont="1" applyFill="1" applyBorder="1" applyAlignment="1">
      <alignment horizontal="left" vertical="center" wrapText="1"/>
    </xf>
    <xf numFmtId="0" fontId="11" fillId="0" borderId="0" xfId="2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left" vertical="center" wrapText="1"/>
    </xf>
    <xf numFmtId="0" fontId="12" fillId="0" borderId="0" xfId="2" applyFont="1" applyFill="1" applyBorder="1" applyAlignment="1">
      <alignment horizontal="justify" vertical="center"/>
    </xf>
    <xf numFmtId="0" fontId="10" fillId="0" borderId="0" xfId="2" applyFill="1" applyBorder="1"/>
    <xf numFmtId="0" fontId="10" fillId="0" borderId="0" xfId="2" applyFont="1" applyFill="1" applyBorder="1"/>
    <xf numFmtId="0" fontId="12" fillId="0" borderId="21" xfId="2" applyFont="1" applyFill="1" applyBorder="1" applyAlignment="1">
      <alignment horizontal="center" vertical="center" wrapText="1"/>
    </xf>
    <xf numFmtId="0" fontId="12" fillId="0" borderId="18" xfId="2" applyFont="1" applyFill="1" applyBorder="1" applyAlignment="1">
      <alignment horizontal="center" vertical="center" wrapText="1"/>
    </xf>
    <xf numFmtId="0" fontId="15" fillId="0" borderId="0" xfId="2" applyFont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16" fillId="0" borderId="3" xfId="3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0" fillId="0" borderId="3" xfId="0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2" fillId="0" borderId="18" xfId="2" applyFont="1" applyFill="1" applyBorder="1" applyAlignment="1">
      <alignment horizontal="center" vertical="center" wrapText="1"/>
    </xf>
    <xf numFmtId="0" fontId="12" fillId="0" borderId="21" xfId="2" applyFont="1" applyFill="1" applyBorder="1" applyAlignment="1">
      <alignment horizontal="center" vertical="center" wrapText="1"/>
    </xf>
    <xf numFmtId="0" fontId="12" fillId="0" borderId="26" xfId="2" applyFont="1" applyFill="1" applyBorder="1" applyAlignment="1">
      <alignment horizontal="center" vertical="center" wrapText="1"/>
    </xf>
    <xf numFmtId="0" fontId="11" fillId="3" borderId="4" xfId="2" applyFont="1" applyFill="1" applyBorder="1" applyAlignment="1">
      <alignment horizontal="center" vertical="center" wrapText="1"/>
    </xf>
    <xf numFmtId="0" fontId="11" fillId="3" borderId="5" xfId="2" applyFont="1" applyFill="1" applyBorder="1" applyAlignment="1">
      <alignment horizontal="center" vertical="center" wrapText="1"/>
    </xf>
    <xf numFmtId="0" fontId="11" fillId="3" borderId="6" xfId="2" applyFont="1" applyFill="1" applyBorder="1" applyAlignment="1">
      <alignment horizontal="center" vertical="center" wrapText="1"/>
    </xf>
    <xf numFmtId="0" fontId="12" fillId="0" borderId="10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15" xfId="2" applyFont="1" applyFill="1" applyBorder="1" applyAlignment="1">
      <alignment horizontal="center" vertical="center" wrapText="1"/>
    </xf>
    <xf numFmtId="0" fontId="12" fillId="0" borderId="27" xfId="2" applyFont="1" applyFill="1" applyBorder="1" applyAlignment="1">
      <alignment horizontal="center" vertical="center" wrapText="1"/>
    </xf>
    <xf numFmtId="0" fontId="12" fillId="0" borderId="28" xfId="2" applyFont="1" applyFill="1" applyBorder="1" applyAlignment="1">
      <alignment horizontal="center" vertical="center" wrapText="1"/>
    </xf>
    <xf numFmtId="0" fontId="11" fillId="0" borderId="7" xfId="2" applyFont="1" applyFill="1" applyBorder="1" applyAlignment="1">
      <alignment horizontal="center" vertical="center" wrapText="1"/>
    </xf>
    <xf numFmtId="0" fontId="11" fillId="0" borderId="21" xfId="2" applyFont="1" applyFill="1" applyBorder="1" applyAlignment="1">
      <alignment horizontal="center" vertical="center" wrapText="1"/>
    </xf>
    <xf numFmtId="0" fontId="11" fillId="0" borderId="26" xfId="2" applyFont="1" applyFill="1" applyBorder="1" applyAlignment="1">
      <alignment horizontal="center" vertical="center" wrapText="1"/>
    </xf>
    <xf numFmtId="0" fontId="13" fillId="0" borderId="7" xfId="2" applyFont="1" applyFill="1" applyBorder="1" applyAlignment="1">
      <alignment horizontal="center" vertical="center" wrapText="1"/>
    </xf>
    <xf numFmtId="0" fontId="13" fillId="0" borderId="21" xfId="2" applyFont="1" applyFill="1" applyBorder="1" applyAlignment="1">
      <alignment horizontal="center" vertical="center" wrapText="1"/>
    </xf>
    <xf numFmtId="0" fontId="13" fillId="0" borderId="26" xfId="2" applyFont="1" applyFill="1" applyBorder="1" applyAlignment="1">
      <alignment horizontal="center" vertical="center" wrapText="1"/>
    </xf>
    <xf numFmtId="0" fontId="12" fillId="0" borderId="7" xfId="2" applyFont="1" applyFill="1" applyBorder="1" applyAlignment="1">
      <alignment horizontal="center" vertical="center" wrapText="1"/>
    </xf>
    <xf numFmtId="0" fontId="12" fillId="0" borderId="24" xfId="2" applyFont="1" applyFill="1" applyBorder="1" applyAlignment="1">
      <alignment horizontal="center" vertical="center" wrapText="1"/>
    </xf>
    <xf numFmtId="0" fontId="11" fillId="0" borderId="24" xfId="2" applyFont="1" applyFill="1" applyBorder="1" applyAlignment="1">
      <alignment horizontal="center" vertical="center" wrapText="1"/>
    </xf>
    <xf numFmtId="0" fontId="13" fillId="0" borderId="24" xfId="2" applyFont="1" applyFill="1" applyBorder="1" applyAlignment="1">
      <alignment horizontal="center" vertical="center" wrapText="1"/>
    </xf>
  </cellXfs>
  <cellStyles count="4">
    <cellStyle name="Lien hypertexte" xfId="3" builtinId="8"/>
    <cellStyle name="Normal" xfId="0" builtinId="0"/>
    <cellStyle name="Normal 2" xfId="2"/>
    <cellStyle name="Pourcentag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12700</xdr:rowOff>
    </xdr:from>
    <xdr:to>
      <xdr:col>10</xdr:col>
      <xdr:colOff>694265</xdr:colOff>
      <xdr:row>3</xdr:row>
      <xdr:rowOff>42331</xdr:rowOff>
    </xdr:to>
    <xdr:sp macro="" textlink="">
      <xdr:nvSpPr>
        <xdr:cNvPr id="2" name="Rectangle 1"/>
        <xdr:cNvSpPr/>
      </xdr:nvSpPr>
      <xdr:spPr>
        <a:xfrm>
          <a:off x="152400" y="203200"/>
          <a:ext cx="8796865" cy="41063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2000" b="1">
              <a:solidFill>
                <a:schemeClr val="bg1"/>
              </a:solidFill>
              <a:latin typeface="+mn-lt"/>
              <a:cs typeface="Calibri"/>
            </a:rPr>
            <a:t>OPE-EXP-104_Etiquetage- Dispatch</a:t>
          </a:r>
        </a:p>
      </xdr:txBody>
    </xdr:sp>
    <xdr:clientData/>
  </xdr:twoCellAnchor>
  <xdr:twoCellAnchor>
    <xdr:from>
      <xdr:col>0</xdr:col>
      <xdr:colOff>0</xdr:colOff>
      <xdr:row>25</xdr:row>
      <xdr:rowOff>131184</xdr:rowOff>
    </xdr:from>
    <xdr:to>
      <xdr:col>33</xdr:col>
      <xdr:colOff>758400</xdr:colOff>
      <xdr:row>26</xdr:row>
      <xdr:rowOff>16885</xdr:rowOff>
    </xdr:to>
    <xdr:cxnSp macro="">
      <xdr:nvCxnSpPr>
        <xdr:cNvPr id="3" name="Connecteur droit 2"/>
        <xdr:cNvCxnSpPr/>
      </xdr:nvCxnSpPr>
      <xdr:spPr>
        <a:xfrm flipV="1">
          <a:off x="0" y="4893684"/>
          <a:ext cx="27999900" cy="76201"/>
        </a:xfrm>
        <a:prstGeom prst="line">
          <a:avLst/>
        </a:prstGeom>
        <a:ln w="3810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169571</xdr:colOff>
      <xdr:row>44</xdr:row>
      <xdr:rowOff>8429</xdr:rowOff>
    </xdr:from>
    <xdr:to>
      <xdr:col>34</xdr:col>
      <xdr:colOff>98238</xdr:colOff>
      <xdr:row>44</xdr:row>
      <xdr:rowOff>80396</xdr:rowOff>
    </xdr:to>
    <xdr:cxnSp macro="">
      <xdr:nvCxnSpPr>
        <xdr:cNvPr id="4" name="Connecteur droit 3"/>
        <xdr:cNvCxnSpPr/>
      </xdr:nvCxnSpPr>
      <xdr:spPr>
        <a:xfrm flipV="1">
          <a:off x="169571" y="8390429"/>
          <a:ext cx="27995667" cy="71967"/>
        </a:xfrm>
        <a:prstGeom prst="line">
          <a:avLst/>
        </a:prstGeom>
        <a:ln w="1905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152635</xdr:colOff>
      <xdr:row>47</xdr:row>
      <xdr:rowOff>16898</xdr:rowOff>
    </xdr:from>
    <xdr:to>
      <xdr:col>34</xdr:col>
      <xdr:colOff>81302</xdr:colOff>
      <xdr:row>47</xdr:row>
      <xdr:rowOff>88865</xdr:rowOff>
    </xdr:to>
    <xdr:cxnSp macro="">
      <xdr:nvCxnSpPr>
        <xdr:cNvPr id="5" name="Connecteur droit 4"/>
        <xdr:cNvCxnSpPr/>
      </xdr:nvCxnSpPr>
      <xdr:spPr>
        <a:xfrm flipV="1">
          <a:off x="152635" y="8970398"/>
          <a:ext cx="27995667" cy="71967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173803</xdr:colOff>
      <xdr:row>44</xdr:row>
      <xdr:rowOff>84633</xdr:rowOff>
    </xdr:from>
    <xdr:to>
      <xdr:col>2</xdr:col>
      <xdr:colOff>165337</xdr:colOff>
      <xdr:row>47</xdr:row>
      <xdr:rowOff>76166</xdr:rowOff>
    </xdr:to>
    <xdr:sp macro="" textlink="">
      <xdr:nvSpPr>
        <xdr:cNvPr id="6" name="Rectangle 5"/>
        <xdr:cNvSpPr/>
      </xdr:nvSpPr>
      <xdr:spPr>
        <a:xfrm>
          <a:off x="173803" y="8466633"/>
          <a:ext cx="1642534" cy="56303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chemeClr val="tx1"/>
              </a:solidFill>
              <a:latin typeface="Calibri"/>
              <a:cs typeface="Calibri"/>
            </a:rPr>
            <a:t>Traçabilité</a:t>
          </a:r>
          <a:r>
            <a:rPr lang="fr-FR" sz="1200" b="1" baseline="0">
              <a:solidFill>
                <a:schemeClr val="tx1"/>
              </a:solidFill>
              <a:latin typeface="Calibri"/>
              <a:cs typeface="Calibri"/>
            </a:rPr>
            <a:t> COLIZEN</a:t>
          </a:r>
          <a:endParaRPr lang="fr-FR" sz="1200" b="1">
            <a:solidFill>
              <a:schemeClr val="tx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457200</xdr:colOff>
      <xdr:row>13</xdr:row>
      <xdr:rowOff>16919</xdr:rowOff>
    </xdr:from>
    <xdr:to>
      <xdr:col>1</xdr:col>
      <xdr:colOff>698500</xdr:colOff>
      <xdr:row>16</xdr:row>
      <xdr:rowOff>182018</xdr:rowOff>
    </xdr:to>
    <xdr:sp macro="" textlink="">
      <xdr:nvSpPr>
        <xdr:cNvPr id="7" name="Rectangle 6"/>
        <xdr:cNvSpPr/>
      </xdr:nvSpPr>
      <xdr:spPr>
        <a:xfrm>
          <a:off x="457200" y="2493419"/>
          <a:ext cx="1066800" cy="73659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rgbClr val="376092"/>
              </a:solidFill>
              <a:latin typeface="Calibri"/>
              <a:cs typeface="Calibri"/>
            </a:rPr>
            <a:t>Flux physique</a:t>
          </a:r>
        </a:p>
      </xdr:txBody>
    </xdr:sp>
    <xdr:clientData/>
  </xdr:twoCellAnchor>
  <xdr:twoCellAnchor>
    <xdr:from>
      <xdr:col>0</xdr:col>
      <xdr:colOff>457200</xdr:colOff>
      <xdr:row>33</xdr:row>
      <xdr:rowOff>8443</xdr:rowOff>
    </xdr:from>
    <xdr:to>
      <xdr:col>1</xdr:col>
      <xdr:colOff>698500</xdr:colOff>
      <xdr:row>36</xdr:row>
      <xdr:rowOff>169307</xdr:rowOff>
    </xdr:to>
    <xdr:sp macro="" textlink="">
      <xdr:nvSpPr>
        <xdr:cNvPr id="8" name="Rectangle 7"/>
        <xdr:cNvSpPr/>
      </xdr:nvSpPr>
      <xdr:spPr>
        <a:xfrm>
          <a:off x="457200" y="6294943"/>
          <a:ext cx="1066800" cy="732364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t>Flux IT</a:t>
          </a:r>
        </a:p>
      </xdr:txBody>
    </xdr:sp>
    <xdr:clientData/>
  </xdr:twoCellAnchor>
  <xdr:twoCellAnchor>
    <xdr:from>
      <xdr:col>29</xdr:col>
      <xdr:colOff>135473</xdr:colOff>
      <xdr:row>0</xdr:row>
      <xdr:rowOff>0</xdr:rowOff>
    </xdr:from>
    <xdr:to>
      <xdr:col>29</xdr:col>
      <xdr:colOff>135473</xdr:colOff>
      <xdr:row>52</xdr:row>
      <xdr:rowOff>0</xdr:rowOff>
    </xdr:to>
    <xdr:cxnSp macro="">
      <xdr:nvCxnSpPr>
        <xdr:cNvPr id="9" name="Connecteur droit 8"/>
        <xdr:cNvCxnSpPr/>
      </xdr:nvCxnSpPr>
      <xdr:spPr>
        <a:xfrm>
          <a:off x="24074973" y="0"/>
          <a:ext cx="0" cy="990600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220139</xdr:colOff>
      <xdr:row>0</xdr:row>
      <xdr:rowOff>0</xdr:rowOff>
    </xdr:from>
    <xdr:to>
      <xdr:col>29</xdr:col>
      <xdr:colOff>220139</xdr:colOff>
      <xdr:row>52</xdr:row>
      <xdr:rowOff>0</xdr:rowOff>
    </xdr:to>
    <xdr:cxnSp macro="">
      <xdr:nvCxnSpPr>
        <xdr:cNvPr id="10" name="Connecteur droit 9"/>
        <xdr:cNvCxnSpPr/>
      </xdr:nvCxnSpPr>
      <xdr:spPr>
        <a:xfrm>
          <a:off x="24159639" y="0"/>
          <a:ext cx="0" cy="990600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50808</xdr:colOff>
      <xdr:row>5</xdr:row>
      <xdr:rowOff>84666</xdr:rowOff>
    </xdr:from>
    <xdr:to>
      <xdr:col>7</xdr:col>
      <xdr:colOff>169342</xdr:colOff>
      <xdr:row>8</xdr:row>
      <xdr:rowOff>159596</xdr:rowOff>
    </xdr:to>
    <xdr:sp macro="" textlink="">
      <xdr:nvSpPr>
        <xdr:cNvPr id="11" name="Rectangle 10"/>
        <xdr:cNvSpPr/>
      </xdr:nvSpPr>
      <xdr:spPr>
        <a:xfrm>
          <a:off x="4178308" y="1037166"/>
          <a:ext cx="1769534" cy="646430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OPE-EXP-0200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Prélèvement colis sur agence</a:t>
          </a:r>
          <a:r>
            <a:rPr lang="fr-FR" sz="1000" b="1" baseline="0">
              <a:solidFill>
                <a:srgbClr val="1F497D"/>
              </a:solidFill>
              <a:effectLst/>
              <a:ea typeface="Calibri"/>
              <a:cs typeface="Times New Roman"/>
            </a:rPr>
            <a:t> </a:t>
          </a: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Chronopost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3</xdr:col>
      <xdr:colOff>440268</xdr:colOff>
      <xdr:row>11</xdr:row>
      <xdr:rowOff>50799</xdr:rowOff>
    </xdr:from>
    <xdr:to>
      <xdr:col>5</xdr:col>
      <xdr:colOff>558801</xdr:colOff>
      <xdr:row>14</xdr:row>
      <xdr:rowOff>125729</xdr:rowOff>
    </xdr:to>
    <xdr:sp macro="" textlink="">
      <xdr:nvSpPr>
        <xdr:cNvPr id="12" name="Rectangle 11"/>
        <xdr:cNvSpPr/>
      </xdr:nvSpPr>
      <xdr:spPr>
        <a:xfrm>
          <a:off x="2916768" y="2146299"/>
          <a:ext cx="1769533" cy="646430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OPE-EXP-0109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Entrée/Sortie de stock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6</xdr:col>
      <xdr:colOff>541859</xdr:colOff>
      <xdr:row>11</xdr:row>
      <xdr:rowOff>50800</xdr:rowOff>
    </xdr:from>
    <xdr:to>
      <xdr:col>8</xdr:col>
      <xdr:colOff>541866</xdr:colOff>
      <xdr:row>14</xdr:row>
      <xdr:rowOff>135467</xdr:rowOff>
    </xdr:to>
    <xdr:sp macro="" textlink="">
      <xdr:nvSpPr>
        <xdr:cNvPr id="13" name="Rectangle 12"/>
        <xdr:cNvSpPr/>
      </xdr:nvSpPr>
      <xdr:spPr>
        <a:xfrm>
          <a:off x="5494859" y="2146300"/>
          <a:ext cx="1651007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Regroupement des flux du</a:t>
          </a:r>
          <a:r>
            <a:rPr lang="fr-FR" baseline="0">
              <a:solidFill>
                <a:srgbClr val="376092"/>
              </a:solidFill>
            </a:rPr>
            <a:t> cycle en préparation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11</xdr:col>
      <xdr:colOff>694290</xdr:colOff>
      <xdr:row>11</xdr:row>
      <xdr:rowOff>84668</xdr:rowOff>
    </xdr:from>
    <xdr:to>
      <xdr:col>13</xdr:col>
      <xdr:colOff>389491</xdr:colOff>
      <xdr:row>14</xdr:row>
      <xdr:rowOff>169335</xdr:rowOff>
    </xdr:to>
    <xdr:sp macro="" textlink="">
      <xdr:nvSpPr>
        <xdr:cNvPr id="14" name="Rectangle 13"/>
        <xdr:cNvSpPr/>
      </xdr:nvSpPr>
      <xdr:spPr>
        <a:xfrm>
          <a:off x="9774790" y="2180168"/>
          <a:ext cx="1346201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Etiquetage des  colis P1 - P2</a:t>
          </a:r>
        </a:p>
      </xdr:txBody>
    </xdr:sp>
    <xdr:clientData/>
  </xdr:twoCellAnchor>
  <xdr:twoCellAnchor>
    <xdr:from>
      <xdr:col>14</xdr:col>
      <xdr:colOff>220150</xdr:colOff>
      <xdr:row>11</xdr:row>
      <xdr:rowOff>84666</xdr:rowOff>
    </xdr:from>
    <xdr:to>
      <xdr:col>15</xdr:col>
      <xdr:colOff>745084</xdr:colOff>
      <xdr:row>14</xdr:row>
      <xdr:rowOff>169333</xdr:rowOff>
    </xdr:to>
    <xdr:sp macro="" textlink="">
      <xdr:nvSpPr>
        <xdr:cNvPr id="15" name="Rectangle 14"/>
        <xdr:cNvSpPr/>
      </xdr:nvSpPr>
      <xdr:spPr>
        <a:xfrm>
          <a:off x="11777150" y="2180166"/>
          <a:ext cx="1350434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Tri par N° tournée</a:t>
          </a:r>
        </a:p>
      </xdr:txBody>
    </xdr:sp>
    <xdr:clientData/>
  </xdr:twoCellAnchor>
  <xdr:twoCellAnchor>
    <xdr:from>
      <xdr:col>16</xdr:col>
      <xdr:colOff>677341</xdr:colOff>
      <xdr:row>10</xdr:row>
      <xdr:rowOff>101599</xdr:rowOff>
    </xdr:from>
    <xdr:to>
      <xdr:col>18</xdr:col>
      <xdr:colOff>699353</xdr:colOff>
      <xdr:row>15</xdr:row>
      <xdr:rowOff>132926</xdr:rowOff>
    </xdr:to>
    <xdr:sp macro="" textlink="">
      <xdr:nvSpPr>
        <xdr:cNvPr id="16" name="Losange 15"/>
        <xdr:cNvSpPr/>
      </xdr:nvSpPr>
      <xdr:spPr>
        <a:xfrm>
          <a:off x="13885341" y="2006599"/>
          <a:ext cx="1673012" cy="983827"/>
        </a:xfrm>
        <a:prstGeom prst="diamond">
          <a:avLst/>
        </a:prstGeom>
        <a:noFill/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 sz="1200">
              <a:solidFill>
                <a:schemeClr val="accent1">
                  <a:lumMod val="75000"/>
                </a:schemeClr>
              </a:solidFill>
            </a:rPr>
            <a:t>Contrôle N° tournée : correct ?</a:t>
          </a:r>
        </a:p>
      </xdr:txBody>
    </xdr:sp>
    <xdr:clientData/>
  </xdr:twoCellAnchor>
  <xdr:twoCellAnchor>
    <xdr:from>
      <xdr:col>17</xdr:col>
      <xdr:colOff>732374</xdr:colOff>
      <xdr:row>15</xdr:row>
      <xdr:rowOff>156632</xdr:rowOff>
    </xdr:from>
    <xdr:to>
      <xdr:col>18</xdr:col>
      <xdr:colOff>402174</xdr:colOff>
      <xdr:row>17</xdr:row>
      <xdr:rowOff>122766</xdr:rowOff>
    </xdr:to>
    <xdr:sp macro="" textlink="">
      <xdr:nvSpPr>
        <xdr:cNvPr id="17" name="ZoneTexte 16"/>
        <xdr:cNvSpPr txBox="1"/>
      </xdr:nvSpPr>
      <xdr:spPr>
        <a:xfrm>
          <a:off x="14765874" y="3014132"/>
          <a:ext cx="495300" cy="3471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Oui</a:t>
          </a:r>
        </a:p>
      </xdr:txBody>
    </xdr:sp>
    <xdr:clientData/>
  </xdr:twoCellAnchor>
  <xdr:twoCellAnchor>
    <xdr:from>
      <xdr:col>18</xdr:col>
      <xdr:colOff>706974</xdr:colOff>
      <xdr:row>11</xdr:row>
      <xdr:rowOff>97366</xdr:rowOff>
    </xdr:from>
    <xdr:to>
      <xdr:col>19</xdr:col>
      <xdr:colOff>376775</xdr:colOff>
      <xdr:row>13</xdr:row>
      <xdr:rowOff>59265</xdr:rowOff>
    </xdr:to>
    <xdr:sp macro="" textlink="">
      <xdr:nvSpPr>
        <xdr:cNvPr id="18" name="ZoneTexte 17"/>
        <xdr:cNvSpPr txBox="1"/>
      </xdr:nvSpPr>
      <xdr:spPr>
        <a:xfrm>
          <a:off x="15565974" y="2192866"/>
          <a:ext cx="495301" cy="3428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Non</a:t>
          </a:r>
        </a:p>
      </xdr:txBody>
    </xdr:sp>
    <xdr:clientData/>
  </xdr:twoCellAnchor>
  <xdr:twoCellAnchor>
    <xdr:from>
      <xdr:col>20</xdr:col>
      <xdr:colOff>355622</xdr:colOff>
      <xdr:row>8</xdr:row>
      <xdr:rowOff>152410</xdr:rowOff>
    </xdr:from>
    <xdr:to>
      <xdr:col>22</xdr:col>
      <xdr:colOff>474156</xdr:colOff>
      <xdr:row>12</xdr:row>
      <xdr:rowOff>41073</xdr:rowOff>
    </xdr:to>
    <xdr:sp macro="" textlink="">
      <xdr:nvSpPr>
        <xdr:cNvPr id="19" name="Rectangle 18"/>
        <xdr:cNvSpPr/>
      </xdr:nvSpPr>
      <xdr:spPr>
        <a:xfrm>
          <a:off x="16865622" y="1676410"/>
          <a:ext cx="1769534" cy="650663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OPE-EXP-0109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Entrée/Sortie de stock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20</xdr:col>
      <xdr:colOff>558823</xdr:colOff>
      <xdr:row>15</xdr:row>
      <xdr:rowOff>152400</xdr:rowOff>
    </xdr:from>
    <xdr:to>
      <xdr:col>22</xdr:col>
      <xdr:colOff>254024</xdr:colOff>
      <xdr:row>19</xdr:row>
      <xdr:rowOff>50800</xdr:rowOff>
    </xdr:to>
    <xdr:sp macro="" textlink="">
      <xdr:nvSpPr>
        <xdr:cNvPr id="20" name="Rectangle 19"/>
        <xdr:cNvSpPr/>
      </xdr:nvSpPr>
      <xdr:spPr>
        <a:xfrm>
          <a:off x="17068823" y="3009900"/>
          <a:ext cx="1346201" cy="660400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Gestion </a:t>
          </a:r>
          <a:r>
            <a:rPr lang="fr-FR" baseline="0">
              <a:solidFill>
                <a:srgbClr val="376092"/>
              </a:solidFill>
            </a:rPr>
            <a:t>des colis "manuels" (1)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18</xdr:col>
      <xdr:colOff>699353</xdr:colOff>
      <xdr:row>13</xdr:row>
      <xdr:rowOff>24129</xdr:rowOff>
    </xdr:from>
    <xdr:to>
      <xdr:col>20</xdr:col>
      <xdr:colOff>558823</xdr:colOff>
      <xdr:row>17</xdr:row>
      <xdr:rowOff>101601</xdr:rowOff>
    </xdr:to>
    <xdr:cxnSp macro="">
      <xdr:nvCxnSpPr>
        <xdr:cNvPr id="21" name="Connecteur en angle 20"/>
        <xdr:cNvCxnSpPr>
          <a:stCxn id="16" idx="3"/>
          <a:endCxn id="20" idx="1"/>
        </xdr:cNvCxnSpPr>
      </xdr:nvCxnSpPr>
      <xdr:spPr>
        <a:xfrm>
          <a:off x="15558353" y="2500629"/>
          <a:ext cx="1510470" cy="839472"/>
        </a:xfrm>
        <a:prstGeom prst="bentConnector3">
          <a:avLst>
            <a:gd name="adj1" fmla="val 4331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699353</xdr:colOff>
      <xdr:row>10</xdr:row>
      <xdr:rowOff>96741</xdr:rowOff>
    </xdr:from>
    <xdr:to>
      <xdr:col>20</xdr:col>
      <xdr:colOff>355622</xdr:colOff>
      <xdr:row>13</xdr:row>
      <xdr:rowOff>24129</xdr:rowOff>
    </xdr:to>
    <xdr:cxnSp macro="">
      <xdr:nvCxnSpPr>
        <xdr:cNvPr id="22" name="Connecteur en angle 21"/>
        <xdr:cNvCxnSpPr>
          <a:stCxn id="16" idx="3"/>
          <a:endCxn id="19" idx="1"/>
        </xdr:cNvCxnSpPr>
      </xdr:nvCxnSpPr>
      <xdr:spPr>
        <a:xfrm flipV="1">
          <a:off x="15558353" y="2001741"/>
          <a:ext cx="1307269" cy="498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118549</xdr:colOff>
      <xdr:row>20</xdr:row>
      <xdr:rowOff>152400</xdr:rowOff>
    </xdr:from>
    <xdr:to>
      <xdr:col>23</xdr:col>
      <xdr:colOff>643482</xdr:colOff>
      <xdr:row>24</xdr:row>
      <xdr:rowOff>50800</xdr:rowOff>
    </xdr:to>
    <xdr:sp macro="" textlink="">
      <xdr:nvSpPr>
        <xdr:cNvPr id="23" name="Rectangle 22"/>
        <xdr:cNvSpPr/>
      </xdr:nvSpPr>
      <xdr:spPr>
        <a:xfrm>
          <a:off x="18279549" y="3962400"/>
          <a:ext cx="1350433" cy="660400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Contrôle à quai des colis triés avec le PDA</a:t>
          </a:r>
        </a:p>
      </xdr:txBody>
    </xdr:sp>
    <xdr:clientData/>
  </xdr:twoCellAnchor>
  <xdr:twoCellAnchor>
    <xdr:from>
      <xdr:col>24</xdr:col>
      <xdr:colOff>338671</xdr:colOff>
      <xdr:row>20</xdr:row>
      <xdr:rowOff>152397</xdr:rowOff>
    </xdr:from>
    <xdr:to>
      <xdr:col>26</xdr:col>
      <xdr:colOff>457204</xdr:colOff>
      <xdr:row>24</xdr:row>
      <xdr:rowOff>41060</xdr:rowOff>
    </xdr:to>
    <xdr:sp macro="" textlink="">
      <xdr:nvSpPr>
        <xdr:cNvPr id="24" name="Rectangle 23"/>
        <xdr:cNvSpPr/>
      </xdr:nvSpPr>
      <xdr:spPr>
        <a:xfrm>
          <a:off x="20150671" y="3962397"/>
          <a:ext cx="1769533" cy="650663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OPE-EXP-0105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Gestion des départs de tournées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762000</xdr:colOff>
      <xdr:row>12</xdr:row>
      <xdr:rowOff>181398</xdr:rowOff>
    </xdr:from>
    <xdr:to>
      <xdr:col>3</xdr:col>
      <xdr:colOff>440268</xdr:colOff>
      <xdr:row>28</xdr:row>
      <xdr:rowOff>50818</xdr:rowOff>
    </xdr:to>
    <xdr:cxnSp macro="">
      <xdr:nvCxnSpPr>
        <xdr:cNvPr id="25" name="Connecteur en angle 24"/>
        <xdr:cNvCxnSpPr>
          <a:stCxn id="30" idx="0"/>
          <a:endCxn id="12" idx="1"/>
        </xdr:cNvCxnSpPr>
      </xdr:nvCxnSpPr>
      <xdr:spPr>
        <a:xfrm rot="5400000" flipH="1" flipV="1">
          <a:off x="1206174" y="3674224"/>
          <a:ext cx="2917420" cy="50376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110075</xdr:colOff>
      <xdr:row>8</xdr:row>
      <xdr:rowOff>159596</xdr:rowOff>
    </xdr:from>
    <xdr:to>
      <xdr:col>6</xdr:col>
      <xdr:colOff>118533</xdr:colOff>
      <xdr:row>12</xdr:row>
      <xdr:rowOff>169333</xdr:rowOff>
    </xdr:to>
    <xdr:cxnSp macro="">
      <xdr:nvCxnSpPr>
        <xdr:cNvPr id="26" name="Connecteur droit avec flèche 25"/>
        <xdr:cNvCxnSpPr>
          <a:stCxn id="11" idx="2"/>
        </xdr:cNvCxnSpPr>
      </xdr:nvCxnSpPr>
      <xdr:spPr>
        <a:xfrm>
          <a:off x="5063075" y="1683596"/>
          <a:ext cx="8458" cy="7717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529383</xdr:colOff>
      <xdr:row>7</xdr:row>
      <xdr:rowOff>41925</xdr:rowOff>
    </xdr:from>
    <xdr:to>
      <xdr:col>12</xdr:col>
      <xdr:colOff>541891</xdr:colOff>
      <xdr:row>11</xdr:row>
      <xdr:rowOff>84668</xdr:rowOff>
    </xdr:to>
    <xdr:cxnSp macro="">
      <xdr:nvCxnSpPr>
        <xdr:cNvPr id="27" name="Connecteur droit avec flèche 26"/>
        <xdr:cNvCxnSpPr>
          <a:stCxn id="34" idx="2"/>
          <a:endCxn id="14" idx="0"/>
        </xdr:cNvCxnSpPr>
      </xdr:nvCxnSpPr>
      <xdr:spPr>
        <a:xfrm>
          <a:off x="10435383" y="1375425"/>
          <a:ext cx="12508" cy="8047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389491</xdr:colOff>
      <xdr:row>13</xdr:row>
      <xdr:rowOff>33866</xdr:rowOff>
    </xdr:from>
    <xdr:to>
      <xdr:col>14</xdr:col>
      <xdr:colOff>220150</xdr:colOff>
      <xdr:row>13</xdr:row>
      <xdr:rowOff>33868</xdr:rowOff>
    </xdr:to>
    <xdr:cxnSp macro="">
      <xdr:nvCxnSpPr>
        <xdr:cNvPr id="28" name="Connecteur droit avec flèche 27"/>
        <xdr:cNvCxnSpPr>
          <a:stCxn id="14" idx="3"/>
          <a:endCxn id="15" idx="1"/>
        </xdr:cNvCxnSpPr>
      </xdr:nvCxnSpPr>
      <xdr:spPr>
        <a:xfrm flipV="1">
          <a:off x="11120991" y="2510366"/>
          <a:ext cx="656159" cy="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745084</xdr:colOff>
      <xdr:row>13</xdr:row>
      <xdr:rowOff>24129</xdr:rowOff>
    </xdr:from>
    <xdr:to>
      <xdr:col>16</xdr:col>
      <xdr:colOff>677341</xdr:colOff>
      <xdr:row>13</xdr:row>
      <xdr:rowOff>33866</xdr:rowOff>
    </xdr:to>
    <xdr:cxnSp macro="">
      <xdr:nvCxnSpPr>
        <xdr:cNvPr id="29" name="Connecteur droit avec flèche 28"/>
        <xdr:cNvCxnSpPr>
          <a:stCxn id="15" idx="3"/>
          <a:endCxn id="16" idx="1"/>
        </xdr:cNvCxnSpPr>
      </xdr:nvCxnSpPr>
      <xdr:spPr>
        <a:xfrm flipV="1">
          <a:off x="13127584" y="2500629"/>
          <a:ext cx="757757" cy="97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28</xdr:row>
      <xdr:rowOff>50817</xdr:rowOff>
    </xdr:from>
    <xdr:to>
      <xdr:col>3</xdr:col>
      <xdr:colOff>440266</xdr:colOff>
      <xdr:row>31</xdr:row>
      <xdr:rowOff>135484</xdr:rowOff>
    </xdr:to>
    <xdr:sp macro="" textlink="">
      <xdr:nvSpPr>
        <xdr:cNvPr id="30" name="Rectangle 29"/>
        <xdr:cNvSpPr/>
      </xdr:nvSpPr>
      <xdr:spPr>
        <a:xfrm>
          <a:off x="1905000" y="5384817"/>
          <a:ext cx="1011766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Extraction de la liste des P2</a:t>
          </a:r>
        </a:p>
      </xdr:txBody>
    </xdr:sp>
    <xdr:clientData/>
  </xdr:twoCellAnchor>
  <xdr:twoCellAnchor>
    <xdr:from>
      <xdr:col>5</xdr:col>
      <xdr:colOff>558801</xdr:colOff>
      <xdr:row>12</xdr:row>
      <xdr:rowOff>181397</xdr:rowOff>
    </xdr:from>
    <xdr:to>
      <xdr:col>6</xdr:col>
      <xdr:colOff>541859</xdr:colOff>
      <xdr:row>13</xdr:row>
      <xdr:rowOff>0</xdr:rowOff>
    </xdr:to>
    <xdr:cxnSp macro="">
      <xdr:nvCxnSpPr>
        <xdr:cNvPr id="31" name="Connecteur droit avec flèche 30"/>
        <xdr:cNvCxnSpPr>
          <a:stCxn id="12" idx="3"/>
          <a:endCxn id="13" idx="1"/>
        </xdr:cNvCxnSpPr>
      </xdr:nvCxnSpPr>
      <xdr:spPr>
        <a:xfrm>
          <a:off x="4686301" y="2467397"/>
          <a:ext cx="808558" cy="91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135468</xdr:colOff>
      <xdr:row>6</xdr:row>
      <xdr:rowOff>67733</xdr:rowOff>
    </xdr:from>
    <xdr:to>
      <xdr:col>12</xdr:col>
      <xdr:colOff>516684</xdr:colOff>
      <xdr:row>34</xdr:row>
      <xdr:rowOff>101597</xdr:rowOff>
    </xdr:to>
    <xdr:cxnSp macro="">
      <xdr:nvCxnSpPr>
        <xdr:cNvPr id="32" name="Connecteur en angle 31"/>
        <xdr:cNvCxnSpPr>
          <a:stCxn id="50" idx="3"/>
          <a:endCxn id="33" idx="0"/>
        </xdr:cNvCxnSpPr>
      </xdr:nvCxnSpPr>
      <xdr:spPr>
        <a:xfrm flipV="1">
          <a:off x="8390468" y="1210733"/>
          <a:ext cx="2032216" cy="5367864"/>
        </a:xfrm>
        <a:prstGeom prst="bentConnector4">
          <a:avLst>
            <a:gd name="adj1" fmla="val 38481"/>
            <a:gd name="adj2" fmla="val 10435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46568</xdr:colOff>
      <xdr:row>6</xdr:row>
      <xdr:rowOff>67733</xdr:rowOff>
    </xdr:from>
    <xdr:to>
      <xdr:col>13</xdr:col>
      <xdr:colOff>157067</xdr:colOff>
      <xdr:row>6</xdr:row>
      <xdr:rowOff>103733</xdr:rowOff>
    </xdr:to>
    <xdr:sp macro="" textlink="">
      <xdr:nvSpPr>
        <xdr:cNvPr id="33" name="Rectangle 32"/>
        <xdr:cNvSpPr/>
      </xdr:nvSpPr>
      <xdr:spPr>
        <a:xfrm>
          <a:off x="9952568" y="1210733"/>
          <a:ext cx="935999" cy="36000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endParaRPr lang="fr-FR" sz="1200" b="1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59267</xdr:colOff>
      <xdr:row>7</xdr:row>
      <xdr:rowOff>3385</xdr:rowOff>
    </xdr:from>
    <xdr:to>
      <xdr:col>13</xdr:col>
      <xdr:colOff>169766</xdr:colOff>
      <xdr:row>7</xdr:row>
      <xdr:rowOff>41925</xdr:rowOff>
    </xdr:to>
    <xdr:sp macro="" textlink="">
      <xdr:nvSpPr>
        <xdr:cNvPr id="34" name="Rectangle 33"/>
        <xdr:cNvSpPr/>
      </xdr:nvSpPr>
      <xdr:spPr>
        <a:xfrm>
          <a:off x="9965267" y="1336885"/>
          <a:ext cx="935999" cy="38540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endParaRPr lang="fr-FR" sz="1200" b="1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8</xdr:col>
      <xdr:colOff>541866</xdr:colOff>
      <xdr:row>6</xdr:row>
      <xdr:rowOff>67733</xdr:rowOff>
    </xdr:from>
    <xdr:to>
      <xdr:col>12</xdr:col>
      <xdr:colOff>516684</xdr:colOff>
      <xdr:row>13</xdr:row>
      <xdr:rowOff>0</xdr:rowOff>
    </xdr:to>
    <xdr:cxnSp macro="">
      <xdr:nvCxnSpPr>
        <xdr:cNvPr id="35" name="Connecteur en angle 34"/>
        <xdr:cNvCxnSpPr>
          <a:stCxn id="13" idx="3"/>
          <a:endCxn id="33" idx="0"/>
        </xdr:cNvCxnSpPr>
      </xdr:nvCxnSpPr>
      <xdr:spPr>
        <a:xfrm flipV="1">
          <a:off x="7145866" y="1210733"/>
          <a:ext cx="3276818" cy="1265767"/>
        </a:xfrm>
        <a:prstGeom prst="bentConnector4">
          <a:avLst>
            <a:gd name="adj1" fmla="val 42864"/>
            <a:gd name="adj2" fmla="val 11849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688348</xdr:colOff>
      <xdr:row>15</xdr:row>
      <xdr:rowOff>132925</xdr:rowOff>
    </xdr:from>
    <xdr:to>
      <xdr:col>22</xdr:col>
      <xdr:colOff>118550</xdr:colOff>
      <xdr:row>22</xdr:row>
      <xdr:rowOff>101599</xdr:rowOff>
    </xdr:to>
    <xdr:cxnSp macro="">
      <xdr:nvCxnSpPr>
        <xdr:cNvPr id="36" name="Connecteur en angle 35"/>
        <xdr:cNvCxnSpPr>
          <a:stCxn id="16" idx="2"/>
          <a:endCxn id="23" idx="1"/>
        </xdr:cNvCxnSpPr>
      </xdr:nvCxnSpPr>
      <xdr:spPr>
        <a:xfrm rot="16200000" flipH="1">
          <a:off x="15849612" y="1862661"/>
          <a:ext cx="1302174" cy="355770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643482</xdr:colOff>
      <xdr:row>22</xdr:row>
      <xdr:rowOff>96728</xdr:rowOff>
    </xdr:from>
    <xdr:to>
      <xdr:col>24</xdr:col>
      <xdr:colOff>338671</xdr:colOff>
      <xdr:row>22</xdr:row>
      <xdr:rowOff>101600</xdr:rowOff>
    </xdr:to>
    <xdr:cxnSp macro="">
      <xdr:nvCxnSpPr>
        <xdr:cNvPr id="37" name="Connecteur droit avec flèche 36"/>
        <xdr:cNvCxnSpPr>
          <a:stCxn id="23" idx="3"/>
          <a:endCxn id="24" idx="1"/>
        </xdr:cNvCxnSpPr>
      </xdr:nvCxnSpPr>
      <xdr:spPr>
        <a:xfrm flipV="1">
          <a:off x="19629982" y="4287728"/>
          <a:ext cx="520689" cy="4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406424</xdr:colOff>
      <xdr:row>19</xdr:row>
      <xdr:rowOff>50800</xdr:rowOff>
    </xdr:from>
    <xdr:to>
      <xdr:col>22</xdr:col>
      <xdr:colOff>118549</xdr:colOff>
      <xdr:row>22</xdr:row>
      <xdr:rowOff>101600</xdr:rowOff>
    </xdr:to>
    <xdr:cxnSp macro="">
      <xdr:nvCxnSpPr>
        <xdr:cNvPr id="38" name="Connecteur en angle 37"/>
        <xdr:cNvCxnSpPr>
          <a:stCxn id="20" idx="2"/>
          <a:endCxn id="23" idx="1"/>
        </xdr:cNvCxnSpPr>
      </xdr:nvCxnSpPr>
      <xdr:spPr>
        <a:xfrm rot="16200000" flipH="1">
          <a:off x="17699587" y="3712637"/>
          <a:ext cx="622300" cy="5376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596900</xdr:colOff>
      <xdr:row>29</xdr:row>
      <xdr:rowOff>67751</xdr:rowOff>
    </xdr:from>
    <xdr:to>
      <xdr:col>2</xdr:col>
      <xdr:colOff>254000</xdr:colOff>
      <xdr:row>30</xdr:row>
      <xdr:rowOff>100025</xdr:rowOff>
    </xdr:to>
    <xdr:grpSp>
      <xdr:nvGrpSpPr>
        <xdr:cNvPr id="39" name="Grouper 38"/>
        <xdr:cNvGrpSpPr/>
      </xdr:nvGrpSpPr>
      <xdr:grpSpPr>
        <a:xfrm>
          <a:off x="1422400" y="5960551"/>
          <a:ext cx="482600" cy="235474"/>
          <a:chOff x="1426633" y="5469484"/>
          <a:chExt cx="486834" cy="218541"/>
        </a:xfrm>
      </xdr:grpSpPr>
      <xdr:cxnSp macro="">
        <xdr:nvCxnSpPr>
          <xdr:cNvPr id="40" name="Connecteur droit avec flèche 39"/>
          <xdr:cNvCxnSpPr>
            <a:stCxn id="42" idx="6"/>
            <a:endCxn id="30" idx="1"/>
          </xdr:cNvCxnSpPr>
        </xdr:nvCxnSpPr>
        <xdr:spPr>
          <a:xfrm>
            <a:off x="1642633" y="5578755"/>
            <a:ext cx="270834" cy="926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41" name="Grouper 40"/>
          <xdr:cNvGrpSpPr/>
        </xdr:nvGrpSpPr>
        <xdr:grpSpPr>
          <a:xfrm>
            <a:off x="1426633" y="5469484"/>
            <a:ext cx="216000" cy="218541"/>
            <a:chOff x="1955800" y="2057400"/>
            <a:chExt cx="190500" cy="190500"/>
          </a:xfrm>
        </xdr:grpSpPr>
        <xdr:sp macro="" textlink="">
          <xdr:nvSpPr>
            <xdr:cNvPr id="42" name="Ellipse 41"/>
            <xdr:cNvSpPr/>
          </xdr:nvSpPr>
          <xdr:spPr>
            <a:xfrm>
              <a:off x="1955800" y="2057400"/>
              <a:ext cx="190500" cy="190500"/>
            </a:xfrm>
            <a:prstGeom prst="ellipse">
              <a:avLst/>
            </a:prstGeom>
            <a:noFill/>
            <a:ln>
              <a:solidFill>
                <a:schemeClr val="accent1">
                  <a:lumMod val="75000"/>
                </a:schemeClr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3" name="Ellipse 42"/>
            <xdr:cNvSpPr/>
          </xdr:nvSpPr>
          <xdr:spPr>
            <a:xfrm>
              <a:off x="2012950" y="2114550"/>
              <a:ext cx="72000" cy="72000"/>
            </a:xfrm>
            <a:prstGeom prst="ellipse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</xdr:grpSp>
    <xdr:clientData/>
  </xdr:twoCellAnchor>
  <xdr:twoCellAnchor>
    <xdr:from>
      <xdr:col>22</xdr:col>
      <xdr:colOff>220134</xdr:colOff>
      <xdr:row>44</xdr:row>
      <xdr:rowOff>118534</xdr:rowOff>
    </xdr:from>
    <xdr:to>
      <xdr:col>23</xdr:col>
      <xdr:colOff>609599</xdr:colOff>
      <xdr:row>46</xdr:row>
      <xdr:rowOff>101600</xdr:rowOff>
    </xdr:to>
    <xdr:sp macro="" textlink="">
      <xdr:nvSpPr>
        <xdr:cNvPr id="44" name="Rectangle 43"/>
        <xdr:cNvSpPr/>
      </xdr:nvSpPr>
      <xdr:spPr>
        <a:xfrm>
          <a:off x="18381134" y="8500534"/>
          <a:ext cx="1214965" cy="364066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CTRL *</a:t>
          </a:r>
        </a:p>
      </xdr:txBody>
    </xdr:sp>
    <xdr:clientData/>
  </xdr:twoCellAnchor>
  <xdr:twoCellAnchor>
    <xdr:from>
      <xdr:col>22</xdr:col>
      <xdr:colOff>795883</xdr:colOff>
      <xdr:row>24</xdr:row>
      <xdr:rowOff>50800</xdr:rowOff>
    </xdr:from>
    <xdr:to>
      <xdr:col>23</xdr:col>
      <xdr:colOff>0</xdr:colOff>
      <xdr:row>44</xdr:row>
      <xdr:rowOff>118534</xdr:rowOff>
    </xdr:to>
    <xdr:cxnSp macro="">
      <xdr:nvCxnSpPr>
        <xdr:cNvPr id="45" name="Connecteur droit avec flèche 44"/>
        <xdr:cNvCxnSpPr>
          <a:stCxn id="23" idx="2"/>
          <a:endCxn id="44" idx="0"/>
        </xdr:cNvCxnSpPr>
      </xdr:nvCxnSpPr>
      <xdr:spPr>
        <a:xfrm>
          <a:off x="18956883" y="4622800"/>
          <a:ext cx="29617" cy="3877734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135472</xdr:colOff>
      <xdr:row>14</xdr:row>
      <xdr:rowOff>169335</xdr:rowOff>
    </xdr:from>
    <xdr:to>
      <xdr:col>12</xdr:col>
      <xdr:colOff>541891</xdr:colOff>
      <xdr:row>45</xdr:row>
      <xdr:rowOff>33867</xdr:rowOff>
    </xdr:to>
    <xdr:cxnSp macro="">
      <xdr:nvCxnSpPr>
        <xdr:cNvPr id="46" name="Connecteur droit avec flèche 45"/>
        <xdr:cNvCxnSpPr>
          <a:stCxn id="14" idx="2"/>
          <a:endCxn id="47" idx="0"/>
        </xdr:cNvCxnSpPr>
      </xdr:nvCxnSpPr>
      <xdr:spPr>
        <a:xfrm flipH="1">
          <a:off x="10041472" y="2836335"/>
          <a:ext cx="406419" cy="5770032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355605</xdr:colOff>
      <xdr:row>45</xdr:row>
      <xdr:rowOff>33867</xdr:rowOff>
    </xdr:from>
    <xdr:to>
      <xdr:col>12</xdr:col>
      <xdr:colOff>745071</xdr:colOff>
      <xdr:row>47</xdr:row>
      <xdr:rowOff>16934</xdr:rowOff>
    </xdr:to>
    <xdr:sp macro="" textlink="">
      <xdr:nvSpPr>
        <xdr:cNvPr id="47" name="Rectangle 46"/>
        <xdr:cNvSpPr/>
      </xdr:nvSpPr>
      <xdr:spPr>
        <a:xfrm>
          <a:off x="9436105" y="8606367"/>
          <a:ext cx="1214966" cy="364067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COEC</a:t>
          </a:r>
        </a:p>
      </xdr:txBody>
    </xdr:sp>
    <xdr:clientData/>
  </xdr:twoCellAnchor>
  <xdr:twoCellAnchor>
    <xdr:from>
      <xdr:col>12</xdr:col>
      <xdr:colOff>660401</xdr:colOff>
      <xdr:row>45</xdr:row>
      <xdr:rowOff>50800</xdr:rowOff>
    </xdr:from>
    <xdr:to>
      <xdr:col>14</xdr:col>
      <xdr:colOff>220133</xdr:colOff>
      <xdr:row>47</xdr:row>
      <xdr:rowOff>33867</xdr:rowOff>
    </xdr:to>
    <xdr:sp macro="" textlink="">
      <xdr:nvSpPr>
        <xdr:cNvPr id="48" name="Rectangle 47"/>
        <xdr:cNvSpPr/>
      </xdr:nvSpPr>
      <xdr:spPr>
        <a:xfrm>
          <a:off x="10566401" y="8623300"/>
          <a:ext cx="1210732" cy="364067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EDIR</a:t>
          </a:r>
        </a:p>
      </xdr:txBody>
    </xdr:sp>
    <xdr:clientData/>
  </xdr:twoCellAnchor>
  <xdr:twoCellAnchor>
    <xdr:from>
      <xdr:col>12</xdr:col>
      <xdr:colOff>541891</xdr:colOff>
      <xdr:row>14</xdr:row>
      <xdr:rowOff>169335</xdr:rowOff>
    </xdr:from>
    <xdr:to>
      <xdr:col>13</xdr:col>
      <xdr:colOff>440268</xdr:colOff>
      <xdr:row>45</xdr:row>
      <xdr:rowOff>50800</xdr:rowOff>
    </xdr:to>
    <xdr:cxnSp macro="">
      <xdr:nvCxnSpPr>
        <xdr:cNvPr id="49" name="Connecteur droit avec flèche 48"/>
        <xdr:cNvCxnSpPr>
          <a:stCxn id="14" idx="2"/>
          <a:endCxn id="48" idx="0"/>
        </xdr:cNvCxnSpPr>
      </xdr:nvCxnSpPr>
      <xdr:spPr>
        <a:xfrm>
          <a:off x="10447891" y="2836335"/>
          <a:ext cx="723877" cy="5786965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440267</xdr:colOff>
      <xdr:row>32</xdr:row>
      <xdr:rowOff>152397</xdr:rowOff>
    </xdr:from>
    <xdr:to>
      <xdr:col>10</xdr:col>
      <xdr:colOff>135468</xdr:colOff>
      <xdr:row>36</xdr:row>
      <xdr:rowOff>50797</xdr:rowOff>
    </xdr:to>
    <xdr:sp macro="" textlink="">
      <xdr:nvSpPr>
        <xdr:cNvPr id="50" name="Rectangle 49"/>
        <xdr:cNvSpPr/>
      </xdr:nvSpPr>
      <xdr:spPr>
        <a:xfrm>
          <a:off x="7044267" y="6248397"/>
          <a:ext cx="1346201" cy="660400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Planification</a:t>
          </a:r>
        </a:p>
      </xdr:txBody>
    </xdr:sp>
    <xdr:clientData/>
  </xdr:twoCellAnchor>
  <xdr:twoCellAnchor>
    <xdr:from>
      <xdr:col>6</xdr:col>
      <xdr:colOff>321733</xdr:colOff>
      <xdr:row>32</xdr:row>
      <xdr:rowOff>152400</xdr:rowOff>
    </xdr:from>
    <xdr:to>
      <xdr:col>8</xdr:col>
      <xdr:colOff>16933</xdr:colOff>
      <xdr:row>36</xdr:row>
      <xdr:rowOff>50800</xdr:rowOff>
    </xdr:to>
    <xdr:sp macro="" textlink="">
      <xdr:nvSpPr>
        <xdr:cNvPr id="51" name="Rectangle 50"/>
        <xdr:cNvSpPr/>
      </xdr:nvSpPr>
      <xdr:spPr>
        <a:xfrm>
          <a:off x="5274733" y="6248400"/>
          <a:ext cx="1346200" cy="660400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Intégration fichier de consignations</a:t>
          </a:r>
        </a:p>
      </xdr:txBody>
    </xdr:sp>
    <xdr:clientData/>
  </xdr:twoCellAnchor>
  <xdr:twoCellAnchor>
    <xdr:from>
      <xdr:col>8</xdr:col>
      <xdr:colOff>16933</xdr:colOff>
      <xdr:row>34</xdr:row>
      <xdr:rowOff>101597</xdr:rowOff>
    </xdr:from>
    <xdr:to>
      <xdr:col>8</xdr:col>
      <xdr:colOff>440267</xdr:colOff>
      <xdr:row>34</xdr:row>
      <xdr:rowOff>101600</xdr:rowOff>
    </xdr:to>
    <xdr:cxnSp macro="">
      <xdr:nvCxnSpPr>
        <xdr:cNvPr id="52" name="Connecteur droit avec flèche 51"/>
        <xdr:cNvCxnSpPr>
          <a:stCxn id="51" idx="3"/>
          <a:endCxn id="50" idx="1"/>
        </xdr:cNvCxnSpPr>
      </xdr:nvCxnSpPr>
      <xdr:spPr>
        <a:xfrm flipV="1">
          <a:off x="6620933" y="6578597"/>
          <a:ext cx="423334" cy="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677338</xdr:colOff>
      <xdr:row>36</xdr:row>
      <xdr:rowOff>50800</xdr:rowOff>
    </xdr:from>
    <xdr:to>
      <xdr:col>7</xdr:col>
      <xdr:colOff>169334</xdr:colOff>
      <xdr:row>45</xdr:row>
      <xdr:rowOff>33866</xdr:rowOff>
    </xdr:to>
    <xdr:cxnSp macro="">
      <xdr:nvCxnSpPr>
        <xdr:cNvPr id="53" name="Connecteur droit avec flèche 52"/>
        <xdr:cNvCxnSpPr>
          <a:stCxn id="51" idx="2"/>
          <a:endCxn id="54" idx="0"/>
        </xdr:cNvCxnSpPr>
      </xdr:nvCxnSpPr>
      <xdr:spPr>
        <a:xfrm flipH="1">
          <a:off x="5630338" y="6908800"/>
          <a:ext cx="317496" cy="1697566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237071</xdr:colOff>
      <xdr:row>45</xdr:row>
      <xdr:rowOff>33866</xdr:rowOff>
    </xdr:from>
    <xdr:to>
      <xdr:col>7</xdr:col>
      <xdr:colOff>287871</xdr:colOff>
      <xdr:row>47</xdr:row>
      <xdr:rowOff>33866</xdr:rowOff>
    </xdr:to>
    <xdr:sp macro="" textlink="">
      <xdr:nvSpPr>
        <xdr:cNvPr id="54" name="Rectangle 53"/>
        <xdr:cNvSpPr/>
      </xdr:nvSpPr>
      <xdr:spPr>
        <a:xfrm>
          <a:off x="5190071" y="8606366"/>
          <a:ext cx="876300" cy="38100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CEDI</a:t>
          </a:r>
        </a:p>
      </xdr:txBody>
    </xdr:sp>
    <xdr:clientData/>
  </xdr:twoCellAnchor>
  <xdr:twoCellAnchor>
    <xdr:from>
      <xdr:col>7</xdr:col>
      <xdr:colOff>169334</xdr:colOff>
      <xdr:row>36</xdr:row>
      <xdr:rowOff>50800</xdr:rowOff>
    </xdr:from>
    <xdr:to>
      <xdr:col>7</xdr:col>
      <xdr:colOff>524933</xdr:colOff>
      <xdr:row>45</xdr:row>
      <xdr:rowOff>33866</xdr:rowOff>
    </xdr:to>
    <xdr:cxnSp macro="">
      <xdr:nvCxnSpPr>
        <xdr:cNvPr id="55" name="Connecteur droit avec flèche 54"/>
        <xdr:cNvCxnSpPr>
          <a:stCxn id="51" idx="2"/>
          <a:endCxn id="56" idx="0"/>
        </xdr:cNvCxnSpPr>
      </xdr:nvCxnSpPr>
      <xdr:spPr>
        <a:xfrm>
          <a:off x="5947834" y="6908800"/>
          <a:ext cx="355599" cy="1697566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84666</xdr:colOff>
      <xdr:row>45</xdr:row>
      <xdr:rowOff>33866</xdr:rowOff>
    </xdr:from>
    <xdr:to>
      <xdr:col>8</xdr:col>
      <xdr:colOff>135465</xdr:colOff>
      <xdr:row>47</xdr:row>
      <xdr:rowOff>33866</xdr:rowOff>
    </xdr:to>
    <xdr:sp macro="" textlink="">
      <xdr:nvSpPr>
        <xdr:cNvPr id="56" name="Rectangle 55"/>
        <xdr:cNvSpPr/>
      </xdr:nvSpPr>
      <xdr:spPr>
        <a:xfrm>
          <a:off x="5863166" y="8606366"/>
          <a:ext cx="876299" cy="38100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8000"/>
              </a:solidFill>
              <a:latin typeface="Calibri"/>
              <a:cs typeface="Calibri"/>
            </a:rPr>
            <a:t>PDEF</a:t>
          </a:r>
        </a:p>
      </xdr:txBody>
    </xdr:sp>
    <xdr:clientData/>
  </xdr:twoCellAnchor>
  <xdr:twoCellAnchor>
    <xdr:from>
      <xdr:col>5</xdr:col>
      <xdr:colOff>541866</xdr:colOff>
      <xdr:row>34</xdr:row>
      <xdr:rowOff>0</xdr:rowOff>
    </xdr:from>
    <xdr:to>
      <xdr:col>6</xdr:col>
      <xdr:colOff>321733</xdr:colOff>
      <xdr:row>35</xdr:row>
      <xdr:rowOff>32275</xdr:rowOff>
    </xdr:to>
    <xdr:grpSp>
      <xdr:nvGrpSpPr>
        <xdr:cNvPr id="57" name="Grouper 56"/>
        <xdr:cNvGrpSpPr/>
      </xdr:nvGrpSpPr>
      <xdr:grpSpPr>
        <a:xfrm>
          <a:off x="4669366" y="6908800"/>
          <a:ext cx="605367" cy="235475"/>
          <a:chOff x="1426633" y="5452551"/>
          <a:chExt cx="609600" cy="218541"/>
        </a:xfrm>
      </xdr:grpSpPr>
      <xdr:cxnSp macro="">
        <xdr:nvCxnSpPr>
          <xdr:cNvPr id="58" name="Connecteur droit avec flèche 57"/>
          <xdr:cNvCxnSpPr>
            <a:stCxn id="60" idx="6"/>
            <a:endCxn id="51" idx="1"/>
          </xdr:cNvCxnSpPr>
        </xdr:nvCxnSpPr>
        <xdr:spPr>
          <a:xfrm flipV="1">
            <a:off x="1642633" y="5554151"/>
            <a:ext cx="393600" cy="7671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59" name="Grouper 58"/>
          <xdr:cNvGrpSpPr/>
        </xdr:nvGrpSpPr>
        <xdr:grpSpPr>
          <a:xfrm>
            <a:off x="1426633" y="5452551"/>
            <a:ext cx="216000" cy="218541"/>
            <a:chOff x="1955800" y="2042640"/>
            <a:chExt cx="190500" cy="190500"/>
          </a:xfrm>
        </xdr:grpSpPr>
        <xdr:sp macro="" textlink="">
          <xdr:nvSpPr>
            <xdr:cNvPr id="60" name="Ellipse 59"/>
            <xdr:cNvSpPr/>
          </xdr:nvSpPr>
          <xdr:spPr>
            <a:xfrm>
              <a:off x="1955800" y="2042640"/>
              <a:ext cx="190500" cy="190500"/>
            </a:xfrm>
            <a:prstGeom prst="ellipse">
              <a:avLst/>
            </a:prstGeom>
            <a:noFill/>
            <a:ln>
              <a:solidFill>
                <a:schemeClr val="accent1">
                  <a:lumMod val="75000"/>
                </a:schemeClr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61" name="Ellipse 60"/>
            <xdr:cNvSpPr/>
          </xdr:nvSpPr>
          <xdr:spPr>
            <a:xfrm>
              <a:off x="2012950" y="2114550"/>
              <a:ext cx="72000" cy="72000"/>
            </a:xfrm>
            <a:prstGeom prst="ellipse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29634</xdr:colOff>
      <xdr:row>26</xdr:row>
      <xdr:rowOff>118534</xdr:rowOff>
    </xdr:from>
    <xdr:to>
      <xdr:col>42</xdr:col>
      <xdr:colOff>745067</xdr:colOff>
      <xdr:row>27</xdr:row>
      <xdr:rowOff>25353</xdr:rowOff>
    </xdr:to>
    <xdr:cxnSp macro="">
      <xdr:nvCxnSpPr>
        <xdr:cNvPr id="2" name="Connecteur droit 1"/>
        <xdr:cNvCxnSpPr/>
      </xdr:nvCxnSpPr>
      <xdr:spPr>
        <a:xfrm flipV="1">
          <a:off x="29634" y="5071534"/>
          <a:ext cx="35386433" cy="97319"/>
        </a:xfrm>
        <a:prstGeom prst="line">
          <a:avLst/>
        </a:prstGeom>
        <a:ln w="3810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216138</xdr:colOff>
      <xdr:row>38</xdr:row>
      <xdr:rowOff>152400</xdr:rowOff>
    </xdr:from>
    <xdr:to>
      <xdr:col>42</xdr:col>
      <xdr:colOff>795867</xdr:colOff>
      <xdr:row>39</xdr:row>
      <xdr:rowOff>63464</xdr:rowOff>
    </xdr:to>
    <xdr:cxnSp macro="">
      <xdr:nvCxnSpPr>
        <xdr:cNvPr id="3" name="Connecteur droit 2"/>
        <xdr:cNvCxnSpPr/>
      </xdr:nvCxnSpPr>
      <xdr:spPr>
        <a:xfrm flipV="1">
          <a:off x="216138" y="7391400"/>
          <a:ext cx="35250729" cy="101564"/>
        </a:xfrm>
        <a:prstGeom prst="line">
          <a:avLst/>
        </a:prstGeom>
        <a:ln w="1905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199202</xdr:colOff>
      <xdr:row>41</xdr:row>
      <xdr:rowOff>169334</xdr:rowOff>
    </xdr:from>
    <xdr:to>
      <xdr:col>43</xdr:col>
      <xdr:colOff>0</xdr:colOff>
      <xdr:row>42</xdr:row>
      <xdr:rowOff>59233</xdr:rowOff>
    </xdr:to>
    <xdr:cxnSp macro="">
      <xdr:nvCxnSpPr>
        <xdr:cNvPr id="4" name="Connecteur droit 3"/>
        <xdr:cNvCxnSpPr/>
      </xdr:nvCxnSpPr>
      <xdr:spPr>
        <a:xfrm flipV="1">
          <a:off x="199202" y="7979834"/>
          <a:ext cx="35297298" cy="80399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</xdr:colOff>
      <xdr:row>39</xdr:row>
      <xdr:rowOff>67700</xdr:rowOff>
    </xdr:from>
    <xdr:to>
      <xdr:col>2</xdr:col>
      <xdr:colOff>287866</xdr:colOff>
      <xdr:row>42</xdr:row>
      <xdr:rowOff>46533</xdr:rowOff>
    </xdr:to>
    <xdr:sp macro="" textlink="">
      <xdr:nvSpPr>
        <xdr:cNvPr id="5" name="Rectangle 4"/>
        <xdr:cNvSpPr/>
      </xdr:nvSpPr>
      <xdr:spPr>
        <a:xfrm>
          <a:off x="241" y="7497200"/>
          <a:ext cx="1938625" cy="55033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chemeClr val="tx1"/>
              </a:solidFill>
              <a:latin typeface="Calibri"/>
              <a:cs typeface="Calibri"/>
            </a:rPr>
            <a:t>Traçabilité</a:t>
          </a:r>
          <a:r>
            <a:rPr lang="fr-FR" sz="1200" b="1" baseline="0">
              <a:solidFill>
                <a:schemeClr val="tx1"/>
              </a:solidFill>
              <a:latin typeface="Calibri"/>
              <a:cs typeface="Calibri"/>
            </a:rPr>
            <a:t> COLIZEN</a:t>
          </a:r>
          <a:endParaRPr lang="fr-FR" sz="1200" b="1">
            <a:solidFill>
              <a:schemeClr val="tx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503767</xdr:colOff>
      <xdr:row>8</xdr:row>
      <xdr:rowOff>131221</xdr:rowOff>
    </xdr:from>
    <xdr:to>
      <xdr:col>1</xdr:col>
      <xdr:colOff>749300</xdr:colOff>
      <xdr:row>12</xdr:row>
      <xdr:rowOff>93119</xdr:rowOff>
    </xdr:to>
    <xdr:sp macro="" textlink="">
      <xdr:nvSpPr>
        <xdr:cNvPr id="6" name="Rectangle 5"/>
        <xdr:cNvSpPr/>
      </xdr:nvSpPr>
      <xdr:spPr>
        <a:xfrm>
          <a:off x="503767" y="1655221"/>
          <a:ext cx="1071033" cy="723898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rgbClr val="376092"/>
              </a:solidFill>
              <a:latin typeface="Calibri"/>
              <a:cs typeface="Calibri"/>
            </a:rPr>
            <a:t>Flux physique</a:t>
          </a:r>
        </a:p>
      </xdr:txBody>
    </xdr:sp>
    <xdr:clientData/>
  </xdr:twoCellAnchor>
  <xdr:twoCellAnchor>
    <xdr:from>
      <xdr:col>0</xdr:col>
      <xdr:colOff>503767</xdr:colOff>
      <xdr:row>28</xdr:row>
      <xdr:rowOff>88877</xdr:rowOff>
    </xdr:from>
    <xdr:to>
      <xdr:col>1</xdr:col>
      <xdr:colOff>749300</xdr:colOff>
      <xdr:row>32</xdr:row>
      <xdr:rowOff>42309</xdr:rowOff>
    </xdr:to>
    <xdr:sp macro="" textlink="">
      <xdr:nvSpPr>
        <xdr:cNvPr id="7" name="Rectangle 6"/>
        <xdr:cNvSpPr/>
      </xdr:nvSpPr>
      <xdr:spPr>
        <a:xfrm>
          <a:off x="503767" y="5422877"/>
          <a:ext cx="1071033" cy="715432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t>Flux IT</a:t>
          </a:r>
        </a:p>
      </xdr:txBody>
    </xdr:sp>
    <xdr:clientData/>
  </xdr:twoCellAnchor>
  <xdr:twoCellAnchor>
    <xdr:from>
      <xdr:col>43</xdr:col>
      <xdr:colOff>33869</xdr:colOff>
      <xdr:row>0</xdr:row>
      <xdr:rowOff>0</xdr:rowOff>
    </xdr:from>
    <xdr:to>
      <xdr:col>43</xdr:col>
      <xdr:colOff>33869</xdr:colOff>
      <xdr:row>49</xdr:row>
      <xdr:rowOff>0</xdr:rowOff>
    </xdr:to>
    <xdr:cxnSp macro="">
      <xdr:nvCxnSpPr>
        <xdr:cNvPr id="8" name="Connecteur droit 7"/>
        <xdr:cNvCxnSpPr/>
      </xdr:nvCxnSpPr>
      <xdr:spPr>
        <a:xfrm>
          <a:off x="35530369" y="0"/>
          <a:ext cx="0" cy="933450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173569</xdr:colOff>
      <xdr:row>0</xdr:row>
      <xdr:rowOff>0</xdr:rowOff>
    </xdr:from>
    <xdr:to>
      <xdr:col>43</xdr:col>
      <xdr:colOff>173569</xdr:colOff>
      <xdr:row>49</xdr:row>
      <xdr:rowOff>0</xdr:rowOff>
    </xdr:to>
    <xdr:cxnSp macro="">
      <xdr:nvCxnSpPr>
        <xdr:cNvPr id="9" name="Connecteur droit 8"/>
        <xdr:cNvCxnSpPr/>
      </xdr:nvCxnSpPr>
      <xdr:spPr>
        <a:xfrm>
          <a:off x="35670069" y="0"/>
          <a:ext cx="0" cy="933450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0</xdr:row>
      <xdr:rowOff>152399</xdr:rowOff>
    </xdr:from>
    <xdr:to>
      <xdr:col>10</xdr:col>
      <xdr:colOff>643466</xdr:colOff>
      <xdr:row>2</xdr:row>
      <xdr:rowOff>182030</xdr:rowOff>
    </xdr:to>
    <xdr:sp macro="" textlink="">
      <xdr:nvSpPr>
        <xdr:cNvPr id="10" name="Rectangle 9"/>
        <xdr:cNvSpPr/>
      </xdr:nvSpPr>
      <xdr:spPr>
        <a:xfrm>
          <a:off x="101600" y="152399"/>
          <a:ext cx="8796866" cy="41063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2000" b="1">
              <a:solidFill>
                <a:schemeClr val="bg1"/>
              </a:solidFill>
              <a:latin typeface="+mn-lt"/>
              <a:cs typeface="Calibri"/>
            </a:rPr>
            <a:t>OPE-EXP-105_Gestion_des_départs_de_tournées</a:t>
          </a:r>
        </a:p>
      </xdr:txBody>
    </xdr:sp>
    <xdr:clientData/>
  </xdr:twoCellAnchor>
  <xdr:twoCellAnchor>
    <xdr:from>
      <xdr:col>5</xdr:col>
      <xdr:colOff>406400</xdr:colOff>
      <xdr:row>12</xdr:row>
      <xdr:rowOff>33854</xdr:rowOff>
    </xdr:from>
    <xdr:to>
      <xdr:col>7</xdr:col>
      <xdr:colOff>169333</xdr:colOff>
      <xdr:row>15</xdr:row>
      <xdr:rowOff>108784</xdr:rowOff>
    </xdr:to>
    <xdr:sp macro="" textlink="">
      <xdr:nvSpPr>
        <xdr:cNvPr id="11" name="Rectangle 10"/>
        <xdr:cNvSpPr/>
      </xdr:nvSpPr>
      <xdr:spPr>
        <a:xfrm>
          <a:off x="4533900" y="2319854"/>
          <a:ext cx="1413933" cy="646430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OPE-EXP-0104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Etiquetage - Dispatch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7</xdr:col>
      <xdr:colOff>457202</xdr:colOff>
      <xdr:row>12</xdr:row>
      <xdr:rowOff>33854</xdr:rowOff>
    </xdr:from>
    <xdr:to>
      <xdr:col>8</xdr:col>
      <xdr:colOff>762002</xdr:colOff>
      <xdr:row>15</xdr:row>
      <xdr:rowOff>118521</xdr:rowOff>
    </xdr:to>
    <xdr:sp macro="" textlink="">
      <xdr:nvSpPr>
        <xdr:cNvPr id="12" name="Rectangle 11"/>
        <xdr:cNvSpPr/>
      </xdr:nvSpPr>
      <xdr:spPr>
        <a:xfrm>
          <a:off x="6235702" y="2319854"/>
          <a:ext cx="1130300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Impression des étiquettes Pick</a:t>
          </a:r>
          <a:r>
            <a:rPr lang="fr-FR" baseline="0">
              <a:solidFill>
                <a:srgbClr val="376092"/>
              </a:solidFill>
            </a:rPr>
            <a:t> up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9</xdr:col>
      <xdr:colOff>237068</xdr:colOff>
      <xdr:row>12</xdr:row>
      <xdr:rowOff>33855</xdr:rowOff>
    </xdr:from>
    <xdr:to>
      <xdr:col>10</xdr:col>
      <xdr:colOff>541867</xdr:colOff>
      <xdr:row>15</xdr:row>
      <xdr:rowOff>118522</xdr:rowOff>
    </xdr:to>
    <xdr:sp macro="" textlink="">
      <xdr:nvSpPr>
        <xdr:cNvPr id="13" name="Rectangle 12"/>
        <xdr:cNvSpPr/>
      </xdr:nvSpPr>
      <xdr:spPr>
        <a:xfrm>
          <a:off x="7666568" y="2319855"/>
          <a:ext cx="1130299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Impression des BL</a:t>
          </a:r>
          <a:r>
            <a:rPr lang="fr-FR" baseline="0">
              <a:solidFill>
                <a:srgbClr val="376092"/>
              </a:solidFill>
            </a:rPr>
            <a:t> théoriques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10</xdr:col>
      <xdr:colOff>762000</xdr:colOff>
      <xdr:row>12</xdr:row>
      <xdr:rowOff>33854</xdr:rowOff>
    </xdr:from>
    <xdr:to>
      <xdr:col>12</xdr:col>
      <xdr:colOff>728134</xdr:colOff>
      <xdr:row>15</xdr:row>
      <xdr:rowOff>118521</xdr:rowOff>
    </xdr:to>
    <xdr:sp macro="" textlink="">
      <xdr:nvSpPr>
        <xdr:cNvPr id="14" name="Rectangle 13"/>
        <xdr:cNvSpPr/>
      </xdr:nvSpPr>
      <xdr:spPr>
        <a:xfrm>
          <a:off x="9017000" y="2319854"/>
          <a:ext cx="1617134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Remise au livreur du BL théorique + étiquettes Pick up</a:t>
          </a:r>
        </a:p>
      </xdr:txBody>
    </xdr:sp>
    <xdr:clientData/>
  </xdr:twoCellAnchor>
  <xdr:twoCellAnchor>
    <xdr:from>
      <xdr:col>13</xdr:col>
      <xdr:colOff>152399</xdr:colOff>
      <xdr:row>5</xdr:row>
      <xdr:rowOff>101598</xdr:rowOff>
    </xdr:from>
    <xdr:to>
      <xdr:col>14</xdr:col>
      <xdr:colOff>372533</xdr:colOff>
      <xdr:row>8</xdr:row>
      <xdr:rowOff>186265</xdr:rowOff>
    </xdr:to>
    <xdr:sp macro="" textlink="">
      <xdr:nvSpPr>
        <xdr:cNvPr id="15" name="Rectangle 14"/>
        <xdr:cNvSpPr/>
      </xdr:nvSpPr>
      <xdr:spPr>
        <a:xfrm>
          <a:off x="10883899" y="1054098"/>
          <a:ext cx="1045634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Alignement des tournées</a:t>
          </a:r>
        </a:p>
      </xdr:txBody>
    </xdr:sp>
    <xdr:clientData/>
  </xdr:twoCellAnchor>
  <xdr:twoCellAnchor>
    <xdr:from>
      <xdr:col>14</xdr:col>
      <xdr:colOff>626530</xdr:colOff>
      <xdr:row>5</xdr:row>
      <xdr:rowOff>101599</xdr:rowOff>
    </xdr:from>
    <xdr:to>
      <xdr:col>16</xdr:col>
      <xdr:colOff>152397</xdr:colOff>
      <xdr:row>8</xdr:row>
      <xdr:rowOff>186266</xdr:rowOff>
    </xdr:to>
    <xdr:sp macro="" textlink="">
      <xdr:nvSpPr>
        <xdr:cNvPr id="16" name="Rectangle 15"/>
        <xdr:cNvSpPr/>
      </xdr:nvSpPr>
      <xdr:spPr>
        <a:xfrm>
          <a:off x="12183530" y="1054099"/>
          <a:ext cx="1176867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Contrôle des colis par rapport au BL théorique</a:t>
          </a:r>
        </a:p>
      </xdr:txBody>
    </xdr:sp>
    <xdr:clientData/>
  </xdr:twoCellAnchor>
  <xdr:twoCellAnchor>
    <xdr:from>
      <xdr:col>16</xdr:col>
      <xdr:colOff>575733</xdr:colOff>
      <xdr:row>4</xdr:row>
      <xdr:rowOff>135479</xdr:rowOff>
    </xdr:from>
    <xdr:to>
      <xdr:col>18</xdr:col>
      <xdr:colOff>800946</xdr:colOff>
      <xdr:row>9</xdr:row>
      <xdr:rowOff>169345</xdr:rowOff>
    </xdr:to>
    <xdr:sp macro="" textlink="">
      <xdr:nvSpPr>
        <xdr:cNvPr id="17" name="Losange 16"/>
        <xdr:cNvSpPr/>
      </xdr:nvSpPr>
      <xdr:spPr>
        <a:xfrm>
          <a:off x="13783733" y="897479"/>
          <a:ext cx="1876213" cy="986366"/>
        </a:xfrm>
        <a:prstGeom prst="diamond">
          <a:avLst/>
        </a:prstGeom>
        <a:noFill/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 sz="1100">
              <a:solidFill>
                <a:schemeClr val="accent1">
                  <a:lumMod val="75000"/>
                </a:schemeClr>
              </a:solidFill>
            </a:rPr>
            <a:t>Colis</a:t>
          </a:r>
          <a:r>
            <a:rPr lang="fr-FR" sz="1100" baseline="0">
              <a:solidFill>
                <a:schemeClr val="accent1">
                  <a:lumMod val="75000"/>
                </a:schemeClr>
              </a:solidFill>
            </a:rPr>
            <a:t> manquants et anomalies</a:t>
          </a:r>
          <a:r>
            <a:rPr lang="fr-FR" sz="1100">
              <a:solidFill>
                <a:schemeClr val="accent1">
                  <a:lumMod val="75000"/>
                </a:schemeClr>
              </a:solidFill>
            </a:rPr>
            <a:t> ?</a:t>
          </a:r>
        </a:p>
      </xdr:txBody>
    </xdr:sp>
    <xdr:clientData/>
  </xdr:twoCellAnchor>
  <xdr:twoCellAnchor>
    <xdr:from>
      <xdr:col>18</xdr:col>
      <xdr:colOff>800945</xdr:colOff>
      <xdr:row>5</xdr:row>
      <xdr:rowOff>132079</xdr:rowOff>
    </xdr:from>
    <xdr:to>
      <xdr:col>19</xdr:col>
      <xdr:colOff>470745</xdr:colOff>
      <xdr:row>7</xdr:row>
      <xdr:rowOff>93979</xdr:rowOff>
    </xdr:to>
    <xdr:sp macro="" textlink="">
      <xdr:nvSpPr>
        <xdr:cNvPr id="18" name="ZoneTexte 17"/>
        <xdr:cNvSpPr txBox="1"/>
      </xdr:nvSpPr>
      <xdr:spPr>
        <a:xfrm>
          <a:off x="15659945" y="1084579"/>
          <a:ext cx="4953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Non</a:t>
          </a:r>
        </a:p>
      </xdr:txBody>
    </xdr:sp>
    <xdr:clientData/>
  </xdr:twoCellAnchor>
  <xdr:twoCellAnchor>
    <xdr:from>
      <xdr:col>17</xdr:col>
      <xdr:colOff>737448</xdr:colOff>
      <xdr:row>13</xdr:row>
      <xdr:rowOff>102443</xdr:rowOff>
    </xdr:from>
    <xdr:to>
      <xdr:col>18</xdr:col>
      <xdr:colOff>407248</xdr:colOff>
      <xdr:row>15</xdr:row>
      <xdr:rowOff>64344</xdr:rowOff>
    </xdr:to>
    <xdr:sp macro="" textlink="">
      <xdr:nvSpPr>
        <xdr:cNvPr id="19" name="ZoneTexte 18"/>
        <xdr:cNvSpPr txBox="1"/>
      </xdr:nvSpPr>
      <xdr:spPr>
        <a:xfrm>
          <a:off x="14770948" y="2578943"/>
          <a:ext cx="495300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Oui</a:t>
          </a:r>
        </a:p>
      </xdr:txBody>
    </xdr:sp>
    <xdr:clientData/>
  </xdr:twoCellAnchor>
  <xdr:twoCellAnchor>
    <xdr:from>
      <xdr:col>23</xdr:col>
      <xdr:colOff>643464</xdr:colOff>
      <xdr:row>6</xdr:row>
      <xdr:rowOff>16939</xdr:rowOff>
    </xdr:from>
    <xdr:to>
      <xdr:col>23</xdr:col>
      <xdr:colOff>795864</xdr:colOff>
      <xdr:row>6</xdr:row>
      <xdr:rowOff>33867</xdr:rowOff>
    </xdr:to>
    <xdr:cxnSp macro="">
      <xdr:nvCxnSpPr>
        <xdr:cNvPr id="20" name="Connecteur droit avec flèche 19"/>
        <xdr:cNvCxnSpPr>
          <a:stCxn id="22" idx="3"/>
          <a:endCxn id="23" idx="1"/>
        </xdr:cNvCxnSpPr>
      </xdr:nvCxnSpPr>
      <xdr:spPr>
        <a:xfrm flipV="1">
          <a:off x="19629964" y="1159939"/>
          <a:ext cx="152400" cy="1692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101599</xdr:colOff>
      <xdr:row>11</xdr:row>
      <xdr:rowOff>186256</xdr:rowOff>
    </xdr:from>
    <xdr:to>
      <xdr:col>22</xdr:col>
      <xdr:colOff>33865</xdr:colOff>
      <xdr:row>15</xdr:row>
      <xdr:rowOff>84656</xdr:rowOff>
    </xdr:to>
    <xdr:sp macro="" textlink="">
      <xdr:nvSpPr>
        <xdr:cNvPr id="21" name="Rectangle 20"/>
        <xdr:cNvSpPr/>
      </xdr:nvSpPr>
      <xdr:spPr>
        <a:xfrm>
          <a:off x="16611599" y="2281756"/>
          <a:ext cx="1583266" cy="660400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Remise du PDA au livreur + Saisie des informations de PDA (1)</a:t>
          </a:r>
        </a:p>
      </xdr:txBody>
    </xdr:sp>
    <xdr:clientData/>
  </xdr:twoCellAnchor>
  <xdr:twoCellAnchor>
    <xdr:from>
      <xdr:col>22</xdr:col>
      <xdr:colOff>457199</xdr:colOff>
      <xdr:row>4</xdr:row>
      <xdr:rowOff>84666</xdr:rowOff>
    </xdr:from>
    <xdr:to>
      <xdr:col>23</xdr:col>
      <xdr:colOff>643464</xdr:colOff>
      <xdr:row>7</xdr:row>
      <xdr:rowOff>169333</xdr:rowOff>
    </xdr:to>
    <xdr:sp macro="" textlink="">
      <xdr:nvSpPr>
        <xdr:cNvPr id="22" name="Rectangle 21"/>
        <xdr:cNvSpPr/>
      </xdr:nvSpPr>
      <xdr:spPr>
        <a:xfrm>
          <a:off x="18618199" y="846666"/>
          <a:ext cx="1011765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Mise en tour</a:t>
          </a:r>
        </a:p>
      </xdr:txBody>
    </xdr:sp>
    <xdr:clientData/>
  </xdr:twoCellAnchor>
  <xdr:twoCellAnchor>
    <xdr:from>
      <xdr:col>23</xdr:col>
      <xdr:colOff>795864</xdr:colOff>
      <xdr:row>4</xdr:row>
      <xdr:rowOff>67738</xdr:rowOff>
    </xdr:from>
    <xdr:to>
      <xdr:col>25</xdr:col>
      <xdr:colOff>152395</xdr:colOff>
      <xdr:row>7</xdr:row>
      <xdr:rowOff>152405</xdr:rowOff>
    </xdr:to>
    <xdr:sp macro="" textlink="">
      <xdr:nvSpPr>
        <xdr:cNvPr id="23" name="Rectangle 22"/>
        <xdr:cNvSpPr/>
      </xdr:nvSpPr>
      <xdr:spPr>
        <a:xfrm>
          <a:off x="19782364" y="829738"/>
          <a:ext cx="1007531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Impression du BL</a:t>
          </a:r>
        </a:p>
      </xdr:txBody>
    </xdr:sp>
    <xdr:clientData/>
  </xdr:twoCellAnchor>
  <xdr:twoCellAnchor>
    <xdr:from>
      <xdr:col>25</xdr:col>
      <xdr:colOff>270932</xdr:colOff>
      <xdr:row>12</xdr:row>
      <xdr:rowOff>67721</xdr:rowOff>
    </xdr:from>
    <xdr:to>
      <xdr:col>26</xdr:col>
      <xdr:colOff>694266</xdr:colOff>
      <xdr:row>15</xdr:row>
      <xdr:rowOff>152388</xdr:rowOff>
    </xdr:to>
    <xdr:sp macro="" textlink="">
      <xdr:nvSpPr>
        <xdr:cNvPr id="24" name="Rectangle 23"/>
        <xdr:cNvSpPr/>
      </xdr:nvSpPr>
      <xdr:spPr>
        <a:xfrm>
          <a:off x="20908432" y="2353721"/>
          <a:ext cx="1248834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Contrôle de</a:t>
          </a:r>
          <a:r>
            <a:rPr lang="fr-FR" baseline="0">
              <a:solidFill>
                <a:srgbClr val="376092"/>
              </a:solidFill>
            </a:rPr>
            <a:t> mise en tour - BL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27</xdr:col>
      <xdr:colOff>84667</xdr:colOff>
      <xdr:row>11</xdr:row>
      <xdr:rowOff>152388</xdr:rowOff>
    </xdr:from>
    <xdr:to>
      <xdr:col>29</xdr:col>
      <xdr:colOff>106679</xdr:colOff>
      <xdr:row>16</xdr:row>
      <xdr:rowOff>48247</xdr:rowOff>
    </xdr:to>
    <xdr:sp macro="" textlink="">
      <xdr:nvSpPr>
        <xdr:cNvPr id="25" name="Losange 24"/>
        <xdr:cNvSpPr/>
      </xdr:nvSpPr>
      <xdr:spPr>
        <a:xfrm>
          <a:off x="22373167" y="2247888"/>
          <a:ext cx="1673012" cy="848359"/>
        </a:xfrm>
        <a:prstGeom prst="diamond">
          <a:avLst/>
        </a:prstGeom>
        <a:noFill/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 sz="1100">
              <a:solidFill>
                <a:schemeClr val="accent1">
                  <a:lumMod val="75000"/>
                </a:schemeClr>
              </a:solidFill>
            </a:rPr>
            <a:t>BL</a:t>
          </a:r>
          <a:r>
            <a:rPr lang="fr-FR" sz="1100" baseline="0">
              <a:solidFill>
                <a:schemeClr val="accent1">
                  <a:lumMod val="75000"/>
                </a:schemeClr>
              </a:solidFill>
            </a:rPr>
            <a:t> conforme</a:t>
          </a:r>
          <a:r>
            <a:rPr lang="fr-FR" sz="1100">
              <a:solidFill>
                <a:schemeClr val="accent1">
                  <a:lumMod val="75000"/>
                </a:schemeClr>
              </a:solidFill>
            </a:rPr>
            <a:t> ?</a:t>
          </a:r>
        </a:p>
      </xdr:txBody>
    </xdr:sp>
    <xdr:clientData/>
  </xdr:twoCellAnchor>
  <xdr:twoCellAnchor>
    <xdr:from>
      <xdr:col>28</xdr:col>
      <xdr:colOff>174413</xdr:colOff>
      <xdr:row>16</xdr:row>
      <xdr:rowOff>47401</xdr:rowOff>
    </xdr:from>
    <xdr:to>
      <xdr:col>28</xdr:col>
      <xdr:colOff>673947</xdr:colOff>
      <xdr:row>18</xdr:row>
      <xdr:rowOff>9302</xdr:rowOff>
    </xdr:to>
    <xdr:sp macro="" textlink="">
      <xdr:nvSpPr>
        <xdr:cNvPr id="26" name="ZoneTexte 25"/>
        <xdr:cNvSpPr txBox="1"/>
      </xdr:nvSpPr>
      <xdr:spPr>
        <a:xfrm>
          <a:off x="23288413" y="3095401"/>
          <a:ext cx="499534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Non</a:t>
          </a:r>
        </a:p>
      </xdr:txBody>
    </xdr:sp>
    <xdr:clientData/>
  </xdr:twoCellAnchor>
  <xdr:twoCellAnchor>
    <xdr:from>
      <xdr:col>29</xdr:col>
      <xdr:colOff>77042</xdr:colOff>
      <xdr:row>12</xdr:row>
      <xdr:rowOff>17767</xdr:rowOff>
    </xdr:from>
    <xdr:to>
      <xdr:col>29</xdr:col>
      <xdr:colOff>576575</xdr:colOff>
      <xdr:row>13</xdr:row>
      <xdr:rowOff>165934</xdr:rowOff>
    </xdr:to>
    <xdr:sp macro="" textlink="">
      <xdr:nvSpPr>
        <xdr:cNvPr id="27" name="ZoneTexte 26"/>
        <xdr:cNvSpPr txBox="1"/>
      </xdr:nvSpPr>
      <xdr:spPr>
        <a:xfrm>
          <a:off x="24016542" y="2303767"/>
          <a:ext cx="499533" cy="338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Oui</a:t>
          </a:r>
        </a:p>
      </xdr:txBody>
    </xdr:sp>
    <xdr:clientData/>
  </xdr:twoCellAnchor>
  <xdr:twoCellAnchor>
    <xdr:from>
      <xdr:col>27</xdr:col>
      <xdr:colOff>440267</xdr:colOff>
      <xdr:row>18</xdr:row>
      <xdr:rowOff>84653</xdr:rowOff>
    </xdr:from>
    <xdr:to>
      <xdr:col>28</xdr:col>
      <xdr:colOff>626531</xdr:colOff>
      <xdr:row>21</xdr:row>
      <xdr:rowOff>169320</xdr:rowOff>
    </xdr:to>
    <xdr:sp macro="" textlink="">
      <xdr:nvSpPr>
        <xdr:cNvPr id="28" name="Rectangle 27"/>
        <xdr:cNvSpPr/>
      </xdr:nvSpPr>
      <xdr:spPr>
        <a:xfrm>
          <a:off x="22728767" y="3513653"/>
          <a:ext cx="1011764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Destruction du BL</a:t>
          </a:r>
        </a:p>
      </xdr:txBody>
    </xdr:sp>
    <xdr:clientData/>
  </xdr:twoCellAnchor>
  <xdr:twoCellAnchor>
    <xdr:from>
      <xdr:col>29</xdr:col>
      <xdr:colOff>745062</xdr:colOff>
      <xdr:row>12</xdr:row>
      <xdr:rowOff>67720</xdr:rowOff>
    </xdr:from>
    <xdr:to>
      <xdr:col>31</xdr:col>
      <xdr:colOff>101593</xdr:colOff>
      <xdr:row>15</xdr:row>
      <xdr:rowOff>152387</xdr:rowOff>
    </xdr:to>
    <xdr:sp macro="" textlink="">
      <xdr:nvSpPr>
        <xdr:cNvPr id="29" name="Rectangle 28"/>
        <xdr:cNvSpPr/>
      </xdr:nvSpPr>
      <xdr:spPr>
        <a:xfrm>
          <a:off x="24684562" y="2353720"/>
          <a:ext cx="1007531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Remise du BL au livreur + saisie des infos de BL (1)</a:t>
          </a:r>
        </a:p>
      </xdr:txBody>
    </xdr:sp>
    <xdr:clientData/>
  </xdr:twoCellAnchor>
  <xdr:twoCellAnchor>
    <xdr:from>
      <xdr:col>23</xdr:col>
      <xdr:colOff>135465</xdr:colOff>
      <xdr:row>7</xdr:row>
      <xdr:rowOff>169333</xdr:rowOff>
    </xdr:from>
    <xdr:to>
      <xdr:col>28</xdr:col>
      <xdr:colOff>118532</xdr:colOff>
      <xdr:row>21</xdr:row>
      <xdr:rowOff>169320</xdr:rowOff>
    </xdr:to>
    <xdr:cxnSp macro="">
      <xdr:nvCxnSpPr>
        <xdr:cNvPr id="30" name="Connecteur en angle 29"/>
        <xdr:cNvCxnSpPr>
          <a:stCxn id="28" idx="2"/>
          <a:endCxn id="22" idx="2"/>
        </xdr:cNvCxnSpPr>
      </xdr:nvCxnSpPr>
      <xdr:spPr>
        <a:xfrm rot="5400000" flipH="1">
          <a:off x="19843755" y="781043"/>
          <a:ext cx="2666987" cy="4110567"/>
        </a:xfrm>
        <a:prstGeom prst="bentConnector3">
          <a:avLst>
            <a:gd name="adj1" fmla="val -8766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95673</xdr:colOff>
      <xdr:row>16</xdr:row>
      <xdr:rowOff>48247</xdr:rowOff>
    </xdr:from>
    <xdr:to>
      <xdr:col>28</xdr:col>
      <xdr:colOff>118532</xdr:colOff>
      <xdr:row>18</xdr:row>
      <xdr:rowOff>84653</xdr:rowOff>
    </xdr:to>
    <xdr:cxnSp macro="">
      <xdr:nvCxnSpPr>
        <xdr:cNvPr id="31" name="Connecteur droit avec flèche 30"/>
        <xdr:cNvCxnSpPr>
          <a:stCxn id="25" idx="2"/>
          <a:endCxn id="28" idx="0"/>
        </xdr:cNvCxnSpPr>
      </xdr:nvCxnSpPr>
      <xdr:spPr>
        <a:xfrm>
          <a:off x="23209673" y="3096247"/>
          <a:ext cx="22859" cy="41740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106679</xdr:colOff>
      <xdr:row>14</xdr:row>
      <xdr:rowOff>7185</xdr:rowOff>
    </xdr:from>
    <xdr:to>
      <xdr:col>29</xdr:col>
      <xdr:colOff>745062</xdr:colOff>
      <xdr:row>14</xdr:row>
      <xdr:rowOff>16921</xdr:rowOff>
    </xdr:to>
    <xdr:cxnSp macro="">
      <xdr:nvCxnSpPr>
        <xdr:cNvPr id="32" name="Connecteur droit avec flèche 31"/>
        <xdr:cNvCxnSpPr>
          <a:stCxn id="25" idx="3"/>
          <a:endCxn id="29" idx="1"/>
        </xdr:cNvCxnSpPr>
      </xdr:nvCxnSpPr>
      <xdr:spPr>
        <a:xfrm>
          <a:off x="24046179" y="2674185"/>
          <a:ext cx="638383" cy="973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694266</xdr:colOff>
      <xdr:row>14</xdr:row>
      <xdr:rowOff>7185</xdr:rowOff>
    </xdr:from>
    <xdr:to>
      <xdr:col>27</xdr:col>
      <xdr:colOff>84667</xdr:colOff>
      <xdr:row>14</xdr:row>
      <xdr:rowOff>16922</xdr:rowOff>
    </xdr:to>
    <xdr:cxnSp macro="">
      <xdr:nvCxnSpPr>
        <xdr:cNvPr id="33" name="Connecteur droit avec flèche 32"/>
        <xdr:cNvCxnSpPr>
          <a:stCxn id="24" idx="3"/>
          <a:endCxn id="25" idx="1"/>
        </xdr:cNvCxnSpPr>
      </xdr:nvCxnSpPr>
      <xdr:spPr>
        <a:xfrm flipV="1">
          <a:off x="22157266" y="2674185"/>
          <a:ext cx="215901" cy="97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728130</xdr:colOff>
      <xdr:row>3</xdr:row>
      <xdr:rowOff>67733</xdr:rowOff>
    </xdr:from>
    <xdr:to>
      <xdr:col>33</xdr:col>
      <xdr:colOff>254000</xdr:colOff>
      <xdr:row>6</xdr:row>
      <xdr:rowOff>152400</xdr:rowOff>
    </xdr:to>
    <xdr:sp macro="" textlink="">
      <xdr:nvSpPr>
        <xdr:cNvPr id="34" name="Rectangle 33"/>
        <xdr:cNvSpPr/>
      </xdr:nvSpPr>
      <xdr:spPr>
        <a:xfrm>
          <a:off x="26318630" y="639233"/>
          <a:ext cx="1176870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Chargement</a:t>
          </a:r>
          <a:r>
            <a:rPr lang="fr-FR" baseline="0">
              <a:solidFill>
                <a:srgbClr val="376092"/>
              </a:solidFill>
            </a:rPr>
            <a:t> des colis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33</xdr:col>
      <xdr:colOff>558798</xdr:colOff>
      <xdr:row>3</xdr:row>
      <xdr:rowOff>67733</xdr:rowOff>
    </xdr:from>
    <xdr:to>
      <xdr:col>34</xdr:col>
      <xdr:colOff>745062</xdr:colOff>
      <xdr:row>6</xdr:row>
      <xdr:rowOff>152400</xdr:rowOff>
    </xdr:to>
    <xdr:sp macro="" textlink="">
      <xdr:nvSpPr>
        <xdr:cNvPr id="35" name="Rectangle 34"/>
        <xdr:cNvSpPr/>
      </xdr:nvSpPr>
      <xdr:spPr>
        <a:xfrm>
          <a:off x="27800298" y="639233"/>
          <a:ext cx="1011764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Départ en tournée</a:t>
          </a:r>
        </a:p>
      </xdr:txBody>
    </xdr:sp>
    <xdr:clientData/>
  </xdr:twoCellAnchor>
  <xdr:twoCellAnchor>
    <xdr:from>
      <xdr:col>35</xdr:col>
      <xdr:colOff>338675</xdr:colOff>
      <xdr:row>3</xdr:row>
      <xdr:rowOff>67733</xdr:rowOff>
    </xdr:from>
    <xdr:to>
      <xdr:col>37</xdr:col>
      <xdr:colOff>101608</xdr:colOff>
      <xdr:row>6</xdr:row>
      <xdr:rowOff>142663</xdr:rowOff>
    </xdr:to>
    <xdr:sp macro="" textlink="">
      <xdr:nvSpPr>
        <xdr:cNvPr id="36" name="Rectangle 35"/>
        <xdr:cNvSpPr/>
      </xdr:nvSpPr>
      <xdr:spPr>
        <a:xfrm>
          <a:off x="29231175" y="639233"/>
          <a:ext cx="1413933" cy="646430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OPE-EXP-0106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Livraison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31</xdr:col>
      <xdr:colOff>660399</xdr:colOff>
      <xdr:row>12</xdr:row>
      <xdr:rowOff>67721</xdr:rowOff>
    </xdr:from>
    <xdr:to>
      <xdr:col>33</xdr:col>
      <xdr:colOff>575733</xdr:colOff>
      <xdr:row>15</xdr:row>
      <xdr:rowOff>152388</xdr:rowOff>
    </xdr:to>
    <xdr:sp macro="" textlink="">
      <xdr:nvSpPr>
        <xdr:cNvPr id="37" name="Rectangle 36"/>
        <xdr:cNvSpPr/>
      </xdr:nvSpPr>
      <xdr:spPr>
        <a:xfrm>
          <a:off x="26250899" y="2353721"/>
          <a:ext cx="1566334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Gestion des </a:t>
          </a:r>
          <a:r>
            <a:rPr lang="fr-FR" baseline="0">
              <a:solidFill>
                <a:srgbClr val="376092"/>
              </a:solidFill>
            </a:rPr>
            <a:t>livreurs en retard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4</xdr:col>
      <xdr:colOff>558799</xdr:colOff>
      <xdr:row>13</xdr:row>
      <xdr:rowOff>67719</xdr:rowOff>
    </xdr:from>
    <xdr:to>
      <xdr:col>5</xdr:col>
      <xdr:colOff>406400</xdr:colOff>
      <xdr:row>14</xdr:row>
      <xdr:rowOff>97454</xdr:rowOff>
    </xdr:to>
    <xdr:grpSp>
      <xdr:nvGrpSpPr>
        <xdr:cNvPr id="38" name="Grouper 37"/>
        <xdr:cNvGrpSpPr/>
      </xdr:nvGrpSpPr>
      <xdr:grpSpPr>
        <a:xfrm>
          <a:off x="3850639" y="2643279"/>
          <a:ext cx="670561" cy="227855"/>
          <a:chOff x="3877732" y="2489186"/>
          <a:chExt cx="677335" cy="216001"/>
        </a:xfrm>
      </xdr:grpSpPr>
      <xdr:cxnSp macro="">
        <xdr:nvCxnSpPr>
          <xdr:cNvPr id="39" name="Connecteur droit avec flèche 38"/>
          <xdr:cNvCxnSpPr>
            <a:stCxn id="41" idx="6"/>
            <a:endCxn id="11" idx="1"/>
          </xdr:cNvCxnSpPr>
        </xdr:nvCxnSpPr>
        <xdr:spPr>
          <a:xfrm flipV="1">
            <a:off x="4093732" y="2585919"/>
            <a:ext cx="461335" cy="1126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40" name="Grouper 39"/>
          <xdr:cNvGrpSpPr/>
        </xdr:nvGrpSpPr>
        <xdr:grpSpPr>
          <a:xfrm>
            <a:off x="3877732" y="2489186"/>
            <a:ext cx="216000" cy="216001"/>
            <a:chOff x="1955800" y="2057400"/>
            <a:chExt cx="190500" cy="190500"/>
          </a:xfrm>
        </xdr:grpSpPr>
        <xdr:sp macro="" textlink="">
          <xdr:nvSpPr>
            <xdr:cNvPr id="41" name="Ellipse 40"/>
            <xdr:cNvSpPr/>
          </xdr:nvSpPr>
          <xdr:spPr>
            <a:xfrm>
              <a:off x="1955800" y="2057400"/>
              <a:ext cx="190500" cy="190500"/>
            </a:xfrm>
            <a:prstGeom prst="ellipse">
              <a:avLst/>
            </a:prstGeom>
            <a:noFill/>
            <a:ln>
              <a:solidFill>
                <a:schemeClr val="accent1">
                  <a:lumMod val="75000"/>
                </a:schemeClr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2" name="Ellipse 41"/>
            <xdr:cNvSpPr/>
          </xdr:nvSpPr>
          <xdr:spPr>
            <a:xfrm>
              <a:off x="2012950" y="2114550"/>
              <a:ext cx="72000" cy="72000"/>
            </a:xfrm>
            <a:prstGeom prst="ellipse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</xdr:grpSp>
    <xdr:clientData/>
  </xdr:twoCellAnchor>
  <xdr:twoCellAnchor>
    <xdr:from>
      <xdr:col>13</xdr:col>
      <xdr:colOff>677333</xdr:colOff>
      <xdr:row>8</xdr:row>
      <xdr:rowOff>186265</xdr:rowOff>
    </xdr:from>
    <xdr:to>
      <xdr:col>17</xdr:col>
      <xdr:colOff>677334</xdr:colOff>
      <xdr:row>19</xdr:row>
      <xdr:rowOff>36406</xdr:rowOff>
    </xdr:to>
    <xdr:cxnSp macro="">
      <xdr:nvCxnSpPr>
        <xdr:cNvPr id="43" name="Connecteur en angle 42"/>
        <xdr:cNvCxnSpPr>
          <a:stCxn id="44" idx="2"/>
          <a:endCxn id="15" idx="2"/>
        </xdr:cNvCxnSpPr>
      </xdr:nvCxnSpPr>
      <xdr:spPr>
        <a:xfrm rot="5400000" flipH="1">
          <a:off x="12087013" y="1032085"/>
          <a:ext cx="1945641" cy="3302001"/>
        </a:xfrm>
        <a:prstGeom prst="bentConnector3">
          <a:avLst>
            <a:gd name="adj1" fmla="val -1203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812800</xdr:colOff>
      <xdr:row>15</xdr:row>
      <xdr:rowOff>138006</xdr:rowOff>
    </xdr:from>
    <xdr:to>
      <xdr:col>18</xdr:col>
      <xdr:colOff>541867</xdr:colOff>
      <xdr:row>19</xdr:row>
      <xdr:rowOff>36406</xdr:rowOff>
    </xdr:to>
    <xdr:sp macro="" textlink="">
      <xdr:nvSpPr>
        <xdr:cNvPr id="44" name="Rectangle 43"/>
        <xdr:cNvSpPr/>
      </xdr:nvSpPr>
      <xdr:spPr>
        <a:xfrm>
          <a:off x="14020800" y="2995506"/>
          <a:ext cx="1380067" cy="660400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Recherche des colis manquants et</a:t>
          </a:r>
          <a:r>
            <a:rPr lang="fr-FR" baseline="0">
              <a:solidFill>
                <a:srgbClr val="376092"/>
              </a:solidFill>
            </a:rPr>
            <a:t> anomalies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17</xdr:col>
      <xdr:colOff>677334</xdr:colOff>
      <xdr:row>9</xdr:row>
      <xdr:rowOff>169345</xdr:rowOff>
    </xdr:from>
    <xdr:to>
      <xdr:col>17</xdr:col>
      <xdr:colOff>688340</xdr:colOff>
      <xdr:row>15</xdr:row>
      <xdr:rowOff>138006</xdr:rowOff>
    </xdr:to>
    <xdr:cxnSp macro="">
      <xdr:nvCxnSpPr>
        <xdr:cNvPr id="45" name="Connecteur droit avec flèche 44"/>
        <xdr:cNvCxnSpPr>
          <a:stCxn id="17" idx="2"/>
          <a:endCxn id="44" idx="0"/>
        </xdr:cNvCxnSpPr>
      </xdr:nvCxnSpPr>
      <xdr:spPr>
        <a:xfrm flipH="1">
          <a:off x="14710834" y="1883845"/>
          <a:ext cx="11006" cy="111166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101593</xdr:colOff>
      <xdr:row>5</xdr:row>
      <xdr:rowOff>16934</xdr:rowOff>
    </xdr:from>
    <xdr:to>
      <xdr:col>31</xdr:col>
      <xdr:colOff>728130</xdr:colOff>
      <xdr:row>14</xdr:row>
      <xdr:rowOff>16921</xdr:rowOff>
    </xdr:to>
    <xdr:cxnSp macro="">
      <xdr:nvCxnSpPr>
        <xdr:cNvPr id="46" name="Connecteur en angle 45"/>
        <xdr:cNvCxnSpPr>
          <a:stCxn id="29" idx="3"/>
          <a:endCxn id="34" idx="1"/>
        </xdr:cNvCxnSpPr>
      </xdr:nvCxnSpPr>
      <xdr:spPr>
        <a:xfrm flipV="1">
          <a:off x="25692093" y="969434"/>
          <a:ext cx="626537" cy="17144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169333</xdr:colOff>
      <xdr:row>13</xdr:row>
      <xdr:rowOff>164452</xdr:rowOff>
    </xdr:from>
    <xdr:to>
      <xdr:col>7</xdr:col>
      <xdr:colOff>457202</xdr:colOff>
      <xdr:row>13</xdr:row>
      <xdr:rowOff>169321</xdr:rowOff>
    </xdr:to>
    <xdr:cxnSp macro="">
      <xdr:nvCxnSpPr>
        <xdr:cNvPr id="47" name="Connecteur droit avec flèche 46"/>
        <xdr:cNvCxnSpPr>
          <a:stCxn id="11" idx="3"/>
          <a:endCxn id="12" idx="1"/>
        </xdr:cNvCxnSpPr>
      </xdr:nvCxnSpPr>
      <xdr:spPr>
        <a:xfrm>
          <a:off x="5947833" y="2640952"/>
          <a:ext cx="287869" cy="48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762002</xdr:colOff>
      <xdr:row>13</xdr:row>
      <xdr:rowOff>169321</xdr:rowOff>
    </xdr:from>
    <xdr:to>
      <xdr:col>9</xdr:col>
      <xdr:colOff>237068</xdr:colOff>
      <xdr:row>13</xdr:row>
      <xdr:rowOff>169322</xdr:rowOff>
    </xdr:to>
    <xdr:cxnSp macro="">
      <xdr:nvCxnSpPr>
        <xdr:cNvPr id="48" name="Connecteur droit avec flèche 47"/>
        <xdr:cNvCxnSpPr>
          <a:stCxn id="12" idx="3"/>
          <a:endCxn id="13" idx="1"/>
        </xdr:cNvCxnSpPr>
      </xdr:nvCxnSpPr>
      <xdr:spPr>
        <a:xfrm>
          <a:off x="7366002" y="2645821"/>
          <a:ext cx="300566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541867</xdr:colOff>
      <xdr:row>13</xdr:row>
      <xdr:rowOff>169321</xdr:rowOff>
    </xdr:from>
    <xdr:to>
      <xdr:col>10</xdr:col>
      <xdr:colOff>762000</xdr:colOff>
      <xdr:row>13</xdr:row>
      <xdr:rowOff>169322</xdr:rowOff>
    </xdr:to>
    <xdr:cxnSp macro="">
      <xdr:nvCxnSpPr>
        <xdr:cNvPr id="49" name="Connecteur droit avec flèche 48"/>
        <xdr:cNvCxnSpPr>
          <a:stCxn id="13" idx="3"/>
          <a:endCxn id="14" idx="1"/>
        </xdr:cNvCxnSpPr>
      </xdr:nvCxnSpPr>
      <xdr:spPr>
        <a:xfrm flipV="1">
          <a:off x="8796867" y="2645821"/>
          <a:ext cx="220133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728134</xdr:colOff>
      <xdr:row>7</xdr:row>
      <xdr:rowOff>50798</xdr:rowOff>
    </xdr:from>
    <xdr:to>
      <xdr:col>13</xdr:col>
      <xdr:colOff>152399</xdr:colOff>
      <xdr:row>13</xdr:row>
      <xdr:rowOff>169321</xdr:rowOff>
    </xdr:to>
    <xdr:cxnSp macro="">
      <xdr:nvCxnSpPr>
        <xdr:cNvPr id="50" name="Connecteur en angle 49"/>
        <xdr:cNvCxnSpPr>
          <a:stCxn id="14" idx="3"/>
          <a:endCxn id="15" idx="1"/>
        </xdr:cNvCxnSpPr>
      </xdr:nvCxnSpPr>
      <xdr:spPr>
        <a:xfrm flipV="1">
          <a:off x="10634134" y="1384298"/>
          <a:ext cx="249765" cy="126152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372533</xdr:colOff>
      <xdr:row>7</xdr:row>
      <xdr:rowOff>50798</xdr:rowOff>
    </xdr:from>
    <xdr:to>
      <xdr:col>14</xdr:col>
      <xdr:colOff>626530</xdr:colOff>
      <xdr:row>7</xdr:row>
      <xdr:rowOff>50799</xdr:rowOff>
    </xdr:to>
    <xdr:cxnSp macro="">
      <xdr:nvCxnSpPr>
        <xdr:cNvPr id="51" name="Connecteur droit avec flèche 50"/>
        <xdr:cNvCxnSpPr>
          <a:stCxn id="15" idx="3"/>
          <a:endCxn id="16" idx="1"/>
        </xdr:cNvCxnSpPr>
      </xdr:nvCxnSpPr>
      <xdr:spPr>
        <a:xfrm>
          <a:off x="11929533" y="1384298"/>
          <a:ext cx="253997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152397</xdr:colOff>
      <xdr:row>7</xdr:row>
      <xdr:rowOff>50799</xdr:rowOff>
    </xdr:from>
    <xdr:to>
      <xdr:col>16</xdr:col>
      <xdr:colOff>575733</xdr:colOff>
      <xdr:row>7</xdr:row>
      <xdr:rowOff>59279</xdr:rowOff>
    </xdr:to>
    <xdr:cxnSp macro="">
      <xdr:nvCxnSpPr>
        <xdr:cNvPr id="52" name="Connecteur droit avec flèche 51"/>
        <xdr:cNvCxnSpPr>
          <a:stCxn id="16" idx="3"/>
          <a:endCxn id="17" idx="1"/>
        </xdr:cNvCxnSpPr>
      </xdr:nvCxnSpPr>
      <xdr:spPr>
        <a:xfrm>
          <a:off x="13360397" y="1384299"/>
          <a:ext cx="423336" cy="8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800946</xdr:colOff>
      <xdr:row>7</xdr:row>
      <xdr:rowOff>59279</xdr:rowOff>
    </xdr:from>
    <xdr:to>
      <xdr:col>21</xdr:col>
      <xdr:colOff>67733</xdr:colOff>
      <xdr:row>11</xdr:row>
      <xdr:rowOff>186256</xdr:rowOff>
    </xdr:to>
    <xdr:cxnSp macro="">
      <xdr:nvCxnSpPr>
        <xdr:cNvPr id="53" name="Connecteur en angle 52"/>
        <xdr:cNvCxnSpPr>
          <a:stCxn id="17" idx="3"/>
          <a:endCxn id="21" idx="0"/>
        </xdr:cNvCxnSpPr>
      </xdr:nvCxnSpPr>
      <xdr:spPr>
        <a:xfrm>
          <a:off x="15659946" y="1392779"/>
          <a:ext cx="1743287" cy="88897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33865</xdr:colOff>
      <xdr:row>6</xdr:row>
      <xdr:rowOff>33867</xdr:rowOff>
    </xdr:from>
    <xdr:to>
      <xdr:col>22</xdr:col>
      <xdr:colOff>457199</xdr:colOff>
      <xdr:row>13</xdr:row>
      <xdr:rowOff>135456</xdr:rowOff>
    </xdr:to>
    <xdr:cxnSp macro="">
      <xdr:nvCxnSpPr>
        <xdr:cNvPr id="54" name="Connecteur en angle 53"/>
        <xdr:cNvCxnSpPr>
          <a:stCxn id="21" idx="3"/>
          <a:endCxn id="22" idx="1"/>
        </xdr:cNvCxnSpPr>
      </xdr:nvCxnSpPr>
      <xdr:spPr>
        <a:xfrm flipV="1">
          <a:off x="18194865" y="1176867"/>
          <a:ext cx="423334" cy="14350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152395</xdr:colOff>
      <xdr:row>6</xdr:row>
      <xdr:rowOff>16939</xdr:rowOff>
    </xdr:from>
    <xdr:to>
      <xdr:col>26</xdr:col>
      <xdr:colOff>67733</xdr:colOff>
      <xdr:row>12</xdr:row>
      <xdr:rowOff>67721</xdr:rowOff>
    </xdr:to>
    <xdr:cxnSp macro="">
      <xdr:nvCxnSpPr>
        <xdr:cNvPr id="55" name="Connecteur en angle 54"/>
        <xdr:cNvCxnSpPr>
          <a:stCxn id="23" idx="3"/>
          <a:endCxn id="24" idx="0"/>
        </xdr:cNvCxnSpPr>
      </xdr:nvCxnSpPr>
      <xdr:spPr>
        <a:xfrm>
          <a:off x="20789895" y="1159939"/>
          <a:ext cx="740838" cy="119378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101593</xdr:colOff>
      <xdr:row>14</xdr:row>
      <xdr:rowOff>16921</xdr:rowOff>
    </xdr:from>
    <xdr:to>
      <xdr:col>31</xdr:col>
      <xdr:colOff>660399</xdr:colOff>
      <xdr:row>14</xdr:row>
      <xdr:rowOff>16922</xdr:rowOff>
    </xdr:to>
    <xdr:cxnSp macro="">
      <xdr:nvCxnSpPr>
        <xdr:cNvPr id="56" name="Connecteur droit avec flèche 55"/>
        <xdr:cNvCxnSpPr>
          <a:stCxn id="29" idx="3"/>
          <a:endCxn id="37" idx="1"/>
        </xdr:cNvCxnSpPr>
      </xdr:nvCxnSpPr>
      <xdr:spPr>
        <a:xfrm>
          <a:off x="25692093" y="2683921"/>
          <a:ext cx="558806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575733</xdr:colOff>
      <xdr:row>14</xdr:row>
      <xdr:rowOff>16922</xdr:rowOff>
    </xdr:from>
    <xdr:to>
      <xdr:col>34</xdr:col>
      <xdr:colOff>67732</xdr:colOff>
      <xdr:row>14</xdr:row>
      <xdr:rowOff>16935</xdr:rowOff>
    </xdr:to>
    <xdr:cxnSp macro="">
      <xdr:nvCxnSpPr>
        <xdr:cNvPr id="57" name="Connecteur droit avec flèche 56"/>
        <xdr:cNvCxnSpPr>
          <a:stCxn id="37" idx="3"/>
          <a:endCxn id="66" idx="1"/>
        </xdr:cNvCxnSpPr>
      </xdr:nvCxnSpPr>
      <xdr:spPr>
        <a:xfrm>
          <a:off x="27817233" y="2683922"/>
          <a:ext cx="317499" cy="1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254000</xdr:colOff>
      <xdr:row>5</xdr:row>
      <xdr:rowOff>16934</xdr:rowOff>
    </xdr:from>
    <xdr:to>
      <xdr:col>33</xdr:col>
      <xdr:colOff>558798</xdr:colOff>
      <xdr:row>5</xdr:row>
      <xdr:rowOff>16934</xdr:rowOff>
    </xdr:to>
    <xdr:cxnSp macro="">
      <xdr:nvCxnSpPr>
        <xdr:cNvPr id="58" name="Connecteur droit avec flèche 57"/>
        <xdr:cNvCxnSpPr>
          <a:stCxn id="34" idx="3"/>
          <a:endCxn id="35" idx="1"/>
        </xdr:cNvCxnSpPr>
      </xdr:nvCxnSpPr>
      <xdr:spPr>
        <a:xfrm>
          <a:off x="27495500" y="969434"/>
          <a:ext cx="304798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745062</xdr:colOff>
      <xdr:row>5</xdr:row>
      <xdr:rowOff>12065</xdr:rowOff>
    </xdr:from>
    <xdr:to>
      <xdr:col>35</xdr:col>
      <xdr:colOff>338675</xdr:colOff>
      <xdr:row>5</xdr:row>
      <xdr:rowOff>16934</xdr:rowOff>
    </xdr:to>
    <xdr:cxnSp macro="">
      <xdr:nvCxnSpPr>
        <xdr:cNvPr id="59" name="Connecteur droit avec flèche 58"/>
        <xdr:cNvCxnSpPr>
          <a:stCxn id="35" idx="3"/>
          <a:endCxn id="36" idx="1"/>
        </xdr:cNvCxnSpPr>
      </xdr:nvCxnSpPr>
      <xdr:spPr>
        <a:xfrm flipV="1">
          <a:off x="28812062" y="964565"/>
          <a:ext cx="419113" cy="48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10</xdr:row>
      <xdr:rowOff>0</xdr:rowOff>
    </xdr:from>
    <xdr:to>
      <xdr:col>42</xdr:col>
      <xdr:colOff>778933</xdr:colOff>
      <xdr:row>11</xdr:row>
      <xdr:rowOff>16934</xdr:rowOff>
    </xdr:to>
    <xdr:cxnSp macro="">
      <xdr:nvCxnSpPr>
        <xdr:cNvPr id="60" name="Connecteur droit 59"/>
        <xdr:cNvCxnSpPr/>
      </xdr:nvCxnSpPr>
      <xdr:spPr>
        <a:xfrm flipH="1">
          <a:off x="2476501" y="1905000"/>
          <a:ext cx="32973432" cy="207434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275165</xdr:colOff>
      <xdr:row>17</xdr:row>
      <xdr:rowOff>67733</xdr:rowOff>
    </xdr:from>
    <xdr:to>
      <xdr:col>4</xdr:col>
      <xdr:colOff>656165</xdr:colOff>
      <xdr:row>19</xdr:row>
      <xdr:rowOff>131231</xdr:rowOff>
    </xdr:to>
    <xdr:sp macro="" textlink="">
      <xdr:nvSpPr>
        <xdr:cNvPr id="61" name="Rectangle 60"/>
        <xdr:cNvSpPr/>
      </xdr:nvSpPr>
      <xdr:spPr>
        <a:xfrm>
          <a:off x="2751665" y="3306233"/>
          <a:ext cx="1206500" cy="444498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Colizen</a:t>
          </a:r>
        </a:p>
      </xdr:txBody>
    </xdr:sp>
    <xdr:clientData/>
  </xdr:twoCellAnchor>
  <xdr:twoCellAnchor>
    <xdr:from>
      <xdr:col>3</xdr:col>
      <xdr:colOff>237065</xdr:colOff>
      <xdr:row>4</xdr:row>
      <xdr:rowOff>84666</xdr:rowOff>
    </xdr:from>
    <xdr:to>
      <xdr:col>4</xdr:col>
      <xdr:colOff>618066</xdr:colOff>
      <xdr:row>6</xdr:row>
      <xdr:rowOff>148165</xdr:rowOff>
    </xdr:to>
    <xdr:sp macro="" textlink="">
      <xdr:nvSpPr>
        <xdr:cNvPr id="62" name="Rectangle 61"/>
        <xdr:cNvSpPr/>
      </xdr:nvSpPr>
      <xdr:spPr>
        <a:xfrm>
          <a:off x="2713565" y="846666"/>
          <a:ext cx="1206501" cy="444499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Transporteur</a:t>
          </a:r>
        </a:p>
      </xdr:txBody>
    </xdr:sp>
    <xdr:clientData/>
  </xdr:twoCellAnchor>
  <xdr:twoCellAnchor>
    <xdr:from>
      <xdr:col>22</xdr:col>
      <xdr:colOff>84680</xdr:colOff>
      <xdr:row>39</xdr:row>
      <xdr:rowOff>169333</xdr:rowOff>
    </xdr:from>
    <xdr:to>
      <xdr:col>22</xdr:col>
      <xdr:colOff>787414</xdr:colOff>
      <xdr:row>41</xdr:row>
      <xdr:rowOff>143933</xdr:rowOff>
    </xdr:to>
    <xdr:sp macro="" textlink="">
      <xdr:nvSpPr>
        <xdr:cNvPr id="63" name="Rectangle 62"/>
        <xdr:cNvSpPr/>
      </xdr:nvSpPr>
      <xdr:spPr>
        <a:xfrm>
          <a:off x="18245680" y="7598833"/>
          <a:ext cx="702734" cy="3556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chemeClr val="tx1"/>
              </a:solidFill>
              <a:latin typeface="Calibri"/>
              <a:cs typeface="Calibri"/>
            </a:rPr>
            <a:t>TOUR</a:t>
          </a:r>
        </a:p>
      </xdr:txBody>
    </xdr:sp>
    <xdr:clientData/>
  </xdr:twoCellAnchor>
  <xdr:twoCellAnchor>
    <xdr:from>
      <xdr:col>34</xdr:col>
      <xdr:colOff>50810</xdr:colOff>
      <xdr:row>39</xdr:row>
      <xdr:rowOff>50799</xdr:rowOff>
    </xdr:from>
    <xdr:to>
      <xdr:col>35</xdr:col>
      <xdr:colOff>575737</xdr:colOff>
      <xdr:row>41</xdr:row>
      <xdr:rowOff>67733</xdr:rowOff>
    </xdr:to>
    <xdr:sp macro="" textlink="">
      <xdr:nvSpPr>
        <xdr:cNvPr id="64" name="Rectangle 63"/>
        <xdr:cNvSpPr/>
      </xdr:nvSpPr>
      <xdr:spPr>
        <a:xfrm>
          <a:off x="28117810" y="7480299"/>
          <a:ext cx="1350427" cy="397934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NLIV + CNML</a:t>
          </a:r>
        </a:p>
      </xdr:txBody>
    </xdr:sp>
    <xdr:clientData/>
  </xdr:twoCellAnchor>
  <xdr:twoCellAnchor>
    <xdr:from>
      <xdr:col>34</xdr:col>
      <xdr:colOff>728132</xdr:colOff>
      <xdr:row>15</xdr:row>
      <xdr:rowOff>152401</xdr:rowOff>
    </xdr:from>
    <xdr:to>
      <xdr:col>34</xdr:col>
      <xdr:colOff>728141</xdr:colOff>
      <xdr:row>39</xdr:row>
      <xdr:rowOff>50799</xdr:rowOff>
    </xdr:to>
    <xdr:cxnSp macro="">
      <xdr:nvCxnSpPr>
        <xdr:cNvPr id="65" name="Connecteur droit avec flèche 64"/>
        <xdr:cNvCxnSpPr>
          <a:stCxn id="66" idx="2"/>
          <a:endCxn id="64" idx="0"/>
        </xdr:cNvCxnSpPr>
      </xdr:nvCxnSpPr>
      <xdr:spPr>
        <a:xfrm>
          <a:off x="28795132" y="3009901"/>
          <a:ext cx="9" cy="4470398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67732</xdr:colOff>
      <xdr:row>12</xdr:row>
      <xdr:rowOff>67734</xdr:rowOff>
    </xdr:from>
    <xdr:to>
      <xdr:col>35</xdr:col>
      <xdr:colOff>558798</xdr:colOff>
      <xdr:row>15</xdr:row>
      <xdr:rowOff>152401</xdr:rowOff>
    </xdr:to>
    <xdr:sp macro="" textlink="">
      <xdr:nvSpPr>
        <xdr:cNvPr id="66" name="Rectangle 65"/>
        <xdr:cNvSpPr/>
      </xdr:nvSpPr>
      <xdr:spPr>
        <a:xfrm>
          <a:off x="28134732" y="2353734"/>
          <a:ext cx="1316566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Gestion des</a:t>
          </a:r>
          <a:r>
            <a:rPr lang="fr-FR" baseline="0">
              <a:solidFill>
                <a:srgbClr val="376092"/>
              </a:solidFill>
            </a:rPr>
            <a:t> colis laissés à quai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22</xdr:col>
      <xdr:colOff>436047</xdr:colOff>
      <xdr:row>7</xdr:row>
      <xdr:rowOff>169333</xdr:rowOff>
    </xdr:from>
    <xdr:to>
      <xdr:col>23</xdr:col>
      <xdr:colOff>135465</xdr:colOff>
      <xdr:row>39</xdr:row>
      <xdr:rowOff>169333</xdr:rowOff>
    </xdr:to>
    <xdr:cxnSp macro="">
      <xdr:nvCxnSpPr>
        <xdr:cNvPr id="67" name="Connecteur droit avec flèche 66"/>
        <xdr:cNvCxnSpPr>
          <a:stCxn id="22" idx="2"/>
          <a:endCxn id="63" idx="0"/>
        </xdr:cNvCxnSpPr>
      </xdr:nvCxnSpPr>
      <xdr:spPr>
        <a:xfrm flipH="1">
          <a:off x="18597047" y="1502833"/>
          <a:ext cx="524918" cy="6096000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778938</xdr:colOff>
      <xdr:row>12</xdr:row>
      <xdr:rowOff>67734</xdr:rowOff>
    </xdr:from>
    <xdr:to>
      <xdr:col>39</xdr:col>
      <xdr:colOff>643470</xdr:colOff>
      <xdr:row>15</xdr:row>
      <xdr:rowOff>142664</xdr:rowOff>
    </xdr:to>
    <xdr:sp macro="" textlink="">
      <xdr:nvSpPr>
        <xdr:cNvPr id="68" name="Rectangle 67"/>
        <xdr:cNvSpPr/>
      </xdr:nvSpPr>
      <xdr:spPr>
        <a:xfrm>
          <a:off x="31322438" y="2353734"/>
          <a:ext cx="1515532" cy="646430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OPE-EXP-0109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Entrée/Sortie de stock 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23</xdr:col>
      <xdr:colOff>135465</xdr:colOff>
      <xdr:row>7</xdr:row>
      <xdr:rowOff>169333</xdr:rowOff>
    </xdr:from>
    <xdr:to>
      <xdr:col>23</xdr:col>
      <xdr:colOff>469897</xdr:colOff>
      <xdr:row>39</xdr:row>
      <xdr:rowOff>169334</xdr:rowOff>
    </xdr:to>
    <xdr:cxnSp macro="">
      <xdr:nvCxnSpPr>
        <xdr:cNvPr id="69" name="Connecteur droit avec flèche 68"/>
        <xdr:cNvCxnSpPr>
          <a:stCxn id="22" idx="2"/>
          <a:endCxn id="70" idx="0"/>
        </xdr:cNvCxnSpPr>
      </xdr:nvCxnSpPr>
      <xdr:spPr>
        <a:xfrm>
          <a:off x="19121965" y="1502833"/>
          <a:ext cx="334432" cy="6096001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118530</xdr:colOff>
      <xdr:row>39</xdr:row>
      <xdr:rowOff>169334</xdr:rowOff>
    </xdr:from>
    <xdr:to>
      <xdr:col>23</xdr:col>
      <xdr:colOff>821264</xdr:colOff>
      <xdr:row>41</xdr:row>
      <xdr:rowOff>143934</xdr:rowOff>
    </xdr:to>
    <xdr:sp macro="" textlink="">
      <xdr:nvSpPr>
        <xdr:cNvPr id="70" name="Rectangle 69"/>
        <xdr:cNvSpPr/>
      </xdr:nvSpPr>
      <xdr:spPr>
        <a:xfrm>
          <a:off x="19105030" y="7598834"/>
          <a:ext cx="702734" cy="3556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chemeClr val="accent3">
                  <a:lumMod val="75000"/>
                </a:schemeClr>
              </a:solidFill>
              <a:latin typeface="Calibri"/>
              <a:cs typeface="Calibri"/>
            </a:rPr>
            <a:t>PTOU</a:t>
          </a:r>
        </a:p>
      </xdr:txBody>
    </xdr:sp>
    <xdr:clientData/>
  </xdr:twoCellAnchor>
  <xdr:twoCellAnchor>
    <xdr:from>
      <xdr:col>35</xdr:col>
      <xdr:colOff>558798</xdr:colOff>
      <xdr:row>14</xdr:row>
      <xdr:rowOff>12066</xdr:rowOff>
    </xdr:from>
    <xdr:to>
      <xdr:col>37</xdr:col>
      <xdr:colOff>778938</xdr:colOff>
      <xdr:row>14</xdr:row>
      <xdr:rowOff>16935</xdr:rowOff>
    </xdr:to>
    <xdr:cxnSp macro="">
      <xdr:nvCxnSpPr>
        <xdr:cNvPr id="71" name="Connecteur droit avec flèche 70"/>
        <xdr:cNvCxnSpPr>
          <a:stCxn id="66" idx="3"/>
          <a:endCxn id="68" idx="1"/>
        </xdr:cNvCxnSpPr>
      </xdr:nvCxnSpPr>
      <xdr:spPr>
        <a:xfrm flipV="1">
          <a:off x="29451298" y="2679066"/>
          <a:ext cx="1871140" cy="48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677333</xdr:colOff>
      <xdr:row>17</xdr:row>
      <xdr:rowOff>186266</xdr:rowOff>
    </xdr:from>
    <xdr:to>
      <xdr:col>38</xdr:col>
      <xdr:colOff>575730</xdr:colOff>
      <xdr:row>21</xdr:row>
      <xdr:rowOff>50798</xdr:rowOff>
    </xdr:to>
    <xdr:sp macro="" textlink="">
      <xdr:nvSpPr>
        <xdr:cNvPr id="72" name="Rectangle 71"/>
        <xdr:cNvSpPr/>
      </xdr:nvSpPr>
      <xdr:spPr>
        <a:xfrm>
          <a:off x="30395333" y="3424766"/>
          <a:ext cx="1549397" cy="626532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Transmission de l'information au service Clients Colizen</a:t>
          </a:r>
        </a:p>
      </xdr:txBody>
    </xdr:sp>
    <xdr:clientData/>
  </xdr:twoCellAnchor>
  <xdr:twoCellAnchor>
    <xdr:from>
      <xdr:col>35</xdr:col>
      <xdr:colOff>558798</xdr:colOff>
      <xdr:row>14</xdr:row>
      <xdr:rowOff>16935</xdr:rowOff>
    </xdr:from>
    <xdr:to>
      <xdr:col>36</xdr:col>
      <xdr:colOff>677333</xdr:colOff>
      <xdr:row>19</xdr:row>
      <xdr:rowOff>118532</xdr:rowOff>
    </xdr:to>
    <xdr:cxnSp macro="">
      <xdr:nvCxnSpPr>
        <xdr:cNvPr id="73" name="Connecteur en angle 72"/>
        <xdr:cNvCxnSpPr>
          <a:stCxn id="66" idx="3"/>
          <a:endCxn id="72" idx="1"/>
        </xdr:cNvCxnSpPr>
      </xdr:nvCxnSpPr>
      <xdr:spPr>
        <a:xfrm>
          <a:off x="29451298" y="2683935"/>
          <a:ext cx="944035" cy="105409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812797</xdr:colOff>
      <xdr:row>18</xdr:row>
      <xdr:rowOff>0</xdr:rowOff>
    </xdr:from>
    <xdr:to>
      <xdr:col>40</xdr:col>
      <xdr:colOff>491066</xdr:colOff>
      <xdr:row>21</xdr:row>
      <xdr:rowOff>67733</xdr:rowOff>
    </xdr:to>
    <xdr:sp macro="" textlink="">
      <xdr:nvSpPr>
        <xdr:cNvPr id="74" name="Rectangle 73"/>
        <xdr:cNvSpPr/>
      </xdr:nvSpPr>
      <xdr:spPr>
        <a:xfrm>
          <a:off x="32181797" y="3429000"/>
          <a:ext cx="1329269" cy="639233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Prise de RDV avec le destinataire</a:t>
          </a:r>
        </a:p>
      </xdr:txBody>
    </xdr:sp>
    <xdr:clientData/>
  </xdr:twoCellAnchor>
  <xdr:twoCellAnchor>
    <xdr:from>
      <xdr:col>40</xdr:col>
      <xdr:colOff>812798</xdr:colOff>
      <xdr:row>18</xdr:row>
      <xdr:rowOff>0</xdr:rowOff>
    </xdr:from>
    <xdr:to>
      <xdr:col>42</xdr:col>
      <xdr:colOff>575730</xdr:colOff>
      <xdr:row>21</xdr:row>
      <xdr:rowOff>74930</xdr:rowOff>
    </xdr:to>
    <xdr:sp macro="" textlink="">
      <xdr:nvSpPr>
        <xdr:cNvPr id="75" name="Rectangle 74"/>
        <xdr:cNvSpPr/>
      </xdr:nvSpPr>
      <xdr:spPr>
        <a:xfrm>
          <a:off x="33832798" y="3429000"/>
          <a:ext cx="1413932" cy="646430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OPE-EXP-0104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Etiquetage - Dispatch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38</xdr:col>
      <xdr:colOff>575730</xdr:colOff>
      <xdr:row>19</xdr:row>
      <xdr:rowOff>118532</xdr:rowOff>
    </xdr:from>
    <xdr:to>
      <xdr:col>38</xdr:col>
      <xdr:colOff>812797</xdr:colOff>
      <xdr:row>19</xdr:row>
      <xdr:rowOff>127000</xdr:rowOff>
    </xdr:to>
    <xdr:cxnSp macro="">
      <xdr:nvCxnSpPr>
        <xdr:cNvPr id="76" name="Connecteur droit avec flèche 75"/>
        <xdr:cNvCxnSpPr>
          <a:stCxn id="72" idx="3"/>
          <a:endCxn id="74" idx="1"/>
        </xdr:cNvCxnSpPr>
      </xdr:nvCxnSpPr>
      <xdr:spPr>
        <a:xfrm>
          <a:off x="31944730" y="3738032"/>
          <a:ext cx="237067" cy="846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491066</xdr:colOff>
      <xdr:row>19</xdr:row>
      <xdr:rowOff>127000</xdr:rowOff>
    </xdr:from>
    <xdr:to>
      <xdr:col>40</xdr:col>
      <xdr:colOff>812798</xdr:colOff>
      <xdr:row>19</xdr:row>
      <xdr:rowOff>130598</xdr:rowOff>
    </xdr:to>
    <xdr:cxnSp macro="">
      <xdr:nvCxnSpPr>
        <xdr:cNvPr id="77" name="Connecteur droit avec flèche 76"/>
        <xdr:cNvCxnSpPr>
          <a:stCxn id="74" idx="3"/>
          <a:endCxn id="75" idx="1"/>
        </xdr:cNvCxnSpPr>
      </xdr:nvCxnSpPr>
      <xdr:spPr>
        <a:xfrm>
          <a:off x="33511066" y="3746500"/>
          <a:ext cx="321732" cy="35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110066</xdr:colOff>
      <xdr:row>20</xdr:row>
      <xdr:rowOff>169329</xdr:rowOff>
    </xdr:from>
    <xdr:to>
      <xdr:col>21</xdr:col>
      <xdr:colOff>643467</xdr:colOff>
      <xdr:row>20</xdr:row>
      <xdr:rowOff>169334</xdr:rowOff>
    </xdr:to>
    <xdr:cxnSp macro="">
      <xdr:nvCxnSpPr>
        <xdr:cNvPr id="2" name="Connecteur en angle 1"/>
        <xdr:cNvCxnSpPr>
          <a:stCxn id="58" idx="3"/>
          <a:endCxn id="68" idx="1"/>
        </xdr:cNvCxnSpPr>
      </xdr:nvCxnSpPr>
      <xdr:spPr>
        <a:xfrm>
          <a:off x="12492566" y="3979329"/>
          <a:ext cx="5486401" cy="5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677345</xdr:colOff>
      <xdr:row>22</xdr:row>
      <xdr:rowOff>118533</xdr:rowOff>
    </xdr:from>
    <xdr:to>
      <xdr:col>22</xdr:col>
      <xdr:colOff>381001</xdr:colOff>
      <xdr:row>43</xdr:row>
      <xdr:rowOff>143884</xdr:rowOff>
    </xdr:to>
    <xdr:cxnSp macro="">
      <xdr:nvCxnSpPr>
        <xdr:cNvPr id="3" name="Connecteur droit avec flèche 2"/>
        <xdr:cNvCxnSpPr>
          <a:stCxn id="68" idx="2"/>
          <a:endCxn id="57" idx="0"/>
        </xdr:cNvCxnSpPr>
      </xdr:nvCxnSpPr>
      <xdr:spPr>
        <a:xfrm flipH="1">
          <a:off x="18012845" y="4309533"/>
          <a:ext cx="529156" cy="4025851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381001</xdr:colOff>
      <xdr:row>22</xdr:row>
      <xdr:rowOff>118533</xdr:rowOff>
    </xdr:from>
    <xdr:to>
      <xdr:col>22</xdr:col>
      <xdr:colOff>757769</xdr:colOff>
      <xdr:row>43</xdr:row>
      <xdr:rowOff>169333</xdr:rowOff>
    </xdr:to>
    <xdr:cxnSp macro="">
      <xdr:nvCxnSpPr>
        <xdr:cNvPr id="4" name="Connecteur droit avec flèche 3"/>
        <xdr:cNvCxnSpPr>
          <a:stCxn id="68" idx="2"/>
          <a:endCxn id="67" idx="0"/>
        </xdr:cNvCxnSpPr>
      </xdr:nvCxnSpPr>
      <xdr:spPr>
        <a:xfrm>
          <a:off x="18542001" y="4309533"/>
          <a:ext cx="376768" cy="4051300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71967</xdr:colOff>
      <xdr:row>31</xdr:row>
      <xdr:rowOff>33866</xdr:rowOff>
    </xdr:from>
    <xdr:to>
      <xdr:col>31</xdr:col>
      <xdr:colOff>16934</xdr:colOff>
      <xdr:row>31</xdr:row>
      <xdr:rowOff>93063</xdr:rowOff>
    </xdr:to>
    <xdr:cxnSp macro="">
      <xdr:nvCxnSpPr>
        <xdr:cNvPr id="5" name="Connecteur droit 4"/>
        <xdr:cNvCxnSpPr/>
      </xdr:nvCxnSpPr>
      <xdr:spPr>
        <a:xfrm flipV="1">
          <a:off x="71967" y="5939366"/>
          <a:ext cx="25535467" cy="59197"/>
        </a:xfrm>
        <a:prstGeom prst="line">
          <a:avLst/>
        </a:prstGeom>
        <a:ln w="3810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241538</xdr:colOff>
      <xdr:row>43</xdr:row>
      <xdr:rowOff>16933</xdr:rowOff>
    </xdr:from>
    <xdr:to>
      <xdr:col>31</xdr:col>
      <xdr:colOff>16934</xdr:colOff>
      <xdr:row>43</xdr:row>
      <xdr:rowOff>80396</xdr:rowOff>
    </xdr:to>
    <xdr:cxnSp macro="">
      <xdr:nvCxnSpPr>
        <xdr:cNvPr id="6" name="Connecteur droit 5"/>
        <xdr:cNvCxnSpPr/>
      </xdr:nvCxnSpPr>
      <xdr:spPr>
        <a:xfrm flipV="1">
          <a:off x="241538" y="8208433"/>
          <a:ext cx="25365896" cy="63463"/>
        </a:xfrm>
        <a:prstGeom prst="line">
          <a:avLst/>
        </a:prstGeom>
        <a:ln w="1905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224602</xdr:colOff>
      <xdr:row>46</xdr:row>
      <xdr:rowOff>33866</xdr:rowOff>
    </xdr:from>
    <xdr:to>
      <xdr:col>30</xdr:col>
      <xdr:colOff>812800</xdr:colOff>
      <xdr:row>46</xdr:row>
      <xdr:rowOff>76165</xdr:rowOff>
    </xdr:to>
    <xdr:cxnSp macro="">
      <xdr:nvCxnSpPr>
        <xdr:cNvPr id="7" name="Connecteur droit 6"/>
        <xdr:cNvCxnSpPr/>
      </xdr:nvCxnSpPr>
      <xdr:spPr>
        <a:xfrm flipV="1">
          <a:off x="224602" y="8796866"/>
          <a:ext cx="25353198" cy="42299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245770</xdr:colOff>
      <xdr:row>43</xdr:row>
      <xdr:rowOff>84632</xdr:rowOff>
    </xdr:from>
    <xdr:to>
      <xdr:col>2</xdr:col>
      <xdr:colOff>245771</xdr:colOff>
      <xdr:row>46</xdr:row>
      <xdr:rowOff>63465</xdr:rowOff>
    </xdr:to>
    <xdr:sp macro="" textlink="">
      <xdr:nvSpPr>
        <xdr:cNvPr id="8" name="Rectangle 7"/>
        <xdr:cNvSpPr/>
      </xdr:nvSpPr>
      <xdr:spPr>
        <a:xfrm>
          <a:off x="245770" y="8276132"/>
          <a:ext cx="1651001" cy="55033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chemeClr val="tx1"/>
              </a:solidFill>
              <a:latin typeface="Calibri"/>
              <a:cs typeface="Calibri"/>
            </a:rPr>
            <a:t>Traçabilité</a:t>
          </a:r>
          <a:r>
            <a:rPr lang="fr-FR" sz="1200" b="1" baseline="0">
              <a:solidFill>
                <a:schemeClr val="tx1"/>
              </a:solidFill>
              <a:latin typeface="Calibri"/>
              <a:cs typeface="Calibri"/>
            </a:rPr>
            <a:t> COLIZEN</a:t>
          </a:r>
          <a:endParaRPr lang="fr-FR" sz="1200" b="1">
            <a:solidFill>
              <a:schemeClr val="tx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533401</xdr:colOff>
      <xdr:row>12</xdr:row>
      <xdr:rowOff>143919</xdr:rowOff>
    </xdr:from>
    <xdr:to>
      <xdr:col>1</xdr:col>
      <xdr:colOff>778933</xdr:colOff>
      <xdr:row>16</xdr:row>
      <xdr:rowOff>105818</xdr:rowOff>
    </xdr:to>
    <xdr:sp macro="" textlink="">
      <xdr:nvSpPr>
        <xdr:cNvPr id="9" name="Rectangle 8"/>
        <xdr:cNvSpPr/>
      </xdr:nvSpPr>
      <xdr:spPr>
        <a:xfrm>
          <a:off x="533401" y="2429919"/>
          <a:ext cx="1071032" cy="72389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rgbClr val="376092"/>
              </a:solidFill>
              <a:latin typeface="Calibri"/>
              <a:cs typeface="Calibri"/>
            </a:rPr>
            <a:t>Flux physique</a:t>
          </a:r>
        </a:p>
      </xdr:txBody>
    </xdr:sp>
    <xdr:clientData/>
  </xdr:twoCellAnchor>
  <xdr:twoCellAnchor>
    <xdr:from>
      <xdr:col>0</xdr:col>
      <xdr:colOff>533401</xdr:colOff>
      <xdr:row>32</xdr:row>
      <xdr:rowOff>105810</xdr:rowOff>
    </xdr:from>
    <xdr:to>
      <xdr:col>1</xdr:col>
      <xdr:colOff>778933</xdr:colOff>
      <xdr:row>36</xdr:row>
      <xdr:rowOff>59240</xdr:rowOff>
    </xdr:to>
    <xdr:sp macro="" textlink="">
      <xdr:nvSpPr>
        <xdr:cNvPr id="10" name="Rectangle 9"/>
        <xdr:cNvSpPr/>
      </xdr:nvSpPr>
      <xdr:spPr>
        <a:xfrm>
          <a:off x="533401" y="6201810"/>
          <a:ext cx="1071032" cy="71543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t>Flux IT</a:t>
          </a:r>
        </a:p>
      </xdr:txBody>
    </xdr:sp>
    <xdr:clientData/>
  </xdr:twoCellAnchor>
  <xdr:twoCellAnchor>
    <xdr:from>
      <xdr:col>30</xdr:col>
      <xdr:colOff>668874</xdr:colOff>
      <xdr:row>0</xdr:row>
      <xdr:rowOff>0</xdr:rowOff>
    </xdr:from>
    <xdr:to>
      <xdr:col>30</xdr:col>
      <xdr:colOff>668874</xdr:colOff>
      <xdr:row>47</xdr:row>
      <xdr:rowOff>0</xdr:rowOff>
    </xdr:to>
    <xdr:cxnSp macro="">
      <xdr:nvCxnSpPr>
        <xdr:cNvPr id="11" name="Connecteur droit 10"/>
        <xdr:cNvCxnSpPr/>
      </xdr:nvCxnSpPr>
      <xdr:spPr>
        <a:xfrm>
          <a:off x="25433874" y="0"/>
          <a:ext cx="0" cy="895350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753540</xdr:colOff>
      <xdr:row>0</xdr:row>
      <xdr:rowOff>0</xdr:rowOff>
    </xdr:from>
    <xdr:to>
      <xdr:col>30</xdr:col>
      <xdr:colOff>753540</xdr:colOff>
      <xdr:row>47</xdr:row>
      <xdr:rowOff>0</xdr:rowOff>
    </xdr:to>
    <xdr:cxnSp macro="">
      <xdr:nvCxnSpPr>
        <xdr:cNvPr id="12" name="Connecteur droit 11"/>
        <xdr:cNvCxnSpPr/>
      </xdr:nvCxnSpPr>
      <xdr:spPr>
        <a:xfrm>
          <a:off x="25518540" y="0"/>
          <a:ext cx="0" cy="895350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186267</xdr:colOff>
      <xdr:row>1</xdr:row>
      <xdr:rowOff>0</xdr:rowOff>
    </xdr:from>
    <xdr:to>
      <xdr:col>10</xdr:col>
      <xdr:colOff>728132</xdr:colOff>
      <xdr:row>3</xdr:row>
      <xdr:rowOff>29631</xdr:rowOff>
    </xdr:to>
    <xdr:sp macro="" textlink="">
      <xdr:nvSpPr>
        <xdr:cNvPr id="13" name="Rectangle 12"/>
        <xdr:cNvSpPr/>
      </xdr:nvSpPr>
      <xdr:spPr>
        <a:xfrm>
          <a:off x="186267" y="190500"/>
          <a:ext cx="8796865" cy="41063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2000" b="1">
              <a:solidFill>
                <a:schemeClr val="bg1"/>
              </a:solidFill>
              <a:latin typeface="+mn-lt"/>
              <a:cs typeface="Calibri"/>
            </a:rPr>
            <a:t>OPE-EXP-106_Livraison</a:t>
          </a:r>
        </a:p>
      </xdr:txBody>
    </xdr:sp>
    <xdr:clientData/>
  </xdr:twoCellAnchor>
  <xdr:twoCellAnchor>
    <xdr:from>
      <xdr:col>3</xdr:col>
      <xdr:colOff>762001</xdr:colOff>
      <xdr:row>12</xdr:row>
      <xdr:rowOff>169334</xdr:rowOff>
    </xdr:from>
    <xdr:to>
      <xdr:col>5</xdr:col>
      <xdr:colOff>423333</xdr:colOff>
      <xdr:row>16</xdr:row>
      <xdr:rowOff>57997</xdr:rowOff>
    </xdr:to>
    <xdr:sp macro="" textlink="">
      <xdr:nvSpPr>
        <xdr:cNvPr id="14" name="Rectangle 13"/>
        <xdr:cNvSpPr/>
      </xdr:nvSpPr>
      <xdr:spPr>
        <a:xfrm>
          <a:off x="3238501" y="2455334"/>
          <a:ext cx="1312332" cy="650663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OPE-EXP-0105</a:t>
          </a: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Gestion des départs de tournées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698734</xdr:colOff>
      <xdr:row>14</xdr:row>
      <xdr:rowOff>4197</xdr:rowOff>
    </xdr:from>
    <xdr:to>
      <xdr:col>3</xdr:col>
      <xdr:colOff>762001</xdr:colOff>
      <xdr:row>15</xdr:row>
      <xdr:rowOff>33931</xdr:rowOff>
    </xdr:to>
    <xdr:grpSp>
      <xdr:nvGrpSpPr>
        <xdr:cNvPr id="15" name="Grouper 14"/>
        <xdr:cNvGrpSpPr/>
      </xdr:nvGrpSpPr>
      <xdr:grpSpPr>
        <a:xfrm>
          <a:off x="2344654" y="2777877"/>
          <a:ext cx="886227" cy="227854"/>
          <a:chOff x="3877732" y="2489186"/>
          <a:chExt cx="893000" cy="216001"/>
        </a:xfrm>
      </xdr:grpSpPr>
      <xdr:cxnSp macro="">
        <xdr:nvCxnSpPr>
          <xdr:cNvPr id="16" name="Connecteur droit avec flèche 15"/>
          <xdr:cNvCxnSpPr>
            <a:stCxn id="18" idx="6"/>
            <a:endCxn id="14" idx="1"/>
          </xdr:cNvCxnSpPr>
        </xdr:nvCxnSpPr>
        <xdr:spPr>
          <a:xfrm>
            <a:off x="4093732" y="2597187"/>
            <a:ext cx="677000" cy="146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17" name="Grouper 16"/>
          <xdr:cNvGrpSpPr/>
        </xdr:nvGrpSpPr>
        <xdr:grpSpPr>
          <a:xfrm>
            <a:off x="3877732" y="2489186"/>
            <a:ext cx="216000" cy="216001"/>
            <a:chOff x="1955800" y="2057400"/>
            <a:chExt cx="190500" cy="190500"/>
          </a:xfrm>
        </xdr:grpSpPr>
        <xdr:sp macro="" textlink="">
          <xdr:nvSpPr>
            <xdr:cNvPr id="18" name="Ellipse 17"/>
            <xdr:cNvSpPr/>
          </xdr:nvSpPr>
          <xdr:spPr>
            <a:xfrm>
              <a:off x="1955800" y="2057400"/>
              <a:ext cx="190500" cy="190500"/>
            </a:xfrm>
            <a:prstGeom prst="ellipse">
              <a:avLst/>
            </a:prstGeom>
            <a:noFill/>
            <a:ln>
              <a:solidFill>
                <a:schemeClr val="accent1">
                  <a:lumMod val="75000"/>
                </a:schemeClr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19" name="Ellipse 18"/>
            <xdr:cNvSpPr/>
          </xdr:nvSpPr>
          <xdr:spPr>
            <a:xfrm>
              <a:off x="2012950" y="2114550"/>
              <a:ext cx="72000" cy="72000"/>
            </a:xfrm>
            <a:prstGeom prst="ellipse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</xdr:grpSp>
    <xdr:clientData/>
  </xdr:twoCellAnchor>
  <xdr:twoCellAnchor>
    <xdr:from>
      <xdr:col>6</xdr:col>
      <xdr:colOff>152400</xdr:colOff>
      <xdr:row>12</xdr:row>
      <xdr:rowOff>169333</xdr:rowOff>
    </xdr:from>
    <xdr:to>
      <xdr:col>8</xdr:col>
      <xdr:colOff>16933</xdr:colOff>
      <xdr:row>16</xdr:row>
      <xdr:rowOff>67733</xdr:rowOff>
    </xdr:to>
    <xdr:sp macro="" textlink="">
      <xdr:nvSpPr>
        <xdr:cNvPr id="20" name="Rectangle 19"/>
        <xdr:cNvSpPr/>
      </xdr:nvSpPr>
      <xdr:spPr>
        <a:xfrm>
          <a:off x="5105400" y="2455333"/>
          <a:ext cx="1515533" cy="660400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Prise en charge de la prochaine</a:t>
          </a:r>
          <a:r>
            <a:rPr lang="fr-FR" baseline="0">
              <a:solidFill>
                <a:srgbClr val="376092"/>
              </a:solidFill>
            </a:rPr>
            <a:t> position de livraison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8</xdr:col>
      <xdr:colOff>406400</xdr:colOff>
      <xdr:row>12</xdr:row>
      <xdr:rowOff>165100</xdr:rowOff>
    </xdr:from>
    <xdr:to>
      <xdr:col>10</xdr:col>
      <xdr:colOff>270934</xdr:colOff>
      <xdr:row>16</xdr:row>
      <xdr:rowOff>59267</xdr:rowOff>
    </xdr:to>
    <xdr:sp macro="" textlink="">
      <xdr:nvSpPr>
        <xdr:cNvPr id="21" name="Rectangle 20"/>
        <xdr:cNvSpPr/>
      </xdr:nvSpPr>
      <xdr:spPr>
        <a:xfrm>
          <a:off x="7010400" y="2451100"/>
          <a:ext cx="1515534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Contrôle Heure de livraison / créneau horaire</a:t>
          </a:r>
        </a:p>
      </xdr:txBody>
    </xdr:sp>
    <xdr:clientData/>
  </xdr:twoCellAnchor>
  <xdr:twoCellAnchor>
    <xdr:from>
      <xdr:col>10</xdr:col>
      <xdr:colOff>694267</xdr:colOff>
      <xdr:row>12</xdr:row>
      <xdr:rowOff>67733</xdr:rowOff>
    </xdr:from>
    <xdr:to>
      <xdr:col>12</xdr:col>
      <xdr:colOff>716279</xdr:colOff>
      <xdr:row>16</xdr:row>
      <xdr:rowOff>149859</xdr:rowOff>
    </xdr:to>
    <xdr:sp macro="" textlink="">
      <xdr:nvSpPr>
        <xdr:cNvPr id="22" name="Losange 21"/>
        <xdr:cNvSpPr/>
      </xdr:nvSpPr>
      <xdr:spPr>
        <a:xfrm>
          <a:off x="8949267" y="2353733"/>
          <a:ext cx="1673012" cy="844126"/>
        </a:xfrm>
        <a:prstGeom prst="diamond">
          <a:avLst/>
        </a:prstGeom>
        <a:noFill/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 sz="1100">
              <a:solidFill>
                <a:schemeClr val="accent1">
                  <a:lumMod val="75000"/>
                </a:schemeClr>
              </a:solidFill>
            </a:rPr>
            <a:t>Suis-je dans le créneau ?</a:t>
          </a:r>
        </a:p>
      </xdr:txBody>
    </xdr:sp>
    <xdr:clientData/>
  </xdr:twoCellAnchor>
  <xdr:twoCellAnchor>
    <xdr:from>
      <xdr:col>11</xdr:col>
      <xdr:colOff>784012</xdr:colOff>
      <xdr:row>16</xdr:row>
      <xdr:rowOff>149013</xdr:rowOff>
    </xdr:from>
    <xdr:to>
      <xdr:col>12</xdr:col>
      <xdr:colOff>453813</xdr:colOff>
      <xdr:row>18</xdr:row>
      <xdr:rowOff>110914</xdr:rowOff>
    </xdr:to>
    <xdr:sp macro="" textlink="">
      <xdr:nvSpPr>
        <xdr:cNvPr id="23" name="ZoneTexte 22"/>
        <xdr:cNvSpPr txBox="1"/>
      </xdr:nvSpPr>
      <xdr:spPr>
        <a:xfrm>
          <a:off x="9864512" y="3197013"/>
          <a:ext cx="495301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Non</a:t>
          </a:r>
        </a:p>
      </xdr:txBody>
    </xdr:sp>
    <xdr:clientData/>
  </xdr:twoCellAnchor>
  <xdr:twoCellAnchor>
    <xdr:from>
      <xdr:col>12</xdr:col>
      <xdr:colOff>699342</xdr:colOff>
      <xdr:row>12</xdr:row>
      <xdr:rowOff>132079</xdr:rowOff>
    </xdr:from>
    <xdr:to>
      <xdr:col>13</xdr:col>
      <xdr:colOff>369142</xdr:colOff>
      <xdr:row>14</xdr:row>
      <xdr:rowOff>93980</xdr:rowOff>
    </xdr:to>
    <xdr:sp macro="" textlink="">
      <xdr:nvSpPr>
        <xdr:cNvPr id="24" name="ZoneTexte 23"/>
        <xdr:cNvSpPr txBox="1"/>
      </xdr:nvSpPr>
      <xdr:spPr>
        <a:xfrm>
          <a:off x="10605342" y="2418079"/>
          <a:ext cx="495300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Oui</a:t>
          </a:r>
        </a:p>
      </xdr:txBody>
    </xdr:sp>
    <xdr:clientData/>
  </xdr:twoCellAnchor>
  <xdr:twoCellAnchor>
    <xdr:from>
      <xdr:col>11</xdr:col>
      <xdr:colOff>705273</xdr:colOff>
      <xdr:row>16</xdr:row>
      <xdr:rowOff>149859</xdr:rowOff>
    </xdr:from>
    <xdr:to>
      <xdr:col>11</xdr:col>
      <xdr:colOff>719662</xdr:colOff>
      <xdr:row>24</xdr:row>
      <xdr:rowOff>50783</xdr:rowOff>
    </xdr:to>
    <xdr:cxnSp macro="">
      <xdr:nvCxnSpPr>
        <xdr:cNvPr id="25" name="Connecteur droit avec flèche 24"/>
        <xdr:cNvCxnSpPr>
          <a:stCxn id="22" idx="2"/>
          <a:endCxn id="27" idx="0"/>
        </xdr:cNvCxnSpPr>
      </xdr:nvCxnSpPr>
      <xdr:spPr>
        <a:xfrm>
          <a:off x="9785773" y="3197859"/>
          <a:ext cx="14389" cy="14249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716279</xdr:colOff>
      <xdr:row>14</xdr:row>
      <xdr:rowOff>108797</xdr:rowOff>
    </xdr:from>
    <xdr:to>
      <xdr:col>13</xdr:col>
      <xdr:colOff>550334</xdr:colOff>
      <xdr:row>14</xdr:row>
      <xdr:rowOff>124884</xdr:rowOff>
    </xdr:to>
    <xdr:cxnSp macro="">
      <xdr:nvCxnSpPr>
        <xdr:cNvPr id="26" name="Connecteur droit avec flèche 25"/>
        <xdr:cNvCxnSpPr>
          <a:stCxn id="22" idx="3"/>
          <a:endCxn id="33" idx="1"/>
        </xdr:cNvCxnSpPr>
      </xdr:nvCxnSpPr>
      <xdr:spPr>
        <a:xfrm>
          <a:off x="10622279" y="2775797"/>
          <a:ext cx="659555" cy="1608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152395</xdr:colOff>
      <xdr:row>24</xdr:row>
      <xdr:rowOff>50783</xdr:rowOff>
    </xdr:from>
    <xdr:to>
      <xdr:col>12</xdr:col>
      <xdr:colOff>457195</xdr:colOff>
      <xdr:row>27</xdr:row>
      <xdr:rowOff>135450</xdr:rowOff>
    </xdr:to>
    <xdr:sp macro="" textlink="">
      <xdr:nvSpPr>
        <xdr:cNvPr id="27" name="Rectangle 26"/>
        <xdr:cNvSpPr/>
      </xdr:nvSpPr>
      <xdr:spPr>
        <a:xfrm>
          <a:off x="9232895" y="4622783"/>
          <a:ext cx="1130300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Appel au service Clients Colizen</a:t>
          </a:r>
        </a:p>
      </xdr:txBody>
    </xdr:sp>
    <xdr:clientData/>
  </xdr:twoCellAnchor>
  <xdr:twoCellAnchor>
    <xdr:from>
      <xdr:col>13</xdr:col>
      <xdr:colOff>440265</xdr:colOff>
      <xdr:row>24</xdr:row>
      <xdr:rowOff>50783</xdr:rowOff>
    </xdr:from>
    <xdr:to>
      <xdr:col>15</xdr:col>
      <xdr:colOff>105830</xdr:colOff>
      <xdr:row>27</xdr:row>
      <xdr:rowOff>129947</xdr:rowOff>
    </xdr:to>
    <xdr:sp macro="" textlink="">
      <xdr:nvSpPr>
        <xdr:cNvPr id="28" name="Rectangle 27"/>
        <xdr:cNvSpPr/>
      </xdr:nvSpPr>
      <xdr:spPr>
        <a:xfrm>
          <a:off x="11171765" y="4622783"/>
          <a:ext cx="1316565" cy="650664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OPE-SAV</a:t>
          </a: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Gestion des appels livreurs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12</xdr:col>
      <xdr:colOff>457195</xdr:colOff>
      <xdr:row>25</xdr:row>
      <xdr:rowOff>183498</xdr:rowOff>
    </xdr:from>
    <xdr:to>
      <xdr:col>13</xdr:col>
      <xdr:colOff>440265</xdr:colOff>
      <xdr:row>25</xdr:row>
      <xdr:rowOff>186250</xdr:rowOff>
    </xdr:to>
    <xdr:cxnSp macro="">
      <xdr:nvCxnSpPr>
        <xdr:cNvPr id="29" name="Connecteur droit avec flèche 28"/>
        <xdr:cNvCxnSpPr>
          <a:stCxn id="27" idx="3"/>
          <a:endCxn id="28" idx="1"/>
        </xdr:cNvCxnSpPr>
      </xdr:nvCxnSpPr>
      <xdr:spPr>
        <a:xfrm flipV="1">
          <a:off x="10363195" y="4945998"/>
          <a:ext cx="808570" cy="27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423333</xdr:colOff>
      <xdr:row>14</xdr:row>
      <xdr:rowOff>113666</xdr:rowOff>
    </xdr:from>
    <xdr:to>
      <xdr:col>6</xdr:col>
      <xdr:colOff>152400</xdr:colOff>
      <xdr:row>14</xdr:row>
      <xdr:rowOff>118533</xdr:rowOff>
    </xdr:to>
    <xdr:cxnSp macro="">
      <xdr:nvCxnSpPr>
        <xdr:cNvPr id="30" name="Connecteur droit avec flèche 29"/>
        <xdr:cNvCxnSpPr>
          <a:stCxn id="14" idx="3"/>
          <a:endCxn id="20" idx="1"/>
        </xdr:cNvCxnSpPr>
      </xdr:nvCxnSpPr>
      <xdr:spPr>
        <a:xfrm>
          <a:off x="4550833" y="2780666"/>
          <a:ext cx="554567" cy="486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16933</xdr:colOff>
      <xdr:row>14</xdr:row>
      <xdr:rowOff>112184</xdr:rowOff>
    </xdr:from>
    <xdr:to>
      <xdr:col>8</xdr:col>
      <xdr:colOff>406400</xdr:colOff>
      <xdr:row>14</xdr:row>
      <xdr:rowOff>118533</xdr:rowOff>
    </xdr:to>
    <xdr:cxnSp macro="">
      <xdr:nvCxnSpPr>
        <xdr:cNvPr id="31" name="Connecteur droit avec flèche 30"/>
        <xdr:cNvCxnSpPr>
          <a:stCxn id="20" idx="3"/>
          <a:endCxn id="21" idx="1"/>
        </xdr:cNvCxnSpPr>
      </xdr:nvCxnSpPr>
      <xdr:spPr>
        <a:xfrm flipV="1">
          <a:off x="6620933" y="2779184"/>
          <a:ext cx="389467" cy="63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270934</xdr:colOff>
      <xdr:row>14</xdr:row>
      <xdr:rowOff>108796</xdr:rowOff>
    </xdr:from>
    <xdr:to>
      <xdr:col>10</xdr:col>
      <xdr:colOff>694267</xdr:colOff>
      <xdr:row>14</xdr:row>
      <xdr:rowOff>112184</xdr:rowOff>
    </xdr:to>
    <xdr:cxnSp macro="">
      <xdr:nvCxnSpPr>
        <xdr:cNvPr id="32" name="Connecteur droit avec flèche 31"/>
        <xdr:cNvCxnSpPr>
          <a:stCxn id="21" idx="3"/>
          <a:endCxn id="22" idx="1"/>
        </xdr:cNvCxnSpPr>
      </xdr:nvCxnSpPr>
      <xdr:spPr>
        <a:xfrm flipV="1">
          <a:off x="8525934" y="2775796"/>
          <a:ext cx="423333" cy="33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550334</xdr:colOff>
      <xdr:row>12</xdr:row>
      <xdr:rowOff>177800</xdr:rowOff>
    </xdr:from>
    <xdr:to>
      <xdr:col>15</xdr:col>
      <xdr:colOff>29634</xdr:colOff>
      <xdr:row>16</xdr:row>
      <xdr:rowOff>71967</xdr:rowOff>
    </xdr:to>
    <xdr:sp macro="" textlink="">
      <xdr:nvSpPr>
        <xdr:cNvPr id="33" name="Rectangle 32"/>
        <xdr:cNvSpPr/>
      </xdr:nvSpPr>
      <xdr:spPr>
        <a:xfrm>
          <a:off x="11281834" y="2463800"/>
          <a:ext cx="1130300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Arrivée sur le lieu de livraison</a:t>
          </a:r>
        </a:p>
      </xdr:txBody>
    </xdr:sp>
    <xdr:clientData/>
  </xdr:twoCellAnchor>
  <xdr:twoCellAnchor>
    <xdr:from>
      <xdr:col>15</xdr:col>
      <xdr:colOff>609602</xdr:colOff>
      <xdr:row>24</xdr:row>
      <xdr:rowOff>55016</xdr:rowOff>
    </xdr:from>
    <xdr:to>
      <xdr:col>17</xdr:col>
      <xdr:colOff>541867</xdr:colOff>
      <xdr:row>27</xdr:row>
      <xdr:rowOff>139683</xdr:rowOff>
    </xdr:to>
    <xdr:sp macro="" textlink="">
      <xdr:nvSpPr>
        <xdr:cNvPr id="34" name="Rectangle 33"/>
        <xdr:cNvSpPr/>
      </xdr:nvSpPr>
      <xdr:spPr>
        <a:xfrm>
          <a:off x="12992102" y="4627016"/>
          <a:ext cx="1583265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Appel au service Clients Colizen </a:t>
          </a:r>
        </a:p>
        <a:p>
          <a:pPr algn="ctr"/>
          <a:r>
            <a:rPr lang="fr-FR">
              <a:solidFill>
                <a:srgbClr val="376092"/>
              </a:solidFill>
            </a:rPr>
            <a:t>(Difficultés de livraison)</a:t>
          </a:r>
        </a:p>
      </xdr:txBody>
    </xdr:sp>
    <xdr:clientData/>
  </xdr:twoCellAnchor>
  <xdr:twoCellAnchor>
    <xdr:from>
      <xdr:col>15</xdr:col>
      <xdr:colOff>105830</xdr:colOff>
      <xdr:row>25</xdr:row>
      <xdr:rowOff>183498</xdr:rowOff>
    </xdr:from>
    <xdr:to>
      <xdr:col>15</xdr:col>
      <xdr:colOff>609602</xdr:colOff>
      <xdr:row>26</xdr:row>
      <xdr:rowOff>4217</xdr:rowOff>
    </xdr:to>
    <xdr:cxnSp macro="">
      <xdr:nvCxnSpPr>
        <xdr:cNvPr id="35" name="Connecteur droit avec flèche 34"/>
        <xdr:cNvCxnSpPr>
          <a:stCxn id="34" idx="1"/>
          <a:endCxn id="28" idx="3"/>
        </xdr:cNvCxnSpPr>
      </xdr:nvCxnSpPr>
      <xdr:spPr>
        <a:xfrm flipH="1" flipV="1">
          <a:off x="12488330" y="4945998"/>
          <a:ext cx="503772" cy="1121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558800</xdr:colOff>
      <xdr:row>12</xdr:row>
      <xdr:rowOff>88900</xdr:rowOff>
    </xdr:from>
    <xdr:to>
      <xdr:col>17</xdr:col>
      <xdr:colOff>580812</xdr:colOff>
      <xdr:row>16</xdr:row>
      <xdr:rowOff>171026</xdr:rowOff>
    </xdr:to>
    <xdr:sp macro="" textlink="">
      <xdr:nvSpPr>
        <xdr:cNvPr id="36" name="Losange 35"/>
        <xdr:cNvSpPr/>
      </xdr:nvSpPr>
      <xdr:spPr>
        <a:xfrm>
          <a:off x="12941300" y="2374900"/>
          <a:ext cx="1673012" cy="844126"/>
        </a:xfrm>
        <a:prstGeom prst="diamond">
          <a:avLst/>
        </a:prstGeom>
        <a:noFill/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 sz="1100">
              <a:solidFill>
                <a:schemeClr val="accent1">
                  <a:lumMod val="75000"/>
                </a:schemeClr>
              </a:solidFill>
            </a:rPr>
            <a:t>Difficultés de livraison ?</a:t>
          </a:r>
        </a:p>
      </xdr:txBody>
    </xdr:sp>
    <xdr:clientData/>
  </xdr:twoCellAnchor>
  <xdr:twoCellAnchor>
    <xdr:from>
      <xdr:col>16</xdr:col>
      <xdr:colOff>569807</xdr:colOff>
      <xdr:row>16</xdr:row>
      <xdr:rowOff>171026</xdr:rowOff>
    </xdr:from>
    <xdr:to>
      <xdr:col>16</xdr:col>
      <xdr:colOff>575735</xdr:colOff>
      <xdr:row>24</xdr:row>
      <xdr:rowOff>55016</xdr:rowOff>
    </xdr:to>
    <xdr:cxnSp macro="">
      <xdr:nvCxnSpPr>
        <xdr:cNvPr id="37" name="Connecteur droit avec flèche 36"/>
        <xdr:cNvCxnSpPr>
          <a:stCxn id="36" idx="2"/>
          <a:endCxn id="34" idx="0"/>
        </xdr:cNvCxnSpPr>
      </xdr:nvCxnSpPr>
      <xdr:spPr>
        <a:xfrm>
          <a:off x="13777807" y="3219026"/>
          <a:ext cx="5928" cy="140799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685800</xdr:colOff>
      <xdr:row>16</xdr:row>
      <xdr:rowOff>152400</xdr:rowOff>
    </xdr:from>
    <xdr:to>
      <xdr:col>17</xdr:col>
      <xdr:colOff>355600</xdr:colOff>
      <xdr:row>18</xdr:row>
      <xdr:rowOff>114301</xdr:rowOff>
    </xdr:to>
    <xdr:sp macro="" textlink="">
      <xdr:nvSpPr>
        <xdr:cNvPr id="38" name="ZoneTexte 37"/>
        <xdr:cNvSpPr txBox="1"/>
      </xdr:nvSpPr>
      <xdr:spPr>
        <a:xfrm>
          <a:off x="13893800" y="3200400"/>
          <a:ext cx="495300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Oui</a:t>
          </a:r>
        </a:p>
      </xdr:txBody>
    </xdr:sp>
    <xdr:clientData/>
  </xdr:twoCellAnchor>
  <xdr:twoCellAnchor>
    <xdr:from>
      <xdr:col>15</xdr:col>
      <xdr:colOff>29634</xdr:colOff>
      <xdr:row>14</xdr:row>
      <xdr:rowOff>124884</xdr:rowOff>
    </xdr:from>
    <xdr:to>
      <xdr:col>15</xdr:col>
      <xdr:colOff>558800</xdr:colOff>
      <xdr:row>14</xdr:row>
      <xdr:rowOff>129964</xdr:rowOff>
    </xdr:to>
    <xdr:cxnSp macro="">
      <xdr:nvCxnSpPr>
        <xdr:cNvPr id="39" name="Connecteur droit avec flèche 38"/>
        <xdr:cNvCxnSpPr>
          <a:stCxn id="33" idx="3"/>
          <a:endCxn id="36" idx="1"/>
        </xdr:cNvCxnSpPr>
      </xdr:nvCxnSpPr>
      <xdr:spPr>
        <a:xfrm>
          <a:off x="12412134" y="2791884"/>
          <a:ext cx="529166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580812</xdr:colOff>
      <xdr:row>14</xdr:row>
      <xdr:rowOff>129963</xdr:rowOff>
    </xdr:from>
    <xdr:to>
      <xdr:col>18</xdr:col>
      <xdr:colOff>304800</xdr:colOff>
      <xdr:row>14</xdr:row>
      <xdr:rowOff>142663</xdr:rowOff>
    </xdr:to>
    <xdr:cxnSp macro="">
      <xdr:nvCxnSpPr>
        <xdr:cNvPr id="40" name="Connecteur droit avec flèche 39"/>
        <xdr:cNvCxnSpPr>
          <a:stCxn id="36" idx="3"/>
          <a:endCxn id="42" idx="1"/>
        </xdr:cNvCxnSpPr>
      </xdr:nvCxnSpPr>
      <xdr:spPr>
        <a:xfrm>
          <a:off x="14614312" y="2796963"/>
          <a:ext cx="549488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12</xdr:row>
      <xdr:rowOff>165100</xdr:rowOff>
    </xdr:from>
    <xdr:to>
      <xdr:col>18</xdr:col>
      <xdr:colOff>279401</xdr:colOff>
      <xdr:row>14</xdr:row>
      <xdr:rowOff>127001</xdr:rowOff>
    </xdr:to>
    <xdr:sp macro="" textlink="">
      <xdr:nvSpPr>
        <xdr:cNvPr id="41" name="ZoneTexte 40"/>
        <xdr:cNvSpPr txBox="1"/>
      </xdr:nvSpPr>
      <xdr:spPr>
        <a:xfrm>
          <a:off x="14643100" y="2451100"/>
          <a:ext cx="495301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Non</a:t>
          </a:r>
        </a:p>
      </xdr:txBody>
    </xdr:sp>
    <xdr:clientData/>
  </xdr:twoCellAnchor>
  <xdr:twoCellAnchor>
    <xdr:from>
      <xdr:col>18</xdr:col>
      <xdr:colOff>304800</xdr:colOff>
      <xdr:row>12</xdr:row>
      <xdr:rowOff>101600</xdr:rowOff>
    </xdr:from>
    <xdr:to>
      <xdr:col>20</xdr:col>
      <xdr:colOff>546100</xdr:colOff>
      <xdr:row>16</xdr:row>
      <xdr:rowOff>183726</xdr:rowOff>
    </xdr:to>
    <xdr:sp macro="" textlink="">
      <xdr:nvSpPr>
        <xdr:cNvPr id="42" name="Losange 41"/>
        <xdr:cNvSpPr/>
      </xdr:nvSpPr>
      <xdr:spPr>
        <a:xfrm>
          <a:off x="15163800" y="2387600"/>
          <a:ext cx="1892300" cy="844126"/>
        </a:xfrm>
        <a:prstGeom prst="diamond">
          <a:avLst/>
        </a:prstGeom>
        <a:noFill/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 sz="1100">
              <a:solidFill>
                <a:schemeClr val="accent1">
                  <a:lumMod val="75000"/>
                </a:schemeClr>
              </a:solidFill>
            </a:rPr>
            <a:t>J'arrive à contacter le destinataire ?</a:t>
          </a:r>
        </a:p>
      </xdr:txBody>
    </xdr:sp>
    <xdr:clientData/>
  </xdr:twoCellAnchor>
  <xdr:twoCellAnchor>
    <xdr:from>
      <xdr:col>19</xdr:col>
      <xdr:colOff>675639</xdr:colOff>
      <xdr:row>17</xdr:row>
      <xdr:rowOff>4234</xdr:rowOff>
    </xdr:from>
    <xdr:to>
      <xdr:col>20</xdr:col>
      <xdr:colOff>345440</xdr:colOff>
      <xdr:row>18</xdr:row>
      <xdr:rowOff>156635</xdr:rowOff>
    </xdr:to>
    <xdr:sp macro="" textlink="">
      <xdr:nvSpPr>
        <xdr:cNvPr id="43" name="ZoneTexte 42"/>
        <xdr:cNvSpPr txBox="1"/>
      </xdr:nvSpPr>
      <xdr:spPr>
        <a:xfrm>
          <a:off x="16360139" y="3242734"/>
          <a:ext cx="495301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Non</a:t>
          </a:r>
        </a:p>
      </xdr:txBody>
    </xdr:sp>
    <xdr:clientData/>
  </xdr:twoCellAnchor>
  <xdr:twoCellAnchor>
    <xdr:from>
      <xdr:col>20</xdr:col>
      <xdr:colOff>578269</xdr:colOff>
      <xdr:row>13</xdr:row>
      <xdr:rowOff>0</xdr:rowOff>
    </xdr:from>
    <xdr:to>
      <xdr:col>21</xdr:col>
      <xdr:colOff>248069</xdr:colOff>
      <xdr:row>14</xdr:row>
      <xdr:rowOff>152401</xdr:rowOff>
    </xdr:to>
    <xdr:sp macro="" textlink="">
      <xdr:nvSpPr>
        <xdr:cNvPr id="44" name="ZoneTexte 43"/>
        <xdr:cNvSpPr txBox="1"/>
      </xdr:nvSpPr>
      <xdr:spPr>
        <a:xfrm>
          <a:off x="17088269" y="2476500"/>
          <a:ext cx="495300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Oui</a:t>
          </a:r>
        </a:p>
      </xdr:txBody>
    </xdr:sp>
    <xdr:clientData/>
  </xdr:twoCellAnchor>
  <xdr:twoCellAnchor>
    <xdr:from>
      <xdr:col>20</xdr:col>
      <xdr:colOff>546100</xdr:colOff>
      <xdr:row>14</xdr:row>
      <xdr:rowOff>142663</xdr:rowOff>
    </xdr:from>
    <xdr:to>
      <xdr:col>21</xdr:col>
      <xdr:colOff>355600</xdr:colOff>
      <xdr:row>14</xdr:row>
      <xdr:rowOff>155363</xdr:rowOff>
    </xdr:to>
    <xdr:cxnSp macro="">
      <xdr:nvCxnSpPr>
        <xdr:cNvPr id="45" name="Connecteur droit avec flèche 44"/>
        <xdr:cNvCxnSpPr>
          <a:stCxn id="42" idx="3"/>
          <a:endCxn id="47" idx="1"/>
        </xdr:cNvCxnSpPr>
      </xdr:nvCxnSpPr>
      <xdr:spPr>
        <a:xfrm>
          <a:off x="17056100" y="2809663"/>
          <a:ext cx="6350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541868</xdr:colOff>
      <xdr:row>16</xdr:row>
      <xdr:rowOff>183725</xdr:rowOff>
    </xdr:from>
    <xdr:to>
      <xdr:col>19</xdr:col>
      <xdr:colOff>425452</xdr:colOff>
      <xdr:row>26</xdr:row>
      <xdr:rowOff>4216</xdr:rowOff>
    </xdr:to>
    <xdr:cxnSp macro="">
      <xdr:nvCxnSpPr>
        <xdr:cNvPr id="46" name="Connecteur en angle 45"/>
        <xdr:cNvCxnSpPr>
          <a:stCxn id="42" idx="2"/>
          <a:endCxn id="34" idx="3"/>
        </xdr:cNvCxnSpPr>
      </xdr:nvCxnSpPr>
      <xdr:spPr>
        <a:xfrm rot="5400000">
          <a:off x="14479914" y="3327179"/>
          <a:ext cx="1725491" cy="153458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355600</xdr:colOff>
      <xdr:row>12</xdr:row>
      <xdr:rowOff>114300</xdr:rowOff>
    </xdr:from>
    <xdr:to>
      <xdr:col>23</xdr:col>
      <xdr:colOff>377612</xdr:colOff>
      <xdr:row>17</xdr:row>
      <xdr:rowOff>5926</xdr:rowOff>
    </xdr:to>
    <xdr:sp macro="" textlink="">
      <xdr:nvSpPr>
        <xdr:cNvPr id="47" name="Losange 46"/>
        <xdr:cNvSpPr/>
      </xdr:nvSpPr>
      <xdr:spPr>
        <a:xfrm>
          <a:off x="17691100" y="2400300"/>
          <a:ext cx="1673012" cy="844126"/>
        </a:xfrm>
        <a:prstGeom prst="diamond">
          <a:avLst/>
        </a:prstGeom>
        <a:noFill/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 sz="1100">
              <a:solidFill>
                <a:schemeClr val="accent1">
                  <a:lumMod val="75000"/>
                </a:schemeClr>
              </a:solidFill>
            </a:rPr>
            <a:t>Livraison </a:t>
          </a:r>
        </a:p>
        <a:p>
          <a:pPr algn="ctr"/>
          <a:r>
            <a:rPr lang="fr-FR" sz="1100">
              <a:solidFill>
                <a:schemeClr val="accent1">
                  <a:lumMod val="75000"/>
                </a:schemeClr>
              </a:solidFill>
            </a:rPr>
            <a:t>/</a:t>
          </a:r>
        </a:p>
        <a:p>
          <a:pPr algn="ctr"/>
          <a:r>
            <a:rPr lang="fr-FR" sz="1100">
              <a:solidFill>
                <a:schemeClr val="accent1">
                  <a:lumMod val="75000"/>
                </a:schemeClr>
              </a:solidFill>
            </a:rPr>
            <a:t> Pick up ?</a:t>
          </a:r>
        </a:p>
      </xdr:txBody>
    </xdr:sp>
    <xdr:clientData/>
  </xdr:twoCellAnchor>
  <xdr:twoCellAnchor>
    <xdr:from>
      <xdr:col>26</xdr:col>
      <xdr:colOff>516446</xdr:colOff>
      <xdr:row>13</xdr:row>
      <xdr:rowOff>29633</xdr:rowOff>
    </xdr:from>
    <xdr:to>
      <xdr:col>27</xdr:col>
      <xdr:colOff>821246</xdr:colOff>
      <xdr:row>16</xdr:row>
      <xdr:rowOff>114300</xdr:rowOff>
    </xdr:to>
    <xdr:sp macro="" textlink="">
      <xdr:nvSpPr>
        <xdr:cNvPr id="48" name="Rectangle 47"/>
        <xdr:cNvSpPr/>
      </xdr:nvSpPr>
      <xdr:spPr>
        <a:xfrm>
          <a:off x="21979446" y="2506133"/>
          <a:ext cx="1130300" cy="656167"/>
        </a:xfrm>
        <a:prstGeom prst="rect">
          <a:avLst/>
        </a:prstGeom>
        <a:solidFill>
          <a:srgbClr val="FFFFFF"/>
        </a:solidFill>
        <a:ln>
          <a:solidFill>
            <a:srgbClr val="37609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Fin de position / tournée</a:t>
          </a:r>
        </a:p>
      </xdr:txBody>
    </xdr:sp>
    <xdr:clientData/>
  </xdr:twoCellAnchor>
  <xdr:twoCellAnchor>
    <xdr:from>
      <xdr:col>28</xdr:col>
      <xdr:colOff>541848</xdr:colOff>
      <xdr:row>13</xdr:row>
      <xdr:rowOff>33867</xdr:rowOff>
    </xdr:from>
    <xdr:to>
      <xdr:col>30</xdr:col>
      <xdr:colOff>198946</xdr:colOff>
      <xdr:row>16</xdr:row>
      <xdr:rowOff>113030</xdr:rowOff>
    </xdr:to>
    <xdr:sp macro="" textlink="">
      <xdr:nvSpPr>
        <xdr:cNvPr id="49" name="Rectangle 48"/>
        <xdr:cNvSpPr/>
      </xdr:nvSpPr>
      <xdr:spPr>
        <a:xfrm>
          <a:off x="23655848" y="2510367"/>
          <a:ext cx="1308098" cy="650663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OPE-EXP-0107</a:t>
          </a: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Retour de tournées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23</xdr:col>
      <xdr:colOff>377612</xdr:colOff>
      <xdr:row>14</xdr:row>
      <xdr:rowOff>153247</xdr:rowOff>
    </xdr:from>
    <xdr:to>
      <xdr:col>24</xdr:col>
      <xdr:colOff>237067</xdr:colOff>
      <xdr:row>14</xdr:row>
      <xdr:rowOff>169334</xdr:rowOff>
    </xdr:to>
    <xdr:cxnSp macro="">
      <xdr:nvCxnSpPr>
        <xdr:cNvPr id="50" name="Connecteur droit avec flèche 49"/>
        <xdr:cNvCxnSpPr>
          <a:stCxn id="47" idx="3"/>
        </xdr:cNvCxnSpPr>
      </xdr:nvCxnSpPr>
      <xdr:spPr>
        <a:xfrm>
          <a:off x="19364112" y="2820247"/>
          <a:ext cx="684955" cy="1608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821246</xdr:colOff>
      <xdr:row>14</xdr:row>
      <xdr:rowOff>165101</xdr:rowOff>
    </xdr:from>
    <xdr:to>
      <xdr:col>28</xdr:col>
      <xdr:colOff>541848</xdr:colOff>
      <xdr:row>14</xdr:row>
      <xdr:rowOff>166583</xdr:rowOff>
    </xdr:to>
    <xdr:cxnSp macro="">
      <xdr:nvCxnSpPr>
        <xdr:cNvPr id="51" name="Connecteur droit avec flèche 50"/>
        <xdr:cNvCxnSpPr>
          <a:stCxn id="48" idx="3"/>
          <a:endCxn id="49" idx="1"/>
        </xdr:cNvCxnSpPr>
      </xdr:nvCxnSpPr>
      <xdr:spPr>
        <a:xfrm>
          <a:off x="23109746" y="2832101"/>
          <a:ext cx="546102" cy="14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279400</xdr:colOff>
      <xdr:row>12</xdr:row>
      <xdr:rowOff>114300</xdr:rowOff>
    </xdr:from>
    <xdr:to>
      <xdr:col>23</xdr:col>
      <xdr:colOff>774700</xdr:colOff>
      <xdr:row>14</xdr:row>
      <xdr:rowOff>76201</xdr:rowOff>
    </xdr:to>
    <xdr:sp macro="" textlink="">
      <xdr:nvSpPr>
        <xdr:cNvPr id="52" name="ZoneTexte 51"/>
        <xdr:cNvSpPr txBox="1"/>
      </xdr:nvSpPr>
      <xdr:spPr>
        <a:xfrm>
          <a:off x="19265900" y="2400300"/>
          <a:ext cx="495300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Oui</a:t>
          </a:r>
        </a:p>
      </xdr:txBody>
    </xdr:sp>
    <xdr:clientData/>
  </xdr:twoCellAnchor>
  <xdr:twoCellAnchor>
    <xdr:from>
      <xdr:col>22</xdr:col>
      <xdr:colOff>444500</xdr:colOff>
      <xdr:row>17</xdr:row>
      <xdr:rowOff>0</xdr:rowOff>
    </xdr:from>
    <xdr:to>
      <xdr:col>23</xdr:col>
      <xdr:colOff>114301</xdr:colOff>
      <xdr:row>18</xdr:row>
      <xdr:rowOff>152401</xdr:rowOff>
    </xdr:to>
    <xdr:sp macro="" textlink="">
      <xdr:nvSpPr>
        <xdr:cNvPr id="53" name="ZoneTexte 52"/>
        <xdr:cNvSpPr txBox="1"/>
      </xdr:nvSpPr>
      <xdr:spPr>
        <a:xfrm>
          <a:off x="18605500" y="3238500"/>
          <a:ext cx="495301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Non</a:t>
          </a:r>
        </a:p>
      </xdr:txBody>
    </xdr:sp>
    <xdr:clientData/>
  </xdr:twoCellAnchor>
  <xdr:twoCellAnchor>
    <xdr:from>
      <xdr:col>21</xdr:col>
      <xdr:colOff>482600</xdr:colOff>
      <xdr:row>24</xdr:row>
      <xdr:rowOff>82957</xdr:rowOff>
    </xdr:from>
    <xdr:to>
      <xdr:col>23</xdr:col>
      <xdr:colOff>317500</xdr:colOff>
      <xdr:row>27</xdr:row>
      <xdr:rowOff>163390</xdr:rowOff>
    </xdr:to>
    <xdr:sp macro="" textlink="">
      <xdr:nvSpPr>
        <xdr:cNvPr id="54" name="Rectangle 53"/>
        <xdr:cNvSpPr/>
      </xdr:nvSpPr>
      <xdr:spPr>
        <a:xfrm>
          <a:off x="17818100" y="4654957"/>
          <a:ext cx="1485900" cy="651933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Appel au service Clients Colizen </a:t>
          </a:r>
        </a:p>
        <a:p>
          <a:pPr algn="ctr"/>
          <a:r>
            <a:rPr lang="fr-FR">
              <a:solidFill>
                <a:srgbClr val="376092"/>
              </a:solidFill>
            </a:rPr>
            <a:t>(Echec de livraison)</a:t>
          </a:r>
        </a:p>
      </xdr:txBody>
    </xdr:sp>
    <xdr:clientData/>
  </xdr:twoCellAnchor>
  <xdr:twoCellAnchor>
    <xdr:from>
      <xdr:col>22</xdr:col>
      <xdr:colOff>366607</xdr:colOff>
      <xdr:row>17</xdr:row>
      <xdr:rowOff>5926</xdr:rowOff>
    </xdr:from>
    <xdr:to>
      <xdr:col>22</xdr:col>
      <xdr:colOff>381001</xdr:colOff>
      <xdr:row>19</xdr:row>
      <xdr:rowOff>33866</xdr:rowOff>
    </xdr:to>
    <xdr:cxnSp macro="">
      <xdr:nvCxnSpPr>
        <xdr:cNvPr id="55" name="Connecteur droit avec flèche 54"/>
        <xdr:cNvCxnSpPr>
          <a:stCxn id="47" idx="2"/>
          <a:endCxn id="68" idx="0"/>
        </xdr:cNvCxnSpPr>
      </xdr:nvCxnSpPr>
      <xdr:spPr>
        <a:xfrm>
          <a:off x="18527607" y="3244426"/>
          <a:ext cx="14394" cy="408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273047</xdr:colOff>
      <xdr:row>27</xdr:row>
      <xdr:rowOff>129947</xdr:rowOff>
    </xdr:from>
    <xdr:to>
      <xdr:col>22</xdr:col>
      <xdr:colOff>400051</xdr:colOff>
      <xdr:row>27</xdr:row>
      <xdr:rowOff>163390</xdr:rowOff>
    </xdr:to>
    <xdr:cxnSp macro="">
      <xdr:nvCxnSpPr>
        <xdr:cNvPr id="56" name="Connecteur en angle 55"/>
        <xdr:cNvCxnSpPr>
          <a:stCxn id="54" idx="2"/>
          <a:endCxn id="28" idx="2"/>
        </xdr:cNvCxnSpPr>
      </xdr:nvCxnSpPr>
      <xdr:spPr>
        <a:xfrm rot="5400000" flipH="1">
          <a:off x="15178827" y="1924667"/>
          <a:ext cx="33443" cy="6731004"/>
        </a:xfrm>
        <a:prstGeom prst="bentConnector3">
          <a:avLst>
            <a:gd name="adj1" fmla="val -68355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325978</xdr:colOff>
      <xdr:row>43</xdr:row>
      <xdr:rowOff>143884</xdr:rowOff>
    </xdr:from>
    <xdr:to>
      <xdr:col>22</xdr:col>
      <xdr:colOff>198979</xdr:colOff>
      <xdr:row>45</xdr:row>
      <xdr:rowOff>110017</xdr:rowOff>
    </xdr:to>
    <xdr:sp macro="" textlink="">
      <xdr:nvSpPr>
        <xdr:cNvPr id="57" name="Rectangle 56"/>
        <xdr:cNvSpPr/>
      </xdr:nvSpPr>
      <xdr:spPr>
        <a:xfrm>
          <a:off x="17661478" y="8335384"/>
          <a:ext cx="698501" cy="347133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NLIV</a:t>
          </a:r>
        </a:p>
      </xdr:txBody>
    </xdr:sp>
    <xdr:clientData/>
  </xdr:twoCellAnchor>
  <xdr:twoCellAnchor>
    <xdr:from>
      <xdr:col>13</xdr:col>
      <xdr:colOff>440266</xdr:colOff>
      <xdr:row>19</xdr:row>
      <xdr:rowOff>33861</xdr:rowOff>
    </xdr:from>
    <xdr:to>
      <xdr:col>15</xdr:col>
      <xdr:colOff>110066</xdr:colOff>
      <xdr:row>22</xdr:row>
      <xdr:rowOff>118528</xdr:rowOff>
    </xdr:to>
    <xdr:sp macro="" textlink="">
      <xdr:nvSpPr>
        <xdr:cNvPr id="58" name="Rectangle 57"/>
        <xdr:cNvSpPr/>
      </xdr:nvSpPr>
      <xdr:spPr>
        <a:xfrm>
          <a:off x="11171766" y="3653361"/>
          <a:ext cx="1320800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Prise en compte des instructions</a:t>
          </a:r>
        </a:p>
      </xdr:txBody>
    </xdr:sp>
    <xdr:clientData/>
  </xdr:twoCellAnchor>
  <xdr:twoCellAnchor>
    <xdr:from>
      <xdr:col>14</xdr:col>
      <xdr:colOff>273047</xdr:colOff>
      <xdr:row>22</xdr:row>
      <xdr:rowOff>118528</xdr:rowOff>
    </xdr:from>
    <xdr:to>
      <xdr:col>14</xdr:col>
      <xdr:colOff>275166</xdr:colOff>
      <xdr:row>24</xdr:row>
      <xdr:rowOff>50783</xdr:rowOff>
    </xdr:to>
    <xdr:cxnSp macro="">
      <xdr:nvCxnSpPr>
        <xdr:cNvPr id="59" name="Connecteur droit avec flèche 58"/>
        <xdr:cNvCxnSpPr>
          <a:stCxn id="28" idx="0"/>
          <a:endCxn id="58" idx="2"/>
        </xdr:cNvCxnSpPr>
      </xdr:nvCxnSpPr>
      <xdr:spPr>
        <a:xfrm flipV="1">
          <a:off x="11830047" y="4309528"/>
          <a:ext cx="2119" cy="31325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275166</xdr:colOff>
      <xdr:row>16</xdr:row>
      <xdr:rowOff>71967</xdr:rowOff>
    </xdr:from>
    <xdr:to>
      <xdr:col>14</xdr:col>
      <xdr:colOff>289984</xdr:colOff>
      <xdr:row>19</xdr:row>
      <xdr:rowOff>33861</xdr:rowOff>
    </xdr:to>
    <xdr:cxnSp macro="">
      <xdr:nvCxnSpPr>
        <xdr:cNvPr id="60" name="Connecteur droit avec flèche 59"/>
        <xdr:cNvCxnSpPr>
          <a:stCxn id="58" idx="0"/>
          <a:endCxn id="33" idx="2"/>
        </xdr:cNvCxnSpPr>
      </xdr:nvCxnSpPr>
      <xdr:spPr>
        <a:xfrm flipV="1">
          <a:off x="11832166" y="3119967"/>
          <a:ext cx="14818" cy="53339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186266</xdr:colOff>
      <xdr:row>44</xdr:row>
      <xdr:rowOff>33866</xdr:rowOff>
    </xdr:from>
    <xdr:to>
      <xdr:col>25</xdr:col>
      <xdr:colOff>59267</xdr:colOff>
      <xdr:row>45</xdr:row>
      <xdr:rowOff>186265</xdr:rowOff>
    </xdr:to>
    <xdr:sp macro="" textlink="">
      <xdr:nvSpPr>
        <xdr:cNvPr id="61" name="Rectangle 60"/>
        <xdr:cNvSpPr/>
      </xdr:nvSpPr>
      <xdr:spPr>
        <a:xfrm>
          <a:off x="19998266" y="8415866"/>
          <a:ext cx="698501" cy="34289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REMI</a:t>
          </a:r>
        </a:p>
      </xdr:txBody>
    </xdr:sp>
    <xdr:clientData/>
  </xdr:twoCellAnchor>
  <xdr:twoCellAnchor>
    <xdr:from>
      <xdr:col>25</xdr:col>
      <xdr:colOff>156874</xdr:colOff>
      <xdr:row>44</xdr:row>
      <xdr:rowOff>25362</xdr:rowOff>
    </xdr:from>
    <xdr:to>
      <xdr:col>26</xdr:col>
      <xdr:colOff>29874</xdr:colOff>
      <xdr:row>45</xdr:row>
      <xdr:rowOff>177761</xdr:rowOff>
    </xdr:to>
    <xdr:sp macro="" textlink="">
      <xdr:nvSpPr>
        <xdr:cNvPr id="62" name="Rectangle 61"/>
        <xdr:cNvSpPr/>
      </xdr:nvSpPr>
      <xdr:spPr>
        <a:xfrm>
          <a:off x="20794374" y="8407362"/>
          <a:ext cx="698500" cy="34289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8000"/>
              </a:solidFill>
              <a:latin typeface="Calibri"/>
              <a:cs typeface="Calibri"/>
            </a:rPr>
            <a:t>PICK</a:t>
          </a:r>
        </a:p>
      </xdr:txBody>
    </xdr:sp>
    <xdr:clientData/>
  </xdr:twoCellAnchor>
  <xdr:twoCellAnchor>
    <xdr:from>
      <xdr:col>24</xdr:col>
      <xdr:colOff>537633</xdr:colOff>
      <xdr:row>16</xdr:row>
      <xdr:rowOff>118534</xdr:rowOff>
    </xdr:from>
    <xdr:to>
      <xdr:col>25</xdr:col>
      <xdr:colOff>8468</xdr:colOff>
      <xdr:row>44</xdr:row>
      <xdr:rowOff>33866</xdr:rowOff>
    </xdr:to>
    <xdr:cxnSp macro="">
      <xdr:nvCxnSpPr>
        <xdr:cNvPr id="63" name="Connecteur droit avec flèche 62"/>
        <xdr:cNvCxnSpPr>
          <a:stCxn id="64" idx="2"/>
          <a:endCxn id="61" idx="0"/>
        </xdr:cNvCxnSpPr>
      </xdr:nvCxnSpPr>
      <xdr:spPr>
        <a:xfrm flipH="1">
          <a:off x="20349633" y="3166534"/>
          <a:ext cx="296335" cy="5249332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270934</xdr:colOff>
      <xdr:row>13</xdr:row>
      <xdr:rowOff>33867</xdr:rowOff>
    </xdr:from>
    <xdr:to>
      <xdr:col>25</xdr:col>
      <xdr:colOff>575734</xdr:colOff>
      <xdr:row>16</xdr:row>
      <xdr:rowOff>118534</xdr:rowOff>
    </xdr:to>
    <xdr:sp macro="" textlink="">
      <xdr:nvSpPr>
        <xdr:cNvPr id="64" name="Rectangle 63"/>
        <xdr:cNvSpPr/>
      </xdr:nvSpPr>
      <xdr:spPr>
        <a:xfrm>
          <a:off x="20082934" y="2510367"/>
          <a:ext cx="1130300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Scan desvant le destinataire</a:t>
          </a:r>
          <a:endParaRPr lang="fr-FR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575734</xdr:colOff>
      <xdr:row>14</xdr:row>
      <xdr:rowOff>165101</xdr:rowOff>
    </xdr:from>
    <xdr:to>
      <xdr:col>26</xdr:col>
      <xdr:colOff>516446</xdr:colOff>
      <xdr:row>14</xdr:row>
      <xdr:rowOff>169335</xdr:rowOff>
    </xdr:to>
    <xdr:cxnSp macro="">
      <xdr:nvCxnSpPr>
        <xdr:cNvPr id="65" name="Connecteur droit avec flèche 64"/>
        <xdr:cNvCxnSpPr>
          <a:stCxn id="64" idx="3"/>
          <a:endCxn id="48" idx="1"/>
        </xdr:cNvCxnSpPr>
      </xdr:nvCxnSpPr>
      <xdr:spPr>
        <a:xfrm flipV="1">
          <a:off x="21213234" y="2832101"/>
          <a:ext cx="766212" cy="42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8468</xdr:colOff>
      <xdr:row>16</xdr:row>
      <xdr:rowOff>118534</xdr:rowOff>
    </xdr:from>
    <xdr:to>
      <xdr:col>25</xdr:col>
      <xdr:colOff>508241</xdr:colOff>
      <xdr:row>44</xdr:row>
      <xdr:rowOff>25362</xdr:rowOff>
    </xdr:to>
    <xdr:cxnSp macro="">
      <xdr:nvCxnSpPr>
        <xdr:cNvPr id="66" name="Connecteur droit avec flèche 65"/>
        <xdr:cNvCxnSpPr>
          <a:stCxn id="64" idx="2"/>
          <a:endCxn id="62" idx="0"/>
        </xdr:cNvCxnSpPr>
      </xdr:nvCxnSpPr>
      <xdr:spPr>
        <a:xfrm>
          <a:off x="20645968" y="3166534"/>
          <a:ext cx="499773" cy="5240828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406402</xdr:colOff>
      <xdr:row>43</xdr:row>
      <xdr:rowOff>169333</xdr:rowOff>
    </xdr:from>
    <xdr:to>
      <xdr:col>23</xdr:col>
      <xdr:colOff>279402</xdr:colOff>
      <xdr:row>45</xdr:row>
      <xdr:rowOff>135466</xdr:rowOff>
    </xdr:to>
    <xdr:sp macro="" textlink="">
      <xdr:nvSpPr>
        <xdr:cNvPr id="67" name="Rectangle 66"/>
        <xdr:cNvSpPr/>
      </xdr:nvSpPr>
      <xdr:spPr>
        <a:xfrm>
          <a:off x="18567402" y="8360833"/>
          <a:ext cx="698500" cy="347133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8000"/>
              </a:solidFill>
              <a:latin typeface="Calibri"/>
              <a:cs typeface="Calibri"/>
            </a:rPr>
            <a:t>NEAI</a:t>
          </a:r>
        </a:p>
      </xdr:txBody>
    </xdr:sp>
    <xdr:clientData/>
  </xdr:twoCellAnchor>
  <xdr:twoCellAnchor>
    <xdr:from>
      <xdr:col>21</xdr:col>
      <xdr:colOff>643467</xdr:colOff>
      <xdr:row>19</xdr:row>
      <xdr:rowOff>33866</xdr:rowOff>
    </xdr:from>
    <xdr:to>
      <xdr:col>23</xdr:col>
      <xdr:colOff>118533</xdr:colOff>
      <xdr:row>22</xdr:row>
      <xdr:rowOff>118533</xdr:rowOff>
    </xdr:to>
    <xdr:sp macro="" textlink="">
      <xdr:nvSpPr>
        <xdr:cNvPr id="68" name="Rectangle 67"/>
        <xdr:cNvSpPr/>
      </xdr:nvSpPr>
      <xdr:spPr>
        <a:xfrm>
          <a:off x="17978967" y="3653366"/>
          <a:ext cx="1126066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Scan</a:t>
          </a:r>
          <a:r>
            <a:rPr lang="fr-FR" baseline="0">
              <a:solidFill>
                <a:srgbClr val="376092"/>
              </a:solidFill>
            </a:rPr>
            <a:t> du colis</a:t>
          </a:r>
          <a:endParaRPr lang="fr-FR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381001</xdr:colOff>
      <xdr:row>22</xdr:row>
      <xdr:rowOff>118533</xdr:rowOff>
    </xdr:from>
    <xdr:to>
      <xdr:col>22</xdr:col>
      <xdr:colOff>400051</xdr:colOff>
      <xdr:row>24</xdr:row>
      <xdr:rowOff>82957</xdr:rowOff>
    </xdr:to>
    <xdr:cxnSp macro="">
      <xdr:nvCxnSpPr>
        <xdr:cNvPr id="69" name="Connecteur droit avec flèche 68"/>
        <xdr:cNvCxnSpPr>
          <a:stCxn id="68" idx="2"/>
          <a:endCxn id="54" idx="0"/>
        </xdr:cNvCxnSpPr>
      </xdr:nvCxnSpPr>
      <xdr:spPr>
        <a:xfrm>
          <a:off x="18542001" y="4309533"/>
          <a:ext cx="19050" cy="3454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84668</xdr:colOff>
      <xdr:row>12</xdr:row>
      <xdr:rowOff>169333</xdr:rowOff>
    </xdr:from>
    <xdr:to>
      <xdr:col>27</xdr:col>
      <xdr:colOff>253981</xdr:colOff>
      <xdr:row>13</xdr:row>
      <xdr:rowOff>29633</xdr:rowOff>
    </xdr:to>
    <xdr:cxnSp macro="">
      <xdr:nvCxnSpPr>
        <xdr:cNvPr id="70" name="Connecteur en angle 69"/>
        <xdr:cNvCxnSpPr>
          <a:stCxn id="48" idx="0"/>
          <a:endCxn id="20" idx="0"/>
        </xdr:cNvCxnSpPr>
      </xdr:nvCxnSpPr>
      <xdr:spPr>
        <a:xfrm rot="16200000" flipV="1">
          <a:off x="14177425" y="-5858924"/>
          <a:ext cx="50800" cy="16679313"/>
        </a:xfrm>
        <a:prstGeom prst="bentConnector3">
          <a:avLst>
            <a:gd name="adj1" fmla="val 1972712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101601</xdr:colOff>
      <xdr:row>22</xdr:row>
      <xdr:rowOff>33867</xdr:rowOff>
    </xdr:from>
    <xdr:to>
      <xdr:col>21</xdr:col>
      <xdr:colOff>118533</xdr:colOff>
      <xdr:row>43</xdr:row>
      <xdr:rowOff>84667</xdr:rowOff>
    </xdr:to>
    <xdr:cxnSp macro="">
      <xdr:nvCxnSpPr>
        <xdr:cNvPr id="2" name="Connecteur droit avec flèche 1"/>
        <xdr:cNvCxnSpPr>
          <a:endCxn id="70" idx="0"/>
        </xdr:cNvCxnSpPr>
      </xdr:nvCxnSpPr>
      <xdr:spPr>
        <a:xfrm>
          <a:off x="17526001" y="4131734"/>
          <a:ext cx="16932" cy="3962400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84667</xdr:rowOff>
    </xdr:from>
    <xdr:to>
      <xdr:col>47</xdr:col>
      <xdr:colOff>220133</xdr:colOff>
      <xdr:row>36</xdr:row>
      <xdr:rowOff>148113</xdr:rowOff>
    </xdr:to>
    <xdr:cxnSp macro="">
      <xdr:nvCxnSpPr>
        <xdr:cNvPr id="3" name="Connecteur droit 2"/>
        <xdr:cNvCxnSpPr/>
      </xdr:nvCxnSpPr>
      <xdr:spPr>
        <a:xfrm flipV="1">
          <a:off x="0" y="6942667"/>
          <a:ext cx="39018633" cy="63446"/>
        </a:xfrm>
        <a:prstGeom prst="line">
          <a:avLst/>
        </a:prstGeom>
        <a:ln w="3810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288104</xdr:colOff>
      <xdr:row>43</xdr:row>
      <xdr:rowOff>67733</xdr:rowOff>
    </xdr:from>
    <xdr:to>
      <xdr:col>47</xdr:col>
      <xdr:colOff>237066</xdr:colOff>
      <xdr:row>43</xdr:row>
      <xdr:rowOff>152364</xdr:rowOff>
    </xdr:to>
    <xdr:cxnSp macro="">
      <xdr:nvCxnSpPr>
        <xdr:cNvPr id="4" name="Connecteur droit 3"/>
        <xdr:cNvCxnSpPr/>
      </xdr:nvCxnSpPr>
      <xdr:spPr>
        <a:xfrm flipV="1">
          <a:off x="288104" y="8259233"/>
          <a:ext cx="38747462" cy="84631"/>
        </a:xfrm>
        <a:prstGeom prst="line">
          <a:avLst/>
        </a:prstGeom>
        <a:ln w="1905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271168</xdr:colOff>
      <xdr:row>46</xdr:row>
      <xdr:rowOff>101600</xdr:rowOff>
    </xdr:from>
    <xdr:to>
      <xdr:col>47</xdr:col>
      <xdr:colOff>220133</xdr:colOff>
      <xdr:row>46</xdr:row>
      <xdr:rowOff>148134</xdr:rowOff>
    </xdr:to>
    <xdr:cxnSp macro="">
      <xdr:nvCxnSpPr>
        <xdr:cNvPr id="5" name="Connecteur droit 4"/>
        <xdr:cNvCxnSpPr/>
      </xdr:nvCxnSpPr>
      <xdr:spPr>
        <a:xfrm flipV="1">
          <a:off x="271168" y="8864600"/>
          <a:ext cx="38747465" cy="46534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292336</xdr:colOff>
      <xdr:row>43</xdr:row>
      <xdr:rowOff>156600</xdr:rowOff>
    </xdr:from>
    <xdr:to>
      <xdr:col>2</xdr:col>
      <xdr:colOff>292337</xdr:colOff>
      <xdr:row>46</xdr:row>
      <xdr:rowOff>135433</xdr:rowOff>
    </xdr:to>
    <xdr:sp macro="" textlink="">
      <xdr:nvSpPr>
        <xdr:cNvPr id="6" name="Rectangle 5"/>
        <xdr:cNvSpPr/>
      </xdr:nvSpPr>
      <xdr:spPr>
        <a:xfrm>
          <a:off x="292336" y="8348100"/>
          <a:ext cx="1651001" cy="55033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chemeClr val="tx1"/>
              </a:solidFill>
              <a:latin typeface="Calibri"/>
              <a:cs typeface="Calibri"/>
            </a:rPr>
            <a:t>Traçabilité</a:t>
          </a:r>
          <a:r>
            <a:rPr lang="fr-FR" sz="1200" b="1" baseline="0">
              <a:solidFill>
                <a:schemeClr val="tx1"/>
              </a:solidFill>
              <a:latin typeface="Calibri"/>
              <a:cs typeface="Calibri"/>
            </a:rPr>
            <a:t> COLIZEN</a:t>
          </a:r>
          <a:endParaRPr lang="fr-FR" sz="1200" b="1">
            <a:solidFill>
              <a:schemeClr val="tx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575733</xdr:colOff>
      <xdr:row>13</xdr:row>
      <xdr:rowOff>33854</xdr:rowOff>
    </xdr:from>
    <xdr:to>
      <xdr:col>1</xdr:col>
      <xdr:colOff>821267</xdr:colOff>
      <xdr:row>16</xdr:row>
      <xdr:rowOff>182019</xdr:rowOff>
    </xdr:to>
    <xdr:sp macro="" textlink="">
      <xdr:nvSpPr>
        <xdr:cNvPr id="7" name="Rectangle 6"/>
        <xdr:cNvSpPr/>
      </xdr:nvSpPr>
      <xdr:spPr>
        <a:xfrm>
          <a:off x="575733" y="2510354"/>
          <a:ext cx="1071034" cy="719665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rgbClr val="376092"/>
              </a:solidFill>
              <a:latin typeface="Calibri"/>
              <a:cs typeface="Calibri"/>
            </a:rPr>
            <a:t>Flux physique</a:t>
          </a:r>
        </a:p>
      </xdr:txBody>
    </xdr:sp>
    <xdr:clientData/>
  </xdr:twoCellAnchor>
  <xdr:twoCellAnchor>
    <xdr:from>
      <xdr:col>0</xdr:col>
      <xdr:colOff>575733</xdr:colOff>
      <xdr:row>37</xdr:row>
      <xdr:rowOff>126977</xdr:rowOff>
    </xdr:from>
    <xdr:to>
      <xdr:col>1</xdr:col>
      <xdr:colOff>821267</xdr:colOff>
      <xdr:row>41</xdr:row>
      <xdr:rowOff>80409</xdr:rowOff>
    </xdr:to>
    <xdr:sp macro="" textlink="">
      <xdr:nvSpPr>
        <xdr:cNvPr id="8" name="Rectangle 7"/>
        <xdr:cNvSpPr/>
      </xdr:nvSpPr>
      <xdr:spPr>
        <a:xfrm>
          <a:off x="575733" y="7175477"/>
          <a:ext cx="1071034" cy="715432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t>Flux IT</a:t>
          </a:r>
        </a:p>
      </xdr:txBody>
    </xdr:sp>
    <xdr:clientData/>
  </xdr:twoCellAnchor>
  <xdr:twoCellAnchor>
    <xdr:from>
      <xdr:col>47</xdr:col>
      <xdr:colOff>156639</xdr:colOff>
      <xdr:row>0</xdr:row>
      <xdr:rowOff>0</xdr:rowOff>
    </xdr:from>
    <xdr:to>
      <xdr:col>47</xdr:col>
      <xdr:colOff>156639</xdr:colOff>
      <xdr:row>48</xdr:row>
      <xdr:rowOff>0</xdr:rowOff>
    </xdr:to>
    <xdr:cxnSp macro="">
      <xdr:nvCxnSpPr>
        <xdr:cNvPr id="9" name="Connecteur droit 8"/>
        <xdr:cNvCxnSpPr/>
      </xdr:nvCxnSpPr>
      <xdr:spPr>
        <a:xfrm>
          <a:off x="38955139" y="0"/>
          <a:ext cx="0" cy="914400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241305</xdr:colOff>
      <xdr:row>0</xdr:row>
      <xdr:rowOff>0</xdr:rowOff>
    </xdr:from>
    <xdr:to>
      <xdr:col>47</xdr:col>
      <xdr:colOff>241305</xdr:colOff>
      <xdr:row>48</xdr:row>
      <xdr:rowOff>0</xdr:rowOff>
    </xdr:to>
    <xdr:cxnSp macro="">
      <xdr:nvCxnSpPr>
        <xdr:cNvPr id="10" name="Connecteur droit 9"/>
        <xdr:cNvCxnSpPr/>
      </xdr:nvCxnSpPr>
      <xdr:spPr>
        <a:xfrm>
          <a:off x="39039805" y="0"/>
          <a:ext cx="0" cy="914400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169333</xdr:colOff>
      <xdr:row>1</xdr:row>
      <xdr:rowOff>16933</xdr:rowOff>
    </xdr:from>
    <xdr:to>
      <xdr:col>10</xdr:col>
      <xdr:colOff>711198</xdr:colOff>
      <xdr:row>3</xdr:row>
      <xdr:rowOff>46564</xdr:rowOff>
    </xdr:to>
    <xdr:sp macro="" textlink="">
      <xdr:nvSpPr>
        <xdr:cNvPr id="11" name="Rectangle 10"/>
        <xdr:cNvSpPr/>
      </xdr:nvSpPr>
      <xdr:spPr>
        <a:xfrm>
          <a:off x="169333" y="207433"/>
          <a:ext cx="8796865" cy="41063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2000" b="1">
              <a:solidFill>
                <a:schemeClr val="bg1"/>
              </a:solidFill>
              <a:latin typeface="+mn-lt"/>
              <a:cs typeface="Calibri"/>
            </a:rPr>
            <a:t>OPE-EXP-107_Retour_de_tournées</a:t>
          </a:r>
        </a:p>
      </xdr:txBody>
    </xdr:sp>
    <xdr:clientData/>
  </xdr:twoCellAnchor>
  <xdr:twoCellAnchor>
    <xdr:from>
      <xdr:col>6</xdr:col>
      <xdr:colOff>440266</xdr:colOff>
      <xdr:row>8</xdr:row>
      <xdr:rowOff>0</xdr:rowOff>
    </xdr:from>
    <xdr:to>
      <xdr:col>8</xdr:col>
      <xdr:colOff>203198</xdr:colOff>
      <xdr:row>11</xdr:row>
      <xdr:rowOff>74930</xdr:rowOff>
    </xdr:to>
    <xdr:sp macro="" textlink="">
      <xdr:nvSpPr>
        <xdr:cNvPr id="12" name="Rectangle 11"/>
        <xdr:cNvSpPr/>
      </xdr:nvSpPr>
      <xdr:spPr>
        <a:xfrm>
          <a:off x="5393266" y="1524000"/>
          <a:ext cx="1413932" cy="646430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OPE-EXP-0106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Livraison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5</xdr:col>
      <xdr:colOff>254000</xdr:colOff>
      <xdr:row>9</xdr:row>
      <xdr:rowOff>16934</xdr:rowOff>
    </xdr:from>
    <xdr:to>
      <xdr:col>6</xdr:col>
      <xdr:colOff>440266</xdr:colOff>
      <xdr:row>10</xdr:row>
      <xdr:rowOff>46668</xdr:rowOff>
    </xdr:to>
    <xdr:grpSp>
      <xdr:nvGrpSpPr>
        <xdr:cNvPr id="13" name="Grouper 12"/>
        <xdr:cNvGrpSpPr/>
      </xdr:nvGrpSpPr>
      <xdr:grpSpPr>
        <a:xfrm>
          <a:off x="4381500" y="1845734"/>
          <a:ext cx="1011766" cy="232934"/>
          <a:chOff x="3877732" y="2489186"/>
          <a:chExt cx="1015999" cy="216001"/>
        </a:xfrm>
      </xdr:grpSpPr>
      <xdr:cxnSp macro="">
        <xdr:nvCxnSpPr>
          <xdr:cNvPr id="14" name="Connecteur droit avec flèche 13"/>
          <xdr:cNvCxnSpPr>
            <a:stCxn id="16" idx="6"/>
            <a:endCxn id="12" idx="1"/>
          </xdr:cNvCxnSpPr>
        </xdr:nvCxnSpPr>
        <xdr:spPr>
          <a:xfrm>
            <a:off x="4093732" y="2597187"/>
            <a:ext cx="799999" cy="566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15" name="Grouper 14"/>
          <xdr:cNvGrpSpPr/>
        </xdr:nvGrpSpPr>
        <xdr:grpSpPr>
          <a:xfrm>
            <a:off x="3877732" y="2489186"/>
            <a:ext cx="216000" cy="216001"/>
            <a:chOff x="1955800" y="2057400"/>
            <a:chExt cx="190500" cy="190500"/>
          </a:xfrm>
        </xdr:grpSpPr>
        <xdr:sp macro="" textlink="">
          <xdr:nvSpPr>
            <xdr:cNvPr id="16" name="Ellipse 15"/>
            <xdr:cNvSpPr/>
          </xdr:nvSpPr>
          <xdr:spPr>
            <a:xfrm>
              <a:off x="1955800" y="2057400"/>
              <a:ext cx="190500" cy="190500"/>
            </a:xfrm>
            <a:prstGeom prst="ellipse">
              <a:avLst/>
            </a:prstGeom>
            <a:noFill/>
            <a:ln>
              <a:solidFill>
                <a:schemeClr val="accent1">
                  <a:lumMod val="75000"/>
                </a:schemeClr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17" name="Ellipse 16"/>
            <xdr:cNvSpPr/>
          </xdr:nvSpPr>
          <xdr:spPr>
            <a:xfrm>
              <a:off x="2012950" y="2114550"/>
              <a:ext cx="72000" cy="72000"/>
            </a:xfrm>
            <a:prstGeom prst="ellipse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</xdr:grpSp>
    <xdr:clientData/>
  </xdr:twoCellAnchor>
  <xdr:twoCellAnchor>
    <xdr:from>
      <xdr:col>2</xdr:col>
      <xdr:colOff>440267</xdr:colOff>
      <xdr:row>14</xdr:row>
      <xdr:rowOff>33867</xdr:rowOff>
    </xdr:from>
    <xdr:to>
      <xdr:col>47</xdr:col>
      <xdr:colOff>270933</xdr:colOff>
      <xdr:row>15</xdr:row>
      <xdr:rowOff>67733</xdr:rowOff>
    </xdr:to>
    <xdr:cxnSp macro="">
      <xdr:nvCxnSpPr>
        <xdr:cNvPr id="18" name="Connecteur droit 17"/>
        <xdr:cNvCxnSpPr/>
      </xdr:nvCxnSpPr>
      <xdr:spPr>
        <a:xfrm flipH="1">
          <a:off x="2091267" y="2700867"/>
          <a:ext cx="36978166" cy="224366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715431</xdr:colOff>
      <xdr:row>21</xdr:row>
      <xdr:rowOff>118532</xdr:rowOff>
    </xdr:from>
    <xdr:to>
      <xdr:col>4</xdr:col>
      <xdr:colOff>266698</xdr:colOff>
      <xdr:row>23</xdr:row>
      <xdr:rowOff>182031</xdr:rowOff>
    </xdr:to>
    <xdr:sp macro="" textlink="">
      <xdr:nvSpPr>
        <xdr:cNvPr id="19" name="Rectangle 18"/>
        <xdr:cNvSpPr/>
      </xdr:nvSpPr>
      <xdr:spPr>
        <a:xfrm>
          <a:off x="2366431" y="4119032"/>
          <a:ext cx="1202267" cy="444499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Exploitation Colizen</a:t>
          </a:r>
        </a:p>
      </xdr:txBody>
    </xdr:sp>
    <xdr:clientData/>
  </xdr:twoCellAnchor>
  <xdr:twoCellAnchor>
    <xdr:from>
      <xdr:col>2</xdr:col>
      <xdr:colOff>677331</xdr:colOff>
      <xdr:row>8</xdr:row>
      <xdr:rowOff>135466</xdr:rowOff>
    </xdr:from>
    <xdr:to>
      <xdr:col>4</xdr:col>
      <xdr:colOff>228599</xdr:colOff>
      <xdr:row>11</xdr:row>
      <xdr:rowOff>12698</xdr:rowOff>
    </xdr:to>
    <xdr:sp macro="" textlink="">
      <xdr:nvSpPr>
        <xdr:cNvPr id="20" name="Rectangle 19"/>
        <xdr:cNvSpPr/>
      </xdr:nvSpPr>
      <xdr:spPr>
        <a:xfrm>
          <a:off x="2328331" y="1659466"/>
          <a:ext cx="1202268" cy="448732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Transporteur</a:t>
          </a:r>
        </a:p>
      </xdr:txBody>
    </xdr:sp>
    <xdr:clientData/>
  </xdr:twoCellAnchor>
  <xdr:twoCellAnchor>
    <xdr:from>
      <xdr:col>8</xdr:col>
      <xdr:colOff>660402</xdr:colOff>
      <xdr:row>19</xdr:row>
      <xdr:rowOff>118533</xdr:rowOff>
    </xdr:from>
    <xdr:to>
      <xdr:col>10</xdr:col>
      <xdr:colOff>50803</xdr:colOff>
      <xdr:row>23</xdr:row>
      <xdr:rowOff>16934</xdr:rowOff>
    </xdr:to>
    <xdr:sp macro="" textlink="">
      <xdr:nvSpPr>
        <xdr:cNvPr id="21" name="Rectangle 20"/>
        <xdr:cNvSpPr/>
      </xdr:nvSpPr>
      <xdr:spPr>
        <a:xfrm>
          <a:off x="7264402" y="3738033"/>
          <a:ext cx="1041401" cy="660401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Accueil du livreur</a:t>
          </a:r>
        </a:p>
      </xdr:txBody>
    </xdr:sp>
    <xdr:clientData/>
  </xdr:twoCellAnchor>
  <xdr:twoCellAnchor>
    <xdr:from>
      <xdr:col>8</xdr:col>
      <xdr:colOff>203198</xdr:colOff>
      <xdr:row>9</xdr:row>
      <xdr:rowOff>130598</xdr:rowOff>
    </xdr:from>
    <xdr:to>
      <xdr:col>8</xdr:col>
      <xdr:colOff>660402</xdr:colOff>
      <xdr:row>21</xdr:row>
      <xdr:rowOff>67734</xdr:rowOff>
    </xdr:to>
    <xdr:cxnSp macro="">
      <xdr:nvCxnSpPr>
        <xdr:cNvPr id="22" name="Connecteur en angle 21"/>
        <xdr:cNvCxnSpPr>
          <a:stCxn id="12" idx="3"/>
          <a:endCxn id="21" idx="1"/>
        </xdr:cNvCxnSpPr>
      </xdr:nvCxnSpPr>
      <xdr:spPr>
        <a:xfrm>
          <a:off x="6807198" y="1845098"/>
          <a:ext cx="457204" cy="222313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50803</xdr:colOff>
      <xdr:row>9</xdr:row>
      <xdr:rowOff>127000</xdr:rowOff>
    </xdr:from>
    <xdr:to>
      <xdr:col>10</xdr:col>
      <xdr:colOff>524941</xdr:colOff>
      <xdr:row>21</xdr:row>
      <xdr:rowOff>67734</xdr:rowOff>
    </xdr:to>
    <xdr:cxnSp macro="">
      <xdr:nvCxnSpPr>
        <xdr:cNvPr id="23" name="Connecteur en angle 22"/>
        <xdr:cNvCxnSpPr>
          <a:stCxn id="21" idx="3"/>
          <a:endCxn id="24" idx="1"/>
        </xdr:cNvCxnSpPr>
      </xdr:nvCxnSpPr>
      <xdr:spPr>
        <a:xfrm flipV="1">
          <a:off x="8305803" y="1841500"/>
          <a:ext cx="474138" cy="222673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524941</xdr:colOff>
      <xdr:row>6</xdr:row>
      <xdr:rowOff>50800</xdr:rowOff>
    </xdr:from>
    <xdr:to>
      <xdr:col>12</xdr:col>
      <xdr:colOff>558808</xdr:colOff>
      <xdr:row>13</xdr:row>
      <xdr:rowOff>16932</xdr:rowOff>
    </xdr:to>
    <xdr:sp macro="" textlink="">
      <xdr:nvSpPr>
        <xdr:cNvPr id="24" name="Rectangle 23"/>
        <xdr:cNvSpPr/>
      </xdr:nvSpPr>
      <xdr:spPr>
        <a:xfrm>
          <a:off x="8779941" y="1193800"/>
          <a:ext cx="1684867" cy="1299632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l"/>
          <a:r>
            <a:rPr lang="fr-FR">
              <a:solidFill>
                <a:srgbClr val="376092"/>
              </a:solidFill>
            </a:rPr>
            <a:t>Restitution des éléments :</a:t>
          </a:r>
        </a:p>
        <a:p>
          <a:pPr algn="l"/>
          <a:r>
            <a:rPr lang="fr-FR">
              <a:solidFill>
                <a:srgbClr val="376092"/>
              </a:solidFill>
            </a:rPr>
            <a:t>* colis non livrés</a:t>
          </a:r>
        </a:p>
        <a:p>
          <a:pPr algn="l"/>
          <a:r>
            <a:rPr lang="fr-FR">
              <a:solidFill>
                <a:srgbClr val="376092"/>
              </a:solidFill>
            </a:rPr>
            <a:t>*</a:t>
          </a:r>
          <a:r>
            <a:rPr lang="fr-FR" baseline="0">
              <a:solidFill>
                <a:srgbClr val="376092"/>
              </a:solidFill>
            </a:rPr>
            <a:t> colis enlevés (pick up)</a:t>
          </a:r>
        </a:p>
        <a:p>
          <a:pPr algn="l"/>
          <a:r>
            <a:rPr lang="fr-FR" baseline="0">
              <a:solidFill>
                <a:srgbClr val="376092"/>
              </a:solidFill>
            </a:rPr>
            <a:t>* pick up non réalisés</a:t>
          </a:r>
        </a:p>
        <a:p>
          <a:pPr algn="l"/>
          <a:r>
            <a:rPr lang="fr-FR" baseline="0">
              <a:solidFill>
                <a:srgbClr val="376092"/>
              </a:solidFill>
            </a:rPr>
            <a:t>* PDA</a:t>
          </a:r>
        </a:p>
        <a:p>
          <a:pPr algn="l"/>
          <a:r>
            <a:rPr lang="fr-FR" baseline="0">
              <a:solidFill>
                <a:srgbClr val="376092"/>
              </a:solidFill>
            </a:rPr>
            <a:t>* BL</a:t>
          </a:r>
        </a:p>
        <a:p>
          <a:pPr algn="l"/>
          <a:r>
            <a:rPr lang="fr-FR" baseline="0">
              <a:solidFill>
                <a:srgbClr val="376092"/>
              </a:solidFill>
            </a:rPr>
            <a:t>* Avis de passage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13</xdr:col>
      <xdr:colOff>270939</xdr:colOff>
      <xdr:row>20</xdr:row>
      <xdr:rowOff>50799</xdr:rowOff>
    </xdr:from>
    <xdr:to>
      <xdr:col>14</xdr:col>
      <xdr:colOff>541870</xdr:colOff>
      <xdr:row>23</xdr:row>
      <xdr:rowOff>135466</xdr:rowOff>
    </xdr:to>
    <xdr:sp macro="" textlink="">
      <xdr:nvSpPr>
        <xdr:cNvPr id="25" name="Rectangle 24"/>
        <xdr:cNvSpPr/>
      </xdr:nvSpPr>
      <xdr:spPr>
        <a:xfrm>
          <a:off x="11002439" y="3860799"/>
          <a:ext cx="1096431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Saisie de la restitution de PDA (1)</a:t>
          </a:r>
        </a:p>
      </xdr:txBody>
    </xdr:sp>
    <xdr:clientData/>
  </xdr:twoCellAnchor>
  <xdr:twoCellAnchor>
    <xdr:from>
      <xdr:col>15</xdr:col>
      <xdr:colOff>186267</xdr:colOff>
      <xdr:row>20</xdr:row>
      <xdr:rowOff>50800</xdr:rowOff>
    </xdr:from>
    <xdr:to>
      <xdr:col>16</xdr:col>
      <xdr:colOff>491082</xdr:colOff>
      <xdr:row>23</xdr:row>
      <xdr:rowOff>135467</xdr:rowOff>
    </xdr:to>
    <xdr:sp macro="" textlink="">
      <xdr:nvSpPr>
        <xdr:cNvPr id="26" name="Rectangle 25"/>
        <xdr:cNvSpPr/>
      </xdr:nvSpPr>
      <xdr:spPr>
        <a:xfrm>
          <a:off x="12568767" y="3860800"/>
          <a:ext cx="1130315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Contrôle des éléments d ela tournée</a:t>
          </a:r>
        </a:p>
      </xdr:txBody>
    </xdr:sp>
    <xdr:clientData/>
  </xdr:twoCellAnchor>
  <xdr:twoCellAnchor>
    <xdr:from>
      <xdr:col>20</xdr:col>
      <xdr:colOff>160866</xdr:colOff>
      <xdr:row>20</xdr:row>
      <xdr:rowOff>33867</xdr:rowOff>
    </xdr:from>
    <xdr:to>
      <xdr:col>21</xdr:col>
      <xdr:colOff>668867</xdr:colOff>
      <xdr:row>23</xdr:row>
      <xdr:rowOff>118534</xdr:rowOff>
    </xdr:to>
    <xdr:sp macro="" textlink="">
      <xdr:nvSpPr>
        <xdr:cNvPr id="27" name="Rectangle 26"/>
        <xdr:cNvSpPr/>
      </xdr:nvSpPr>
      <xdr:spPr>
        <a:xfrm>
          <a:off x="16670866" y="3843867"/>
          <a:ext cx="1333501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Statuts</a:t>
          </a:r>
          <a:r>
            <a:rPr lang="fr-FR" baseline="0">
              <a:solidFill>
                <a:srgbClr val="376092"/>
              </a:solidFill>
            </a:rPr>
            <a:t> des causes d'échecs de livraison / pick up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22</xdr:col>
      <xdr:colOff>262472</xdr:colOff>
      <xdr:row>20</xdr:row>
      <xdr:rowOff>33867</xdr:rowOff>
    </xdr:from>
    <xdr:to>
      <xdr:col>23</xdr:col>
      <xdr:colOff>770473</xdr:colOff>
      <xdr:row>23</xdr:row>
      <xdr:rowOff>118534</xdr:rowOff>
    </xdr:to>
    <xdr:sp macro="" textlink="">
      <xdr:nvSpPr>
        <xdr:cNvPr id="28" name="Rectangle 27"/>
        <xdr:cNvSpPr/>
      </xdr:nvSpPr>
      <xdr:spPr>
        <a:xfrm>
          <a:off x="18423472" y="3843867"/>
          <a:ext cx="1333501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Destruction des étiquettes pick</a:t>
          </a:r>
          <a:r>
            <a:rPr lang="fr-FR" baseline="0">
              <a:solidFill>
                <a:srgbClr val="376092"/>
              </a:solidFill>
            </a:rPr>
            <a:t> up non réalisés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24</xdr:col>
      <xdr:colOff>347134</xdr:colOff>
      <xdr:row>20</xdr:row>
      <xdr:rowOff>16935</xdr:rowOff>
    </xdr:from>
    <xdr:to>
      <xdr:col>26</xdr:col>
      <xdr:colOff>16934</xdr:colOff>
      <xdr:row>23</xdr:row>
      <xdr:rowOff>101602</xdr:rowOff>
    </xdr:to>
    <xdr:sp macro="" textlink="">
      <xdr:nvSpPr>
        <xdr:cNvPr id="29" name="Rectangle 28"/>
        <xdr:cNvSpPr/>
      </xdr:nvSpPr>
      <xdr:spPr>
        <a:xfrm>
          <a:off x="20159134" y="3826935"/>
          <a:ext cx="1320800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Dévidage du PDA (export des données)</a:t>
          </a:r>
        </a:p>
      </xdr:txBody>
    </xdr:sp>
    <xdr:clientData/>
  </xdr:twoCellAnchor>
  <xdr:twoCellAnchor>
    <xdr:from>
      <xdr:col>26</xdr:col>
      <xdr:colOff>431800</xdr:colOff>
      <xdr:row>20</xdr:row>
      <xdr:rowOff>16934</xdr:rowOff>
    </xdr:from>
    <xdr:to>
      <xdr:col>28</xdr:col>
      <xdr:colOff>101601</xdr:colOff>
      <xdr:row>23</xdr:row>
      <xdr:rowOff>101601</xdr:rowOff>
    </xdr:to>
    <xdr:sp macro="" textlink="">
      <xdr:nvSpPr>
        <xdr:cNvPr id="30" name="Rectangle 29"/>
        <xdr:cNvSpPr/>
      </xdr:nvSpPr>
      <xdr:spPr>
        <a:xfrm>
          <a:off x="21894800" y="3826934"/>
          <a:ext cx="1320801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Impression du compte-rendu de tournée</a:t>
          </a:r>
        </a:p>
      </xdr:txBody>
    </xdr:sp>
    <xdr:clientData/>
  </xdr:twoCellAnchor>
  <xdr:twoCellAnchor>
    <xdr:from>
      <xdr:col>28</xdr:col>
      <xdr:colOff>770460</xdr:colOff>
      <xdr:row>9</xdr:row>
      <xdr:rowOff>33866</xdr:rowOff>
    </xdr:from>
    <xdr:to>
      <xdr:col>30</xdr:col>
      <xdr:colOff>448728</xdr:colOff>
      <xdr:row>12</xdr:row>
      <xdr:rowOff>118533</xdr:rowOff>
    </xdr:to>
    <xdr:sp macro="" textlink="">
      <xdr:nvSpPr>
        <xdr:cNvPr id="31" name="Rectangle 30"/>
        <xdr:cNvSpPr/>
      </xdr:nvSpPr>
      <xdr:spPr>
        <a:xfrm>
          <a:off x="23884460" y="1748366"/>
          <a:ext cx="1329268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Mise à disposition du compte-rendu de tournée</a:t>
          </a:r>
        </a:p>
      </xdr:txBody>
    </xdr:sp>
    <xdr:clientData/>
  </xdr:twoCellAnchor>
  <xdr:twoCellAnchor>
    <xdr:from>
      <xdr:col>30</xdr:col>
      <xdr:colOff>448728</xdr:colOff>
      <xdr:row>10</xdr:row>
      <xdr:rowOff>71931</xdr:rowOff>
    </xdr:from>
    <xdr:to>
      <xdr:col>31</xdr:col>
      <xdr:colOff>804625</xdr:colOff>
      <xdr:row>11</xdr:row>
      <xdr:rowOff>67698</xdr:rowOff>
    </xdr:to>
    <xdr:grpSp>
      <xdr:nvGrpSpPr>
        <xdr:cNvPr id="32" name="Grouper 31"/>
        <xdr:cNvGrpSpPr/>
      </xdr:nvGrpSpPr>
      <xdr:grpSpPr>
        <a:xfrm>
          <a:off x="25213728" y="2103931"/>
          <a:ext cx="1181397" cy="198967"/>
          <a:chOff x="27842359" y="4639758"/>
          <a:chExt cx="1185631" cy="182033"/>
        </a:xfrm>
      </xdr:grpSpPr>
      <xdr:sp macro="" textlink="">
        <xdr:nvSpPr>
          <xdr:cNvPr id="33" name="Ellipse 32"/>
          <xdr:cNvSpPr/>
        </xdr:nvSpPr>
        <xdr:spPr>
          <a:xfrm>
            <a:off x="28833256" y="4639758"/>
            <a:ext cx="194734" cy="182033"/>
          </a:xfrm>
          <a:prstGeom prst="ellipse">
            <a:avLst/>
          </a:prstGeom>
          <a:solidFill>
            <a:schemeClr val="tx2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4" name="Connecteur droit avec flèche 33"/>
          <xdr:cNvCxnSpPr>
            <a:stCxn id="31" idx="3"/>
            <a:endCxn id="33" idx="2"/>
          </xdr:cNvCxnSpPr>
        </xdr:nvCxnSpPr>
        <xdr:spPr>
          <a:xfrm flipV="1">
            <a:off x="27842359" y="4730775"/>
            <a:ext cx="990897" cy="5842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558808</xdr:colOff>
      <xdr:row>9</xdr:row>
      <xdr:rowOff>127000</xdr:rowOff>
    </xdr:from>
    <xdr:to>
      <xdr:col>13</xdr:col>
      <xdr:colOff>270939</xdr:colOff>
      <xdr:row>22</xdr:row>
      <xdr:rowOff>-1</xdr:rowOff>
    </xdr:to>
    <xdr:cxnSp macro="">
      <xdr:nvCxnSpPr>
        <xdr:cNvPr id="35" name="Connecteur en angle 34"/>
        <xdr:cNvCxnSpPr>
          <a:stCxn id="24" idx="3"/>
          <a:endCxn id="25" idx="1"/>
        </xdr:cNvCxnSpPr>
      </xdr:nvCxnSpPr>
      <xdr:spPr>
        <a:xfrm>
          <a:off x="10464808" y="1841500"/>
          <a:ext cx="537631" cy="23494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541870</xdr:colOff>
      <xdr:row>22</xdr:row>
      <xdr:rowOff>-1</xdr:rowOff>
    </xdr:from>
    <xdr:to>
      <xdr:col>15</xdr:col>
      <xdr:colOff>186267</xdr:colOff>
      <xdr:row>22</xdr:row>
      <xdr:rowOff>0</xdr:rowOff>
    </xdr:to>
    <xdr:cxnSp macro="">
      <xdr:nvCxnSpPr>
        <xdr:cNvPr id="36" name="Connecteur droit avec flèche 35"/>
        <xdr:cNvCxnSpPr>
          <a:stCxn id="25" idx="3"/>
          <a:endCxn id="26" idx="1"/>
        </xdr:cNvCxnSpPr>
      </xdr:nvCxnSpPr>
      <xdr:spPr>
        <a:xfrm>
          <a:off x="12098870" y="4190999"/>
          <a:ext cx="469897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491082</xdr:colOff>
      <xdr:row>21</xdr:row>
      <xdr:rowOff>174413</xdr:rowOff>
    </xdr:from>
    <xdr:to>
      <xdr:col>17</xdr:col>
      <xdr:colOff>254000</xdr:colOff>
      <xdr:row>22</xdr:row>
      <xdr:rowOff>0</xdr:rowOff>
    </xdr:to>
    <xdr:cxnSp macro="">
      <xdr:nvCxnSpPr>
        <xdr:cNvPr id="37" name="Connecteur droit avec flèche 36"/>
        <xdr:cNvCxnSpPr>
          <a:stCxn id="26" idx="3"/>
          <a:endCxn id="53" idx="1"/>
        </xdr:cNvCxnSpPr>
      </xdr:nvCxnSpPr>
      <xdr:spPr>
        <a:xfrm flipV="1">
          <a:off x="13699082" y="4174913"/>
          <a:ext cx="588418" cy="1608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668867</xdr:colOff>
      <xdr:row>21</xdr:row>
      <xdr:rowOff>169334</xdr:rowOff>
    </xdr:from>
    <xdr:to>
      <xdr:col>22</xdr:col>
      <xdr:colOff>262472</xdr:colOff>
      <xdr:row>21</xdr:row>
      <xdr:rowOff>169334</xdr:rowOff>
    </xdr:to>
    <xdr:cxnSp macro="">
      <xdr:nvCxnSpPr>
        <xdr:cNvPr id="38" name="Connecteur droit avec flèche 37"/>
        <xdr:cNvCxnSpPr>
          <a:stCxn id="27" idx="3"/>
          <a:endCxn id="28" idx="1"/>
        </xdr:cNvCxnSpPr>
      </xdr:nvCxnSpPr>
      <xdr:spPr>
        <a:xfrm>
          <a:off x="18004367" y="4169834"/>
          <a:ext cx="41910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770473</xdr:colOff>
      <xdr:row>21</xdr:row>
      <xdr:rowOff>152402</xdr:rowOff>
    </xdr:from>
    <xdr:to>
      <xdr:col>24</xdr:col>
      <xdr:colOff>347134</xdr:colOff>
      <xdr:row>21</xdr:row>
      <xdr:rowOff>169334</xdr:rowOff>
    </xdr:to>
    <xdr:cxnSp macro="">
      <xdr:nvCxnSpPr>
        <xdr:cNvPr id="39" name="Connecteur droit avec flèche 38"/>
        <xdr:cNvCxnSpPr>
          <a:stCxn id="28" idx="3"/>
          <a:endCxn id="29" idx="1"/>
        </xdr:cNvCxnSpPr>
      </xdr:nvCxnSpPr>
      <xdr:spPr>
        <a:xfrm flipV="1">
          <a:off x="19756973" y="4152902"/>
          <a:ext cx="402161" cy="1693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16934</xdr:colOff>
      <xdr:row>21</xdr:row>
      <xdr:rowOff>160868</xdr:rowOff>
    </xdr:from>
    <xdr:to>
      <xdr:col>26</xdr:col>
      <xdr:colOff>431800</xdr:colOff>
      <xdr:row>21</xdr:row>
      <xdr:rowOff>160869</xdr:rowOff>
    </xdr:to>
    <xdr:cxnSp macro="">
      <xdr:nvCxnSpPr>
        <xdr:cNvPr id="40" name="Connecteur droit avec flèche 39"/>
        <xdr:cNvCxnSpPr>
          <a:stCxn id="29" idx="3"/>
          <a:endCxn id="30" idx="1"/>
        </xdr:cNvCxnSpPr>
      </xdr:nvCxnSpPr>
      <xdr:spPr>
        <a:xfrm flipV="1">
          <a:off x="21479934" y="4161368"/>
          <a:ext cx="414866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101601</xdr:colOff>
      <xdr:row>10</xdr:row>
      <xdr:rowOff>177800</xdr:rowOff>
    </xdr:from>
    <xdr:to>
      <xdr:col>28</xdr:col>
      <xdr:colOff>770460</xdr:colOff>
      <xdr:row>21</xdr:row>
      <xdr:rowOff>160868</xdr:rowOff>
    </xdr:to>
    <xdr:cxnSp macro="">
      <xdr:nvCxnSpPr>
        <xdr:cNvPr id="41" name="Connecteur en angle 40"/>
        <xdr:cNvCxnSpPr>
          <a:stCxn id="30" idx="3"/>
          <a:endCxn id="31" idx="1"/>
        </xdr:cNvCxnSpPr>
      </xdr:nvCxnSpPr>
      <xdr:spPr>
        <a:xfrm flipV="1">
          <a:off x="23215601" y="2082800"/>
          <a:ext cx="668859" cy="207856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16935</xdr:colOff>
      <xdr:row>20</xdr:row>
      <xdr:rowOff>16934</xdr:rowOff>
    </xdr:from>
    <xdr:to>
      <xdr:col>30</xdr:col>
      <xdr:colOff>474135</xdr:colOff>
      <xdr:row>23</xdr:row>
      <xdr:rowOff>101601</xdr:rowOff>
    </xdr:to>
    <xdr:sp macro="" textlink="">
      <xdr:nvSpPr>
        <xdr:cNvPr id="42" name="Rectangle 41"/>
        <xdr:cNvSpPr/>
      </xdr:nvSpPr>
      <xdr:spPr>
        <a:xfrm>
          <a:off x="23956435" y="3826934"/>
          <a:ext cx="1282700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Archivage des documents de tournée</a:t>
          </a:r>
        </a:p>
      </xdr:txBody>
    </xdr:sp>
    <xdr:clientData/>
  </xdr:twoCellAnchor>
  <xdr:twoCellAnchor>
    <xdr:from>
      <xdr:col>31</xdr:col>
      <xdr:colOff>177805</xdr:colOff>
      <xdr:row>20</xdr:row>
      <xdr:rowOff>16935</xdr:rowOff>
    </xdr:from>
    <xdr:to>
      <xdr:col>32</xdr:col>
      <xdr:colOff>592671</xdr:colOff>
      <xdr:row>23</xdr:row>
      <xdr:rowOff>101602</xdr:rowOff>
    </xdr:to>
    <xdr:sp macro="" textlink="">
      <xdr:nvSpPr>
        <xdr:cNvPr id="43" name="Rectangle 42"/>
        <xdr:cNvSpPr/>
      </xdr:nvSpPr>
      <xdr:spPr>
        <a:xfrm>
          <a:off x="25768305" y="3826935"/>
          <a:ext cx="1240366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Mise à disposition du PDA</a:t>
          </a:r>
        </a:p>
      </xdr:txBody>
    </xdr:sp>
    <xdr:clientData/>
  </xdr:twoCellAnchor>
  <xdr:twoCellAnchor>
    <xdr:from>
      <xdr:col>34</xdr:col>
      <xdr:colOff>787383</xdr:colOff>
      <xdr:row>15</xdr:row>
      <xdr:rowOff>101601</xdr:rowOff>
    </xdr:from>
    <xdr:to>
      <xdr:col>36</xdr:col>
      <xdr:colOff>601116</xdr:colOff>
      <xdr:row>19</xdr:row>
      <xdr:rowOff>1</xdr:rowOff>
    </xdr:to>
    <xdr:sp macro="" textlink="">
      <xdr:nvSpPr>
        <xdr:cNvPr id="44" name="Rectangle 43"/>
        <xdr:cNvSpPr/>
      </xdr:nvSpPr>
      <xdr:spPr>
        <a:xfrm>
          <a:off x="28854383" y="2959101"/>
          <a:ext cx="1464733" cy="660400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Apposer un autocollant "P" sur les colis non livrés</a:t>
          </a:r>
        </a:p>
      </xdr:txBody>
    </xdr:sp>
    <xdr:clientData/>
  </xdr:twoCellAnchor>
  <xdr:twoCellAnchor>
    <xdr:from>
      <xdr:col>38</xdr:col>
      <xdr:colOff>668864</xdr:colOff>
      <xdr:row>19</xdr:row>
      <xdr:rowOff>118533</xdr:rowOff>
    </xdr:from>
    <xdr:to>
      <xdr:col>40</xdr:col>
      <xdr:colOff>533397</xdr:colOff>
      <xdr:row>23</xdr:row>
      <xdr:rowOff>7197</xdr:rowOff>
    </xdr:to>
    <xdr:sp macro="" textlink="">
      <xdr:nvSpPr>
        <xdr:cNvPr id="45" name="Rectangle 44"/>
        <xdr:cNvSpPr/>
      </xdr:nvSpPr>
      <xdr:spPr>
        <a:xfrm>
          <a:off x="32037864" y="3738033"/>
          <a:ext cx="1515533" cy="650664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OPE-EXP-0109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Entrée/Sortie de stock 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35</xdr:col>
      <xdr:colOff>-1</xdr:colOff>
      <xdr:row>24</xdr:row>
      <xdr:rowOff>50790</xdr:rowOff>
    </xdr:from>
    <xdr:to>
      <xdr:col>36</xdr:col>
      <xdr:colOff>651933</xdr:colOff>
      <xdr:row>27</xdr:row>
      <xdr:rowOff>135457</xdr:rowOff>
    </xdr:to>
    <xdr:sp macro="" textlink="">
      <xdr:nvSpPr>
        <xdr:cNvPr id="46" name="Rectangle 45"/>
        <xdr:cNvSpPr/>
      </xdr:nvSpPr>
      <xdr:spPr>
        <a:xfrm>
          <a:off x="28892499" y="4622790"/>
          <a:ext cx="1477434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chemeClr val="accent1">
                  <a:lumMod val="75000"/>
                </a:schemeClr>
              </a:solidFill>
            </a:rPr>
            <a:t>Scan des colis enlevés (pick up) en entrée</a:t>
          </a:r>
          <a:r>
            <a:rPr lang="fr-FR" baseline="0">
              <a:solidFill>
                <a:schemeClr val="accent1">
                  <a:lumMod val="75000"/>
                </a:schemeClr>
              </a:solidFill>
            </a:rPr>
            <a:t> agence</a:t>
          </a:r>
          <a:endParaRPr lang="fr-FR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28</xdr:col>
      <xdr:colOff>101601</xdr:colOff>
      <xdr:row>21</xdr:row>
      <xdr:rowOff>152401</xdr:rowOff>
    </xdr:from>
    <xdr:to>
      <xdr:col>29</xdr:col>
      <xdr:colOff>16935</xdr:colOff>
      <xdr:row>21</xdr:row>
      <xdr:rowOff>152401</xdr:rowOff>
    </xdr:to>
    <xdr:cxnSp macro="">
      <xdr:nvCxnSpPr>
        <xdr:cNvPr id="47" name="Connecteur droit avec flèche 46"/>
        <xdr:cNvCxnSpPr>
          <a:stCxn id="30" idx="3"/>
          <a:endCxn id="42" idx="1"/>
        </xdr:cNvCxnSpPr>
      </xdr:nvCxnSpPr>
      <xdr:spPr>
        <a:xfrm>
          <a:off x="23215601" y="4152901"/>
          <a:ext cx="740834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474135</xdr:colOff>
      <xdr:row>21</xdr:row>
      <xdr:rowOff>152401</xdr:rowOff>
    </xdr:from>
    <xdr:to>
      <xdr:col>31</xdr:col>
      <xdr:colOff>177805</xdr:colOff>
      <xdr:row>21</xdr:row>
      <xdr:rowOff>152402</xdr:rowOff>
    </xdr:to>
    <xdr:cxnSp macro="">
      <xdr:nvCxnSpPr>
        <xdr:cNvPr id="48" name="Connecteur droit avec flèche 47"/>
        <xdr:cNvCxnSpPr>
          <a:stCxn id="42" idx="3"/>
          <a:endCxn id="43" idx="1"/>
        </xdr:cNvCxnSpPr>
      </xdr:nvCxnSpPr>
      <xdr:spPr>
        <a:xfrm>
          <a:off x="25239135" y="4152901"/>
          <a:ext cx="529170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592671</xdr:colOff>
      <xdr:row>17</xdr:row>
      <xdr:rowOff>50802</xdr:rowOff>
    </xdr:from>
    <xdr:to>
      <xdr:col>34</xdr:col>
      <xdr:colOff>787383</xdr:colOff>
      <xdr:row>21</xdr:row>
      <xdr:rowOff>152402</xdr:rowOff>
    </xdr:to>
    <xdr:cxnSp macro="">
      <xdr:nvCxnSpPr>
        <xdr:cNvPr id="49" name="Connecteur en angle 48"/>
        <xdr:cNvCxnSpPr>
          <a:stCxn id="43" idx="3"/>
          <a:endCxn id="44" idx="1"/>
        </xdr:cNvCxnSpPr>
      </xdr:nvCxnSpPr>
      <xdr:spPr>
        <a:xfrm flipV="1">
          <a:off x="27008671" y="3289302"/>
          <a:ext cx="1845712" cy="863600"/>
        </a:xfrm>
        <a:prstGeom prst="bentConnector3">
          <a:avLst>
            <a:gd name="adj1" fmla="val 4178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601116</xdr:colOff>
      <xdr:row>17</xdr:row>
      <xdr:rowOff>50802</xdr:rowOff>
    </xdr:from>
    <xdr:to>
      <xdr:col>38</xdr:col>
      <xdr:colOff>668864</xdr:colOff>
      <xdr:row>21</xdr:row>
      <xdr:rowOff>62865</xdr:rowOff>
    </xdr:to>
    <xdr:cxnSp macro="">
      <xdr:nvCxnSpPr>
        <xdr:cNvPr id="50" name="Connecteur en angle 49"/>
        <xdr:cNvCxnSpPr>
          <a:stCxn id="44" idx="3"/>
          <a:endCxn id="45" idx="1"/>
        </xdr:cNvCxnSpPr>
      </xdr:nvCxnSpPr>
      <xdr:spPr>
        <a:xfrm>
          <a:off x="30319116" y="3289302"/>
          <a:ext cx="1718748" cy="7740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651933</xdr:colOff>
      <xdr:row>21</xdr:row>
      <xdr:rowOff>62865</xdr:rowOff>
    </xdr:from>
    <xdr:to>
      <xdr:col>38</xdr:col>
      <xdr:colOff>668864</xdr:colOff>
      <xdr:row>25</xdr:row>
      <xdr:rowOff>186257</xdr:rowOff>
    </xdr:to>
    <xdr:cxnSp macro="">
      <xdr:nvCxnSpPr>
        <xdr:cNvPr id="51" name="Connecteur en angle 50"/>
        <xdr:cNvCxnSpPr>
          <a:stCxn id="46" idx="3"/>
          <a:endCxn id="45" idx="1"/>
        </xdr:cNvCxnSpPr>
      </xdr:nvCxnSpPr>
      <xdr:spPr>
        <a:xfrm flipV="1">
          <a:off x="30369933" y="4063365"/>
          <a:ext cx="1667931" cy="8853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592671</xdr:colOff>
      <xdr:row>21</xdr:row>
      <xdr:rowOff>152402</xdr:rowOff>
    </xdr:from>
    <xdr:to>
      <xdr:col>35</xdr:col>
      <xdr:colOff>-1</xdr:colOff>
      <xdr:row>25</xdr:row>
      <xdr:rowOff>186257</xdr:rowOff>
    </xdr:to>
    <xdr:cxnSp macro="">
      <xdr:nvCxnSpPr>
        <xdr:cNvPr id="52" name="Connecteur en angle 51"/>
        <xdr:cNvCxnSpPr>
          <a:stCxn id="43" idx="3"/>
          <a:endCxn id="46" idx="1"/>
        </xdr:cNvCxnSpPr>
      </xdr:nvCxnSpPr>
      <xdr:spPr>
        <a:xfrm>
          <a:off x="27008671" y="4152902"/>
          <a:ext cx="1883828" cy="795855"/>
        </a:xfrm>
        <a:prstGeom prst="bentConnector3">
          <a:avLst>
            <a:gd name="adj1" fmla="val 41072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254000</xdr:colOff>
      <xdr:row>19</xdr:row>
      <xdr:rowOff>135466</xdr:rowOff>
    </xdr:from>
    <xdr:to>
      <xdr:col>19</xdr:col>
      <xdr:colOff>276013</xdr:colOff>
      <xdr:row>24</xdr:row>
      <xdr:rowOff>27092</xdr:rowOff>
    </xdr:to>
    <xdr:sp macro="" textlink="">
      <xdr:nvSpPr>
        <xdr:cNvPr id="53" name="Losange 52"/>
        <xdr:cNvSpPr/>
      </xdr:nvSpPr>
      <xdr:spPr>
        <a:xfrm>
          <a:off x="14287500" y="3754966"/>
          <a:ext cx="1673013" cy="844126"/>
        </a:xfrm>
        <a:prstGeom prst="diamond">
          <a:avLst/>
        </a:prstGeom>
        <a:noFill/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 sz="1100">
              <a:solidFill>
                <a:schemeClr val="accent1">
                  <a:lumMod val="75000"/>
                </a:schemeClr>
              </a:solidFill>
            </a:rPr>
            <a:t>Inversion ?</a:t>
          </a:r>
        </a:p>
      </xdr:txBody>
    </xdr:sp>
    <xdr:clientData/>
  </xdr:twoCellAnchor>
  <xdr:twoCellAnchor>
    <xdr:from>
      <xdr:col>19</xdr:col>
      <xdr:colOff>276013</xdr:colOff>
      <xdr:row>21</xdr:row>
      <xdr:rowOff>169334</xdr:rowOff>
    </xdr:from>
    <xdr:to>
      <xdr:col>20</xdr:col>
      <xdr:colOff>160866</xdr:colOff>
      <xdr:row>21</xdr:row>
      <xdr:rowOff>174413</xdr:rowOff>
    </xdr:to>
    <xdr:cxnSp macro="">
      <xdr:nvCxnSpPr>
        <xdr:cNvPr id="54" name="Connecteur droit avec flèche 53"/>
        <xdr:cNvCxnSpPr>
          <a:stCxn id="53" idx="3"/>
          <a:endCxn id="27" idx="1"/>
        </xdr:cNvCxnSpPr>
      </xdr:nvCxnSpPr>
      <xdr:spPr>
        <a:xfrm flipV="1">
          <a:off x="15960513" y="4169834"/>
          <a:ext cx="710353" cy="507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313270</xdr:colOff>
      <xdr:row>24</xdr:row>
      <xdr:rowOff>84664</xdr:rowOff>
    </xdr:from>
    <xdr:to>
      <xdr:col>18</xdr:col>
      <xdr:colOff>808570</xdr:colOff>
      <xdr:row>26</xdr:row>
      <xdr:rowOff>46565</xdr:rowOff>
    </xdr:to>
    <xdr:sp macro="" textlink="">
      <xdr:nvSpPr>
        <xdr:cNvPr id="55" name="ZoneTexte 54"/>
        <xdr:cNvSpPr txBox="1"/>
      </xdr:nvSpPr>
      <xdr:spPr>
        <a:xfrm>
          <a:off x="15172270" y="4656664"/>
          <a:ext cx="495300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Oui</a:t>
          </a:r>
        </a:p>
      </xdr:txBody>
    </xdr:sp>
    <xdr:clientData/>
  </xdr:twoCellAnchor>
  <xdr:twoCellAnchor>
    <xdr:from>
      <xdr:col>19</xdr:col>
      <xdr:colOff>275167</xdr:colOff>
      <xdr:row>20</xdr:row>
      <xdr:rowOff>71964</xdr:rowOff>
    </xdr:from>
    <xdr:to>
      <xdr:col>19</xdr:col>
      <xdr:colOff>774702</xdr:colOff>
      <xdr:row>22</xdr:row>
      <xdr:rowOff>38098</xdr:rowOff>
    </xdr:to>
    <xdr:sp macro="" textlink="">
      <xdr:nvSpPr>
        <xdr:cNvPr id="56" name="ZoneTexte 55"/>
        <xdr:cNvSpPr txBox="1"/>
      </xdr:nvSpPr>
      <xdr:spPr>
        <a:xfrm>
          <a:off x="15959667" y="3881964"/>
          <a:ext cx="499535" cy="347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Non</a:t>
          </a:r>
        </a:p>
      </xdr:txBody>
    </xdr:sp>
    <xdr:clientData/>
  </xdr:twoCellAnchor>
  <xdr:twoCellAnchor>
    <xdr:from>
      <xdr:col>18</xdr:col>
      <xdr:colOff>245536</xdr:colOff>
      <xdr:row>24</xdr:row>
      <xdr:rowOff>27092</xdr:rowOff>
    </xdr:from>
    <xdr:to>
      <xdr:col>18</xdr:col>
      <xdr:colOff>265007</xdr:colOff>
      <xdr:row>27</xdr:row>
      <xdr:rowOff>84667</xdr:rowOff>
    </xdr:to>
    <xdr:cxnSp macro="">
      <xdr:nvCxnSpPr>
        <xdr:cNvPr id="57" name="Connecteur droit avec flèche 56"/>
        <xdr:cNvCxnSpPr>
          <a:stCxn id="53" idx="2"/>
          <a:endCxn id="58" idx="0"/>
        </xdr:cNvCxnSpPr>
      </xdr:nvCxnSpPr>
      <xdr:spPr>
        <a:xfrm flipH="1">
          <a:off x="15104536" y="4599092"/>
          <a:ext cx="19471" cy="6290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541871</xdr:colOff>
      <xdr:row>27</xdr:row>
      <xdr:rowOff>84667</xdr:rowOff>
    </xdr:from>
    <xdr:to>
      <xdr:col>18</xdr:col>
      <xdr:colOff>778933</xdr:colOff>
      <xdr:row>30</xdr:row>
      <xdr:rowOff>135466</xdr:rowOff>
    </xdr:to>
    <xdr:sp macro="" textlink="">
      <xdr:nvSpPr>
        <xdr:cNvPr id="58" name="Rectangle 57"/>
        <xdr:cNvSpPr/>
      </xdr:nvSpPr>
      <xdr:spPr>
        <a:xfrm>
          <a:off x="14575371" y="5228167"/>
          <a:ext cx="1062562" cy="622299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chemeClr val="accent1">
                  <a:lumMod val="75000"/>
                </a:schemeClr>
              </a:solidFill>
            </a:rPr>
            <a:t>Scan du colis</a:t>
          </a:r>
        </a:p>
      </xdr:txBody>
    </xdr:sp>
    <xdr:clientData/>
  </xdr:twoCellAnchor>
  <xdr:twoCellAnchor>
    <xdr:from>
      <xdr:col>18</xdr:col>
      <xdr:colOff>245536</xdr:colOff>
      <xdr:row>30</xdr:row>
      <xdr:rowOff>135466</xdr:rowOff>
    </xdr:from>
    <xdr:to>
      <xdr:col>18</xdr:col>
      <xdr:colOff>266700</xdr:colOff>
      <xdr:row>44</xdr:row>
      <xdr:rowOff>110018</xdr:rowOff>
    </xdr:to>
    <xdr:cxnSp macro="">
      <xdr:nvCxnSpPr>
        <xdr:cNvPr id="59" name="Connecteur droit avec flèche 58"/>
        <xdr:cNvCxnSpPr>
          <a:stCxn id="58" idx="2"/>
          <a:endCxn id="60" idx="0"/>
        </xdr:cNvCxnSpPr>
      </xdr:nvCxnSpPr>
      <xdr:spPr>
        <a:xfrm>
          <a:off x="15104536" y="5850466"/>
          <a:ext cx="21164" cy="2641552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745066</xdr:colOff>
      <xdr:row>44</xdr:row>
      <xdr:rowOff>110018</xdr:rowOff>
    </xdr:from>
    <xdr:to>
      <xdr:col>18</xdr:col>
      <xdr:colOff>618067</xdr:colOff>
      <xdr:row>46</xdr:row>
      <xdr:rowOff>76150</xdr:rowOff>
    </xdr:to>
    <xdr:sp macro="" textlink="">
      <xdr:nvSpPr>
        <xdr:cNvPr id="60" name="Rectangle 59"/>
        <xdr:cNvSpPr/>
      </xdr:nvSpPr>
      <xdr:spPr>
        <a:xfrm>
          <a:off x="14778566" y="8492018"/>
          <a:ext cx="698501" cy="347132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chemeClr val="tx1"/>
              </a:solidFill>
              <a:latin typeface="Calibri"/>
              <a:cs typeface="Calibri"/>
            </a:rPr>
            <a:t>NLIV</a:t>
          </a:r>
        </a:p>
      </xdr:txBody>
    </xdr:sp>
    <xdr:clientData/>
  </xdr:twoCellAnchor>
  <xdr:twoCellAnchor>
    <xdr:from>
      <xdr:col>19</xdr:col>
      <xdr:colOff>795870</xdr:colOff>
      <xdr:row>27</xdr:row>
      <xdr:rowOff>84667</xdr:rowOff>
    </xdr:from>
    <xdr:to>
      <xdr:col>21</xdr:col>
      <xdr:colOff>694267</xdr:colOff>
      <xdr:row>30</xdr:row>
      <xdr:rowOff>135466</xdr:rowOff>
    </xdr:to>
    <xdr:sp macro="" textlink="">
      <xdr:nvSpPr>
        <xdr:cNvPr id="61" name="Rectangle 60"/>
        <xdr:cNvSpPr/>
      </xdr:nvSpPr>
      <xdr:spPr>
        <a:xfrm>
          <a:off x="16480370" y="5228167"/>
          <a:ext cx="1549397" cy="622299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Transmission de l'information au service Clients Colizen</a:t>
          </a:r>
        </a:p>
      </xdr:txBody>
    </xdr:sp>
    <xdr:clientData/>
  </xdr:twoCellAnchor>
  <xdr:twoCellAnchor>
    <xdr:from>
      <xdr:col>18</xdr:col>
      <xdr:colOff>778933</xdr:colOff>
      <xdr:row>29</xdr:row>
      <xdr:rowOff>16934</xdr:rowOff>
    </xdr:from>
    <xdr:to>
      <xdr:col>19</xdr:col>
      <xdr:colOff>795870</xdr:colOff>
      <xdr:row>29</xdr:row>
      <xdr:rowOff>16934</xdr:rowOff>
    </xdr:to>
    <xdr:cxnSp macro="">
      <xdr:nvCxnSpPr>
        <xdr:cNvPr id="62" name="Connecteur droit avec flèche 61"/>
        <xdr:cNvCxnSpPr>
          <a:stCxn id="58" idx="3"/>
          <a:endCxn id="61" idx="1"/>
        </xdr:cNvCxnSpPr>
      </xdr:nvCxnSpPr>
      <xdr:spPr>
        <a:xfrm>
          <a:off x="15637933" y="5541434"/>
          <a:ext cx="84243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33</xdr:row>
      <xdr:rowOff>101600</xdr:rowOff>
    </xdr:from>
    <xdr:to>
      <xdr:col>4</xdr:col>
      <xdr:colOff>313267</xdr:colOff>
      <xdr:row>35</xdr:row>
      <xdr:rowOff>165099</xdr:rowOff>
    </xdr:to>
    <xdr:sp macro="" textlink="">
      <xdr:nvSpPr>
        <xdr:cNvPr id="63" name="Rectangle 62"/>
        <xdr:cNvSpPr/>
      </xdr:nvSpPr>
      <xdr:spPr>
        <a:xfrm>
          <a:off x="2413000" y="6388100"/>
          <a:ext cx="1202267" cy="444499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SC Colizen</a:t>
          </a:r>
        </a:p>
      </xdr:txBody>
    </xdr:sp>
    <xdr:clientData/>
  </xdr:twoCellAnchor>
  <xdr:twoCellAnchor>
    <xdr:from>
      <xdr:col>2</xdr:col>
      <xdr:colOff>440266</xdr:colOff>
      <xdr:row>31</xdr:row>
      <xdr:rowOff>67733</xdr:rowOff>
    </xdr:from>
    <xdr:to>
      <xdr:col>47</xdr:col>
      <xdr:colOff>270932</xdr:colOff>
      <xdr:row>32</xdr:row>
      <xdr:rowOff>101600</xdr:rowOff>
    </xdr:to>
    <xdr:cxnSp macro="">
      <xdr:nvCxnSpPr>
        <xdr:cNvPr id="64" name="Connecteur droit 63"/>
        <xdr:cNvCxnSpPr/>
      </xdr:nvCxnSpPr>
      <xdr:spPr>
        <a:xfrm flipH="1">
          <a:off x="2091266" y="5973233"/>
          <a:ext cx="36978166" cy="224367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338667</xdr:colOff>
      <xdr:row>32</xdr:row>
      <xdr:rowOff>118535</xdr:rowOff>
    </xdr:from>
    <xdr:to>
      <xdr:col>24</xdr:col>
      <xdr:colOff>16935</xdr:colOff>
      <xdr:row>35</xdr:row>
      <xdr:rowOff>118535</xdr:rowOff>
    </xdr:to>
    <xdr:sp macro="" textlink="">
      <xdr:nvSpPr>
        <xdr:cNvPr id="65" name="Rectangle 64"/>
        <xdr:cNvSpPr/>
      </xdr:nvSpPr>
      <xdr:spPr>
        <a:xfrm>
          <a:off x="18499667" y="6214535"/>
          <a:ext cx="1329268" cy="571500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Prise de RDV avec le destinataire</a:t>
          </a:r>
        </a:p>
      </xdr:txBody>
    </xdr:sp>
    <xdr:clientData/>
  </xdr:twoCellAnchor>
  <xdr:twoCellAnchor>
    <xdr:from>
      <xdr:col>24</xdr:col>
      <xdr:colOff>491066</xdr:colOff>
      <xdr:row>38</xdr:row>
      <xdr:rowOff>152400</xdr:rowOff>
    </xdr:from>
    <xdr:to>
      <xdr:col>26</xdr:col>
      <xdr:colOff>169334</xdr:colOff>
      <xdr:row>42</xdr:row>
      <xdr:rowOff>50800</xdr:rowOff>
    </xdr:to>
    <xdr:sp macro="" textlink="">
      <xdr:nvSpPr>
        <xdr:cNvPr id="66" name="Rectangle 65"/>
        <xdr:cNvSpPr/>
      </xdr:nvSpPr>
      <xdr:spPr>
        <a:xfrm>
          <a:off x="20303066" y="7391400"/>
          <a:ext cx="1329268" cy="660400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Création du pick up</a:t>
          </a:r>
        </a:p>
      </xdr:txBody>
    </xdr:sp>
    <xdr:clientData/>
  </xdr:twoCellAnchor>
  <xdr:twoCellAnchor>
    <xdr:from>
      <xdr:col>26</xdr:col>
      <xdr:colOff>169334</xdr:colOff>
      <xdr:row>40</xdr:row>
      <xdr:rowOff>96731</xdr:rowOff>
    </xdr:from>
    <xdr:to>
      <xdr:col>27</xdr:col>
      <xdr:colOff>0</xdr:colOff>
      <xdr:row>40</xdr:row>
      <xdr:rowOff>101600</xdr:rowOff>
    </xdr:to>
    <xdr:cxnSp macro="">
      <xdr:nvCxnSpPr>
        <xdr:cNvPr id="67" name="Connecteur droit avec flèche 66"/>
        <xdr:cNvCxnSpPr>
          <a:stCxn id="66" idx="3"/>
          <a:endCxn id="73" idx="1"/>
        </xdr:cNvCxnSpPr>
      </xdr:nvCxnSpPr>
      <xdr:spPr>
        <a:xfrm flipV="1">
          <a:off x="21632334" y="7716731"/>
          <a:ext cx="656166" cy="48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16935</xdr:colOff>
      <xdr:row>34</xdr:row>
      <xdr:rowOff>25401</xdr:rowOff>
    </xdr:from>
    <xdr:to>
      <xdr:col>24</xdr:col>
      <xdr:colOff>491066</xdr:colOff>
      <xdr:row>40</xdr:row>
      <xdr:rowOff>101600</xdr:rowOff>
    </xdr:to>
    <xdr:cxnSp macro="">
      <xdr:nvCxnSpPr>
        <xdr:cNvPr id="68" name="Connecteur en angle 67"/>
        <xdr:cNvCxnSpPr>
          <a:stCxn id="65" idx="3"/>
          <a:endCxn id="66" idx="1"/>
        </xdr:cNvCxnSpPr>
      </xdr:nvCxnSpPr>
      <xdr:spPr>
        <a:xfrm>
          <a:off x="19828935" y="6502401"/>
          <a:ext cx="474131" cy="1219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694267</xdr:colOff>
      <xdr:row>29</xdr:row>
      <xdr:rowOff>16934</xdr:rowOff>
    </xdr:from>
    <xdr:to>
      <xdr:col>22</xdr:col>
      <xdr:colOff>338667</xdr:colOff>
      <xdr:row>34</xdr:row>
      <xdr:rowOff>25401</xdr:rowOff>
    </xdr:to>
    <xdr:cxnSp macro="">
      <xdr:nvCxnSpPr>
        <xdr:cNvPr id="69" name="Connecteur en angle 68"/>
        <xdr:cNvCxnSpPr>
          <a:stCxn id="61" idx="3"/>
          <a:endCxn id="65" idx="1"/>
        </xdr:cNvCxnSpPr>
      </xdr:nvCxnSpPr>
      <xdr:spPr>
        <a:xfrm>
          <a:off x="18029767" y="5541434"/>
          <a:ext cx="469900" cy="9609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186266</xdr:colOff>
      <xdr:row>43</xdr:row>
      <xdr:rowOff>84667</xdr:rowOff>
    </xdr:from>
    <xdr:to>
      <xdr:col>22</xdr:col>
      <xdr:colOff>50800</xdr:colOff>
      <xdr:row>47</xdr:row>
      <xdr:rowOff>50801</xdr:rowOff>
    </xdr:to>
    <xdr:sp macro="" textlink="">
      <xdr:nvSpPr>
        <xdr:cNvPr id="70" name="Rectangle 69"/>
        <xdr:cNvSpPr/>
      </xdr:nvSpPr>
      <xdr:spPr>
        <a:xfrm>
          <a:off x="16780933" y="8094134"/>
          <a:ext cx="1524000" cy="71120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0">
              <a:solidFill>
                <a:schemeClr val="tx1"/>
              </a:solidFill>
              <a:latin typeface="Calibri"/>
              <a:cs typeface="Calibri"/>
            </a:rPr>
            <a:t>Renvoi vers onglets</a:t>
          </a:r>
          <a:r>
            <a:rPr lang="fr-FR" sz="1200" b="0" baseline="0">
              <a:solidFill>
                <a:schemeClr val="tx1"/>
              </a:solidFill>
              <a:latin typeface="Calibri"/>
              <a:cs typeface="Calibri"/>
            </a:rPr>
            <a:t> </a:t>
          </a:r>
          <a:r>
            <a:rPr lang="fr-FR" sz="1200" b="1" baseline="0">
              <a:solidFill>
                <a:schemeClr val="tx1"/>
              </a:solidFill>
              <a:latin typeface="Calibri"/>
              <a:cs typeface="Calibri"/>
            </a:rPr>
            <a:t>"Echecs_LIV" "Echecs_PU"</a:t>
          </a:r>
          <a:endParaRPr lang="fr-FR" sz="1200" b="1">
            <a:solidFill>
              <a:schemeClr val="tx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35</xdr:col>
      <xdr:colOff>740833</xdr:colOff>
      <xdr:row>27</xdr:row>
      <xdr:rowOff>135457</xdr:rowOff>
    </xdr:from>
    <xdr:to>
      <xdr:col>35</xdr:col>
      <xdr:colOff>740834</xdr:colOff>
      <xdr:row>44</xdr:row>
      <xdr:rowOff>25352</xdr:rowOff>
    </xdr:to>
    <xdr:cxnSp macro="">
      <xdr:nvCxnSpPr>
        <xdr:cNvPr id="71" name="Connecteur droit avec flèche 70"/>
        <xdr:cNvCxnSpPr>
          <a:stCxn id="46" idx="2"/>
          <a:endCxn id="72" idx="0"/>
        </xdr:cNvCxnSpPr>
      </xdr:nvCxnSpPr>
      <xdr:spPr>
        <a:xfrm>
          <a:off x="29633333" y="5278957"/>
          <a:ext cx="1" cy="3128395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389467</xdr:colOff>
      <xdr:row>44</xdr:row>
      <xdr:rowOff>25352</xdr:rowOff>
    </xdr:from>
    <xdr:to>
      <xdr:col>36</xdr:col>
      <xdr:colOff>262468</xdr:colOff>
      <xdr:row>45</xdr:row>
      <xdr:rowOff>177751</xdr:rowOff>
    </xdr:to>
    <xdr:sp macro="" textlink="">
      <xdr:nvSpPr>
        <xdr:cNvPr id="72" name="Rectangle 71"/>
        <xdr:cNvSpPr/>
      </xdr:nvSpPr>
      <xdr:spPr>
        <a:xfrm>
          <a:off x="29281967" y="8407352"/>
          <a:ext cx="698501" cy="34289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8000"/>
              </a:solidFill>
              <a:latin typeface="Calibri"/>
              <a:cs typeface="Calibri"/>
            </a:rPr>
            <a:t>COEC</a:t>
          </a:r>
        </a:p>
      </xdr:txBody>
    </xdr:sp>
    <xdr:clientData/>
  </xdr:twoCellAnchor>
  <xdr:twoCellAnchor>
    <xdr:from>
      <xdr:col>27</xdr:col>
      <xdr:colOff>0</xdr:colOff>
      <xdr:row>38</xdr:row>
      <xdr:rowOff>152400</xdr:rowOff>
    </xdr:from>
    <xdr:to>
      <xdr:col>29</xdr:col>
      <xdr:colOff>118533</xdr:colOff>
      <xdr:row>42</xdr:row>
      <xdr:rowOff>41063</xdr:rowOff>
    </xdr:to>
    <xdr:sp macro="" textlink="">
      <xdr:nvSpPr>
        <xdr:cNvPr id="73" name="Rectangle 72"/>
        <xdr:cNvSpPr/>
      </xdr:nvSpPr>
      <xdr:spPr>
        <a:xfrm>
          <a:off x="22288500" y="7391400"/>
          <a:ext cx="1769533" cy="650663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OPE-EXP-0105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Gestion des départs de tournées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33</xdr:col>
      <xdr:colOff>139702</xdr:colOff>
      <xdr:row>16</xdr:row>
      <xdr:rowOff>63498</xdr:rowOff>
    </xdr:from>
    <xdr:to>
      <xdr:col>33</xdr:col>
      <xdr:colOff>512234</xdr:colOff>
      <xdr:row>21</xdr:row>
      <xdr:rowOff>122766</xdr:rowOff>
    </xdr:to>
    <xdr:sp macro="" textlink="">
      <xdr:nvSpPr>
        <xdr:cNvPr id="74" name="Rectangle 73"/>
        <xdr:cNvSpPr/>
      </xdr:nvSpPr>
      <xdr:spPr>
        <a:xfrm rot="16200000">
          <a:off x="27061584" y="3431116"/>
          <a:ext cx="1011768" cy="372532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LIVRAISON</a:t>
          </a:r>
        </a:p>
      </xdr:txBody>
    </xdr:sp>
    <xdr:clientData/>
  </xdr:twoCellAnchor>
  <xdr:twoCellAnchor>
    <xdr:from>
      <xdr:col>33</xdr:col>
      <xdr:colOff>139702</xdr:colOff>
      <xdr:row>22</xdr:row>
      <xdr:rowOff>135465</xdr:rowOff>
    </xdr:from>
    <xdr:to>
      <xdr:col>33</xdr:col>
      <xdr:colOff>491070</xdr:colOff>
      <xdr:row>27</xdr:row>
      <xdr:rowOff>38099</xdr:rowOff>
    </xdr:to>
    <xdr:sp macro="" textlink="">
      <xdr:nvSpPr>
        <xdr:cNvPr id="75" name="Rectangle 74"/>
        <xdr:cNvSpPr/>
      </xdr:nvSpPr>
      <xdr:spPr>
        <a:xfrm rot="16200000">
          <a:off x="27129319" y="4578348"/>
          <a:ext cx="855134" cy="35136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8000"/>
              </a:solidFill>
              <a:latin typeface="Calibri"/>
              <a:cs typeface="Calibri"/>
            </a:rPr>
            <a:t>PICK UP</a:t>
          </a:r>
        </a:p>
      </xdr:txBody>
    </xdr:sp>
    <xdr:clientData/>
  </xdr:twoCellAnchor>
  <xdr:twoCellAnchor>
    <xdr:from>
      <xdr:col>24</xdr:col>
      <xdr:colOff>795868</xdr:colOff>
      <xdr:row>44</xdr:row>
      <xdr:rowOff>67733</xdr:rowOff>
    </xdr:from>
    <xdr:to>
      <xdr:col>25</xdr:col>
      <xdr:colOff>668869</xdr:colOff>
      <xdr:row>46</xdr:row>
      <xdr:rowOff>33865</xdr:rowOff>
    </xdr:to>
    <xdr:sp macro="" textlink="">
      <xdr:nvSpPr>
        <xdr:cNvPr id="76" name="Rectangle 75"/>
        <xdr:cNvSpPr/>
      </xdr:nvSpPr>
      <xdr:spPr>
        <a:xfrm>
          <a:off x="20607868" y="8449733"/>
          <a:ext cx="698501" cy="347132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8000"/>
              </a:solidFill>
              <a:latin typeface="Calibri"/>
              <a:cs typeface="Calibri"/>
            </a:rPr>
            <a:t>PDEF</a:t>
          </a:r>
        </a:p>
      </xdr:txBody>
    </xdr:sp>
    <xdr:clientData/>
  </xdr:twoCellAnchor>
  <xdr:twoCellAnchor>
    <xdr:from>
      <xdr:col>25</xdr:col>
      <xdr:colOff>317502</xdr:colOff>
      <xdr:row>42</xdr:row>
      <xdr:rowOff>50800</xdr:rowOff>
    </xdr:from>
    <xdr:to>
      <xdr:col>25</xdr:col>
      <xdr:colOff>330201</xdr:colOff>
      <xdr:row>44</xdr:row>
      <xdr:rowOff>67733</xdr:rowOff>
    </xdr:to>
    <xdr:cxnSp macro="">
      <xdr:nvCxnSpPr>
        <xdr:cNvPr id="77" name="Connecteur droit avec flèche 76"/>
        <xdr:cNvCxnSpPr>
          <a:stCxn id="66" idx="2"/>
          <a:endCxn id="76" idx="0"/>
        </xdr:cNvCxnSpPr>
      </xdr:nvCxnSpPr>
      <xdr:spPr>
        <a:xfrm flipH="1">
          <a:off x="20955002" y="8051800"/>
          <a:ext cx="12699" cy="397933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84667</xdr:colOff>
      <xdr:row>28</xdr:row>
      <xdr:rowOff>152400</xdr:rowOff>
    </xdr:from>
    <xdr:to>
      <xdr:col>29</xdr:col>
      <xdr:colOff>575733</xdr:colOff>
      <xdr:row>29</xdr:row>
      <xdr:rowOff>16886</xdr:rowOff>
    </xdr:to>
    <xdr:cxnSp macro="">
      <xdr:nvCxnSpPr>
        <xdr:cNvPr id="2" name="Connecteur droit 1"/>
        <xdr:cNvCxnSpPr/>
      </xdr:nvCxnSpPr>
      <xdr:spPr>
        <a:xfrm flipV="1">
          <a:off x="84667" y="5486400"/>
          <a:ext cx="24430566" cy="54986"/>
        </a:xfrm>
        <a:prstGeom prst="line">
          <a:avLst/>
        </a:prstGeom>
        <a:ln w="3810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254238</xdr:colOff>
      <xdr:row>47</xdr:row>
      <xdr:rowOff>16934</xdr:rowOff>
    </xdr:from>
    <xdr:to>
      <xdr:col>29</xdr:col>
      <xdr:colOff>592666</xdr:colOff>
      <xdr:row>47</xdr:row>
      <xdr:rowOff>80397</xdr:rowOff>
    </xdr:to>
    <xdr:cxnSp macro="">
      <xdr:nvCxnSpPr>
        <xdr:cNvPr id="3" name="Connecteur droit 2"/>
        <xdr:cNvCxnSpPr/>
      </xdr:nvCxnSpPr>
      <xdr:spPr>
        <a:xfrm flipV="1">
          <a:off x="254238" y="8970434"/>
          <a:ext cx="24277928" cy="63463"/>
        </a:xfrm>
        <a:prstGeom prst="line">
          <a:avLst/>
        </a:prstGeom>
        <a:ln w="1905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237302</xdr:colOff>
      <xdr:row>50</xdr:row>
      <xdr:rowOff>16934</xdr:rowOff>
    </xdr:from>
    <xdr:to>
      <xdr:col>29</xdr:col>
      <xdr:colOff>541866</xdr:colOff>
      <xdr:row>50</xdr:row>
      <xdr:rowOff>88866</xdr:rowOff>
    </xdr:to>
    <xdr:cxnSp macro="">
      <xdr:nvCxnSpPr>
        <xdr:cNvPr id="4" name="Connecteur droit 3"/>
        <xdr:cNvCxnSpPr/>
      </xdr:nvCxnSpPr>
      <xdr:spPr>
        <a:xfrm flipV="1">
          <a:off x="237302" y="9541934"/>
          <a:ext cx="24244064" cy="71932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258470</xdr:colOff>
      <xdr:row>47</xdr:row>
      <xdr:rowOff>84633</xdr:rowOff>
    </xdr:from>
    <xdr:to>
      <xdr:col>2</xdr:col>
      <xdr:colOff>250004</xdr:colOff>
      <xdr:row>50</xdr:row>
      <xdr:rowOff>76166</xdr:rowOff>
    </xdr:to>
    <xdr:sp macro="" textlink="">
      <xdr:nvSpPr>
        <xdr:cNvPr id="5" name="Rectangle 4"/>
        <xdr:cNvSpPr/>
      </xdr:nvSpPr>
      <xdr:spPr>
        <a:xfrm>
          <a:off x="258470" y="9038133"/>
          <a:ext cx="1642534" cy="56303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chemeClr val="tx1"/>
              </a:solidFill>
              <a:latin typeface="Calibri"/>
              <a:cs typeface="Calibri"/>
            </a:rPr>
            <a:t>Traçabilité</a:t>
          </a:r>
          <a:r>
            <a:rPr lang="fr-FR" sz="1200" b="1" baseline="0">
              <a:solidFill>
                <a:schemeClr val="tx1"/>
              </a:solidFill>
              <a:latin typeface="Calibri"/>
              <a:cs typeface="Calibri"/>
            </a:rPr>
            <a:t> COLIZEN</a:t>
          </a:r>
          <a:endParaRPr lang="fr-FR" sz="1200" b="1">
            <a:solidFill>
              <a:schemeClr val="tx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541867</xdr:colOff>
      <xdr:row>16</xdr:row>
      <xdr:rowOff>16919</xdr:rowOff>
    </xdr:from>
    <xdr:to>
      <xdr:col>1</xdr:col>
      <xdr:colOff>783166</xdr:colOff>
      <xdr:row>19</xdr:row>
      <xdr:rowOff>182018</xdr:rowOff>
    </xdr:to>
    <xdr:sp macro="" textlink="">
      <xdr:nvSpPr>
        <xdr:cNvPr id="6" name="Rectangle 5"/>
        <xdr:cNvSpPr/>
      </xdr:nvSpPr>
      <xdr:spPr>
        <a:xfrm>
          <a:off x="541867" y="3064919"/>
          <a:ext cx="1066799" cy="73659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rgbClr val="376092"/>
              </a:solidFill>
              <a:latin typeface="Calibri"/>
              <a:cs typeface="Calibri"/>
            </a:rPr>
            <a:t>Flux physique</a:t>
          </a:r>
        </a:p>
      </xdr:txBody>
    </xdr:sp>
    <xdr:clientData/>
  </xdr:twoCellAnchor>
  <xdr:twoCellAnchor>
    <xdr:from>
      <xdr:col>0</xdr:col>
      <xdr:colOff>541867</xdr:colOff>
      <xdr:row>36</xdr:row>
      <xdr:rowOff>59243</xdr:rowOff>
    </xdr:from>
    <xdr:to>
      <xdr:col>1</xdr:col>
      <xdr:colOff>783166</xdr:colOff>
      <xdr:row>40</xdr:row>
      <xdr:rowOff>29607</xdr:rowOff>
    </xdr:to>
    <xdr:sp macro="" textlink="">
      <xdr:nvSpPr>
        <xdr:cNvPr id="7" name="Rectangle 6"/>
        <xdr:cNvSpPr/>
      </xdr:nvSpPr>
      <xdr:spPr>
        <a:xfrm>
          <a:off x="541867" y="6917243"/>
          <a:ext cx="1066799" cy="732364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t>Flux IT</a:t>
          </a:r>
        </a:p>
      </xdr:txBody>
    </xdr:sp>
    <xdr:clientData/>
  </xdr:twoCellAnchor>
  <xdr:twoCellAnchor>
    <xdr:from>
      <xdr:col>29</xdr:col>
      <xdr:colOff>423340</xdr:colOff>
      <xdr:row>0</xdr:row>
      <xdr:rowOff>0</xdr:rowOff>
    </xdr:from>
    <xdr:to>
      <xdr:col>29</xdr:col>
      <xdr:colOff>440267</xdr:colOff>
      <xdr:row>50</xdr:row>
      <xdr:rowOff>50800</xdr:rowOff>
    </xdr:to>
    <xdr:cxnSp macro="">
      <xdr:nvCxnSpPr>
        <xdr:cNvPr id="8" name="Connecteur droit 7"/>
        <xdr:cNvCxnSpPr/>
      </xdr:nvCxnSpPr>
      <xdr:spPr>
        <a:xfrm>
          <a:off x="24362840" y="0"/>
          <a:ext cx="16927" cy="957580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508006</xdr:colOff>
      <xdr:row>0</xdr:row>
      <xdr:rowOff>0</xdr:rowOff>
    </xdr:from>
    <xdr:to>
      <xdr:col>29</xdr:col>
      <xdr:colOff>524934</xdr:colOff>
      <xdr:row>50</xdr:row>
      <xdr:rowOff>50800</xdr:rowOff>
    </xdr:to>
    <xdr:cxnSp macro="">
      <xdr:nvCxnSpPr>
        <xdr:cNvPr id="9" name="Connecteur droit 8"/>
        <xdr:cNvCxnSpPr/>
      </xdr:nvCxnSpPr>
      <xdr:spPr>
        <a:xfrm>
          <a:off x="24447506" y="0"/>
          <a:ext cx="16928" cy="957580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0</xdr:row>
      <xdr:rowOff>135469</xdr:rowOff>
    </xdr:from>
    <xdr:to>
      <xdr:col>9</xdr:col>
      <xdr:colOff>762000</xdr:colOff>
      <xdr:row>2</xdr:row>
      <xdr:rowOff>135469</xdr:rowOff>
    </xdr:to>
    <xdr:sp macro="" textlink="">
      <xdr:nvSpPr>
        <xdr:cNvPr id="10" name="Rectangle 9"/>
        <xdr:cNvSpPr/>
      </xdr:nvSpPr>
      <xdr:spPr>
        <a:xfrm>
          <a:off x="101600" y="135469"/>
          <a:ext cx="8089900" cy="3810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2000" b="1">
              <a:solidFill>
                <a:schemeClr val="bg1"/>
              </a:solidFill>
              <a:latin typeface="+mn-lt"/>
              <a:cs typeface="Calibri"/>
            </a:rPr>
            <a:t>OPE-EXP-109_Entrée/Sortie de stock instances </a:t>
          </a:r>
        </a:p>
      </xdr:txBody>
    </xdr:sp>
    <xdr:clientData/>
  </xdr:twoCellAnchor>
  <xdr:twoCellAnchor>
    <xdr:from>
      <xdr:col>3</xdr:col>
      <xdr:colOff>220133</xdr:colOff>
      <xdr:row>12</xdr:row>
      <xdr:rowOff>16933</xdr:rowOff>
    </xdr:from>
    <xdr:to>
      <xdr:col>5</xdr:col>
      <xdr:colOff>338666</xdr:colOff>
      <xdr:row>15</xdr:row>
      <xdr:rowOff>91863</xdr:rowOff>
    </xdr:to>
    <xdr:sp macro="" textlink="">
      <xdr:nvSpPr>
        <xdr:cNvPr id="11" name="Rectangle 10"/>
        <xdr:cNvSpPr/>
      </xdr:nvSpPr>
      <xdr:spPr>
        <a:xfrm>
          <a:off x="2696633" y="2302933"/>
          <a:ext cx="1769533" cy="646430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376092"/>
              </a:solidFill>
              <a:effectLst/>
              <a:ea typeface="Calibri"/>
              <a:cs typeface="Times New Roman"/>
            </a:rPr>
            <a:t>OPE-EXP-0104</a:t>
          </a:r>
          <a:endParaRPr lang="fr-FR" sz="1000">
            <a:solidFill>
              <a:srgbClr val="376092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376092"/>
              </a:solidFill>
              <a:effectLst/>
              <a:ea typeface="Calibri"/>
              <a:cs typeface="Times New Roman"/>
            </a:rPr>
            <a:t>Etiquetage - Dispatch</a:t>
          </a:r>
          <a:endParaRPr lang="fr-FR" sz="1000" b="0">
            <a:solidFill>
              <a:srgbClr val="376092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3</xdr:col>
      <xdr:colOff>254000</xdr:colOff>
      <xdr:row>17</xdr:row>
      <xdr:rowOff>135467</xdr:rowOff>
    </xdr:from>
    <xdr:to>
      <xdr:col>5</xdr:col>
      <xdr:colOff>372533</xdr:colOff>
      <xdr:row>21</xdr:row>
      <xdr:rowOff>28363</xdr:rowOff>
    </xdr:to>
    <xdr:sp macro="" textlink="">
      <xdr:nvSpPr>
        <xdr:cNvPr id="12" name="Rectangle 11"/>
        <xdr:cNvSpPr/>
      </xdr:nvSpPr>
      <xdr:spPr>
        <a:xfrm>
          <a:off x="2730500" y="3373967"/>
          <a:ext cx="1769533" cy="654896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OPE-EXP-0107</a:t>
          </a: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Retour de tournées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6</xdr:col>
      <xdr:colOff>507999</xdr:colOff>
      <xdr:row>13</xdr:row>
      <xdr:rowOff>0</xdr:rowOff>
    </xdr:from>
    <xdr:to>
      <xdr:col>9</xdr:col>
      <xdr:colOff>220132</xdr:colOff>
      <xdr:row>19</xdr:row>
      <xdr:rowOff>33867</xdr:rowOff>
    </xdr:to>
    <xdr:sp macro="" textlink="">
      <xdr:nvSpPr>
        <xdr:cNvPr id="13" name="Rectangle 12"/>
        <xdr:cNvSpPr/>
      </xdr:nvSpPr>
      <xdr:spPr>
        <a:xfrm>
          <a:off x="5460999" y="2476500"/>
          <a:ext cx="2188633" cy="11768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l"/>
          <a:r>
            <a:rPr lang="fr-FR">
              <a:solidFill>
                <a:srgbClr val="376092"/>
              </a:solidFill>
            </a:rPr>
            <a:t>Recherche de l'emplacement</a:t>
          </a:r>
          <a:r>
            <a:rPr lang="fr-FR" baseline="0">
              <a:solidFill>
                <a:srgbClr val="376092"/>
              </a:solidFill>
            </a:rPr>
            <a:t> adapté</a:t>
          </a:r>
          <a:r>
            <a:rPr lang="fr-FR">
              <a:solidFill>
                <a:srgbClr val="376092"/>
              </a:solidFill>
            </a:rPr>
            <a:t> :</a:t>
          </a:r>
        </a:p>
        <a:p>
          <a:pPr algn="l"/>
          <a:r>
            <a:rPr lang="fr-FR">
              <a:solidFill>
                <a:srgbClr val="376092"/>
              </a:solidFill>
            </a:rPr>
            <a:t>* Type chargeur</a:t>
          </a:r>
        </a:p>
        <a:p>
          <a:pPr algn="l"/>
          <a:r>
            <a:rPr lang="fr-FR">
              <a:solidFill>
                <a:srgbClr val="376092"/>
              </a:solidFill>
            </a:rPr>
            <a:t>* Dimension et</a:t>
          </a:r>
          <a:r>
            <a:rPr lang="fr-FR" baseline="0">
              <a:solidFill>
                <a:srgbClr val="376092"/>
              </a:solidFill>
            </a:rPr>
            <a:t> poids</a:t>
          </a:r>
        </a:p>
        <a:p>
          <a:pPr algn="l"/>
          <a:r>
            <a:rPr lang="fr-FR" baseline="0">
              <a:solidFill>
                <a:srgbClr val="376092"/>
              </a:solidFill>
            </a:rPr>
            <a:t>* Regroupement par éclatement</a:t>
          </a:r>
          <a:endParaRPr lang="fr-FR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634998</xdr:colOff>
      <xdr:row>17</xdr:row>
      <xdr:rowOff>135466</xdr:rowOff>
    </xdr:from>
    <xdr:to>
      <xdr:col>10</xdr:col>
      <xdr:colOff>673096</xdr:colOff>
      <xdr:row>48</xdr:row>
      <xdr:rowOff>25352</xdr:rowOff>
    </xdr:to>
    <xdr:cxnSp macro="">
      <xdr:nvCxnSpPr>
        <xdr:cNvPr id="14" name="Connecteur droit avec flèche 13"/>
        <xdr:cNvCxnSpPr>
          <a:stCxn id="38" idx="2"/>
          <a:endCxn id="15" idx="0"/>
        </xdr:cNvCxnSpPr>
      </xdr:nvCxnSpPr>
      <xdr:spPr>
        <a:xfrm>
          <a:off x="8889998" y="3373966"/>
          <a:ext cx="38098" cy="5795386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321729</xdr:colOff>
      <xdr:row>48</xdr:row>
      <xdr:rowOff>25352</xdr:rowOff>
    </xdr:from>
    <xdr:to>
      <xdr:col>11</xdr:col>
      <xdr:colOff>194729</xdr:colOff>
      <xdr:row>49</xdr:row>
      <xdr:rowOff>177751</xdr:rowOff>
    </xdr:to>
    <xdr:sp macro="" textlink="">
      <xdr:nvSpPr>
        <xdr:cNvPr id="15" name="Rectangle 14"/>
        <xdr:cNvSpPr/>
      </xdr:nvSpPr>
      <xdr:spPr>
        <a:xfrm>
          <a:off x="8576729" y="9169352"/>
          <a:ext cx="698500" cy="34289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STCK</a:t>
          </a:r>
        </a:p>
      </xdr:txBody>
    </xdr:sp>
    <xdr:clientData/>
  </xdr:twoCellAnchor>
  <xdr:twoCellAnchor>
    <xdr:from>
      <xdr:col>5</xdr:col>
      <xdr:colOff>338666</xdr:colOff>
      <xdr:row>13</xdr:row>
      <xdr:rowOff>147531</xdr:rowOff>
    </xdr:from>
    <xdr:to>
      <xdr:col>6</xdr:col>
      <xdr:colOff>507999</xdr:colOff>
      <xdr:row>16</xdr:row>
      <xdr:rowOff>16934</xdr:rowOff>
    </xdr:to>
    <xdr:cxnSp macro="">
      <xdr:nvCxnSpPr>
        <xdr:cNvPr id="16" name="Connecteur en angle 15"/>
        <xdr:cNvCxnSpPr>
          <a:stCxn id="11" idx="3"/>
          <a:endCxn id="13" idx="1"/>
        </xdr:cNvCxnSpPr>
      </xdr:nvCxnSpPr>
      <xdr:spPr>
        <a:xfrm>
          <a:off x="4466166" y="2624031"/>
          <a:ext cx="994833" cy="4409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372533</xdr:colOff>
      <xdr:row>16</xdr:row>
      <xdr:rowOff>16934</xdr:rowOff>
    </xdr:from>
    <xdr:to>
      <xdr:col>6</xdr:col>
      <xdr:colOff>507999</xdr:colOff>
      <xdr:row>19</xdr:row>
      <xdr:rowOff>81915</xdr:rowOff>
    </xdr:to>
    <xdr:cxnSp macro="">
      <xdr:nvCxnSpPr>
        <xdr:cNvPr id="17" name="Connecteur en angle 16"/>
        <xdr:cNvCxnSpPr>
          <a:stCxn id="12" idx="3"/>
          <a:endCxn id="13" idx="1"/>
        </xdr:cNvCxnSpPr>
      </xdr:nvCxnSpPr>
      <xdr:spPr>
        <a:xfrm flipV="1">
          <a:off x="4500033" y="3064934"/>
          <a:ext cx="960966" cy="6364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254001</xdr:colOff>
      <xdr:row>13</xdr:row>
      <xdr:rowOff>38099</xdr:rowOff>
    </xdr:from>
    <xdr:to>
      <xdr:col>19</xdr:col>
      <xdr:colOff>791633</xdr:colOff>
      <xdr:row>19</xdr:row>
      <xdr:rowOff>71966</xdr:rowOff>
    </xdr:to>
    <xdr:sp macro="" textlink="">
      <xdr:nvSpPr>
        <xdr:cNvPr id="18" name="Rectangle 17"/>
        <xdr:cNvSpPr/>
      </xdr:nvSpPr>
      <xdr:spPr>
        <a:xfrm>
          <a:off x="14287501" y="2514599"/>
          <a:ext cx="2188632" cy="11768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l"/>
          <a:r>
            <a:rPr lang="fr-FR">
              <a:solidFill>
                <a:srgbClr val="376092"/>
              </a:solidFill>
            </a:rPr>
            <a:t>Extraction des colis :</a:t>
          </a:r>
        </a:p>
        <a:p>
          <a:pPr algn="l"/>
          <a:r>
            <a:rPr lang="fr-FR">
              <a:solidFill>
                <a:srgbClr val="376092"/>
              </a:solidFill>
            </a:rPr>
            <a:t>* Instances</a:t>
          </a:r>
          <a:r>
            <a:rPr lang="fr-FR" baseline="0">
              <a:solidFill>
                <a:srgbClr val="376092"/>
              </a:solidFill>
            </a:rPr>
            <a:t> légères</a:t>
          </a:r>
          <a:endParaRPr lang="fr-FR">
            <a:solidFill>
              <a:srgbClr val="376092"/>
            </a:solidFill>
          </a:endParaRPr>
        </a:p>
        <a:p>
          <a:pPr algn="l"/>
          <a:r>
            <a:rPr lang="fr-FR">
              <a:solidFill>
                <a:srgbClr val="376092"/>
              </a:solidFill>
            </a:rPr>
            <a:t>* Instances lourdes</a:t>
          </a:r>
        </a:p>
        <a:p>
          <a:pPr algn="l"/>
          <a:r>
            <a:rPr lang="fr-FR" baseline="0">
              <a:solidFill>
                <a:srgbClr val="376092"/>
              </a:solidFill>
            </a:rPr>
            <a:t>* Palettes modiles</a:t>
          </a:r>
        </a:p>
        <a:p>
          <a:pPr algn="l"/>
          <a:r>
            <a:rPr lang="fr-FR" baseline="0">
              <a:solidFill>
                <a:srgbClr val="376092"/>
              </a:solidFill>
            </a:rPr>
            <a:t>* Stock sécurisé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13</xdr:col>
      <xdr:colOff>258230</xdr:colOff>
      <xdr:row>11</xdr:row>
      <xdr:rowOff>84666</xdr:rowOff>
    </xdr:from>
    <xdr:to>
      <xdr:col>15</xdr:col>
      <xdr:colOff>380997</xdr:colOff>
      <xdr:row>14</xdr:row>
      <xdr:rowOff>159596</xdr:rowOff>
    </xdr:to>
    <xdr:sp macro="" textlink="">
      <xdr:nvSpPr>
        <xdr:cNvPr id="19" name="Rectangle 18"/>
        <xdr:cNvSpPr/>
      </xdr:nvSpPr>
      <xdr:spPr>
        <a:xfrm>
          <a:off x="10989730" y="2180166"/>
          <a:ext cx="1773767" cy="646430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OPE-EXP-0104</a:t>
          </a: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chemeClr val="accent1">
                  <a:lumMod val="75000"/>
                </a:schemeClr>
              </a:solidFill>
              <a:effectLst/>
              <a:ea typeface="Calibri"/>
              <a:cs typeface="Times New Roman"/>
            </a:rPr>
            <a:t>Etiquetage - Dispatch</a:t>
          </a:r>
          <a:endParaRPr lang="fr-FR" sz="1000" b="0">
            <a:solidFill>
              <a:schemeClr val="accent1">
                <a:lumMod val="75000"/>
              </a:schemeClr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13</xdr:col>
      <xdr:colOff>270933</xdr:colOff>
      <xdr:row>17</xdr:row>
      <xdr:rowOff>33867</xdr:rowOff>
    </xdr:from>
    <xdr:to>
      <xdr:col>15</xdr:col>
      <xdr:colOff>393700</xdr:colOff>
      <xdr:row>20</xdr:row>
      <xdr:rowOff>113030</xdr:rowOff>
    </xdr:to>
    <xdr:sp macro="" textlink="">
      <xdr:nvSpPr>
        <xdr:cNvPr id="20" name="Rectangle 19"/>
        <xdr:cNvSpPr/>
      </xdr:nvSpPr>
      <xdr:spPr>
        <a:xfrm>
          <a:off x="11002433" y="3272367"/>
          <a:ext cx="1773767" cy="650663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OPE-EXP-0110</a:t>
          </a:r>
        </a:p>
        <a:p>
          <a:pPr algn="ctr">
            <a:spcAft>
              <a:spcPts val="0"/>
            </a:spcAft>
          </a:pPr>
          <a:r>
            <a:rPr lang="fr-FR" sz="1000" b="0">
              <a:solidFill>
                <a:srgbClr val="1F497D"/>
              </a:solidFill>
              <a:effectLst/>
              <a:ea typeface="Calibri"/>
              <a:cs typeface="Times New Roman"/>
            </a:rPr>
            <a:t>Retour</a:t>
          </a: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 chargeur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21</xdr:col>
      <xdr:colOff>131235</xdr:colOff>
      <xdr:row>17</xdr:row>
      <xdr:rowOff>176108</xdr:rowOff>
    </xdr:from>
    <xdr:to>
      <xdr:col>21</xdr:col>
      <xdr:colOff>160866</xdr:colOff>
      <xdr:row>48</xdr:row>
      <xdr:rowOff>8420</xdr:rowOff>
    </xdr:to>
    <xdr:cxnSp macro="">
      <xdr:nvCxnSpPr>
        <xdr:cNvPr id="21" name="Connecteur droit avec flèche 20"/>
        <xdr:cNvCxnSpPr>
          <a:stCxn id="36" idx="2"/>
          <a:endCxn id="22" idx="0"/>
        </xdr:cNvCxnSpPr>
      </xdr:nvCxnSpPr>
      <xdr:spPr>
        <a:xfrm flipH="1">
          <a:off x="17466735" y="3414608"/>
          <a:ext cx="29631" cy="5737812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609601</xdr:colOff>
      <xdr:row>48</xdr:row>
      <xdr:rowOff>8420</xdr:rowOff>
    </xdr:from>
    <xdr:to>
      <xdr:col>21</xdr:col>
      <xdr:colOff>482601</xdr:colOff>
      <xdr:row>49</xdr:row>
      <xdr:rowOff>160819</xdr:rowOff>
    </xdr:to>
    <xdr:sp macro="" textlink="">
      <xdr:nvSpPr>
        <xdr:cNvPr id="22" name="Rectangle 21"/>
        <xdr:cNvSpPr/>
      </xdr:nvSpPr>
      <xdr:spPr>
        <a:xfrm>
          <a:off x="17119601" y="9152420"/>
          <a:ext cx="698500" cy="34289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RECY *</a:t>
          </a:r>
        </a:p>
      </xdr:txBody>
    </xdr:sp>
    <xdr:clientData/>
  </xdr:twoCellAnchor>
  <xdr:twoCellAnchor>
    <xdr:from>
      <xdr:col>25</xdr:col>
      <xdr:colOff>795837</xdr:colOff>
      <xdr:row>9</xdr:row>
      <xdr:rowOff>16925</xdr:rowOff>
    </xdr:from>
    <xdr:to>
      <xdr:col>28</xdr:col>
      <xdr:colOff>84637</xdr:colOff>
      <xdr:row>12</xdr:row>
      <xdr:rowOff>91855</xdr:rowOff>
    </xdr:to>
    <xdr:sp macro="" textlink="">
      <xdr:nvSpPr>
        <xdr:cNvPr id="23" name="Rectangle 22"/>
        <xdr:cNvSpPr/>
      </xdr:nvSpPr>
      <xdr:spPr>
        <a:xfrm>
          <a:off x="21433337" y="1731425"/>
          <a:ext cx="1765300" cy="646430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OPE-EXP-0104</a:t>
          </a:r>
        </a:p>
        <a:p>
          <a:pPr algn="ctr">
            <a:spcAft>
              <a:spcPts val="0"/>
            </a:spcAft>
          </a:pPr>
          <a:r>
            <a:rPr lang="fr-FR" sz="1000" b="0">
              <a:solidFill>
                <a:srgbClr val="1F497D"/>
              </a:solidFill>
              <a:effectLst/>
              <a:ea typeface="Calibri"/>
              <a:cs typeface="Times New Roman"/>
            </a:rPr>
            <a:t>Etiquetage - Dispatch</a:t>
          </a:r>
        </a:p>
      </xdr:txBody>
    </xdr:sp>
    <xdr:clientData/>
  </xdr:twoCellAnchor>
  <xdr:twoCellAnchor>
    <xdr:from>
      <xdr:col>25</xdr:col>
      <xdr:colOff>770436</xdr:colOff>
      <xdr:row>14</xdr:row>
      <xdr:rowOff>105830</xdr:rowOff>
    </xdr:from>
    <xdr:to>
      <xdr:col>28</xdr:col>
      <xdr:colOff>59236</xdr:colOff>
      <xdr:row>17</xdr:row>
      <xdr:rowOff>180760</xdr:rowOff>
    </xdr:to>
    <xdr:sp macro="" textlink="">
      <xdr:nvSpPr>
        <xdr:cNvPr id="24" name="Rectangle 23"/>
        <xdr:cNvSpPr/>
      </xdr:nvSpPr>
      <xdr:spPr>
        <a:xfrm>
          <a:off x="21407936" y="2772830"/>
          <a:ext cx="1765300" cy="646430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OPE-EXP-0110</a:t>
          </a:r>
        </a:p>
        <a:p>
          <a:pPr algn="ctr">
            <a:spcAft>
              <a:spcPts val="0"/>
            </a:spcAft>
          </a:pPr>
          <a:r>
            <a:rPr lang="fr-FR" sz="1000" b="0">
              <a:solidFill>
                <a:srgbClr val="1F497D"/>
              </a:solidFill>
              <a:effectLst/>
              <a:ea typeface="Calibri"/>
              <a:cs typeface="Times New Roman"/>
            </a:rPr>
            <a:t>Retour</a:t>
          </a: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 chargeur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22</xdr:col>
      <xdr:colOff>321704</xdr:colOff>
      <xdr:row>14</xdr:row>
      <xdr:rowOff>16933</xdr:rowOff>
    </xdr:from>
    <xdr:to>
      <xdr:col>24</xdr:col>
      <xdr:colOff>343715</xdr:colOff>
      <xdr:row>18</xdr:row>
      <xdr:rowOff>94825</xdr:rowOff>
    </xdr:to>
    <xdr:sp macro="" textlink="">
      <xdr:nvSpPr>
        <xdr:cNvPr id="25" name="Losange 24"/>
        <xdr:cNvSpPr/>
      </xdr:nvSpPr>
      <xdr:spPr>
        <a:xfrm>
          <a:off x="18482704" y="2683933"/>
          <a:ext cx="1673011" cy="839892"/>
        </a:xfrm>
        <a:prstGeom prst="diamond">
          <a:avLst/>
        </a:prstGeom>
        <a:noFill/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 sz="1100">
              <a:solidFill>
                <a:schemeClr val="accent1">
                  <a:lumMod val="75000"/>
                </a:schemeClr>
              </a:solidFill>
            </a:rPr>
            <a:t>Colis trouvé ?</a:t>
          </a:r>
        </a:p>
      </xdr:txBody>
    </xdr:sp>
    <xdr:clientData/>
  </xdr:twoCellAnchor>
  <xdr:twoCellAnchor>
    <xdr:from>
      <xdr:col>24</xdr:col>
      <xdr:colOff>330169</xdr:colOff>
      <xdr:row>14</xdr:row>
      <xdr:rowOff>50800</xdr:rowOff>
    </xdr:from>
    <xdr:to>
      <xdr:col>24</xdr:col>
      <xdr:colOff>825469</xdr:colOff>
      <xdr:row>16</xdr:row>
      <xdr:rowOff>12700</xdr:rowOff>
    </xdr:to>
    <xdr:sp macro="" textlink="">
      <xdr:nvSpPr>
        <xdr:cNvPr id="26" name="ZoneTexte 25"/>
        <xdr:cNvSpPr txBox="1"/>
      </xdr:nvSpPr>
      <xdr:spPr>
        <a:xfrm>
          <a:off x="20142169" y="2717800"/>
          <a:ext cx="4953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Oui</a:t>
          </a:r>
        </a:p>
      </xdr:txBody>
    </xdr:sp>
    <xdr:clientData/>
  </xdr:twoCellAnchor>
  <xdr:twoCellAnchor>
    <xdr:from>
      <xdr:col>23</xdr:col>
      <xdr:colOff>410602</xdr:colOff>
      <xdr:row>19</xdr:row>
      <xdr:rowOff>55033</xdr:rowOff>
    </xdr:from>
    <xdr:to>
      <xdr:col>24</xdr:col>
      <xdr:colOff>80404</xdr:colOff>
      <xdr:row>21</xdr:row>
      <xdr:rowOff>21168</xdr:rowOff>
    </xdr:to>
    <xdr:sp macro="" textlink="">
      <xdr:nvSpPr>
        <xdr:cNvPr id="27" name="ZoneTexte 26"/>
        <xdr:cNvSpPr txBox="1"/>
      </xdr:nvSpPr>
      <xdr:spPr>
        <a:xfrm>
          <a:off x="19397102" y="3674533"/>
          <a:ext cx="495302" cy="3471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>
              <a:solidFill>
                <a:srgbClr val="376092"/>
              </a:solidFill>
            </a:rPr>
            <a:t>Non</a:t>
          </a:r>
        </a:p>
      </xdr:txBody>
    </xdr:sp>
    <xdr:clientData/>
  </xdr:twoCellAnchor>
  <xdr:twoCellAnchor>
    <xdr:from>
      <xdr:col>23</xdr:col>
      <xdr:colOff>332709</xdr:colOff>
      <xdr:row>18</xdr:row>
      <xdr:rowOff>94825</xdr:rowOff>
    </xdr:from>
    <xdr:to>
      <xdr:col>23</xdr:col>
      <xdr:colOff>347123</xdr:colOff>
      <xdr:row>22</xdr:row>
      <xdr:rowOff>33867</xdr:rowOff>
    </xdr:to>
    <xdr:cxnSp macro="">
      <xdr:nvCxnSpPr>
        <xdr:cNvPr id="28" name="Connecteur droit avec flèche 27"/>
        <xdr:cNvCxnSpPr>
          <a:stCxn id="25" idx="2"/>
          <a:endCxn id="29" idx="0"/>
        </xdr:cNvCxnSpPr>
      </xdr:nvCxnSpPr>
      <xdr:spPr>
        <a:xfrm>
          <a:off x="19319209" y="3523825"/>
          <a:ext cx="14414" cy="70104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474139</xdr:colOff>
      <xdr:row>22</xdr:row>
      <xdr:rowOff>33867</xdr:rowOff>
    </xdr:from>
    <xdr:to>
      <xdr:col>24</xdr:col>
      <xdr:colOff>220107</xdr:colOff>
      <xdr:row>25</xdr:row>
      <xdr:rowOff>118534</xdr:rowOff>
    </xdr:to>
    <xdr:sp macro="" textlink="">
      <xdr:nvSpPr>
        <xdr:cNvPr id="29" name="Rectangle 28"/>
        <xdr:cNvSpPr/>
      </xdr:nvSpPr>
      <xdr:spPr>
        <a:xfrm>
          <a:off x="18635139" y="4224867"/>
          <a:ext cx="1396968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Prévenir</a:t>
          </a:r>
          <a:r>
            <a:rPr lang="fr-FR" baseline="0">
              <a:solidFill>
                <a:srgbClr val="376092"/>
              </a:solidFill>
            </a:rPr>
            <a:t> le service Clients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19</xdr:col>
      <xdr:colOff>791633</xdr:colOff>
      <xdr:row>16</xdr:row>
      <xdr:rowOff>55033</xdr:rowOff>
    </xdr:from>
    <xdr:to>
      <xdr:col>20</xdr:col>
      <xdr:colOff>457202</xdr:colOff>
      <xdr:row>16</xdr:row>
      <xdr:rowOff>57575</xdr:rowOff>
    </xdr:to>
    <xdr:cxnSp macro="">
      <xdr:nvCxnSpPr>
        <xdr:cNvPr id="30" name="Connecteur droit avec flèche 29"/>
        <xdr:cNvCxnSpPr>
          <a:stCxn id="18" idx="3"/>
          <a:endCxn id="36" idx="1"/>
        </xdr:cNvCxnSpPr>
      </xdr:nvCxnSpPr>
      <xdr:spPr>
        <a:xfrm>
          <a:off x="16476133" y="3103033"/>
          <a:ext cx="491069" cy="254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220132</xdr:colOff>
      <xdr:row>16</xdr:row>
      <xdr:rowOff>16933</xdr:rowOff>
    </xdr:from>
    <xdr:to>
      <xdr:col>10</xdr:col>
      <xdr:colOff>101600</xdr:colOff>
      <xdr:row>16</xdr:row>
      <xdr:rowOff>16934</xdr:rowOff>
    </xdr:to>
    <xdr:cxnSp macro="">
      <xdr:nvCxnSpPr>
        <xdr:cNvPr id="31" name="Connecteur droit avec flèche 30"/>
        <xdr:cNvCxnSpPr>
          <a:stCxn id="13" idx="3"/>
          <a:endCxn id="38" idx="1"/>
        </xdr:cNvCxnSpPr>
      </xdr:nvCxnSpPr>
      <xdr:spPr>
        <a:xfrm flipV="1">
          <a:off x="7649632" y="3064933"/>
          <a:ext cx="706968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343715</xdr:colOff>
      <xdr:row>10</xdr:row>
      <xdr:rowOff>147523</xdr:rowOff>
    </xdr:from>
    <xdr:to>
      <xdr:col>25</xdr:col>
      <xdr:colOff>795837</xdr:colOff>
      <xdr:row>16</xdr:row>
      <xdr:rowOff>55879</xdr:rowOff>
    </xdr:to>
    <xdr:cxnSp macro="">
      <xdr:nvCxnSpPr>
        <xdr:cNvPr id="32" name="Connecteur en angle 31"/>
        <xdr:cNvCxnSpPr>
          <a:stCxn id="25" idx="3"/>
          <a:endCxn id="23" idx="1"/>
        </xdr:cNvCxnSpPr>
      </xdr:nvCxnSpPr>
      <xdr:spPr>
        <a:xfrm flipV="1">
          <a:off x="20155715" y="2052523"/>
          <a:ext cx="1277622" cy="105135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343715</xdr:colOff>
      <xdr:row>16</xdr:row>
      <xdr:rowOff>50161</xdr:rowOff>
    </xdr:from>
    <xdr:to>
      <xdr:col>25</xdr:col>
      <xdr:colOff>770436</xdr:colOff>
      <xdr:row>16</xdr:row>
      <xdr:rowOff>55879</xdr:rowOff>
    </xdr:to>
    <xdr:cxnSp macro="">
      <xdr:nvCxnSpPr>
        <xdr:cNvPr id="33" name="Connecteur en angle 32"/>
        <xdr:cNvCxnSpPr>
          <a:stCxn id="25" idx="3"/>
          <a:endCxn id="24" idx="1"/>
        </xdr:cNvCxnSpPr>
      </xdr:nvCxnSpPr>
      <xdr:spPr>
        <a:xfrm flipV="1">
          <a:off x="20155715" y="3098161"/>
          <a:ext cx="1252221" cy="57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393700</xdr:colOff>
      <xdr:row>16</xdr:row>
      <xdr:rowOff>55033</xdr:rowOff>
    </xdr:from>
    <xdr:to>
      <xdr:col>17</xdr:col>
      <xdr:colOff>254001</xdr:colOff>
      <xdr:row>18</xdr:row>
      <xdr:rowOff>166582</xdr:rowOff>
    </xdr:to>
    <xdr:cxnSp macro="">
      <xdr:nvCxnSpPr>
        <xdr:cNvPr id="34" name="Connecteur en angle 33"/>
        <xdr:cNvCxnSpPr>
          <a:stCxn id="20" idx="3"/>
          <a:endCxn id="18" idx="1"/>
        </xdr:cNvCxnSpPr>
      </xdr:nvCxnSpPr>
      <xdr:spPr>
        <a:xfrm flipV="1">
          <a:off x="12776200" y="3103033"/>
          <a:ext cx="1511301" cy="4925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380997</xdr:colOff>
      <xdr:row>13</xdr:row>
      <xdr:rowOff>28997</xdr:rowOff>
    </xdr:from>
    <xdr:to>
      <xdr:col>17</xdr:col>
      <xdr:colOff>254001</xdr:colOff>
      <xdr:row>16</xdr:row>
      <xdr:rowOff>55033</xdr:rowOff>
    </xdr:to>
    <xdr:cxnSp macro="">
      <xdr:nvCxnSpPr>
        <xdr:cNvPr id="35" name="Connecteur en angle 34"/>
        <xdr:cNvCxnSpPr>
          <a:stCxn id="19" idx="3"/>
          <a:endCxn id="18" idx="1"/>
        </xdr:cNvCxnSpPr>
      </xdr:nvCxnSpPr>
      <xdr:spPr>
        <a:xfrm>
          <a:off x="12763497" y="2505497"/>
          <a:ext cx="1524004" cy="59753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457202</xdr:colOff>
      <xdr:row>14</xdr:row>
      <xdr:rowOff>125309</xdr:rowOff>
    </xdr:from>
    <xdr:to>
      <xdr:col>21</xdr:col>
      <xdr:colOff>694263</xdr:colOff>
      <xdr:row>17</xdr:row>
      <xdr:rowOff>176108</xdr:rowOff>
    </xdr:to>
    <xdr:sp macro="" textlink="">
      <xdr:nvSpPr>
        <xdr:cNvPr id="36" name="Rectangle 35"/>
        <xdr:cNvSpPr/>
      </xdr:nvSpPr>
      <xdr:spPr>
        <a:xfrm>
          <a:off x="16967202" y="2792309"/>
          <a:ext cx="1062561" cy="622299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chemeClr val="accent1">
                  <a:lumMod val="75000"/>
                </a:schemeClr>
              </a:solidFill>
            </a:rPr>
            <a:t>Scan du colis</a:t>
          </a:r>
        </a:p>
      </xdr:txBody>
    </xdr:sp>
    <xdr:clientData/>
  </xdr:twoCellAnchor>
  <xdr:twoCellAnchor>
    <xdr:from>
      <xdr:col>12</xdr:col>
      <xdr:colOff>609601</xdr:colOff>
      <xdr:row>0</xdr:row>
      <xdr:rowOff>0</xdr:rowOff>
    </xdr:from>
    <xdr:to>
      <xdr:col>12</xdr:col>
      <xdr:colOff>711200</xdr:colOff>
      <xdr:row>50</xdr:row>
      <xdr:rowOff>50800</xdr:rowOff>
    </xdr:to>
    <xdr:cxnSp macro="">
      <xdr:nvCxnSpPr>
        <xdr:cNvPr id="37" name="Connecteur droit 36"/>
        <xdr:cNvCxnSpPr/>
      </xdr:nvCxnSpPr>
      <xdr:spPr>
        <a:xfrm>
          <a:off x="10515601" y="0"/>
          <a:ext cx="101599" cy="9575800"/>
        </a:xfrm>
        <a:prstGeom prst="line">
          <a:avLst/>
        </a:prstGeom>
        <a:ln w="38100" cmpd="sng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14</xdr:row>
      <xdr:rowOff>84667</xdr:rowOff>
    </xdr:from>
    <xdr:to>
      <xdr:col>11</xdr:col>
      <xdr:colOff>338661</xdr:colOff>
      <xdr:row>17</xdr:row>
      <xdr:rowOff>135466</xdr:rowOff>
    </xdr:to>
    <xdr:sp macro="" textlink="">
      <xdr:nvSpPr>
        <xdr:cNvPr id="38" name="Rectangle 37"/>
        <xdr:cNvSpPr/>
      </xdr:nvSpPr>
      <xdr:spPr>
        <a:xfrm>
          <a:off x="8356600" y="2751667"/>
          <a:ext cx="1062561" cy="622299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chemeClr val="accent1">
                  <a:lumMod val="75000"/>
                </a:schemeClr>
              </a:solidFill>
            </a:rPr>
            <a:t>Mise en stock</a:t>
          </a:r>
        </a:p>
      </xdr:txBody>
    </xdr:sp>
    <xdr:clientData/>
  </xdr:twoCellAnchor>
  <xdr:twoCellAnchor>
    <xdr:from>
      <xdr:col>11</xdr:col>
      <xdr:colOff>338661</xdr:colOff>
      <xdr:row>15</xdr:row>
      <xdr:rowOff>101602</xdr:rowOff>
    </xdr:from>
    <xdr:to>
      <xdr:col>12</xdr:col>
      <xdr:colOff>237350</xdr:colOff>
      <xdr:row>16</xdr:row>
      <xdr:rowOff>97368</xdr:rowOff>
    </xdr:to>
    <xdr:grpSp>
      <xdr:nvGrpSpPr>
        <xdr:cNvPr id="39" name="Grouper 38"/>
        <xdr:cNvGrpSpPr/>
      </xdr:nvGrpSpPr>
      <xdr:grpSpPr>
        <a:xfrm>
          <a:off x="9391221" y="3073402"/>
          <a:ext cx="721649" cy="193886"/>
          <a:chOff x="28197969" y="4572026"/>
          <a:chExt cx="728423" cy="182033"/>
        </a:xfrm>
      </xdr:grpSpPr>
      <xdr:sp macro="" textlink="">
        <xdr:nvSpPr>
          <xdr:cNvPr id="40" name="Ellipse 39"/>
          <xdr:cNvSpPr/>
        </xdr:nvSpPr>
        <xdr:spPr>
          <a:xfrm>
            <a:off x="28731658" y="4572026"/>
            <a:ext cx="194734" cy="182033"/>
          </a:xfrm>
          <a:prstGeom prst="ellipse">
            <a:avLst/>
          </a:prstGeom>
          <a:solidFill>
            <a:schemeClr val="tx2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41" name="Connecteur droit avec flèche 40"/>
          <xdr:cNvCxnSpPr>
            <a:stCxn id="38" idx="3"/>
            <a:endCxn id="40" idx="2"/>
          </xdr:cNvCxnSpPr>
        </xdr:nvCxnSpPr>
        <xdr:spPr>
          <a:xfrm flipV="1">
            <a:off x="28197969" y="4663043"/>
            <a:ext cx="533689" cy="10581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694263</xdr:colOff>
      <xdr:row>16</xdr:row>
      <xdr:rowOff>55879</xdr:rowOff>
    </xdr:from>
    <xdr:to>
      <xdr:col>22</xdr:col>
      <xdr:colOff>321704</xdr:colOff>
      <xdr:row>16</xdr:row>
      <xdr:rowOff>57575</xdr:rowOff>
    </xdr:to>
    <xdr:cxnSp macro="">
      <xdr:nvCxnSpPr>
        <xdr:cNvPr id="42" name="Connecteur droit avec flèche 41"/>
        <xdr:cNvCxnSpPr>
          <a:stCxn id="36" idx="3"/>
          <a:endCxn id="25" idx="1"/>
        </xdr:cNvCxnSpPr>
      </xdr:nvCxnSpPr>
      <xdr:spPr>
        <a:xfrm flipV="1">
          <a:off x="18029763" y="3103879"/>
          <a:ext cx="452941" cy="169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423332</xdr:colOff>
      <xdr:row>5</xdr:row>
      <xdr:rowOff>118533</xdr:rowOff>
    </xdr:from>
    <xdr:to>
      <xdr:col>8</xdr:col>
      <xdr:colOff>287866</xdr:colOff>
      <xdr:row>7</xdr:row>
      <xdr:rowOff>84667</xdr:rowOff>
    </xdr:to>
    <xdr:sp macro="" textlink="">
      <xdr:nvSpPr>
        <xdr:cNvPr id="43" name="Rectangle 42"/>
        <xdr:cNvSpPr/>
      </xdr:nvSpPr>
      <xdr:spPr>
        <a:xfrm>
          <a:off x="2899832" y="1071033"/>
          <a:ext cx="3992034" cy="347134"/>
        </a:xfrm>
        <a:prstGeom prst="rect">
          <a:avLst/>
        </a:prstGeom>
        <a:noFill/>
        <a:ln>
          <a:solidFill>
            <a:schemeClr val="accent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2000" b="1">
              <a:solidFill>
                <a:srgbClr val="376092"/>
              </a:solidFill>
              <a:latin typeface="+mn-lt"/>
              <a:cs typeface="Calibri"/>
            </a:rPr>
            <a:t>Entrée</a:t>
          </a:r>
          <a:r>
            <a:rPr lang="fr-FR" sz="2000" b="1" baseline="0">
              <a:solidFill>
                <a:srgbClr val="376092"/>
              </a:solidFill>
              <a:latin typeface="+mn-lt"/>
              <a:cs typeface="Calibri"/>
            </a:rPr>
            <a:t> </a:t>
          </a:r>
          <a:r>
            <a:rPr lang="fr-FR" sz="2000" b="1">
              <a:solidFill>
                <a:srgbClr val="376092"/>
              </a:solidFill>
              <a:latin typeface="+mn-lt"/>
              <a:cs typeface="Calibri"/>
            </a:rPr>
            <a:t>de stock instances </a:t>
          </a:r>
        </a:p>
      </xdr:txBody>
    </xdr:sp>
    <xdr:clientData/>
  </xdr:twoCellAnchor>
  <xdr:twoCellAnchor>
    <xdr:from>
      <xdr:col>18</xdr:col>
      <xdr:colOff>508001</xdr:colOff>
      <xdr:row>6</xdr:row>
      <xdr:rowOff>33864</xdr:rowOff>
    </xdr:from>
    <xdr:to>
      <xdr:col>23</xdr:col>
      <xdr:colOff>372535</xdr:colOff>
      <xdr:row>7</xdr:row>
      <xdr:rowOff>186265</xdr:rowOff>
    </xdr:to>
    <xdr:sp macro="" textlink="">
      <xdr:nvSpPr>
        <xdr:cNvPr id="44" name="Rectangle 43"/>
        <xdr:cNvSpPr/>
      </xdr:nvSpPr>
      <xdr:spPr>
        <a:xfrm>
          <a:off x="15367001" y="1176864"/>
          <a:ext cx="3992034" cy="342901"/>
        </a:xfrm>
        <a:prstGeom prst="rect">
          <a:avLst/>
        </a:prstGeom>
        <a:noFill/>
        <a:ln>
          <a:solidFill>
            <a:schemeClr val="accent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2000" b="1">
              <a:solidFill>
                <a:srgbClr val="376092"/>
              </a:solidFill>
              <a:latin typeface="+mn-lt"/>
              <a:cs typeface="Calibri"/>
            </a:rPr>
            <a:t>Sortie de stock instances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148167</xdr:colOff>
      <xdr:row>25</xdr:row>
      <xdr:rowOff>33866</xdr:rowOff>
    </xdr:from>
    <xdr:to>
      <xdr:col>34</xdr:col>
      <xdr:colOff>220134</xdr:colOff>
      <xdr:row>25</xdr:row>
      <xdr:rowOff>114253</xdr:rowOff>
    </xdr:to>
    <xdr:cxnSp macro="">
      <xdr:nvCxnSpPr>
        <xdr:cNvPr id="2" name="Connecteur droit 1"/>
        <xdr:cNvCxnSpPr/>
      </xdr:nvCxnSpPr>
      <xdr:spPr>
        <a:xfrm flipV="1">
          <a:off x="148167" y="4796366"/>
          <a:ext cx="28138967" cy="80387"/>
        </a:xfrm>
        <a:prstGeom prst="line">
          <a:avLst/>
        </a:prstGeom>
        <a:ln w="3810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321972</xdr:colOff>
      <xdr:row>43</xdr:row>
      <xdr:rowOff>16933</xdr:rowOff>
    </xdr:from>
    <xdr:to>
      <xdr:col>34</xdr:col>
      <xdr:colOff>135467</xdr:colOff>
      <xdr:row>43</xdr:row>
      <xdr:rowOff>101564</xdr:rowOff>
    </xdr:to>
    <xdr:cxnSp macro="">
      <xdr:nvCxnSpPr>
        <xdr:cNvPr id="3" name="Connecteur droit 2"/>
        <xdr:cNvCxnSpPr/>
      </xdr:nvCxnSpPr>
      <xdr:spPr>
        <a:xfrm flipV="1">
          <a:off x="321972" y="8208433"/>
          <a:ext cx="27880495" cy="84631"/>
        </a:xfrm>
        <a:prstGeom prst="line">
          <a:avLst/>
        </a:prstGeom>
        <a:ln w="1905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305036</xdr:colOff>
      <xdr:row>46</xdr:row>
      <xdr:rowOff>33866</xdr:rowOff>
    </xdr:from>
    <xdr:to>
      <xdr:col>34</xdr:col>
      <xdr:colOff>169334</xdr:colOff>
      <xdr:row>46</xdr:row>
      <xdr:rowOff>97333</xdr:rowOff>
    </xdr:to>
    <xdr:cxnSp macro="">
      <xdr:nvCxnSpPr>
        <xdr:cNvPr id="4" name="Connecteur droit 3"/>
        <xdr:cNvCxnSpPr/>
      </xdr:nvCxnSpPr>
      <xdr:spPr>
        <a:xfrm flipV="1">
          <a:off x="305036" y="8796866"/>
          <a:ext cx="27931298" cy="63467"/>
        </a:xfrm>
        <a:prstGeom prst="line">
          <a:avLst/>
        </a:prstGeom>
        <a:ln w="12700" cmpd="sng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326204</xdr:colOff>
      <xdr:row>43</xdr:row>
      <xdr:rowOff>105799</xdr:rowOff>
    </xdr:from>
    <xdr:to>
      <xdr:col>2</xdr:col>
      <xdr:colOff>326204</xdr:colOff>
      <xdr:row>46</xdr:row>
      <xdr:rowOff>84632</xdr:rowOff>
    </xdr:to>
    <xdr:sp macro="" textlink="">
      <xdr:nvSpPr>
        <xdr:cNvPr id="5" name="Rectangle 4"/>
        <xdr:cNvSpPr/>
      </xdr:nvSpPr>
      <xdr:spPr>
        <a:xfrm>
          <a:off x="326204" y="8297299"/>
          <a:ext cx="1651000" cy="55033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chemeClr val="tx1"/>
              </a:solidFill>
              <a:latin typeface="Calibri"/>
              <a:cs typeface="Calibri"/>
            </a:rPr>
            <a:t>Traçabilité</a:t>
          </a:r>
          <a:r>
            <a:rPr lang="fr-FR" sz="1200" b="1" baseline="0">
              <a:solidFill>
                <a:schemeClr val="tx1"/>
              </a:solidFill>
              <a:latin typeface="Calibri"/>
              <a:cs typeface="Calibri"/>
            </a:rPr>
            <a:t> COLIZEN</a:t>
          </a:r>
          <a:endParaRPr lang="fr-FR" sz="1200" b="1">
            <a:solidFill>
              <a:schemeClr val="tx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304807</xdr:colOff>
      <xdr:row>12</xdr:row>
      <xdr:rowOff>165086</xdr:rowOff>
    </xdr:from>
    <xdr:to>
      <xdr:col>1</xdr:col>
      <xdr:colOff>550340</xdr:colOff>
      <xdr:row>16</xdr:row>
      <xdr:rowOff>131218</xdr:rowOff>
    </xdr:to>
    <xdr:sp macro="" textlink="">
      <xdr:nvSpPr>
        <xdr:cNvPr id="6" name="Rectangle 5"/>
        <xdr:cNvSpPr/>
      </xdr:nvSpPr>
      <xdr:spPr>
        <a:xfrm>
          <a:off x="304807" y="2451086"/>
          <a:ext cx="1071033" cy="728132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rgbClr val="376092"/>
              </a:solidFill>
              <a:latin typeface="Calibri"/>
              <a:cs typeface="Calibri"/>
            </a:rPr>
            <a:t>Flux physique</a:t>
          </a:r>
        </a:p>
      </xdr:txBody>
    </xdr:sp>
    <xdr:clientData/>
  </xdr:twoCellAnchor>
  <xdr:twoCellAnchor>
    <xdr:from>
      <xdr:col>0</xdr:col>
      <xdr:colOff>152406</xdr:colOff>
      <xdr:row>32</xdr:row>
      <xdr:rowOff>126977</xdr:rowOff>
    </xdr:from>
    <xdr:to>
      <xdr:col>1</xdr:col>
      <xdr:colOff>397939</xdr:colOff>
      <xdr:row>36</xdr:row>
      <xdr:rowOff>80408</xdr:rowOff>
    </xdr:to>
    <xdr:sp macro="" textlink="">
      <xdr:nvSpPr>
        <xdr:cNvPr id="7" name="Rectangle 6"/>
        <xdr:cNvSpPr/>
      </xdr:nvSpPr>
      <xdr:spPr>
        <a:xfrm>
          <a:off x="152406" y="6222977"/>
          <a:ext cx="1071033" cy="715431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600" b="1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t>Flux IT</a:t>
          </a:r>
        </a:p>
      </xdr:txBody>
    </xdr:sp>
    <xdr:clientData/>
  </xdr:twoCellAnchor>
  <xdr:twoCellAnchor>
    <xdr:from>
      <xdr:col>33</xdr:col>
      <xdr:colOff>817040</xdr:colOff>
      <xdr:row>0</xdr:row>
      <xdr:rowOff>0</xdr:rowOff>
    </xdr:from>
    <xdr:to>
      <xdr:col>33</xdr:col>
      <xdr:colOff>817040</xdr:colOff>
      <xdr:row>51</xdr:row>
      <xdr:rowOff>4500</xdr:rowOff>
    </xdr:to>
    <xdr:cxnSp macro="">
      <xdr:nvCxnSpPr>
        <xdr:cNvPr id="8" name="Connecteur droit 7"/>
        <xdr:cNvCxnSpPr/>
      </xdr:nvCxnSpPr>
      <xdr:spPr>
        <a:xfrm>
          <a:off x="28058540" y="0"/>
          <a:ext cx="0" cy="972000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71973</xdr:colOff>
      <xdr:row>0</xdr:row>
      <xdr:rowOff>0</xdr:rowOff>
    </xdr:from>
    <xdr:to>
      <xdr:col>34</xdr:col>
      <xdr:colOff>71973</xdr:colOff>
      <xdr:row>51</xdr:row>
      <xdr:rowOff>4630</xdr:rowOff>
    </xdr:to>
    <xdr:cxnSp macro="">
      <xdr:nvCxnSpPr>
        <xdr:cNvPr id="9" name="Connecteur droit 8"/>
        <xdr:cNvCxnSpPr/>
      </xdr:nvCxnSpPr>
      <xdr:spPr>
        <a:xfrm>
          <a:off x="28138973" y="0"/>
          <a:ext cx="0" cy="9720130"/>
        </a:xfrm>
        <a:prstGeom prst="line">
          <a:avLst/>
        </a:prstGeom>
        <a:ln w="38100" cmpd="sng"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135467</xdr:colOff>
      <xdr:row>0</xdr:row>
      <xdr:rowOff>152401</xdr:rowOff>
    </xdr:from>
    <xdr:to>
      <xdr:col>10</xdr:col>
      <xdr:colOff>677331</xdr:colOff>
      <xdr:row>2</xdr:row>
      <xdr:rowOff>182032</xdr:rowOff>
    </xdr:to>
    <xdr:sp macro="" textlink="">
      <xdr:nvSpPr>
        <xdr:cNvPr id="10" name="Rectangle 9"/>
        <xdr:cNvSpPr/>
      </xdr:nvSpPr>
      <xdr:spPr>
        <a:xfrm>
          <a:off x="135467" y="152401"/>
          <a:ext cx="8796864" cy="41063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2000" b="1">
              <a:solidFill>
                <a:schemeClr val="bg1"/>
              </a:solidFill>
              <a:latin typeface="+mn-lt"/>
              <a:cs typeface="Calibri"/>
            </a:rPr>
            <a:t>OPE-EXP-110_Retour_chargeur </a:t>
          </a:r>
        </a:p>
      </xdr:txBody>
    </xdr:sp>
    <xdr:clientData/>
  </xdr:twoCellAnchor>
  <xdr:twoCellAnchor>
    <xdr:from>
      <xdr:col>6</xdr:col>
      <xdr:colOff>575725</xdr:colOff>
      <xdr:row>13</xdr:row>
      <xdr:rowOff>152400</xdr:rowOff>
    </xdr:from>
    <xdr:to>
      <xdr:col>8</xdr:col>
      <xdr:colOff>491058</xdr:colOff>
      <xdr:row>17</xdr:row>
      <xdr:rowOff>50801</xdr:rowOff>
    </xdr:to>
    <xdr:sp macro="" textlink="">
      <xdr:nvSpPr>
        <xdr:cNvPr id="11" name="Rectangle 10"/>
        <xdr:cNvSpPr/>
      </xdr:nvSpPr>
      <xdr:spPr>
        <a:xfrm>
          <a:off x="5528725" y="2628900"/>
          <a:ext cx="1566333" cy="660401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Prise en charge de la liste de retours à traiter</a:t>
          </a:r>
        </a:p>
      </xdr:txBody>
    </xdr:sp>
    <xdr:clientData/>
  </xdr:twoCellAnchor>
  <xdr:twoCellAnchor>
    <xdr:from>
      <xdr:col>8</xdr:col>
      <xdr:colOff>745059</xdr:colOff>
      <xdr:row>13</xdr:row>
      <xdr:rowOff>152401</xdr:rowOff>
    </xdr:from>
    <xdr:to>
      <xdr:col>10</xdr:col>
      <xdr:colOff>660393</xdr:colOff>
      <xdr:row>17</xdr:row>
      <xdr:rowOff>50802</xdr:rowOff>
    </xdr:to>
    <xdr:sp macro="" textlink="">
      <xdr:nvSpPr>
        <xdr:cNvPr id="12" name="Rectangle 11"/>
        <xdr:cNvSpPr/>
      </xdr:nvSpPr>
      <xdr:spPr>
        <a:xfrm>
          <a:off x="7349059" y="2628901"/>
          <a:ext cx="1566334" cy="660401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Recherche des emplacements de stockage</a:t>
          </a:r>
        </a:p>
      </xdr:txBody>
    </xdr:sp>
    <xdr:clientData/>
  </xdr:twoCellAnchor>
  <xdr:twoCellAnchor>
    <xdr:from>
      <xdr:col>11</xdr:col>
      <xdr:colOff>118526</xdr:colOff>
      <xdr:row>13</xdr:row>
      <xdr:rowOff>156634</xdr:rowOff>
    </xdr:from>
    <xdr:to>
      <xdr:col>12</xdr:col>
      <xdr:colOff>812792</xdr:colOff>
      <xdr:row>17</xdr:row>
      <xdr:rowOff>45298</xdr:rowOff>
    </xdr:to>
    <xdr:sp macro="" textlink="">
      <xdr:nvSpPr>
        <xdr:cNvPr id="13" name="Rectangle 12"/>
        <xdr:cNvSpPr/>
      </xdr:nvSpPr>
      <xdr:spPr>
        <a:xfrm>
          <a:off x="9199026" y="2633134"/>
          <a:ext cx="1519766" cy="650664"/>
        </a:xfrm>
        <a:prstGeom prst="rect">
          <a:avLst/>
        </a:prstGeom>
        <a:gradFill flip="none" rotWithShape="1">
          <a:gsLst>
            <a:gs pos="0">
              <a:srgbClr val="5C83F2">
                <a:tint val="66000"/>
                <a:satMod val="160000"/>
              </a:srgbClr>
            </a:gs>
            <a:gs pos="50000">
              <a:srgbClr val="5C83F2">
                <a:tint val="44500"/>
                <a:satMod val="160000"/>
              </a:srgbClr>
            </a:gs>
            <a:gs pos="100000">
              <a:srgbClr val="5C83F2">
                <a:tint val="23500"/>
                <a:satMod val="160000"/>
              </a:srgbClr>
            </a:gs>
          </a:gsLst>
          <a:lin ang="18900000" scaled="1"/>
          <a:tileRect/>
        </a:gradFill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1">
              <a:solidFill>
                <a:srgbClr val="1F497D"/>
              </a:solidFill>
              <a:effectLst/>
              <a:ea typeface="Calibri"/>
              <a:cs typeface="Times New Roman"/>
            </a:rPr>
            <a:t>OPE-EXP-0109</a:t>
          </a:r>
          <a:endParaRPr lang="fr-FR" sz="1000">
            <a:solidFill>
              <a:srgbClr val="1F497D"/>
            </a:solidFill>
            <a:effectLst/>
            <a:ea typeface="Calibri"/>
            <a:cs typeface="Times New Roman"/>
          </a:endParaRPr>
        </a:p>
        <a:p>
          <a:pPr algn="ctr">
            <a:spcAft>
              <a:spcPts val="0"/>
            </a:spcAft>
          </a:pPr>
          <a:r>
            <a:rPr lang="fr-FR" sz="1000" b="0" baseline="0">
              <a:solidFill>
                <a:srgbClr val="1F497D"/>
              </a:solidFill>
              <a:effectLst/>
              <a:ea typeface="Calibri"/>
              <a:cs typeface="Times New Roman"/>
            </a:rPr>
            <a:t>Entrée/Sortie de stock </a:t>
          </a:r>
          <a:endParaRPr lang="fr-FR" sz="1000" b="0">
            <a:solidFill>
              <a:srgbClr val="1F497D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13</xdr:col>
      <xdr:colOff>325962</xdr:colOff>
      <xdr:row>13</xdr:row>
      <xdr:rowOff>152406</xdr:rowOff>
    </xdr:from>
    <xdr:to>
      <xdr:col>14</xdr:col>
      <xdr:colOff>719661</xdr:colOff>
      <xdr:row>17</xdr:row>
      <xdr:rowOff>46573</xdr:rowOff>
    </xdr:to>
    <xdr:sp macro="" textlink="">
      <xdr:nvSpPr>
        <xdr:cNvPr id="14" name="Rectangle 13"/>
        <xdr:cNvSpPr/>
      </xdr:nvSpPr>
      <xdr:spPr>
        <a:xfrm>
          <a:off x="11057462" y="2628906"/>
          <a:ext cx="1219199" cy="656167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Scan</a:t>
          </a:r>
          <a:r>
            <a:rPr lang="fr-FR" baseline="0">
              <a:solidFill>
                <a:srgbClr val="376092"/>
              </a:solidFill>
            </a:rPr>
            <a:t> du colis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14</xdr:col>
      <xdr:colOff>107945</xdr:colOff>
      <xdr:row>17</xdr:row>
      <xdr:rowOff>46573</xdr:rowOff>
    </xdr:from>
    <xdr:to>
      <xdr:col>14</xdr:col>
      <xdr:colOff>156628</xdr:colOff>
      <xdr:row>44</xdr:row>
      <xdr:rowOff>21124</xdr:rowOff>
    </xdr:to>
    <xdr:cxnSp macro="">
      <xdr:nvCxnSpPr>
        <xdr:cNvPr id="15" name="Connecteur droit avec flèche 14"/>
        <xdr:cNvCxnSpPr>
          <a:stCxn id="14" idx="2"/>
          <a:endCxn id="16" idx="0"/>
        </xdr:cNvCxnSpPr>
      </xdr:nvCxnSpPr>
      <xdr:spPr>
        <a:xfrm>
          <a:off x="11664945" y="3285073"/>
          <a:ext cx="48683" cy="5118051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634995</xdr:colOff>
      <xdr:row>44</xdr:row>
      <xdr:rowOff>21124</xdr:rowOff>
    </xdr:from>
    <xdr:to>
      <xdr:col>14</xdr:col>
      <xdr:colOff>507995</xdr:colOff>
      <xdr:row>45</xdr:row>
      <xdr:rowOff>177756</xdr:rowOff>
    </xdr:to>
    <xdr:sp macro="" textlink="">
      <xdr:nvSpPr>
        <xdr:cNvPr id="16" name="Rectangle 15"/>
        <xdr:cNvSpPr/>
      </xdr:nvSpPr>
      <xdr:spPr>
        <a:xfrm>
          <a:off x="11366495" y="8403124"/>
          <a:ext cx="698500" cy="347132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REOR</a:t>
          </a:r>
        </a:p>
      </xdr:txBody>
    </xdr:sp>
    <xdr:clientData/>
  </xdr:twoCellAnchor>
  <xdr:twoCellAnchor>
    <xdr:from>
      <xdr:col>15</xdr:col>
      <xdr:colOff>304800</xdr:colOff>
      <xdr:row>13</xdr:row>
      <xdr:rowOff>152401</xdr:rowOff>
    </xdr:from>
    <xdr:to>
      <xdr:col>17</xdr:col>
      <xdr:colOff>220133</xdr:colOff>
      <xdr:row>17</xdr:row>
      <xdr:rowOff>50802</xdr:rowOff>
    </xdr:to>
    <xdr:sp macro="" textlink="">
      <xdr:nvSpPr>
        <xdr:cNvPr id="17" name="Rectangle 16"/>
        <xdr:cNvSpPr/>
      </xdr:nvSpPr>
      <xdr:spPr>
        <a:xfrm>
          <a:off x="12687300" y="2628901"/>
          <a:ext cx="1566333" cy="660401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Stockage en emplacement retour chargeur</a:t>
          </a:r>
        </a:p>
      </xdr:txBody>
    </xdr:sp>
    <xdr:clientData/>
  </xdr:twoCellAnchor>
  <xdr:twoCellAnchor>
    <xdr:from>
      <xdr:col>17</xdr:col>
      <xdr:colOff>812800</xdr:colOff>
      <xdr:row>13</xdr:row>
      <xdr:rowOff>160867</xdr:rowOff>
    </xdr:from>
    <xdr:to>
      <xdr:col>19</xdr:col>
      <xdr:colOff>745069</xdr:colOff>
      <xdr:row>17</xdr:row>
      <xdr:rowOff>59268</xdr:rowOff>
    </xdr:to>
    <xdr:sp macro="" textlink="">
      <xdr:nvSpPr>
        <xdr:cNvPr id="18" name="Rectangle 17"/>
        <xdr:cNvSpPr/>
      </xdr:nvSpPr>
      <xdr:spPr>
        <a:xfrm>
          <a:off x="14846300" y="2637367"/>
          <a:ext cx="1583269" cy="660401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Confirmation</a:t>
          </a:r>
          <a:r>
            <a:rPr lang="fr-FR" baseline="0">
              <a:solidFill>
                <a:srgbClr val="376092"/>
              </a:solidFill>
            </a:rPr>
            <a:t> de traitement de la liste de retours</a:t>
          </a:r>
          <a:endParaRPr lang="fr-FR">
            <a:solidFill>
              <a:srgbClr val="376092"/>
            </a:solidFill>
          </a:endParaRPr>
        </a:p>
      </xdr:txBody>
    </xdr:sp>
    <xdr:clientData/>
  </xdr:twoCellAnchor>
  <xdr:twoCellAnchor>
    <xdr:from>
      <xdr:col>20</xdr:col>
      <xdr:colOff>355598</xdr:colOff>
      <xdr:row>13</xdr:row>
      <xdr:rowOff>114301</xdr:rowOff>
    </xdr:from>
    <xdr:to>
      <xdr:col>22</xdr:col>
      <xdr:colOff>304800</xdr:colOff>
      <xdr:row>17</xdr:row>
      <xdr:rowOff>101601</xdr:rowOff>
    </xdr:to>
    <xdr:sp macro="" textlink="">
      <xdr:nvSpPr>
        <xdr:cNvPr id="19" name="Rectangle 18"/>
        <xdr:cNvSpPr/>
      </xdr:nvSpPr>
      <xdr:spPr>
        <a:xfrm>
          <a:off x="16865598" y="2590801"/>
          <a:ext cx="1600202" cy="74930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 anchorCtr="0"/>
        <a:lstStyle/>
        <a:p>
          <a:pPr algn="ctr">
            <a:spcAft>
              <a:spcPts val="0"/>
            </a:spcAft>
          </a:pPr>
          <a:r>
            <a:rPr lang="fr-FR" sz="1000" b="0">
              <a:solidFill>
                <a:schemeClr val="accent1">
                  <a:lumMod val="75000"/>
                </a:schemeClr>
              </a:solidFill>
              <a:effectLst/>
              <a:ea typeface="Calibri"/>
              <a:cs typeface="Times New Roman"/>
            </a:rPr>
            <a:t>Organisation des</a:t>
          </a:r>
          <a:r>
            <a:rPr lang="fr-FR" sz="1000" b="0" baseline="0">
              <a:solidFill>
                <a:schemeClr val="accent1">
                  <a:lumMod val="75000"/>
                </a:schemeClr>
              </a:solidFill>
              <a:effectLst/>
              <a:ea typeface="Calibri"/>
              <a:cs typeface="Times New Roman"/>
            </a:rPr>
            <a:t> retours vers les chargeurs</a:t>
          </a:r>
          <a:endParaRPr lang="fr-FR" sz="1000" b="0">
            <a:solidFill>
              <a:schemeClr val="accent1">
                <a:lumMod val="75000"/>
              </a:schemeClr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22</xdr:col>
      <xdr:colOff>791634</xdr:colOff>
      <xdr:row>13</xdr:row>
      <xdr:rowOff>156633</xdr:rowOff>
    </xdr:from>
    <xdr:to>
      <xdr:col>24</xdr:col>
      <xdr:colOff>351367</xdr:colOff>
      <xdr:row>17</xdr:row>
      <xdr:rowOff>55033</xdr:rowOff>
    </xdr:to>
    <xdr:sp macro="" textlink="">
      <xdr:nvSpPr>
        <xdr:cNvPr id="20" name="Rectangle 19"/>
        <xdr:cNvSpPr/>
      </xdr:nvSpPr>
      <xdr:spPr>
        <a:xfrm>
          <a:off x="18952634" y="2633133"/>
          <a:ext cx="1210733" cy="660400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Préparation de l'expédition</a:t>
          </a:r>
        </a:p>
      </xdr:txBody>
    </xdr:sp>
    <xdr:clientData/>
  </xdr:twoCellAnchor>
  <xdr:twoCellAnchor>
    <xdr:from>
      <xdr:col>23</xdr:col>
      <xdr:colOff>531279</xdr:colOff>
      <xdr:row>17</xdr:row>
      <xdr:rowOff>55033</xdr:rowOff>
    </xdr:from>
    <xdr:to>
      <xdr:col>23</xdr:col>
      <xdr:colOff>571500</xdr:colOff>
      <xdr:row>44</xdr:row>
      <xdr:rowOff>8423</xdr:rowOff>
    </xdr:to>
    <xdr:cxnSp macro="">
      <xdr:nvCxnSpPr>
        <xdr:cNvPr id="21" name="Connecteur droit avec flèche 20"/>
        <xdr:cNvCxnSpPr>
          <a:stCxn id="20" idx="2"/>
          <a:endCxn id="22" idx="0"/>
        </xdr:cNvCxnSpPr>
      </xdr:nvCxnSpPr>
      <xdr:spPr>
        <a:xfrm flipH="1">
          <a:off x="19517779" y="3293533"/>
          <a:ext cx="40221" cy="5096890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177795</xdr:colOff>
      <xdr:row>44</xdr:row>
      <xdr:rowOff>8423</xdr:rowOff>
    </xdr:from>
    <xdr:to>
      <xdr:col>24</xdr:col>
      <xdr:colOff>55030</xdr:colOff>
      <xdr:row>45</xdr:row>
      <xdr:rowOff>160822</xdr:rowOff>
    </xdr:to>
    <xdr:sp macro="" textlink="">
      <xdr:nvSpPr>
        <xdr:cNvPr id="22" name="Rectangle 21"/>
        <xdr:cNvSpPr/>
      </xdr:nvSpPr>
      <xdr:spPr>
        <a:xfrm>
          <a:off x="19164295" y="8390423"/>
          <a:ext cx="702735" cy="34289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TOUR</a:t>
          </a:r>
        </a:p>
      </xdr:txBody>
    </xdr:sp>
    <xdr:clientData/>
  </xdr:twoCellAnchor>
  <xdr:twoCellAnchor>
    <xdr:from>
      <xdr:col>24</xdr:col>
      <xdr:colOff>804330</xdr:colOff>
      <xdr:row>13</xdr:row>
      <xdr:rowOff>152402</xdr:rowOff>
    </xdr:from>
    <xdr:to>
      <xdr:col>26</xdr:col>
      <xdr:colOff>364063</xdr:colOff>
      <xdr:row>17</xdr:row>
      <xdr:rowOff>50803</xdr:rowOff>
    </xdr:to>
    <xdr:sp macro="" textlink="">
      <xdr:nvSpPr>
        <xdr:cNvPr id="23" name="Rectangle 22"/>
        <xdr:cNvSpPr/>
      </xdr:nvSpPr>
      <xdr:spPr>
        <a:xfrm>
          <a:off x="20616330" y="2628902"/>
          <a:ext cx="1210733" cy="660401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Impression du BL</a:t>
          </a:r>
        </a:p>
      </xdr:txBody>
    </xdr:sp>
    <xdr:clientData/>
  </xdr:twoCellAnchor>
  <xdr:twoCellAnchor>
    <xdr:from>
      <xdr:col>26</xdr:col>
      <xdr:colOff>745063</xdr:colOff>
      <xdr:row>13</xdr:row>
      <xdr:rowOff>148169</xdr:rowOff>
    </xdr:from>
    <xdr:to>
      <xdr:col>28</xdr:col>
      <xdr:colOff>304797</xdr:colOff>
      <xdr:row>17</xdr:row>
      <xdr:rowOff>46570</xdr:rowOff>
    </xdr:to>
    <xdr:sp macro="" textlink="">
      <xdr:nvSpPr>
        <xdr:cNvPr id="24" name="Rectangle 23"/>
        <xdr:cNvSpPr/>
      </xdr:nvSpPr>
      <xdr:spPr>
        <a:xfrm>
          <a:off x="22208063" y="2624669"/>
          <a:ext cx="1210734" cy="660401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Remise colis + BL au transporteur</a:t>
          </a:r>
        </a:p>
      </xdr:txBody>
    </xdr:sp>
    <xdr:clientData/>
  </xdr:twoCellAnchor>
  <xdr:twoCellAnchor>
    <xdr:from>
      <xdr:col>27</xdr:col>
      <xdr:colOff>524930</xdr:colOff>
      <xdr:row>17</xdr:row>
      <xdr:rowOff>46570</xdr:rowOff>
    </xdr:from>
    <xdr:to>
      <xdr:col>27</xdr:col>
      <xdr:colOff>541860</xdr:colOff>
      <xdr:row>43</xdr:row>
      <xdr:rowOff>177754</xdr:rowOff>
    </xdr:to>
    <xdr:cxnSp macro="">
      <xdr:nvCxnSpPr>
        <xdr:cNvPr id="25" name="Connecteur droit avec flèche 24"/>
        <xdr:cNvCxnSpPr>
          <a:stCxn id="24" idx="2"/>
          <a:endCxn id="26" idx="0"/>
        </xdr:cNvCxnSpPr>
      </xdr:nvCxnSpPr>
      <xdr:spPr>
        <a:xfrm>
          <a:off x="22813430" y="3285070"/>
          <a:ext cx="16930" cy="5084184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190493</xdr:colOff>
      <xdr:row>43</xdr:row>
      <xdr:rowOff>177754</xdr:rowOff>
    </xdr:from>
    <xdr:to>
      <xdr:col>28</xdr:col>
      <xdr:colOff>63494</xdr:colOff>
      <xdr:row>45</xdr:row>
      <xdr:rowOff>143887</xdr:rowOff>
    </xdr:to>
    <xdr:sp macro="" textlink="">
      <xdr:nvSpPr>
        <xdr:cNvPr id="26" name="Rectangle 25"/>
        <xdr:cNvSpPr/>
      </xdr:nvSpPr>
      <xdr:spPr>
        <a:xfrm>
          <a:off x="22478993" y="8369254"/>
          <a:ext cx="698501" cy="347133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REMI</a:t>
          </a:r>
        </a:p>
      </xdr:txBody>
    </xdr:sp>
    <xdr:clientData/>
  </xdr:twoCellAnchor>
  <xdr:twoCellAnchor>
    <xdr:from>
      <xdr:col>29</xdr:col>
      <xdr:colOff>101596</xdr:colOff>
      <xdr:row>13</xdr:row>
      <xdr:rowOff>143935</xdr:rowOff>
    </xdr:from>
    <xdr:to>
      <xdr:col>30</xdr:col>
      <xdr:colOff>491063</xdr:colOff>
      <xdr:row>17</xdr:row>
      <xdr:rowOff>42336</xdr:rowOff>
    </xdr:to>
    <xdr:sp macro="" textlink="">
      <xdr:nvSpPr>
        <xdr:cNvPr id="27" name="Rectangle 26"/>
        <xdr:cNvSpPr/>
      </xdr:nvSpPr>
      <xdr:spPr>
        <a:xfrm>
          <a:off x="24041096" y="2620435"/>
          <a:ext cx="1214967" cy="660401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Archivage des documents</a:t>
          </a:r>
        </a:p>
      </xdr:txBody>
    </xdr:sp>
    <xdr:clientData/>
  </xdr:twoCellAnchor>
  <xdr:twoCellAnchor>
    <xdr:from>
      <xdr:col>30</xdr:col>
      <xdr:colOff>491063</xdr:colOff>
      <xdr:row>15</xdr:row>
      <xdr:rowOff>21168</xdr:rowOff>
    </xdr:from>
    <xdr:to>
      <xdr:col>31</xdr:col>
      <xdr:colOff>474429</xdr:colOff>
      <xdr:row>16</xdr:row>
      <xdr:rowOff>16934</xdr:rowOff>
    </xdr:to>
    <xdr:grpSp>
      <xdr:nvGrpSpPr>
        <xdr:cNvPr id="28" name="Grouper 27"/>
        <xdr:cNvGrpSpPr/>
      </xdr:nvGrpSpPr>
      <xdr:grpSpPr>
        <a:xfrm>
          <a:off x="25179863" y="3069168"/>
          <a:ext cx="806326" cy="198966"/>
          <a:chOff x="27876230" y="4508816"/>
          <a:chExt cx="813100" cy="182033"/>
        </a:xfrm>
      </xdr:grpSpPr>
      <xdr:sp macro="" textlink="">
        <xdr:nvSpPr>
          <xdr:cNvPr id="29" name="Ellipse 28"/>
          <xdr:cNvSpPr/>
        </xdr:nvSpPr>
        <xdr:spPr>
          <a:xfrm>
            <a:off x="28494596" y="4508816"/>
            <a:ext cx="194734" cy="182033"/>
          </a:xfrm>
          <a:prstGeom prst="ellipse">
            <a:avLst/>
          </a:prstGeom>
          <a:solidFill>
            <a:schemeClr val="tx2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0" name="Connecteur droit avec flèche 29"/>
          <xdr:cNvCxnSpPr>
            <a:stCxn id="27" idx="3"/>
            <a:endCxn id="29" idx="2"/>
          </xdr:cNvCxnSpPr>
        </xdr:nvCxnSpPr>
        <xdr:spPr>
          <a:xfrm>
            <a:off x="27876230" y="4580784"/>
            <a:ext cx="618366" cy="19049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491058</xdr:colOff>
      <xdr:row>15</xdr:row>
      <xdr:rowOff>101601</xdr:rowOff>
    </xdr:from>
    <xdr:to>
      <xdr:col>8</xdr:col>
      <xdr:colOff>745059</xdr:colOff>
      <xdr:row>15</xdr:row>
      <xdr:rowOff>101602</xdr:rowOff>
    </xdr:to>
    <xdr:cxnSp macro="">
      <xdr:nvCxnSpPr>
        <xdr:cNvPr id="31" name="Connecteur droit avec flèche 30"/>
        <xdr:cNvCxnSpPr>
          <a:stCxn id="11" idx="3"/>
          <a:endCxn id="12" idx="1"/>
        </xdr:cNvCxnSpPr>
      </xdr:nvCxnSpPr>
      <xdr:spPr>
        <a:xfrm>
          <a:off x="7095058" y="2959101"/>
          <a:ext cx="254001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660393</xdr:colOff>
      <xdr:row>15</xdr:row>
      <xdr:rowOff>100966</xdr:rowOff>
    </xdr:from>
    <xdr:to>
      <xdr:col>11</xdr:col>
      <xdr:colOff>118526</xdr:colOff>
      <xdr:row>15</xdr:row>
      <xdr:rowOff>101602</xdr:rowOff>
    </xdr:to>
    <xdr:cxnSp macro="">
      <xdr:nvCxnSpPr>
        <xdr:cNvPr id="32" name="Connecteur droit avec flèche 31"/>
        <xdr:cNvCxnSpPr>
          <a:stCxn id="12" idx="3"/>
          <a:endCxn id="13" idx="1"/>
        </xdr:cNvCxnSpPr>
      </xdr:nvCxnSpPr>
      <xdr:spPr>
        <a:xfrm flipV="1">
          <a:off x="8915393" y="2958466"/>
          <a:ext cx="283633" cy="63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812792</xdr:colOff>
      <xdr:row>15</xdr:row>
      <xdr:rowOff>99490</xdr:rowOff>
    </xdr:from>
    <xdr:to>
      <xdr:col>13</xdr:col>
      <xdr:colOff>325962</xdr:colOff>
      <xdr:row>15</xdr:row>
      <xdr:rowOff>100966</xdr:rowOff>
    </xdr:to>
    <xdr:cxnSp macro="">
      <xdr:nvCxnSpPr>
        <xdr:cNvPr id="33" name="Connecteur en angle 32"/>
        <xdr:cNvCxnSpPr>
          <a:stCxn id="13" idx="3"/>
          <a:endCxn id="14" idx="1"/>
        </xdr:cNvCxnSpPr>
      </xdr:nvCxnSpPr>
      <xdr:spPr>
        <a:xfrm flipV="1">
          <a:off x="10718792" y="2956990"/>
          <a:ext cx="338670" cy="14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719661</xdr:colOff>
      <xdr:row>15</xdr:row>
      <xdr:rowOff>99490</xdr:rowOff>
    </xdr:from>
    <xdr:to>
      <xdr:col>15</xdr:col>
      <xdr:colOff>304800</xdr:colOff>
      <xdr:row>15</xdr:row>
      <xdr:rowOff>101602</xdr:rowOff>
    </xdr:to>
    <xdr:cxnSp macro="">
      <xdr:nvCxnSpPr>
        <xdr:cNvPr id="34" name="Connecteur en angle 33"/>
        <xdr:cNvCxnSpPr>
          <a:stCxn id="14" idx="3"/>
          <a:endCxn id="17" idx="1"/>
        </xdr:cNvCxnSpPr>
      </xdr:nvCxnSpPr>
      <xdr:spPr>
        <a:xfrm>
          <a:off x="12276661" y="2956990"/>
          <a:ext cx="410639" cy="21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220133</xdr:colOff>
      <xdr:row>15</xdr:row>
      <xdr:rowOff>101602</xdr:rowOff>
    </xdr:from>
    <xdr:to>
      <xdr:col>17</xdr:col>
      <xdr:colOff>812800</xdr:colOff>
      <xdr:row>15</xdr:row>
      <xdr:rowOff>110068</xdr:rowOff>
    </xdr:to>
    <xdr:cxnSp macro="">
      <xdr:nvCxnSpPr>
        <xdr:cNvPr id="35" name="Connecteur droit avec flèche 34"/>
        <xdr:cNvCxnSpPr>
          <a:stCxn id="17" idx="3"/>
          <a:endCxn id="18" idx="1"/>
        </xdr:cNvCxnSpPr>
      </xdr:nvCxnSpPr>
      <xdr:spPr>
        <a:xfrm>
          <a:off x="14253633" y="2959102"/>
          <a:ext cx="592667" cy="846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745069</xdr:colOff>
      <xdr:row>15</xdr:row>
      <xdr:rowOff>107951</xdr:rowOff>
    </xdr:from>
    <xdr:to>
      <xdr:col>20</xdr:col>
      <xdr:colOff>355598</xdr:colOff>
      <xdr:row>15</xdr:row>
      <xdr:rowOff>110068</xdr:rowOff>
    </xdr:to>
    <xdr:cxnSp macro="">
      <xdr:nvCxnSpPr>
        <xdr:cNvPr id="36" name="Connecteur en angle 35"/>
        <xdr:cNvCxnSpPr>
          <a:stCxn id="18" idx="3"/>
          <a:endCxn id="19" idx="1"/>
        </xdr:cNvCxnSpPr>
      </xdr:nvCxnSpPr>
      <xdr:spPr>
        <a:xfrm flipV="1">
          <a:off x="16429569" y="2965451"/>
          <a:ext cx="436029" cy="211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15</xdr:row>
      <xdr:rowOff>105833</xdr:rowOff>
    </xdr:from>
    <xdr:to>
      <xdr:col>22</xdr:col>
      <xdr:colOff>791634</xdr:colOff>
      <xdr:row>15</xdr:row>
      <xdr:rowOff>107951</xdr:rowOff>
    </xdr:to>
    <xdr:cxnSp macro="">
      <xdr:nvCxnSpPr>
        <xdr:cNvPr id="37" name="Connecteur en angle 36"/>
        <xdr:cNvCxnSpPr>
          <a:stCxn id="19" idx="3"/>
          <a:endCxn id="20" idx="1"/>
        </xdr:cNvCxnSpPr>
      </xdr:nvCxnSpPr>
      <xdr:spPr>
        <a:xfrm flipV="1">
          <a:off x="18465800" y="2963333"/>
          <a:ext cx="486834" cy="21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351367</xdr:colOff>
      <xdr:row>15</xdr:row>
      <xdr:rowOff>101603</xdr:rowOff>
    </xdr:from>
    <xdr:to>
      <xdr:col>24</xdr:col>
      <xdr:colOff>804330</xdr:colOff>
      <xdr:row>15</xdr:row>
      <xdr:rowOff>105833</xdr:rowOff>
    </xdr:to>
    <xdr:cxnSp macro="">
      <xdr:nvCxnSpPr>
        <xdr:cNvPr id="38" name="Connecteur droit avec flèche 37"/>
        <xdr:cNvCxnSpPr>
          <a:stCxn id="20" idx="3"/>
          <a:endCxn id="23" idx="1"/>
        </xdr:cNvCxnSpPr>
      </xdr:nvCxnSpPr>
      <xdr:spPr>
        <a:xfrm flipV="1">
          <a:off x="20163367" y="2959103"/>
          <a:ext cx="452963" cy="42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364063</xdr:colOff>
      <xdr:row>15</xdr:row>
      <xdr:rowOff>97370</xdr:rowOff>
    </xdr:from>
    <xdr:to>
      <xdr:col>26</xdr:col>
      <xdr:colOff>745063</xdr:colOff>
      <xdr:row>15</xdr:row>
      <xdr:rowOff>101603</xdr:rowOff>
    </xdr:to>
    <xdr:cxnSp macro="">
      <xdr:nvCxnSpPr>
        <xdr:cNvPr id="39" name="Connecteur droit avec flèche 38"/>
        <xdr:cNvCxnSpPr>
          <a:stCxn id="23" idx="3"/>
          <a:endCxn id="24" idx="1"/>
        </xdr:cNvCxnSpPr>
      </xdr:nvCxnSpPr>
      <xdr:spPr>
        <a:xfrm flipV="1">
          <a:off x="21827063" y="2954870"/>
          <a:ext cx="381000" cy="42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304797</xdr:colOff>
      <xdr:row>15</xdr:row>
      <xdr:rowOff>93136</xdr:rowOff>
    </xdr:from>
    <xdr:to>
      <xdr:col>29</xdr:col>
      <xdr:colOff>101596</xdr:colOff>
      <xdr:row>15</xdr:row>
      <xdr:rowOff>97370</xdr:rowOff>
    </xdr:to>
    <xdr:cxnSp macro="">
      <xdr:nvCxnSpPr>
        <xdr:cNvPr id="40" name="Connecteur droit avec flèche 39"/>
        <xdr:cNvCxnSpPr>
          <a:stCxn id="24" idx="3"/>
          <a:endCxn id="27" idx="1"/>
        </xdr:cNvCxnSpPr>
      </xdr:nvCxnSpPr>
      <xdr:spPr>
        <a:xfrm flipV="1">
          <a:off x="23418797" y="2950636"/>
          <a:ext cx="622299" cy="42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304812</xdr:colOff>
      <xdr:row>44</xdr:row>
      <xdr:rowOff>16934</xdr:rowOff>
    </xdr:from>
    <xdr:to>
      <xdr:col>4</xdr:col>
      <xdr:colOff>177813</xdr:colOff>
      <xdr:row>45</xdr:row>
      <xdr:rowOff>173566</xdr:rowOff>
    </xdr:to>
    <xdr:sp macro="" textlink="">
      <xdr:nvSpPr>
        <xdr:cNvPr id="41" name="Rectangle 40"/>
        <xdr:cNvSpPr/>
      </xdr:nvSpPr>
      <xdr:spPr>
        <a:xfrm>
          <a:off x="2781312" y="8398934"/>
          <a:ext cx="698501" cy="347132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chemeClr val="tx1"/>
              </a:solidFill>
              <a:latin typeface="Calibri"/>
              <a:cs typeface="Calibri"/>
            </a:rPr>
            <a:t>BLOQ</a:t>
          </a:r>
        </a:p>
      </xdr:txBody>
    </xdr:sp>
    <xdr:clientData/>
  </xdr:twoCellAnchor>
  <xdr:twoCellAnchor>
    <xdr:from>
      <xdr:col>4</xdr:col>
      <xdr:colOff>609620</xdr:colOff>
      <xdr:row>31</xdr:row>
      <xdr:rowOff>135467</xdr:rowOff>
    </xdr:from>
    <xdr:to>
      <xdr:col>6</xdr:col>
      <xdr:colOff>254019</xdr:colOff>
      <xdr:row>35</xdr:row>
      <xdr:rowOff>33868</xdr:rowOff>
    </xdr:to>
    <xdr:sp macro="" textlink="">
      <xdr:nvSpPr>
        <xdr:cNvPr id="42" name="Rectangle 41"/>
        <xdr:cNvSpPr/>
      </xdr:nvSpPr>
      <xdr:spPr>
        <a:xfrm>
          <a:off x="3911620" y="6040967"/>
          <a:ext cx="1295399" cy="660401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Envoi</a:t>
          </a:r>
          <a:r>
            <a:rPr lang="fr-FR" baseline="0">
              <a:solidFill>
                <a:srgbClr val="376092"/>
              </a:solidFill>
            </a:rPr>
            <a:t> de la l</a:t>
          </a:r>
          <a:r>
            <a:rPr lang="fr-FR">
              <a:solidFill>
                <a:srgbClr val="376092"/>
              </a:solidFill>
            </a:rPr>
            <a:t>iste des colis à extraire du stock</a:t>
          </a:r>
        </a:p>
      </xdr:txBody>
    </xdr:sp>
    <xdr:clientData/>
  </xdr:twoCellAnchor>
  <xdr:twoCellAnchor>
    <xdr:from>
      <xdr:col>3</xdr:col>
      <xdr:colOff>651942</xdr:colOff>
      <xdr:row>35</xdr:row>
      <xdr:rowOff>33867</xdr:rowOff>
    </xdr:from>
    <xdr:to>
      <xdr:col>3</xdr:col>
      <xdr:colOff>656179</xdr:colOff>
      <xdr:row>44</xdr:row>
      <xdr:rowOff>16934</xdr:rowOff>
    </xdr:to>
    <xdr:cxnSp macro="">
      <xdr:nvCxnSpPr>
        <xdr:cNvPr id="43" name="Connecteur droit avec flèche 42"/>
        <xdr:cNvCxnSpPr>
          <a:stCxn id="44" idx="2"/>
          <a:endCxn id="41" idx="0"/>
        </xdr:cNvCxnSpPr>
      </xdr:nvCxnSpPr>
      <xdr:spPr>
        <a:xfrm>
          <a:off x="3128442" y="6701367"/>
          <a:ext cx="4237" cy="1697567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sys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169333</xdr:colOff>
      <xdr:row>31</xdr:row>
      <xdr:rowOff>135466</xdr:rowOff>
    </xdr:from>
    <xdr:to>
      <xdr:col>4</xdr:col>
      <xdr:colOff>304818</xdr:colOff>
      <xdr:row>35</xdr:row>
      <xdr:rowOff>33867</xdr:rowOff>
    </xdr:to>
    <xdr:sp macro="" textlink="">
      <xdr:nvSpPr>
        <xdr:cNvPr id="44" name="Rectangle 43"/>
        <xdr:cNvSpPr/>
      </xdr:nvSpPr>
      <xdr:spPr>
        <a:xfrm>
          <a:off x="2645833" y="6040966"/>
          <a:ext cx="960985" cy="660401"/>
        </a:xfrm>
        <a:prstGeom prst="rect">
          <a:avLst/>
        </a:prstGeom>
        <a:solidFill>
          <a:srgbClr val="FFFFFF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>
              <a:solidFill>
                <a:srgbClr val="376092"/>
              </a:solidFill>
            </a:rPr>
            <a:t>Blocage informatique du colis </a:t>
          </a:r>
        </a:p>
      </xdr:txBody>
    </xdr:sp>
    <xdr:clientData/>
  </xdr:twoCellAnchor>
  <xdr:twoCellAnchor>
    <xdr:from>
      <xdr:col>4</xdr:col>
      <xdr:colOff>304818</xdr:colOff>
      <xdr:row>33</xdr:row>
      <xdr:rowOff>84667</xdr:rowOff>
    </xdr:from>
    <xdr:to>
      <xdr:col>4</xdr:col>
      <xdr:colOff>609620</xdr:colOff>
      <xdr:row>33</xdr:row>
      <xdr:rowOff>84668</xdr:rowOff>
    </xdr:to>
    <xdr:cxnSp macro="">
      <xdr:nvCxnSpPr>
        <xdr:cNvPr id="45" name="Connecteur droit avec flèche 44"/>
        <xdr:cNvCxnSpPr>
          <a:stCxn id="44" idx="3"/>
          <a:endCxn id="42" idx="1"/>
        </xdr:cNvCxnSpPr>
      </xdr:nvCxnSpPr>
      <xdr:spPr>
        <a:xfrm>
          <a:off x="3606818" y="6371167"/>
          <a:ext cx="304802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254019</xdr:colOff>
      <xdr:row>15</xdr:row>
      <xdr:rowOff>101601</xdr:rowOff>
    </xdr:from>
    <xdr:to>
      <xdr:col>6</xdr:col>
      <xdr:colOff>575725</xdr:colOff>
      <xdr:row>33</xdr:row>
      <xdr:rowOff>84668</xdr:rowOff>
    </xdr:to>
    <xdr:cxnSp macro="">
      <xdr:nvCxnSpPr>
        <xdr:cNvPr id="46" name="Connecteur en angle 45"/>
        <xdr:cNvCxnSpPr>
          <a:stCxn id="42" idx="3"/>
          <a:endCxn id="11" idx="1"/>
        </xdr:cNvCxnSpPr>
      </xdr:nvCxnSpPr>
      <xdr:spPr>
        <a:xfrm flipV="1">
          <a:off x="5207019" y="2959101"/>
          <a:ext cx="321706" cy="34120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575734</xdr:colOff>
      <xdr:row>13</xdr:row>
      <xdr:rowOff>169333</xdr:rowOff>
    </xdr:from>
    <xdr:to>
      <xdr:col>3</xdr:col>
      <xdr:colOff>127000</xdr:colOff>
      <xdr:row>16</xdr:row>
      <xdr:rowOff>46565</xdr:rowOff>
    </xdr:to>
    <xdr:sp macro="" textlink="">
      <xdr:nvSpPr>
        <xdr:cNvPr id="47" name="Rectangle 46"/>
        <xdr:cNvSpPr/>
      </xdr:nvSpPr>
      <xdr:spPr>
        <a:xfrm>
          <a:off x="1401234" y="2645833"/>
          <a:ext cx="1202266" cy="448732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Exploitation Colizen</a:t>
          </a:r>
        </a:p>
      </xdr:txBody>
    </xdr:sp>
    <xdr:clientData/>
  </xdr:twoCellAnchor>
  <xdr:twoCellAnchor>
    <xdr:from>
      <xdr:col>1</xdr:col>
      <xdr:colOff>452970</xdr:colOff>
      <xdr:row>32</xdr:row>
      <xdr:rowOff>67735</xdr:rowOff>
    </xdr:from>
    <xdr:to>
      <xdr:col>3</xdr:col>
      <xdr:colOff>4236</xdr:colOff>
      <xdr:row>34</xdr:row>
      <xdr:rowOff>131233</xdr:rowOff>
    </xdr:to>
    <xdr:sp macro="" textlink="">
      <xdr:nvSpPr>
        <xdr:cNvPr id="48" name="Rectangle 47"/>
        <xdr:cNvSpPr/>
      </xdr:nvSpPr>
      <xdr:spPr>
        <a:xfrm>
          <a:off x="1278470" y="6163735"/>
          <a:ext cx="1202266" cy="444498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1pPr>
          <a:lvl2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2pPr>
          <a:lvl3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3pPr>
          <a:lvl4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4pPr>
          <a:lvl5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5pPr>
          <a:lvl6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6pPr>
          <a:lvl7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7pPr>
          <a:lvl8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8pPr>
          <a:lvl9pPr marR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 baseline="0">
              <a:solidFill>
                <a:schemeClr val="lt1"/>
              </a:solidFill>
              <a:latin typeface="+mn-lt"/>
              <a:ea typeface="+mn-ea"/>
              <a:cs typeface="+mn-cs"/>
              <a:sym typeface="Arial"/>
              <a:rtl val="0"/>
            </a:defRPr>
          </a:lvl9pPr>
        </a:lstStyle>
        <a:p>
          <a:pPr algn="ctr"/>
          <a:r>
            <a:rPr lang="fr-FR" sz="1200" b="1">
              <a:solidFill>
                <a:srgbClr val="000000"/>
              </a:solidFill>
              <a:latin typeface="Calibri"/>
              <a:cs typeface="Calibri"/>
            </a:rPr>
            <a:t>SC Colizen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75" zoomScaleNormal="75" workbookViewId="0">
      <selection activeCell="B15" sqref="B15"/>
    </sheetView>
  </sheetViews>
  <sheetFormatPr baseColWidth="10" defaultRowHeight="15.75" x14ac:dyDescent="0.25"/>
  <cols>
    <col min="1" max="1" width="14" customWidth="1"/>
    <col min="2" max="2" width="40.25" bestFit="1" customWidth="1"/>
  </cols>
  <sheetData>
    <row r="1" spans="1:2" s="70" customFormat="1" ht="24" customHeight="1" x14ac:dyDescent="0.25">
      <c r="A1" s="69" t="s">
        <v>374</v>
      </c>
      <c r="B1" s="69" t="s">
        <v>25</v>
      </c>
    </row>
    <row r="2" spans="1:2" s="67" customFormat="1" ht="24" customHeight="1" x14ac:dyDescent="0.25">
      <c r="A2" s="68" t="s">
        <v>13</v>
      </c>
      <c r="B2" s="66" t="s">
        <v>14</v>
      </c>
    </row>
    <row r="3" spans="1:2" s="67" customFormat="1" ht="24" customHeight="1" x14ac:dyDescent="0.25">
      <c r="A3" s="68" t="s">
        <v>15</v>
      </c>
      <c r="B3" s="66" t="s">
        <v>21</v>
      </c>
    </row>
    <row r="4" spans="1:2" s="67" customFormat="1" ht="24" customHeight="1" x14ac:dyDescent="0.25">
      <c r="A4" s="68" t="s">
        <v>16</v>
      </c>
      <c r="B4" s="66" t="s">
        <v>17</v>
      </c>
    </row>
    <row r="5" spans="1:2" s="67" customFormat="1" ht="24" customHeight="1" x14ac:dyDescent="0.25">
      <c r="A5" s="68" t="s">
        <v>18</v>
      </c>
      <c r="B5" s="66" t="s">
        <v>22</v>
      </c>
    </row>
    <row r="6" spans="1:2" s="67" customFormat="1" ht="24" customHeight="1" x14ac:dyDescent="0.25">
      <c r="A6" s="68" t="s">
        <v>19</v>
      </c>
      <c r="B6" s="66" t="s">
        <v>23</v>
      </c>
    </row>
    <row r="7" spans="1:2" s="67" customFormat="1" ht="24" customHeight="1" x14ac:dyDescent="0.25">
      <c r="A7" s="68" t="s">
        <v>20</v>
      </c>
      <c r="B7" s="66" t="s">
        <v>24</v>
      </c>
    </row>
    <row r="8" spans="1:2" s="67" customFormat="1" ht="24" customHeight="1" x14ac:dyDescent="0.25">
      <c r="A8" s="68" t="s">
        <v>375</v>
      </c>
      <c r="B8" s="71" t="s">
        <v>376</v>
      </c>
    </row>
    <row r="9" spans="1:2" s="67" customFormat="1" ht="24" customHeight="1" x14ac:dyDescent="0.25">
      <c r="A9" s="68" t="s">
        <v>377</v>
      </c>
      <c r="B9" s="66" t="s">
        <v>379</v>
      </c>
    </row>
    <row r="10" spans="1:2" s="67" customFormat="1" ht="24" customHeight="1" x14ac:dyDescent="0.25">
      <c r="A10" s="68" t="s">
        <v>378</v>
      </c>
      <c r="B10" s="66" t="s">
        <v>380</v>
      </c>
    </row>
  </sheetData>
  <hyperlinks>
    <hyperlink ref="A2" location="'OPE-EXP-104'!A1" display="OPE-EXP-104"/>
    <hyperlink ref="A3" location="'OPE-EXP-105'!A1" display="OPE-EXP-105"/>
    <hyperlink ref="A4" location="'OPE-EXP-106'!A1" display="OPE-EXP-106"/>
    <hyperlink ref="A5" location="'OPE-EXP-107'!A1" display="OPE-EXP-107"/>
    <hyperlink ref="A6" location="'OPE-EXP-109'!A1" display="OPE-EXP-109"/>
    <hyperlink ref="A7" location="'OPE-EXP-110'!A1" display="OPE-EXP-110"/>
    <hyperlink ref="A8" location="Statuts!A1" display="Statuts"/>
    <hyperlink ref="A9" location="Echecs_LIV!A1" display="Echecs_LIV"/>
    <hyperlink ref="A10" location="Echec_PU!A1" display="Echec_PU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I56"/>
  <sheetViews>
    <sheetView topLeftCell="A25" zoomScale="60" zoomScaleNormal="60" zoomScalePageLayoutView="75" workbookViewId="0">
      <selection activeCell="F36" sqref="F36"/>
    </sheetView>
  </sheetViews>
  <sheetFormatPr baseColWidth="10" defaultColWidth="10.75" defaultRowHeight="15.75" x14ac:dyDescent="0.25"/>
  <cols>
    <col min="1" max="16384" width="10.75" style="1"/>
  </cols>
  <sheetData>
    <row r="12" spans="35:35" x14ac:dyDescent="0.25">
      <c r="AI12" s="1">
        <f>(0.37+0.5)*2</f>
        <v>1.74</v>
      </c>
    </row>
    <row r="13" spans="35:35" x14ac:dyDescent="0.25">
      <c r="AI13" s="1">
        <f>1.63+AI12</f>
        <v>3.37</v>
      </c>
    </row>
    <row r="50" spans="1:2" x14ac:dyDescent="0.25">
      <c r="B50" s="2" t="s">
        <v>0</v>
      </c>
    </row>
    <row r="51" spans="1:2" x14ac:dyDescent="0.25">
      <c r="B51" s="3" t="s">
        <v>1</v>
      </c>
    </row>
    <row r="54" spans="1:2" x14ac:dyDescent="0.25">
      <c r="A54" s="4" t="s">
        <v>2</v>
      </c>
      <c r="B54" s="1" t="s">
        <v>3</v>
      </c>
    </row>
    <row r="55" spans="1:2" x14ac:dyDescent="0.25">
      <c r="A55" s="5" t="s">
        <v>4</v>
      </c>
      <c r="B55" s="1" t="s">
        <v>5</v>
      </c>
    </row>
    <row r="56" spans="1:2" x14ac:dyDescent="0.25">
      <c r="A56" s="1" t="s">
        <v>6</v>
      </c>
      <c r="B56" s="1" t="s">
        <v>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5:B51"/>
  <sheetViews>
    <sheetView topLeftCell="Q14" zoomScale="50" zoomScaleNormal="50" zoomScalePageLayoutView="75" workbookViewId="0">
      <selection activeCell="B28" sqref="B28"/>
    </sheetView>
  </sheetViews>
  <sheetFormatPr baseColWidth="10" defaultColWidth="10.75" defaultRowHeight="15.75" x14ac:dyDescent="0.25"/>
  <cols>
    <col min="1" max="16384" width="10.75" style="1"/>
  </cols>
  <sheetData>
    <row r="45" spans="2:2" x14ac:dyDescent="0.25">
      <c r="B45" s="2" t="s">
        <v>0</v>
      </c>
    </row>
    <row r="46" spans="2:2" x14ac:dyDescent="0.25">
      <c r="B46" s="3" t="s">
        <v>1</v>
      </c>
    </row>
    <row r="49" spans="1:2" x14ac:dyDescent="0.25">
      <c r="A49" s="1" t="s">
        <v>8</v>
      </c>
      <c r="B49" s="1" t="s">
        <v>9</v>
      </c>
    </row>
    <row r="50" spans="1:2" x14ac:dyDescent="0.25">
      <c r="A50" s="5" t="s">
        <v>4</v>
      </c>
      <c r="B50" s="1" t="s">
        <v>10</v>
      </c>
    </row>
    <row r="51" spans="1:2" x14ac:dyDescent="0.25">
      <c r="A5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50"/>
  <sheetViews>
    <sheetView topLeftCell="A14" zoomScale="50" zoomScaleNormal="50" zoomScalePageLayoutView="75" workbookViewId="0">
      <selection activeCell="B28" sqref="B28"/>
    </sheetView>
  </sheetViews>
  <sheetFormatPr baseColWidth="10" defaultColWidth="10.75" defaultRowHeight="15.75" x14ac:dyDescent="0.25"/>
  <cols>
    <col min="1" max="16384" width="10.75" style="1"/>
  </cols>
  <sheetData>
    <row r="4" spans="16:16" x14ac:dyDescent="0.25">
      <c r="P4" s="6"/>
    </row>
    <row r="49" spans="2:2" x14ac:dyDescent="0.25">
      <c r="B49" s="2" t="s">
        <v>0</v>
      </c>
    </row>
    <row r="50" spans="2:2" x14ac:dyDescent="0.25">
      <c r="B50" s="3" t="s">
        <v>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AJ50"/>
  <sheetViews>
    <sheetView topLeftCell="S17" zoomScale="60" zoomScaleNormal="60" zoomScalePageLayoutView="75" workbookViewId="0">
      <selection activeCell="AM28" sqref="AM28"/>
    </sheetView>
  </sheetViews>
  <sheetFormatPr baseColWidth="10" defaultColWidth="10.75" defaultRowHeight="15.75" x14ac:dyDescent="0.25"/>
  <cols>
    <col min="1" max="16384" width="10.75" style="1"/>
  </cols>
  <sheetData>
    <row r="28" spans="36:36" x14ac:dyDescent="0.25">
      <c r="AJ28" s="7"/>
    </row>
    <row r="50" spans="1:2" x14ac:dyDescent="0.25">
      <c r="A50" s="5" t="s">
        <v>4</v>
      </c>
      <c r="B50" s="1" t="s">
        <v>11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3:E60"/>
  <sheetViews>
    <sheetView topLeftCell="A22" zoomScale="50" zoomScaleNormal="50" zoomScalePageLayoutView="75" workbookViewId="0">
      <selection activeCell="B28" sqref="B28"/>
    </sheetView>
  </sheetViews>
  <sheetFormatPr baseColWidth="10" defaultColWidth="10.75" defaultRowHeight="15.75" x14ac:dyDescent="0.25"/>
  <cols>
    <col min="1" max="16384" width="10.75" style="1"/>
  </cols>
  <sheetData>
    <row r="53" spans="1:5" x14ac:dyDescent="0.25">
      <c r="A53" s="7"/>
    </row>
    <row r="55" spans="1:5" x14ac:dyDescent="0.25">
      <c r="A55" s="1" t="s">
        <v>6</v>
      </c>
      <c r="B55" s="8" t="s">
        <v>12</v>
      </c>
    </row>
    <row r="56" spans="1:5" x14ac:dyDescent="0.25">
      <c r="A56" s="7"/>
      <c r="B56" s="7"/>
    </row>
    <row r="58" spans="1:5" x14ac:dyDescent="0.25">
      <c r="A58" s="5"/>
    </row>
    <row r="60" spans="1:5" x14ac:dyDescent="0.25">
      <c r="E60" s="9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7"/>
  <sheetViews>
    <sheetView topLeftCell="A25" zoomScale="75" zoomScaleNormal="75" zoomScalePageLayoutView="75" workbookViewId="0">
      <selection activeCell="B28" sqref="B28"/>
    </sheetView>
  </sheetViews>
  <sheetFormatPr baseColWidth="10" defaultColWidth="10.75" defaultRowHeight="15.75" x14ac:dyDescent="0.25"/>
  <cols>
    <col min="1" max="16384" width="10.75" style="1"/>
  </cols>
  <sheetData>
    <row r="7" spans="22:22" x14ac:dyDescent="0.25">
      <c r="V7" s="7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I150"/>
  <sheetViews>
    <sheetView tabSelected="1" zoomScale="75" zoomScaleNormal="75" workbookViewId="0">
      <selection activeCell="A95" sqref="A95:B95"/>
    </sheetView>
  </sheetViews>
  <sheetFormatPr baseColWidth="10" defaultRowHeight="15.75" x14ac:dyDescent="0.25"/>
  <cols>
    <col min="1" max="1" width="7.75" customWidth="1"/>
    <col min="2" max="2" width="12.75" customWidth="1"/>
    <col min="3" max="3" width="16" style="74" bestFit="1" customWidth="1"/>
    <col min="4" max="4" width="34.5" bestFit="1" customWidth="1"/>
    <col min="5" max="5" width="22.5" bestFit="1" customWidth="1"/>
    <col min="7" max="7" width="12.25" bestFit="1" customWidth="1"/>
    <col min="8" max="8" width="21.75" bestFit="1" customWidth="1"/>
    <col min="9" max="9" width="25.25" bestFit="1" customWidth="1"/>
  </cols>
  <sheetData>
    <row r="3" spans="1:9" x14ac:dyDescent="0.25">
      <c r="E3">
        <f>SUM(E6:E150)</f>
        <v>17</v>
      </c>
      <c r="F3">
        <f>SUM(F6:F150)</f>
        <v>18</v>
      </c>
      <c r="G3">
        <f>SUM(G6:G150)</f>
        <v>6</v>
      </c>
      <c r="H3">
        <f>SUM(H6:H150)</f>
        <v>40</v>
      </c>
    </row>
    <row r="5" spans="1:9" s="10" customFormat="1" ht="25.5" x14ac:dyDescent="0.25">
      <c r="A5" s="11" t="s">
        <v>26</v>
      </c>
      <c r="B5" s="12" t="s">
        <v>27</v>
      </c>
      <c r="C5" s="72" t="s">
        <v>381</v>
      </c>
      <c r="D5" s="12" t="s">
        <v>28</v>
      </c>
      <c r="E5" s="10" t="s">
        <v>382</v>
      </c>
      <c r="F5" s="10" t="s">
        <v>383</v>
      </c>
      <c r="G5" s="10" t="s">
        <v>384</v>
      </c>
      <c r="H5" s="10" t="s">
        <v>385</v>
      </c>
      <c r="I5" s="10" t="s">
        <v>386</v>
      </c>
    </row>
    <row r="6" spans="1:9" x14ac:dyDescent="0.25">
      <c r="A6" s="13">
        <v>0</v>
      </c>
      <c r="B6" s="14" t="s">
        <v>29</v>
      </c>
      <c r="C6" s="73">
        <v>1</v>
      </c>
      <c r="D6" s="13" t="s">
        <v>30</v>
      </c>
      <c r="E6">
        <v>1</v>
      </c>
      <c r="F6" t="str">
        <f>IF(ISNA(VLOOKUP(B6,Echecs_LIV!$E$2:$E$19,1,FALSE))=TRUE,"",1)</f>
        <v/>
      </c>
      <c r="G6" t="str">
        <f>IF(ISNA(VLOOKUP(B6,Echecs_PU!$E$2:$E$15,1,FALSE))=TRUE,"",1)</f>
        <v/>
      </c>
      <c r="H6">
        <f>IF(SUM(E6:G6)&gt;=1,1,0)</f>
        <v>1</v>
      </c>
    </row>
    <row r="7" spans="1:9" x14ac:dyDescent="0.25">
      <c r="A7" s="13">
        <v>8</v>
      </c>
      <c r="B7" s="14" t="s">
        <v>31</v>
      </c>
      <c r="C7" s="73">
        <v>1</v>
      </c>
      <c r="D7" s="13" t="s">
        <v>32</v>
      </c>
      <c r="E7">
        <v>1</v>
      </c>
      <c r="F7" t="str">
        <f>IF(ISNA(VLOOKUP(B7,Echecs_LIV!$E$2:$E$19,1,FALSE))=TRUE,"",1)</f>
        <v/>
      </c>
      <c r="G7" t="str">
        <f>IF(ISNA(VLOOKUP(B7,Echecs_PU!$E$2:$E$15,1,FALSE))=TRUE,"",1)</f>
        <v/>
      </c>
      <c r="H7">
        <f t="shared" ref="H7:H70" si="0">IF(SUM(E7:G7)&gt;=1,1,0)</f>
        <v>1</v>
      </c>
    </row>
    <row r="8" spans="1:9" hidden="1" x14ac:dyDescent="0.25">
      <c r="A8" s="13">
        <v>9</v>
      </c>
      <c r="B8" s="13" t="s">
        <v>33</v>
      </c>
      <c r="C8" s="73">
        <v>0</v>
      </c>
      <c r="D8" s="13" t="s">
        <v>34</v>
      </c>
      <c r="F8" t="str">
        <f>IF(ISNA(VLOOKUP(B8,Echecs_LIV!$E$2:$E$19,1,FALSE))=TRUE,"",1)</f>
        <v/>
      </c>
      <c r="G8" t="str">
        <f>IF(ISNA(VLOOKUP(B8,Echecs_PU!$E$2:$E$15,1,FALSE))=TRUE,"",1)</f>
        <v/>
      </c>
      <c r="H8">
        <f t="shared" si="0"/>
        <v>0</v>
      </c>
    </row>
    <row r="9" spans="1:9" x14ac:dyDescent="0.25">
      <c r="A9" s="13">
        <v>10</v>
      </c>
      <c r="B9" s="14" t="s">
        <v>35</v>
      </c>
      <c r="C9" s="73">
        <v>1</v>
      </c>
      <c r="D9" s="13" t="s">
        <v>36</v>
      </c>
      <c r="E9">
        <v>1</v>
      </c>
      <c r="F9" t="str">
        <f>IF(ISNA(VLOOKUP(B9,Echecs_LIV!$E$2:$E$19,1,FALSE))=TRUE,"",1)</f>
        <v/>
      </c>
      <c r="G9" t="str">
        <f>IF(ISNA(VLOOKUP(B9,Echecs_PU!$E$2:$E$15,1,FALSE))=TRUE,"",1)</f>
        <v/>
      </c>
      <c r="H9">
        <f t="shared" si="0"/>
        <v>1</v>
      </c>
    </row>
    <row r="10" spans="1:9" hidden="1" x14ac:dyDescent="0.25">
      <c r="A10" s="13">
        <v>15</v>
      </c>
      <c r="B10" s="13" t="s">
        <v>37</v>
      </c>
      <c r="C10" s="73">
        <v>0</v>
      </c>
      <c r="D10" s="13" t="s">
        <v>38</v>
      </c>
      <c r="F10" t="str">
        <f>IF(ISNA(VLOOKUP(B10,Echecs_LIV!$E$2:$E$19,1,FALSE))=TRUE,"",1)</f>
        <v/>
      </c>
      <c r="G10" t="str">
        <f>IF(ISNA(VLOOKUP(B10,Echecs_PU!$E$2:$E$15,1,FALSE))=TRUE,"",1)</f>
        <v/>
      </c>
      <c r="H10">
        <f t="shared" si="0"/>
        <v>0</v>
      </c>
    </row>
    <row r="11" spans="1:9" hidden="1" x14ac:dyDescent="0.25">
      <c r="A11" s="13">
        <v>17</v>
      </c>
      <c r="B11" s="13" t="s">
        <v>39</v>
      </c>
      <c r="C11" s="73">
        <v>0</v>
      </c>
      <c r="D11" s="13" t="s">
        <v>40</v>
      </c>
      <c r="F11" t="str">
        <f>IF(ISNA(VLOOKUP(B11,Echecs_LIV!$E$2:$E$19,1,FALSE))=TRUE,"",1)</f>
        <v/>
      </c>
      <c r="G11" t="str">
        <f>IF(ISNA(VLOOKUP(B11,Echecs_PU!$E$2:$E$15,1,FALSE))=TRUE,"",1)</f>
        <v/>
      </c>
      <c r="H11">
        <f t="shared" si="0"/>
        <v>0</v>
      </c>
    </row>
    <row r="12" spans="1:9" hidden="1" x14ac:dyDescent="0.25">
      <c r="A12" s="13">
        <v>18</v>
      </c>
      <c r="B12" s="14" t="s">
        <v>41</v>
      </c>
      <c r="C12" s="73">
        <v>1</v>
      </c>
      <c r="D12" s="13" t="s">
        <v>42</v>
      </c>
      <c r="F12" t="str">
        <f>IF(ISNA(VLOOKUP(B12,Echecs_LIV!$E$2:$E$19,1,FALSE))=TRUE,"",1)</f>
        <v/>
      </c>
      <c r="G12" t="str">
        <f>IF(ISNA(VLOOKUP(B12,Echecs_PU!$E$2:$E$15,1,FALSE))=TRUE,"",1)</f>
        <v/>
      </c>
      <c r="H12">
        <f t="shared" si="0"/>
        <v>0</v>
      </c>
    </row>
    <row r="13" spans="1:9" hidden="1" x14ac:dyDescent="0.25">
      <c r="A13" s="13">
        <v>19</v>
      </c>
      <c r="B13" s="13" t="s">
        <v>43</v>
      </c>
      <c r="C13" s="73">
        <v>0</v>
      </c>
      <c r="D13" s="13" t="s">
        <v>44</v>
      </c>
      <c r="F13" t="str">
        <f>IF(ISNA(VLOOKUP(B13,Echecs_LIV!$E$2:$E$19,1,FALSE))=TRUE,"",1)</f>
        <v/>
      </c>
      <c r="G13" t="str">
        <f>IF(ISNA(VLOOKUP(B13,Echecs_PU!$E$2:$E$15,1,FALSE))=TRUE,"",1)</f>
        <v/>
      </c>
      <c r="H13">
        <f t="shared" si="0"/>
        <v>0</v>
      </c>
    </row>
    <row r="14" spans="1:9" hidden="1" x14ac:dyDescent="0.25">
      <c r="A14" s="13">
        <v>20</v>
      </c>
      <c r="B14" s="15" t="s">
        <v>45</v>
      </c>
      <c r="C14" s="73">
        <v>0</v>
      </c>
      <c r="D14" s="13" t="s">
        <v>46</v>
      </c>
      <c r="F14" t="str">
        <f>IF(ISNA(VLOOKUP(B14,Echecs_LIV!$E$2:$E$19,1,FALSE))=TRUE,"",1)</f>
        <v/>
      </c>
      <c r="G14" t="str">
        <f>IF(ISNA(VLOOKUP(B14,Echecs_PU!$E$2:$E$15,1,FALSE))=TRUE,"",1)</f>
        <v/>
      </c>
      <c r="H14">
        <f t="shared" si="0"/>
        <v>0</v>
      </c>
    </row>
    <row r="15" spans="1:9" hidden="1" x14ac:dyDescent="0.25">
      <c r="A15" s="13">
        <v>28</v>
      </c>
      <c r="B15" s="13" t="s">
        <v>47</v>
      </c>
      <c r="C15" s="73">
        <v>0</v>
      </c>
      <c r="D15" s="13" t="s">
        <v>48</v>
      </c>
      <c r="F15" t="str">
        <f>IF(ISNA(VLOOKUP(B15,Echecs_LIV!$E$2:$E$19,1,FALSE))=TRUE,"",1)</f>
        <v/>
      </c>
      <c r="G15" t="str">
        <f>IF(ISNA(VLOOKUP(B15,Echecs_PU!$E$2:$E$15,1,FALSE))=TRUE,"",1)</f>
        <v/>
      </c>
      <c r="H15">
        <f t="shared" si="0"/>
        <v>0</v>
      </c>
    </row>
    <row r="16" spans="1:9" x14ac:dyDescent="0.25">
      <c r="A16" s="13">
        <v>30</v>
      </c>
      <c r="B16" s="14" t="s">
        <v>49</v>
      </c>
      <c r="C16" s="73">
        <v>1</v>
      </c>
      <c r="D16" s="13" t="s">
        <v>50</v>
      </c>
      <c r="E16">
        <v>1</v>
      </c>
      <c r="F16" t="str">
        <f>IF(ISNA(VLOOKUP(B16,Echecs_LIV!$E$2:$E$19,1,FALSE))=TRUE,"",1)</f>
        <v/>
      </c>
      <c r="G16" t="str">
        <f>IF(ISNA(VLOOKUP(B16,Echecs_PU!$E$2:$E$15,1,FALSE))=TRUE,"",1)</f>
        <v/>
      </c>
      <c r="H16">
        <f t="shared" si="0"/>
        <v>1</v>
      </c>
    </row>
    <row r="17" spans="1:8" hidden="1" x14ac:dyDescent="0.25">
      <c r="A17" s="13">
        <v>31</v>
      </c>
      <c r="B17" s="13" t="s">
        <v>51</v>
      </c>
      <c r="C17" s="73">
        <v>0</v>
      </c>
      <c r="D17" s="13" t="s">
        <v>52</v>
      </c>
      <c r="F17" t="str">
        <f>IF(ISNA(VLOOKUP(B17,Echecs_LIV!$E$2:$E$19,1,FALSE))=TRUE,"",1)</f>
        <v/>
      </c>
      <c r="G17" t="str">
        <f>IF(ISNA(VLOOKUP(B17,Echecs_PU!$E$2:$E$15,1,FALSE))=TRUE,"",1)</f>
        <v/>
      </c>
      <c r="H17">
        <f t="shared" si="0"/>
        <v>0</v>
      </c>
    </row>
    <row r="18" spans="1:8" hidden="1" x14ac:dyDescent="0.25">
      <c r="A18" s="13">
        <v>32</v>
      </c>
      <c r="B18" s="13" t="s">
        <v>53</v>
      </c>
      <c r="C18" s="73">
        <v>0</v>
      </c>
      <c r="D18" s="13" t="s">
        <v>54</v>
      </c>
      <c r="F18" t="str">
        <f>IF(ISNA(VLOOKUP(B18,Echecs_LIV!$E$2:$E$19,1,FALSE))=TRUE,"",1)</f>
        <v/>
      </c>
      <c r="G18" t="str">
        <f>IF(ISNA(VLOOKUP(B18,Echecs_PU!$E$2:$E$15,1,FALSE))=TRUE,"",1)</f>
        <v/>
      </c>
      <c r="H18">
        <f t="shared" si="0"/>
        <v>0</v>
      </c>
    </row>
    <row r="19" spans="1:8" hidden="1" x14ac:dyDescent="0.25">
      <c r="A19" s="13">
        <v>33</v>
      </c>
      <c r="B19" s="13" t="s">
        <v>41</v>
      </c>
      <c r="C19" s="73">
        <v>0</v>
      </c>
      <c r="D19" s="13" t="s">
        <v>42</v>
      </c>
      <c r="F19" t="str">
        <f>IF(ISNA(VLOOKUP(B19,Echecs_LIV!$E$2:$E$19,1,FALSE))=TRUE,"",1)</f>
        <v/>
      </c>
      <c r="G19" t="str">
        <f>IF(ISNA(VLOOKUP(B19,Echecs_PU!$E$2:$E$15,1,FALSE))=TRUE,"",1)</f>
        <v/>
      </c>
      <c r="H19">
        <f t="shared" si="0"/>
        <v>0</v>
      </c>
    </row>
    <row r="20" spans="1:8" x14ac:dyDescent="0.25">
      <c r="A20" s="13">
        <v>34</v>
      </c>
      <c r="B20" s="14" t="s">
        <v>55</v>
      </c>
      <c r="C20" s="73">
        <v>1</v>
      </c>
      <c r="D20" s="13" t="s">
        <v>56</v>
      </c>
      <c r="E20">
        <v>1</v>
      </c>
      <c r="F20" t="str">
        <f>IF(ISNA(VLOOKUP(B20,Echecs_LIV!$E$2:$E$19,1,FALSE))=TRUE,"",1)</f>
        <v/>
      </c>
      <c r="G20" t="str">
        <f>IF(ISNA(VLOOKUP(B20,Echecs_PU!$E$2:$E$15,1,FALSE))=TRUE,"",1)</f>
        <v/>
      </c>
      <c r="H20">
        <f t="shared" si="0"/>
        <v>1</v>
      </c>
    </row>
    <row r="21" spans="1:8" hidden="1" x14ac:dyDescent="0.25">
      <c r="A21" s="13">
        <v>35</v>
      </c>
      <c r="B21" s="13" t="s">
        <v>57</v>
      </c>
      <c r="C21" s="73">
        <v>0</v>
      </c>
      <c r="D21" s="13" t="s">
        <v>58</v>
      </c>
      <c r="F21" t="str">
        <f>IF(ISNA(VLOOKUP(B21,Echecs_LIV!$E$2:$E$19,1,FALSE))=TRUE,"",1)</f>
        <v/>
      </c>
      <c r="G21" t="str">
        <f>IF(ISNA(VLOOKUP(B21,Echecs_PU!$E$2:$E$15,1,FALSE))=TRUE,"",1)</f>
        <v/>
      </c>
      <c r="H21">
        <f t="shared" si="0"/>
        <v>0</v>
      </c>
    </row>
    <row r="22" spans="1:8" hidden="1" x14ac:dyDescent="0.25">
      <c r="A22" s="13">
        <v>36</v>
      </c>
      <c r="B22" s="13" t="s">
        <v>59</v>
      </c>
      <c r="C22" s="73">
        <v>0</v>
      </c>
      <c r="D22" s="13" t="s">
        <v>60</v>
      </c>
      <c r="F22" t="str">
        <f>IF(ISNA(VLOOKUP(B22,Echecs_LIV!$E$2:$E$19,1,FALSE))=TRUE,"",1)</f>
        <v/>
      </c>
      <c r="G22" t="str">
        <f>IF(ISNA(VLOOKUP(B22,Echecs_PU!$E$2:$E$15,1,FALSE))=TRUE,"",1)</f>
        <v/>
      </c>
      <c r="H22">
        <f t="shared" si="0"/>
        <v>0</v>
      </c>
    </row>
    <row r="23" spans="1:8" x14ac:dyDescent="0.25">
      <c r="A23" s="13">
        <v>37</v>
      </c>
      <c r="B23" s="14" t="s">
        <v>61</v>
      </c>
      <c r="C23" s="73">
        <v>1</v>
      </c>
      <c r="D23" s="13" t="s">
        <v>62</v>
      </c>
      <c r="E23">
        <v>1</v>
      </c>
      <c r="F23" t="str">
        <f>IF(ISNA(VLOOKUP(B23,Echecs_LIV!$E$2:$E$19,1,FALSE))=TRUE,"",1)</f>
        <v/>
      </c>
      <c r="G23" t="str">
        <f>IF(ISNA(VLOOKUP(B23,Echecs_PU!$E$2:$E$15,1,FALSE))=TRUE,"",1)</f>
        <v/>
      </c>
      <c r="H23">
        <f t="shared" si="0"/>
        <v>1</v>
      </c>
    </row>
    <row r="24" spans="1:8" x14ac:dyDescent="0.25">
      <c r="A24" s="13">
        <v>40</v>
      </c>
      <c r="B24" s="14" t="s">
        <v>63</v>
      </c>
      <c r="C24" s="73">
        <v>1</v>
      </c>
      <c r="D24" s="13" t="s">
        <v>64</v>
      </c>
      <c r="E24">
        <v>1</v>
      </c>
      <c r="F24" t="str">
        <f>IF(ISNA(VLOOKUP(B24,Echecs_LIV!$E$2:$E$19,1,FALSE))=TRUE,"",1)</f>
        <v/>
      </c>
      <c r="G24" t="str">
        <f>IF(ISNA(VLOOKUP(B24,Echecs_PU!$E$2:$E$15,1,FALSE))=TRUE,"",1)</f>
        <v/>
      </c>
      <c r="H24">
        <f t="shared" si="0"/>
        <v>1</v>
      </c>
    </row>
    <row r="25" spans="1:8" x14ac:dyDescent="0.25">
      <c r="A25" s="13">
        <v>44</v>
      </c>
      <c r="B25" s="14" t="s">
        <v>65</v>
      </c>
      <c r="C25" s="73">
        <v>1</v>
      </c>
      <c r="D25" s="13" t="s">
        <v>66</v>
      </c>
      <c r="E25">
        <v>1</v>
      </c>
      <c r="F25" t="str">
        <f>IF(ISNA(VLOOKUP(B25,Echecs_LIV!$E$2:$E$19,1,FALSE))=TRUE,"",1)</f>
        <v/>
      </c>
      <c r="G25" t="str">
        <f>IF(ISNA(VLOOKUP(B25,Echecs_PU!$E$2:$E$15,1,FALSE))=TRUE,"",1)</f>
        <v/>
      </c>
      <c r="H25">
        <f t="shared" si="0"/>
        <v>1</v>
      </c>
    </row>
    <row r="26" spans="1:8" hidden="1" x14ac:dyDescent="0.25">
      <c r="A26" s="13">
        <v>45</v>
      </c>
      <c r="B26" s="13" t="s">
        <v>67</v>
      </c>
      <c r="C26" s="73">
        <v>0</v>
      </c>
      <c r="D26" s="13" t="s">
        <v>68</v>
      </c>
      <c r="F26" t="str">
        <f>IF(ISNA(VLOOKUP(B26,Echecs_LIV!$E$2:$E$19,1,FALSE))=TRUE,"",1)</f>
        <v/>
      </c>
      <c r="G26" t="str">
        <f>IF(ISNA(VLOOKUP(B26,Echecs_PU!$E$2:$E$15,1,FALSE))=TRUE,"",1)</f>
        <v/>
      </c>
      <c r="H26">
        <f t="shared" si="0"/>
        <v>0</v>
      </c>
    </row>
    <row r="27" spans="1:8" hidden="1" x14ac:dyDescent="0.25">
      <c r="A27" s="13">
        <v>46</v>
      </c>
      <c r="B27" s="13" t="s">
        <v>69</v>
      </c>
      <c r="C27" s="73">
        <v>0</v>
      </c>
      <c r="D27" s="13" t="s">
        <v>70</v>
      </c>
      <c r="F27" t="str">
        <f>IF(ISNA(VLOOKUP(B27,Echecs_LIV!$E$2:$E$19,1,FALSE))=TRUE,"",1)</f>
        <v/>
      </c>
      <c r="G27" t="str">
        <f>IF(ISNA(VLOOKUP(B27,Echecs_PU!$E$2:$E$15,1,FALSE))=TRUE,"",1)</f>
        <v/>
      </c>
      <c r="H27">
        <f t="shared" si="0"/>
        <v>0</v>
      </c>
    </row>
    <row r="28" spans="1:8" hidden="1" x14ac:dyDescent="0.25">
      <c r="A28" s="13">
        <v>47</v>
      </c>
      <c r="B28" s="13" t="s">
        <v>71</v>
      </c>
      <c r="C28" s="73">
        <v>0</v>
      </c>
      <c r="D28" s="13" t="s">
        <v>72</v>
      </c>
      <c r="F28" t="str">
        <f>IF(ISNA(VLOOKUP(B28,Echecs_LIV!$E$2:$E$19,1,FALSE))=TRUE,"",1)</f>
        <v/>
      </c>
      <c r="G28" t="str">
        <f>IF(ISNA(VLOOKUP(B28,Echecs_PU!$E$2:$E$15,1,FALSE))=TRUE,"",1)</f>
        <v/>
      </c>
      <c r="H28">
        <f t="shared" si="0"/>
        <v>0</v>
      </c>
    </row>
    <row r="29" spans="1:8" hidden="1" x14ac:dyDescent="0.25">
      <c r="A29" s="13">
        <v>48</v>
      </c>
      <c r="B29" s="13" t="s">
        <v>73</v>
      </c>
      <c r="C29" s="73">
        <v>0</v>
      </c>
      <c r="D29" s="13" t="s">
        <v>74</v>
      </c>
      <c r="F29" t="str">
        <f>IF(ISNA(VLOOKUP(B29,Echecs_LIV!$E$2:$E$19,1,FALSE))=TRUE,"",1)</f>
        <v/>
      </c>
      <c r="G29" t="str">
        <f>IF(ISNA(VLOOKUP(B29,Echecs_PU!$E$2:$E$15,1,FALSE))=TRUE,"",1)</f>
        <v/>
      </c>
      <c r="H29">
        <f t="shared" si="0"/>
        <v>0</v>
      </c>
    </row>
    <row r="30" spans="1:8" hidden="1" x14ac:dyDescent="0.25">
      <c r="A30" s="13">
        <v>49</v>
      </c>
      <c r="B30" s="13" t="s">
        <v>75</v>
      </c>
      <c r="C30" s="73">
        <v>0</v>
      </c>
      <c r="D30" s="13" t="s">
        <v>76</v>
      </c>
      <c r="F30" t="str">
        <f>IF(ISNA(VLOOKUP(B30,Echecs_LIV!$E$2:$E$19,1,FALSE))=TRUE,"",1)</f>
        <v/>
      </c>
      <c r="G30" t="str">
        <f>IF(ISNA(VLOOKUP(B30,Echecs_PU!$E$2:$E$15,1,FALSE))=TRUE,"",1)</f>
        <v/>
      </c>
      <c r="H30">
        <f t="shared" si="0"/>
        <v>0</v>
      </c>
    </row>
    <row r="31" spans="1:8" hidden="1" x14ac:dyDescent="0.25">
      <c r="A31" s="13">
        <v>50</v>
      </c>
      <c r="B31" s="13" t="s">
        <v>77</v>
      </c>
      <c r="C31" s="73">
        <v>0</v>
      </c>
      <c r="D31" s="13" t="s">
        <v>78</v>
      </c>
      <c r="F31" t="str">
        <f>IF(ISNA(VLOOKUP(B31,Echecs_LIV!$E$2:$E$19,1,FALSE))=TRUE,"",1)</f>
        <v/>
      </c>
      <c r="G31" t="str">
        <f>IF(ISNA(VLOOKUP(B31,Echecs_PU!$E$2:$E$15,1,FALSE))=TRUE,"",1)</f>
        <v/>
      </c>
      <c r="H31">
        <f t="shared" si="0"/>
        <v>0</v>
      </c>
    </row>
    <row r="32" spans="1:8" hidden="1" x14ac:dyDescent="0.25">
      <c r="A32" s="13">
        <v>57</v>
      </c>
      <c r="B32" s="13" t="s">
        <v>79</v>
      </c>
      <c r="C32" s="73">
        <v>0</v>
      </c>
      <c r="D32" s="13" t="s">
        <v>80</v>
      </c>
      <c r="F32" t="str">
        <f>IF(ISNA(VLOOKUP(B32,Echecs_LIV!$E$2:$E$19,1,FALSE))=TRUE,"",1)</f>
        <v/>
      </c>
      <c r="G32" t="str">
        <f>IF(ISNA(VLOOKUP(B32,Echecs_PU!$E$2:$E$15,1,FALSE))=TRUE,"",1)</f>
        <v/>
      </c>
      <c r="H32">
        <f t="shared" si="0"/>
        <v>0</v>
      </c>
    </row>
    <row r="33" spans="1:9" x14ac:dyDescent="0.25">
      <c r="A33" s="13">
        <v>60</v>
      </c>
      <c r="B33" s="14" t="s">
        <v>81</v>
      </c>
      <c r="C33" s="73">
        <v>1</v>
      </c>
      <c r="D33" s="13" t="s">
        <v>82</v>
      </c>
      <c r="E33">
        <v>1</v>
      </c>
      <c r="F33" t="str">
        <f>IF(ISNA(VLOOKUP(B33,Echecs_LIV!$E$2:$E$19,1,FALSE))=TRUE,"",1)</f>
        <v/>
      </c>
      <c r="G33" t="str">
        <f>IF(ISNA(VLOOKUP(B33,Echecs_PU!$E$2:$E$15,1,FALSE))=TRUE,"",1)</f>
        <v/>
      </c>
      <c r="H33">
        <f t="shared" si="0"/>
        <v>1</v>
      </c>
      <c r="I33">
        <v>3</v>
      </c>
    </row>
    <row r="34" spans="1:9" hidden="1" x14ac:dyDescent="0.25">
      <c r="A34" s="13">
        <v>61</v>
      </c>
      <c r="B34" s="13" t="s">
        <v>83</v>
      </c>
      <c r="C34" s="73">
        <v>0</v>
      </c>
      <c r="D34" s="13" t="s">
        <v>84</v>
      </c>
      <c r="F34" t="str">
        <f>IF(ISNA(VLOOKUP(B34,Echecs_LIV!$E$2:$E$19,1,FALSE))=TRUE,"",1)</f>
        <v/>
      </c>
      <c r="G34" t="str">
        <f>IF(ISNA(VLOOKUP(B34,Echecs_PU!$E$2:$E$15,1,FALSE))=TRUE,"",1)</f>
        <v/>
      </c>
      <c r="H34">
        <f t="shared" si="0"/>
        <v>0</v>
      </c>
    </row>
    <row r="35" spans="1:9" hidden="1" x14ac:dyDescent="0.25">
      <c r="A35" s="13">
        <v>62</v>
      </c>
      <c r="B35" s="13" t="s">
        <v>85</v>
      </c>
      <c r="C35" s="73">
        <v>0</v>
      </c>
      <c r="D35" s="13" t="s">
        <v>86</v>
      </c>
      <c r="F35" t="str">
        <f>IF(ISNA(VLOOKUP(B35,Echecs_LIV!$E$2:$E$19,1,FALSE))=TRUE,"",1)</f>
        <v/>
      </c>
      <c r="G35" t="str">
        <f>IF(ISNA(VLOOKUP(B35,Echecs_PU!$E$2:$E$15,1,FALSE))=TRUE,"",1)</f>
        <v/>
      </c>
      <c r="H35">
        <f t="shared" si="0"/>
        <v>0</v>
      </c>
    </row>
    <row r="36" spans="1:9" hidden="1" x14ac:dyDescent="0.25">
      <c r="A36" s="13">
        <v>63</v>
      </c>
      <c r="B36" s="13" t="s">
        <v>87</v>
      </c>
      <c r="C36" s="73">
        <v>0</v>
      </c>
      <c r="D36" s="13" t="s">
        <v>88</v>
      </c>
      <c r="F36" t="str">
        <f>IF(ISNA(VLOOKUP(B36,Echecs_LIV!$E$2:$E$19,1,FALSE))=TRUE,"",1)</f>
        <v/>
      </c>
      <c r="G36" t="str">
        <f>IF(ISNA(VLOOKUP(B36,Echecs_PU!$E$2:$E$15,1,FALSE))=TRUE,"",1)</f>
        <v/>
      </c>
      <c r="H36">
        <f t="shared" si="0"/>
        <v>0</v>
      </c>
    </row>
    <row r="37" spans="1:9" x14ac:dyDescent="0.25">
      <c r="A37" s="13">
        <v>65</v>
      </c>
      <c r="B37" s="14" t="s">
        <v>89</v>
      </c>
      <c r="C37" s="73">
        <v>1</v>
      </c>
      <c r="D37" s="13" t="s">
        <v>90</v>
      </c>
      <c r="E37">
        <v>1</v>
      </c>
      <c r="F37" t="str">
        <f>IF(ISNA(VLOOKUP(B37,Echecs_LIV!$E$2:$E$19,1,FALSE))=TRUE,"",1)</f>
        <v/>
      </c>
      <c r="G37" t="str">
        <f>IF(ISNA(VLOOKUP(B37,Echecs_PU!$E$2:$E$15,1,FALSE))=TRUE,"",1)</f>
        <v/>
      </c>
      <c r="H37">
        <f t="shared" si="0"/>
        <v>1</v>
      </c>
    </row>
    <row r="38" spans="1:9" hidden="1" x14ac:dyDescent="0.25">
      <c r="A38" s="13">
        <v>69</v>
      </c>
      <c r="B38" s="13" t="s">
        <v>91</v>
      </c>
      <c r="C38" s="73">
        <v>0</v>
      </c>
      <c r="D38" s="13" t="s">
        <v>92</v>
      </c>
      <c r="F38" t="str">
        <f>IF(ISNA(VLOOKUP(B38,Echecs_LIV!$E$2:$E$19,1,FALSE))=TRUE,"",1)</f>
        <v/>
      </c>
      <c r="G38" t="str">
        <f>IF(ISNA(VLOOKUP(B38,Echecs_PU!$E$2:$E$15,1,FALSE))=TRUE,"",1)</f>
        <v/>
      </c>
      <c r="H38">
        <f t="shared" si="0"/>
        <v>0</v>
      </c>
    </row>
    <row r="39" spans="1:9" hidden="1" x14ac:dyDescent="0.25">
      <c r="A39" s="13">
        <v>70</v>
      </c>
      <c r="B39" s="13" t="s">
        <v>93</v>
      </c>
      <c r="C39" s="73">
        <v>0</v>
      </c>
      <c r="D39" s="13" t="s">
        <v>94</v>
      </c>
      <c r="F39" t="str">
        <f>IF(ISNA(VLOOKUP(B39,Echecs_LIV!$E$2:$E$19,1,FALSE))=TRUE,"",1)</f>
        <v/>
      </c>
      <c r="G39" t="str">
        <f>IF(ISNA(VLOOKUP(B39,Echecs_PU!$E$2:$E$15,1,FALSE))=TRUE,"",1)</f>
        <v/>
      </c>
      <c r="H39">
        <f t="shared" si="0"/>
        <v>0</v>
      </c>
    </row>
    <row r="40" spans="1:9" hidden="1" x14ac:dyDescent="0.25">
      <c r="A40" s="13">
        <v>71</v>
      </c>
      <c r="B40" s="13" t="s">
        <v>95</v>
      </c>
      <c r="C40" s="73">
        <v>0</v>
      </c>
      <c r="D40" s="13" t="s">
        <v>96</v>
      </c>
      <c r="F40" t="str">
        <f>IF(ISNA(VLOOKUP(B40,Echecs_LIV!$E$2:$E$19,1,FALSE))=TRUE,"",1)</f>
        <v/>
      </c>
      <c r="G40" t="str">
        <f>IF(ISNA(VLOOKUP(B40,Echecs_PU!$E$2:$E$15,1,FALSE))=TRUE,"",1)</f>
        <v/>
      </c>
      <c r="H40">
        <f t="shared" si="0"/>
        <v>0</v>
      </c>
    </row>
    <row r="41" spans="1:9" x14ac:dyDescent="0.25">
      <c r="A41" s="13">
        <v>74</v>
      </c>
      <c r="B41" s="14" t="s">
        <v>97</v>
      </c>
      <c r="C41" s="73">
        <v>1</v>
      </c>
      <c r="D41" s="13" t="s">
        <v>98</v>
      </c>
      <c r="F41" t="str">
        <f>IF(ISNA(VLOOKUP(B41,Echecs_LIV!$E$2:$E$19,1,FALSE))=TRUE,"",1)</f>
        <v/>
      </c>
      <c r="G41">
        <f>IF(ISNA(VLOOKUP(B41,Echecs_PU!$E$2:$E$15,1,FALSE))=TRUE,"",1)</f>
        <v>1</v>
      </c>
      <c r="H41">
        <f t="shared" si="0"/>
        <v>1</v>
      </c>
    </row>
    <row r="42" spans="1:9" x14ac:dyDescent="0.25">
      <c r="A42" s="13">
        <v>75</v>
      </c>
      <c r="B42" s="14" t="s">
        <v>99</v>
      </c>
      <c r="C42" s="73">
        <v>1</v>
      </c>
      <c r="D42" s="13" t="s">
        <v>100</v>
      </c>
      <c r="F42" t="str">
        <f>IF(ISNA(VLOOKUP(B42,Echecs_LIV!$E$2:$E$19,1,FALSE))=TRUE,"",1)</f>
        <v/>
      </c>
      <c r="G42">
        <f>IF(ISNA(VLOOKUP(B42,Echecs_PU!$E$2:$E$15,1,FALSE))=TRUE,"",1)</f>
        <v>1</v>
      </c>
      <c r="H42">
        <f t="shared" si="0"/>
        <v>1</v>
      </c>
    </row>
    <row r="43" spans="1:9" x14ac:dyDescent="0.25">
      <c r="A43" s="13">
        <v>76</v>
      </c>
      <c r="B43" s="14" t="s">
        <v>101</v>
      </c>
      <c r="C43" s="73">
        <v>1</v>
      </c>
      <c r="D43" s="13" t="s">
        <v>102</v>
      </c>
      <c r="F43" t="str">
        <f>IF(ISNA(VLOOKUP(B43,Echecs_LIV!$E$2:$E$19,1,FALSE))=TRUE,"",1)</f>
        <v/>
      </c>
      <c r="G43">
        <f>IF(ISNA(VLOOKUP(B43,Echecs_PU!$E$2:$E$15,1,FALSE))=TRUE,"",1)</f>
        <v>1</v>
      </c>
      <c r="H43">
        <f t="shared" si="0"/>
        <v>1</v>
      </c>
    </row>
    <row r="44" spans="1:9" x14ac:dyDescent="0.25">
      <c r="A44" s="13">
        <v>77</v>
      </c>
      <c r="B44" s="14" t="s">
        <v>103</v>
      </c>
      <c r="C44" s="73">
        <v>1</v>
      </c>
      <c r="D44" s="13" t="s">
        <v>104</v>
      </c>
      <c r="F44" t="str">
        <f>IF(ISNA(VLOOKUP(B44,Echecs_LIV!$E$2:$E$19,1,FALSE))=TRUE,"",1)</f>
        <v/>
      </c>
      <c r="G44">
        <f>IF(ISNA(VLOOKUP(B44,Echecs_PU!$E$2:$E$15,1,FALSE))=TRUE,"",1)</f>
        <v>1</v>
      </c>
      <c r="H44">
        <f t="shared" si="0"/>
        <v>1</v>
      </c>
    </row>
    <row r="45" spans="1:9" x14ac:dyDescent="0.25">
      <c r="A45" s="13">
        <v>78</v>
      </c>
      <c r="B45" s="14" t="s">
        <v>105</v>
      </c>
      <c r="C45" s="73">
        <v>1</v>
      </c>
      <c r="D45" s="13" t="s">
        <v>106</v>
      </c>
      <c r="F45" t="str">
        <f>IF(ISNA(VLOOKUP(B45,Echecs_LIV!$E$2:$E$19,1,FALSE))=TRUE,"",1)</f>
        <v/>
      </c>
      <c r="G45">
        <f>IF(ISNA(VLOOKUP(B45,Echecs_PU!$E$2:$E$15,1,FALSE))=TRUE,"",1)</f>
        <v>1</v>
      </c>
      <c r="H45">
        <f t="shared" si="0"/>
        <v>1</v>
      </c>
    </row>
    <row r="46" spans="1:9" x14ac:dyDescent="0.25">
      <c r="A46" s="13">
        <v>79</v>
      </c>
      <c r="B46" s="14" t="s">
        <v>107</v>
      </c>
      <c r="C46" s="73">
        <v>1</v>
      </c>
      <c r="D46" s="13" t="s">
        <v>108</v>
      </c>
      <c r="E46">
        <v>1</v>
      </c>
      <c r="F46" t="str">
        <f>IF(ISNA(VLOOKUP(B46,Echecs_LIV!$E$2:$E$19,1,FALSE))=TRUE,"",1)</f>
        <v/>
      </c>
      <c r="G46" t="str">
        <f>IF(ISNA(VLOOKUP(B46,Echecs_PU!$E$2:$E$15,1,FALSE))=TRUE,"",1)</f>
        <v/>
      </c>
      <c r="H46">
        <f t="shared" si="0"/>
        <v>1</v>
      </c>
    </row>
    <row r="47" spans="1:9" x14ac:dyDescent="0.25">
      <c r="A47" s="13">
        <v>80</v>
      </c>
      <c r="B47" s="14" t="s">
        <v>109</v>
      </c>
      <c r="C47" s="73">
        <v>1</v>
      </c>
      <c r="D47" s="13" t="s">
        <v>110</v>
      </c>
      <c r="F47">
        <f>IF(ISNA(VLOOKUP(B47,Echecs_LIV!$E$2:$E$19,1,FALSE))=TRUE,"",1)</f>
        <v>1</v>
      </c>
      <c r="G47" t="str">
        <f>IF(ISNA(VLOOKUP(B47,Echecs_PU!$E$2:$E$15,1,FALSE))=TRUE,"",1)</f>
        <v/>
      </c>
      <c r="H47">
        <f t="shared" si="0"/>
        <v>1</v>
      </c>
    </row>
    <row r="48" spans="1:9" hidden="1" x14ac:dyDescent="0.25">
      <c r="A48" s="13">
        <v>81</v>
      </c>
      <c r="B48" s="13" t="s">
        <v>111</v>
      </c>
      <c r="C48" s="73">
        <v>0</v>
      </c>
      <c r="D48" s="13" t="s">
        <v>112</v>
      </c>
      <c r="F48" t="str">
        <f>IF(ISNA(VLOOKUP(B48,Echecs_LIV!$E$2:$E$19,1,FALSE))=TRUE,"",1)</f>
        <v/>
      </c>
      <c r="G48" t="str">
        <f>IF(ISNA(VLOOKUP(B48,Echecs_PU!$E$2:$E$15,1,FALSE))=TRUE,"",1)</f>
        <v/>
      </c>
      <c r="H48">
        <f t="shared" si="0"/>
        <v>0</v>
      </c>
    </row>
    <row r="49" spans="1:9" hidden="1" x14ac:dyDescent="0.25">
      <c r="A49" s="13">
        <v>82</v>
      </c>
      <c r="B49" s="13" t="s">
        <v>113</v>
      </c>
      <c r="C49" s="73">
        <v>0</v>
      </c>
      <c r="D49" s="13" t="s">
        <v>114</v>
      </c>
      <c r="F49" t="str">
        <f>IF(ISNA(VLOOKUP(B49,Echecs_LIV!$E$2:$E$19,1,FALSE))=TRUE,"",1)</f>
        <v/>
      </c>
      <c r="G49" t="str">
        <f>IF(ISNA(VLOOKUP(B49,Echecs_PU!$E$2:$E$15,1,FALSE))=TRUE,"",1)</f>
        <v/>
      </c>
      <c r="H49">
        <f t="shared" si="0"/>
        <v>0</v>
      </c>
    </row>
    <row r="50" spans="1:9" hidden="1" x14ac:dyDescent="0.25">
      <c r="A50" s="13">
        <v>83</v>
      </c>
      <c r="B50" s="13" t="s">
        <v>115</v>
      </c>
      <c r="C50" s="73">
        <v>0</v>
      </c>
      <c r="D50" s="13" t="s">
        <v>116</v>
      </c>
      <c r="F50" t="str">
        <f>IF(ISNA(VLOOKUP(B50,Echecs_LIV!$E$2:$E$19,1,FALSE))=TRUE,"",1)</f>
        <v/>
      </c>
      <c r="G50" t="str">
        <f>IF(ISNA(VLOOKUP(B50,Echecs_PU!$E$2:$E$15,1,FALSE))=TRUE,"",1)</f>
        <v/>
      </c>
      <c r="H50">
        <f t="shared" si="0"/>
        <v>0</v>
      </c>
    </row>
    <row r="51" spans="1:9" hidden="1" x14ac:dyDescent="0.25">
      <c r="A51" s="13">
        <v>84</v>
      </c>
      <c r="B51" s="13" t="s">
        <v>117</v>
      </c>
      <c r="C51" s="73">
        <v>0</v>
      </c>
      <c r="D51" s="13" t="s">
        <v>118</v>
      </c>
      <c r="F51" t="str">
        <f>IF(ISNA(VLOOKUP(B51,Echecs_LIV!$E$2:$E$19,1,FALSE))=TRUE,"",1)</f>
        <v/>
      </c>
      <c r="G51" t="str">
        <f>IF(ISNA(VLOOKUP(B51,Echecs_PU!$E$2:$E$15,1,FALSE))=TRUE,"",1)</f>
        <v/>
      </c>
      <c r="H51">
        <f t="shared" si="0"/>
        <v>0</v>
      </c>
    </row>
    <row r="52" spans="1:9" hidden="1" x14ac:dyDescent="0.25">
      <c r="A52" s="13">
        <v>85</v>
      </c>
      <c r="B52" s="13" t="s">
        <v>119</v>
      </c>
      <c r="C52" s="73">
        <v>0</v>
      </c>
      <c r="D52" s="13" t="s">
        <v>120</v>
      </c>
      <c r="F52" t="str">
        <f>IF(ISNA(VLOOKUP(B52,Echecs_LIV!$E$2:$E$19,1,FALSE))=TRUE,"",1)</f>
        <v/>
      </c>
      <c r="G52" t="str">
        <f>IF(ISNA(VLOOKUP(B52,Echecs_PU!$E$2:$E$15,1,FALSE))=TRUE,"",1)</f>
        <v/>
      </c>
      <c r="H52">
        <f t="shared" si="0"/>
        <v>0</v>
      </c>
    </row>
    <row r="53" spans="1:9" hidden="1" x14ac:dyDescent="0.25">
      <c r="A53" s="13">
        <v>86</v>
      </c>
      <c r="B53" s="13" t="s">
        <v>121</v>
      </c>
      <c r="C53" s="73">
        <v>0</v>
      </c>
      <c r="D53" s="13" t="s">
        <v>122</v>
      </c>
      <c r="F53" t="str">
        <f>IF(ISNA(VLOOKUP(B53,Echecs_LIV!$E$2:$E$19,1,FALSE))=TRUE,"",1)</f>
        <v/>
      </c>
      <c r="G53" t="str">
        <f>IF(ISNA(VLOOKUP(B53,Echecs_PU!$E$2:$E$15,1,FALSE))=TRUE,"",1)</f>
        <v/>
      </c>
      <c r="H53">
        <f t="shared" si="0"/>
        <v>0</v>
      </c>
    </row>
    <row r="54" spans="1:9" hidden="1" x14ac:dyDescent="0.25">
      <c r="A54" s="13">
        <v>87</v>
      </c>
      <c r="B54" s="13" t="s">
        <v>123</v>
      </c>
      <c r="C54" s="73">
        <v>0</v>
      </c>
      <c r="D54" s="13" t="s">
        <v>124</v>
      </c>
      <c r="F54" t="str">
        <f>IF(ISNA(VLOOKUP(B54,Echecs_LIV!$E$2:$E$19,1,FALSE))=TRUE,"",1)</f>
        <v/>
      </c>
      <c r="G54" t="str">
        <f>IF(ISNA(VLOOKUP(B54,Echecs_PU!$E$2:$E$15,1,FALSE))=TRUE,"",1)</f>
        <v/>
      </c>
      <c r="H54">
        <f t="shared" si="0"/>
        <v>0</v>
      </c>
    </row>
    <row r="55" spans="1:9" hidden="1" x14ac:dyDescent="0.25">
      <c r="A55" s="13">
        <v>88</v>
      </c>
      <c r="B55" s="13" t="s">
        <v>125</v>
      </c>
      <c r="C55" s="73">
        <v>0</v>
      </c>
      <c r="D55" s="13" t="s">
        <v>126</v>
      </c>
      <c r="F55" t="str">
        <f>IF(ISNA(VLOOKUP(B55,Echecs_LIV!$E$2:$E$19,1,FALSE))=TRUE,"",1)</f>
        <v/>
      </c>
      <c r="G55" t="str">
        <f>IF(ISNA(VLOOKUP(B55,Echecs_PU!$E$2:$E$15,1,FALSE))=TRUE,"",1)</f>
        <v/>
      </c>
      <c r="H55">
        <f t="shared" si="0"/>
        <v>0</v>
      </c>
    </row>
    <row r="56" spans="1:9" hidden="1" x14ac:dyDescent="0.25">
      <c r="A56" s="13">
        <v>89</v>
      </c>
      <c r="B56" s="13" t="s">
        <v>47</v>
      </c>
      <c r="C56" s="73">
        <v>0</v>
      </c>
      <c r="D56" s="13" t="s">
        <v>48</v>
      </c>
      <c r="F56" t="str">
        <f>IF(ISNA(VLOOKUP(B56,Echecs_LIV!$E$2:$E$19,1,FALSE))=TRUE,"",1)</f>
        <v/>
      </c>
      <c r="G56" t="str">
        <f>IF(ISNA(VLOOKUP(B56,Echecs_PU!$E$2:$E$15,1,FALSE))=TRUE,"",1)</f>
        <v/>
      </c>
      <c r="H56">
        <f t="shared" si="0"/>
        <v>0</v>
      </c>
    </row>
    <row r="57" spans="1:9" x14ac:dyDescent="0.25">
      <c r="A57" s="13">
        <v>90</v>
      </c>
      <c r="B57" s="14" t="s">
        <v>127</v>
      </c>
      <c r="C57" s="73">
        <v>1</v>
      </c>
      <c r="D57" s="13" t="s">
        <v>128</v>
      </c>
      <c r="F57">
        <f>IF(ISNA(VLOOKUP(B57,Echecs_LIV!$E$2:$E$19,1,FALSE))=TRUE,"",1)</f>
        <v>1</v>
      </c>
      <c r="G57" t="str">
        <f>IF(ISNA(VLOOKUP(B57,Echecs_PU!$E$2:$E$15,1,FALSE))=TRUE,"",1)</f>
        <v/>
      </c>
      <c r="H57">
        <f t="shared" si="0"/>
        <v>1</v>
      </c>
      <c r="I57">
        <v>2</v>
      </c>
    </row>
    <row r="58" spans="1:9" x14ac:dyDescent="0.25">
      <c r="A58" s="13">
        <v>91</v>
      </c>
      <c r="B58" s="14" t="s">
        <v>129</v>
      </c>
      <c r="C58" s="73">
        <v>1</v>
      </c>
      <c r="D58" s="13" t="s">
        <v>130</v>
      </c>
      <c r="F58">
        <f>IF(ISNA(VLOOKUP(B58,Echecs_LIV!$E$2:$E$19,1,FALSE))=TRUE,"",1)</f>
        <v>1</v>
      </c>
      <c r="G58" t="str">
        <f>IF(ISNA(VLOOKUP(B58,Echecs_PU!$E$2:$E$15,1,FALSE))=TRUE,"",1)</f>
        <v/>
      </c>
      <c r="H58">
        <f t="shared" si="0"/>
        <v>1</v>
      </c>
      <c r="I58">
        <v>2</v>
      </c>
    </row>
    <row r="59" spans="1:9" x14ac:dyDescent="0.25">
      <c r="A59" s="13">
        <v>94</v>
      </c>
      <c r="B59" s="14" t="s">
        <v>131</v>
      </c>
      <c r="C59" s="73">
        <v>1</v>
      </c>
      <c r="D59" s="13" t="s">
        <v>132</v>
      </c>
      <c r="F59">
        <f>IF(ISNA(VLOOKUP(B59,Echecs_LIV!$E$2:$E$19,1,FALSE))=TRUE,"",1)</f>
        <v>1</v>
      </c>
      <c r="G59" t="str">
        <f>IF(ISNA(VLOOKUP(B59,Echecs_PU!$E$2:$E$15,1,FALSE))=TRUE,"",1)</f>
        <v/>
      </c>
      <c r="H59">
        <f t="shared" si="0"/>
        <v>1</v>
      </c>
      <c r="I59">
        <v>2</v>
      </c>
    </row>
    <row r="60" spans="1:9" x14ac:dyDescent="0.25">
      <c r="A60" s="13">
        <v>95</v>
      </c>
      <c r="B60" s="14" t="s">
        <v>133</v>
      </c>
      <c r="C60" s="73">
        <v>1</v>
      </c>
      <c r="D60" s="13" t="s">
        <v>134</v>
      </c>
      <c r="F60">
        <f>IF(ISNA(VLOOKUP(B60,Echecs_LIV!$E$2:$E$19,1,FALSE))=TRUE,"",1)</f>
        <v>1</v>
      </c>
      <c r="G60" t="str">
        <f>IF(ISNA(VLOOKUP(B60,Echecs_PU!$E$2:$E$15,1,FALSE))=TRUE,"",1)</f>
        <v/>
      </c>
      <c r="H60">
        <f t="shared" si="0"/>
        <v>1</v>
      </c>
      <c r="I60">
        <v>2</v>
      </c>
    </row>
    <row r="61" spans="1:9" hidden="1" x14ac:dyDescent="0.25">
      <c r="A61" s="13">
        <v>99</v>
      </c>
      <c r="B61" s="13" t="s">
        <v>135</v>
      </c>
      <c r="C61" s="73">
        <v>0</v>
      </c>
      <c r="D61" s="13" t="s">
        <v>136</v>
      </c>
      <c r="F61" t="str">
        <f>IF(ISNA(VLOOKUP(B61,Echecs_LIV!$E$2:$E$19,1,FALSE))=TRUE,"",1)</f>
        <v/>
      </c>
      <c r="G61" t="str">
        <f>IF(ISNA(VLOOKUP(B61,Echecs_PU!$E$2:$E$15,1,FALSE))=TRUE,"",1)</f>
        <v/>
      </c>
      <c r="H61">
        <f t="shared" si="0"/>
        <v>0</v>
      </c>
    </row>
    <row r="62" spans="1:9" x14ac:dyDescent="0.25">
      <c r="A62" s="13">
        <v>100</v>
      </c>
      <c r="B62" s="14" t="s">
        <v>137</v>
      </c>
      <c r="C62" s="73">
        <v>1</v>
      </c>
      <c r="D62" s="13" t="s">
        <v>138</v>
      </c>
      <c r="F62">
        <f>IF(ISNA(VLOOKUP(B62,Echecs_LIV!$E$2:$E$19,1,FALSE))=TRUE,"",1)</f>
        <v>1</v>
      </c>
      <c r="G62" t="str">
        <f>IF(ISNA(VLOOKUP(B62,Echecs_PU!$E$2:$E$15,1,FALSE))=TRUE,"",1)</f>
        <v/>
      </c>
      <c r="H62">
        <f t="shared" si="0"/>
        <v>1</v>
      </c>
    </row>
    <row r="63" spans="1:9" x14ac:dyDescent="0.25">
      <c r="A63" s="13">
        <v>101</v>
      </c>
      <c r="B63" s="14" t="s">
        <v>137</v>
      </c>
      <c r="C63" s="73">
        <v>1</v>
      </c>
      <c r="D63" s="13" t="s">
        <v>139</v>
      </c>
      <c r="F63">
        <f>IF(ISNA(VLOOKUP(B63,Echecs_LIV!$E$2:$E$19,1,FALSE))=TRUE,"",1)</f>
        <v>1</v>
      </c>
      <c r="G63" t="str">
        <f>IF(ISNA(VLOOKUP(B63,Echecs_PU!$E$2:$E$15,1,FALSE))=TRUE,"",1)</f>
        <v/>
      </c>
      <c r="H63">
        <f t="shared" si="0"/>
        <v>1</v>
      </c>
    </row>
    <row r="64" spans="1:9" x14ac:dyDescent="0.25">
      <c r="A64" s="13">
        <v>102</v>
      </c>
      <c r="B64" s="14" t="s">
        <v>137</v>
      </c>
      <c r="C64" s="73">
        <v>1</v>
      </c>
      <c r="D64" s="13" t="s">
        <v>140</v>
      </c>
      <c r="F64">
        <f>IF(ISNA(VLOOKUP(B64,Echecs_LIV!$E$2:$E$19,1,FALSE))=TRUE,"",1)</f>
        <v>1</v>
      </c>
      <c r="G64" t="str">
        <f>IF(ISNA(VLOOKUP(B64,Echecs_PU!$E$2:$E$15,1,FALSE))=TRUE,"",1)</f>
        <v/>
      </c>
      <c r="H64">
        <f t="shared" si="0"/>
        <v>1</v>
      </c>
    </row>
    <row r="65" spans="1:9" x14ac:dyDescent="0.25">
      <c r="A65" s="13">
        <v>103</v>
      </c>
      <c r="B65" s="14" t="s">
        <v>137</v>
      </c>
      <c r="C65" s="73">
        <v>1</v>
      </c>
      <c r="D65" s="13" t="s">
        <v>141</v>
      </c>
      <c r="F65">
        <f>IF(ISNA(VLOOKUP(B65,Echecs_LIV!$E$2:$E$19,1,FALSE))=TRUE,"",1)</f>
        <v>1</v>
      </c>
      <c r="G65" t="str">
        <f>IF(ISNA(VLOOKUP(B65,Echecs_PU!$E$2:$E$15,1,FALSE))=TRUE,"",1)</f>
        <v/>
      </c>
      <c r="H65">
        <f t="shared" si="0"/>
        <v>1</v>
      </c>
    </row>
    <row r="66" spans="1:9" x14ac:dyDescent="0.25">
      <c r="A66" s="13">
        <v>104</v>
      </c>
      <c r="B66" s="14" t="s">
        <v>137</v>
      </c>
      <c r="C66" s="73">
        <v>1</v>
      </c>
      <c r="D66" s="13" t="s">
        <v>142</v>
      </c>
      <c r="F66">
        <f>IF(ISNA(VLOOKUP(B66,Echecs_LIV!$E$2:$E$19,1,FALSE))=TRUE,"",1)</f>
        <v>1</v>
      </c>
      <c r="G66" t="str">
        <f>IF(ISNA(VLOOKUP(B66,Echecs_PU!$E$2:$E$15,1,FALSE))=TRUE,"",1)</f>
        <v/>
      </c>
      <c r="H66">
        <f t="shared" si="0"/>
        <v>1</v>
      </c>
    </row>
    <row r="67" spans="1:9" x14ac:dyDescent="0.25">
      <c r="A67" s="13">
        <v>105</v>
      </c>
      <c r="B67" s="14" t="s">
        <v>137</v>
      </c>
      <c r="C67" s="73">
        <v>1</v>
      </c>
      <c r="D67" s="13" t="s">
        <v>143</v>
      </c>
      <c r="F67">
        <f>IF(ISNA(VLOOKUP(B67,Echecs_LIV!$E$2:$E$19,1,FALSE))=TRUE,"",1)</f>
        <v>1</v>
      </c>
      <c r="G67" t="str">
        <f>IF(ISNA(VLOOKUP(B67,Echecs_PU!$E$2:$E$15,1,FALSE))=TRUE,"",1)</f>
        <v/>
      </c>
      <c r="H67">
        <f t="shared" si="0"/>
        <v>1</v>
      </c>
    </row>
    <row r="68" spans="1:9" x14ac:dyDescent="0.25">
      <c r="A68" s="13">
        <v>106</v>
      </c>
      <c r="B68" s="14" t="s">
        <v>137</v>
      </c>
      <c r="C68" s="73">
        <v>1</v>
      </c>
      <c r="D68" s="13" t="s">
        <v>144</v>
      </c>
      <c r="F68">
        <f>IF(ISNA(VLOOKUP(B68,Echecs_LIV!$E$2:$E$19,1,FALSE))=TRUE,"",1)</f>
        <v>1</v>
      </c>
      <c r="G68" t="str">
        <f>IF(ISNA(VLOOKUP(B68,Echecs_PU!$E$2:$E$15,1,FALSE))=TRUE,"",1)</f>
        <v/>
      </c>
      <c r="H68">
        <f t="shared" si="0"/>
        <v>1</v>
      </c>
    </row>
    <row r="69" spans="1:9" x14ac:dyDescent="0.25">
      <c r="A69" s="13">
        <v>109</v>
      </c>
      <c r="B69" s="14" t="s">
        <v>145</v>
      </c>
      <c r="C69" s="73">
        <v>1</v>
      </c>
      <c r="D69" s="13" t="s">
        <v>146</v>
      </c>
      <c r="F69">
        <f>IF(ISNA(VLOOKUP(B69,Echecs_LIV!$E$2:$E$19,1,FALSE))=TRUE,"",1)</f>
        <v>1</v>
      </c>
      <c r="G69" t="str">
        <f>IF(ISNA(VLOOKUP(B69,Echecs_PU!$E$2:$E$15,1,FALSE))=TRUE,"",1)</f>
        <v/>
      </c>
      <c r="H69">
        <f t="shared" si="0"/>
        <v>1</v>
      </c>
      <c r="I69">
        <v>2</v>
      </c>
    </row>
    <row r="70" spans="1:9" x14ac:dyDescent="0.25">
      <c r="A70" s="13">
        <v>110</v>
      </c>
      <c r="B70" s="14" t="s">
        <v>147</v>
      </c>
      <c r="C70" s="73">
        <v>1</v>
      </c>
      <c r="D70" s="13" t="s">
        <v>148</v>
      </c>
      <c r="F70">
        <f>IF(ISNA(VLOOKUP(B70,Echecs_LIV!$E$2:$E$19,1,FALSE))=TRUE,"",1)</f>
        <v>1</v>
      </c>
      <c r="G70" t="str">
        <f>IF(ISNA(VLOOKUP(B70,Echecs_PU!$E$2:$E$15,1,FALSE))=TRUE,"",1)</f>
        <v/>
      </c>
      <c r="H70">
        <f t="shared" si="0"/>
        <v>1</v>
      </c>
      <c r="I70">
        <v>2</v>
      </c>
    </row>
    <row r="71" spans="1:9" x14ac:dyDescent="0.25">
      <c r="A71" s="13">
        <v>111</v>
      </c>
      <c r="B71" s="14" t="s">
        <v>149</v>
      </c>
      <c r="C71" s="73">
        <v>1</v>
      </c>
      <c r="D71" s="13" t="s">
        <v>150</v>
      </c>
      <c r="E71">
        <v>2</v>
      </c>
      <c r="F71" t="str">
        <f>IF(ISNA(VLOOKUP(B71,Echecs_LIV!$E$2:$E$19,1,FALSE))=TRUE,"",1)</f>
        <v/>
      </c>
      <c r="G71" t="str">
        <f>IF(ISNA(VLOOKUP(B71,Echecs_PU!$E$2:$E$15,1,FALSE))=TRUE,"",1)</f>
        <v/>
      </c>
      <c r="H71">
        <f t="shared" ref="H71:H134" si="1">IF(SUM(E71:G71)&gt;=1,1,0)</f>
        <v>1</v>
      </c>
      <c r="I71">
        <v>1</v>
      </c>
    </row>
    <row r="72" spans="1:9" hidden="1" x14ac:dyDescent="0.25">
      <c r="A72" s="13">
        <v>115</v>
      </c>
      <c r="B72" s="13" t="s">
        <v>151</v>
      </c>
      <c r="C72" s="73">
        <v>0</v>
      </c>
      <c r="D72" s="13" t="s">
        <v>152</v>
      </c>
      <c r="F72" t="str">
        <f>IF(ISNA(VLOOKUP(B72,Echecs_LIV!$E$2:$E$19,1,FALSE))=TRUE,"",1)</f>
        <v/>
      </c>
      <c r="G72" t="str">
        <f>IF(ISNA(VLOOKUP(B72,Echecs_PU!$E$2:$E$15,1,FALSE))=TRUE,"",1)</f>
        <v/>
      </c>
      <c r="H72">
        <f t="shared" si="1"/>
        <v>0</v>
      </c>
    </row>
    <row r="73" spans="1:9" hidden="1" x14ac:dyDescent="0.25">
      <c r="A73" s="13">
        <v>120</v>
      </c>
      <c r="B73" s="14" t="s">
        <v>153</v>
      </c>
      <c r="C73" s="73">
        <v>1</v>
      </c>
      <c r="D73" s="13" t="s">
        <v>154</v>
      </c>
      <c r="F73" t="str">
        <f>IF(ISNA(VLOOKUP(B73,Echecs_LIV!$E$2:$E$19,1,FALSE))=TRUE,"",1)</f>
        <v/>
      </c>
      <c r="G73" t="str">
        <f>IF(ISNA(VLOOKUP(B73,Echecs_PU!$E$2:$E$15,1,FALSE))=TRUE,"",1)</f>
        <v/>
      </c>
      <c r="H73">
        <f t="shared" si="1"/>
        <v>0</v>
      </c>
    </row>
    <row r="74" spans="1:9" hidden="1" x14ac:dyDescent="0.25">
      <c r="A74" s="13">
        <v>121</v>
      </c>
      <c r="B74" s="14" t="s">
        <v>155</v>
      </c>
      <c r="C74" s="73">
        <v>1</v>
      </c>
      <c r="D74" s="13" t="s">
        <v>156</v>
      </c>
      <c r="F74" t="str">
        <f>IF(ISNA(VLOOKUP(B74,Echecs_LIV!$E$2:$E$19,1,FALSE))=TRUE,"",1)</f>
        <v/>
      </c>
      <c r="G74" t="str">
        <f>IF(ISNA(VLOOKUP(B74,Echecs_PU!$E$2:$E$15,1,FALSE))=TRUE,"",1)</f>
        <v/>
      </c>
      <c r="H74">
        <f t="shared" si="1"/>
        <v>0</v>
      </c>
    </row>
    <row r="75" spans="1:9" x14ac:dyDescent="0.25">
      <c r="A75" s="13">
        <v>125</v>
      </c>
      <c r="B75" s="14" t="s">
        <v>157</v>
      </c>
      <c r="C75" s="73">
        <v>1</v>
      </c>
      <c r="D75" s="13" t="s">
        <v>158</v>
      </c>
      <c r="F75">
        <f>IF(ISNA(VLOOKUP(B75,Echecs_LIV!$E$2:$E$19,1,FALSE))=TRUE,"",1)</f>
        <v>1</v>
      </c>
      <c r="G75" t="str">
        <f>IF(ISNA(VLOOKUP(B75,Echecs_PU!$E$2:$E$15,1,FALSE))=TRUE,"",1)</f>
        <v/>
      </c>
      <c r="H75">
        <f t="shared" si="1"/>
        <v>1</v>
      </c>
      <c r="I75">
        <v>2</v>
      </c>
    </row>
    <row r="76" spans="1:9" x14ac:dyDescent="0.25">
      <c r="A76" s="13">
        <v>130</v>
      </c>
      <c r="B76" s="14" t="s">
        <v>159</v>
      </c>
      <c r="C76" s="73">
        <v>1</v>
      </c>
      <c r="D76" s="13" t="s">
        <v>160</v>
      </c>
      <c r="F76">
        <f>IF(ISNA(VLOOKUP(B76,Echecs_LIV!$E$2:$E$19,1,FALSE))=TRUE,"",1)</f>
        <v>1</v>
      </c>
      <c r="G76" t="str">
        <f>IF(ISNA(VLOOKUP(B76,Echecs_PU!$E$2:$E$15,1,FALSE))=TRUE,"",1)</f>
        <v/>
      </c>
      <c r="H76">
        <f t="shared" si="1"/>
        <v>1</v>
      </c>
      <c r="I76">
        <v>2</v>
      </c>
    </row>
    <row r="77" spans="1:9" x14ac:dyDescent="0.25">
      <c r="A77" s="13">
        <v>135</v>
      </c>
      <c r="B77" s="14" t="s">
        <v>161</v>
      </c>
      <c r="C77" s="73">
        <v>1</v>
      </c>
      <c r="D77" s="13" t="s">
        <v>162</v>
      </c>
      <c r="F77">
        <f>IF(ISNA(VLOOKUP(B77,Echecs_LIV!$E$2:$E$19,1,FALSE))=TRUE,"",1)</f>
        <v>1</v>
      </c>
      <c r="G77" t="str">
        <f>IF(ISNA(VLOOKUP(B77,Echecs_PU!$E$2:$E$15,1,FALSE))=TRUE,"",1)</f>
        <v/>
      </c>
      <c r="H77">
        <f t="shared" si="1"/>
        <v>1</v>
      </c>
      <c r="I77">
        <v>2</v>
      </c>
    </row>
    <row r="78" spans="1:9" x14ac:dyDescent="0.25">
      <c r="A78" s="13">
        <v>140</v>
      </c>
      <c r="B78" s="14" t="s">
        <v>163</v>
      </c>
      <c r="C78" s="73">
        <v>1</v>
      </c>
      <c r="D78" s="13" t="s">
        <v>164</v>
      </c>
      <c r="F78">
        <f>IF(ISNA(VLOOKUP(B78,Echecs_LIV!$E$2:$E$19,1,FALSE))=TRUE,"",1)</f>
        <v>1</v>
      </c>
      <c r="G78" t="str">
        <f>IF(ISNA(VLOOKUP(B78,Echecs_PU!$E$2:$E$15,1,FALSE))=TRUE,"",1)</f>
        <v/>
      </c>
      <c r="H78">
        <f t="shared" si="1"/>
        <v>1</v>
      </c>
      <c r="I78">
        <v>2</v>
      </c>
    </row>
    <row r="79" spans="1:9" hidden="1" x14ac:dyDescent="0.25">
      <c r="A79" s="13">
        <v>145</v>
      </c>
      <c r="B79" s="13" t="s">
        <v>165</v>
      </c>
      <c r="C79" s="73">
        <v>0</v>
      </c>
      <c r="D79" s="13" t="s">
        <v>166</v>
      </c>
      <c r="F79" t="str">
        <f>IF(ISNA(VLOOKUP(B79,Echecs_LIV!$E$2:$E$19,1,FALSE))=TRUE,"",1)</f>
        <v/>
      </c>
      <c r="G79" t="str">
        <f>IF(ISNA(VLOOKUP(B79,Echecs_PU!$E$2:$E$15,1,FALSE))=TRUE,"",1)</f>
        <v/>
      </c>
      <c r="H79">
        <f t="shared" si="1"/>
        <v>0</v>
      </c>
    </row>
    <row r="80" spans="1:9" hidden="1" x14ac:dyDescent="0.25">
      <c r="A80" s="13">
        <v>150</v>
      </c>
      <c r="B80" s="13" t="s">
        <v>167</v>
      </c>
      <c r="C80" s="73">
        <v>0</v>
      </c>
      <c r="D80" s="13" t="s">
        <v>168</v>
      </c>
      <c r="F80" t="str">
        <f>IF(ISNA(VLOOKUP(B80,Echecs_LIV!$E$2:$E$19,1,FALSE))=TRUE,"",1)</f>
        <v/>
      </c>
      <c r="G80" t="str">
        <f>IF(ISNA(VLOOKUP(B80,Echecs_PU!$E$2:$E$15,1,FALSE))=TRUE,"",1)</f>
        <v/>
      </c>
      <c r="H80">
        <f t="shared" si="1"/>
        <v>0</v>
      </c>
    </row>
    <row r="81" spans="1:8" hidden="1" x14ac:dyDescent="0.25">
      <c r="A81" s="13">
        <v>160</v>
      </c>
      <c r="B81" s="15" t="s">
        <v>169</v>
      </c>
      <c r="C81" s="73">
        <v>0</v>
      </c>
      <c r="D81" s="13" t="s">
        <v>170</v>
      </c>
      <c r="F81" t="str">
        <f>IF(ISNA(VLOOKUP(B81,Echecs_LIV!$E$2:$E$19,1,FALSE))=TRUE,"",1)</f>
        <v/>
      </c>
      <c r="G81" t="str">
        <f>IF(ISNA(VLOOKUP(B81,Echecs_PU!$E$2:$E$15,1,FALSE))=TRUE,"",1)</f>
        <v/>
      </c>
      <c r="H81">
        <f t="shared" si="1"/>
        <v>0</v>
      </c>
    </row>
    <row r="82" spans="1:8" hidden="1" x14ac:dyDescent="0.25">
      <c r="A82" s="13">
        <v>161</v>
      </c>
      <c r="B82" s="13" t="s">
        <v>85</v>
      </c>
      <c r="C82" s="73">
        <v>0</v>
      </c>
      <c r="D82" s="13" t="s">
        <v>86</v>
      </c>
      <c r="F82" t="str">
        <f>IF(ISNA(VLOOKUP(B82,Echecs_LIV!$E$2:$E$19,1,FALSE))=TRUE,"",1)</f>
        <v/>
      </c>
      <c r="G82" t="str">
        <f>IF(ISNA(VLOOKUP(B82,Echecs_PU!$E$2:$E$15,1,FALSE))=TRUE,"",1)</f>
        <v/>
      </c>
      <c r="H82">
        <f t="shared" si="1"/>
        <v>0</v>
      </c>
    </row>
    <row r="83" spans="1:8" hidden="1" x14ac:dyDescent="0.25">
      <c r="A83" s="13">
        <v>170</v>
      </c>
      <c r="B83" s="13" t="s">
        <v>171</v>
      </c>
      <c r="C83" s="73">
        <v>0</v>
      </c>
      <c r="D83" s="13" t="s">
        <v>172</v>
      </c>
      <c r="F83" t="str">
        <f>IF(ISNA(VLOOKUP(B83,Echecs_LIV!$E$2:$E$19,1,FALSE))=TRUE,"",1)</f>
        <v/>
      </c>
      <c r="G83" t="str">
        <f>IF(ISNA(VLOOKUP(B83,Echecs_PU!$E$2:$E$15,1,FALSE))=TRUE,"",1)</f>
        <v/>
      </c>
      <c r="H83">
        <f t="shared" si="1"/>
        <v>0</v>
      </c>
    </row>
    <row r="84" spans="1:8" x14ac:dyDescent="0.25">
      <c r="A84" s="13">
        <v>180</v>
      </c>
      <c r="B84" s="14" t="s">
        <v>173</v>
      </c>
      <c r="C84" s="73">
        <v>1</v>
      </c>
      <c r="D84" s="13" t="s">
        <v>174</v>
      </c>
      <c r="E84">
        <v>1</v>
      </c>
      <c r="F84" t="str">
        <f>IF(ISNA(VLOOKUP(B84,Echecs_LIV!$E$2:$E$19,1,FALSE))=TRUE,"",1)</f>
        <v/>
      </c>
      <c r="G84" t="str">
        <f>IF(ISNA(VLOOKUP(B84,Echecs_PU!$E$2:$E$15,1,FALSE))=TRUE,"",1)</f>
        <v/>
      </c>
      <c r="H84">
        <f t="shared" si="1"/>
        <v>1</v>
      </c>
    </row>
    <row r="85" spans="1:8" hidden="1" x14ac:dyDescent="0.25">
      <c r="A85" s="13">
        <v>181</v>
      </c>
      <c r="B85" s="15" t="s">
        <v>175</v>
      </c>
      <c r="C85" s="73">
        <v>0</v>
      </c>
      <c r="D85" s="13" t="s">
        <v>176</v>
      </c>
      <c r="F85" t="str">
        <f>IF(ISNA(VLOOKUP(B85,Echecs_LIV!$E$2:$E$19,1,FALSE))=TRUE,"",1)</f>
        <v/>
      </c>
      <c r="G85" t="str">
        <f>IF(ISNA(VLOOKUP(B85,Echecs_PU!$E$2:$E$15,1,FALSE))=TRUE,"",1)</f>
        <v/>
      </c>
      <c r="H85">
        <f t="shared" si="1"/>
        <v>0</v>
      </c>
    </row>
    <row r="86" spans="1:8" hidden="1" x14ac:dyDescent="0.25">
      <c r="A86" s="13">
        <v>190</v>
      </c>
      <c r="B86" s="13" t="s">
        <v>125</v>
      </c>
      <c r="C86" s="73">
        <v>0</v>
      </c>
      <c r="D86" s="13" t="s">
        <v>126</v>
      </c>
      <c r="F86" t="str">
        <f>IF(ISNA(VLOOKUP(B86,Echecs_LIV!$E$2:$E$19,1,FALSE))=TRUE,"",1)</f>
        <v/>
      </c>
      <c r="G86" t="str">
        <f>IF(ISNA(VLOOKUP(B86,Echecs_PU!$E$2:$E$15,1,FALSE))=TRUE,"",1)</f>
        <v/>
      </c>
      <c r="H86">
        <f t="shared" si="1"/>
        <v>0</v>
      </c>
    </row>
    <row r="87" spans="1:8" hidden="1" x14ac:dyDescent="0.25">
      <c r="A87" s="13">
        <v>200</v>
      </c>
      <c r="B87" s="13" t="s">
        <v>177</v>
      </c>
      <c r="C87" s="73">
        <v>0</v>
      </c>
      <c r="D87" s="13" t="s">
        <v>178</v>
      </c>
      <c r="F87" t="str">
        <f>IF(ISNA(VLOOKUP(B87,Echecs_LIV!$E$2:$E$19,1,FALSE))=TRUE,"",1)</f>
        <v/>
      </c>
      <c r="G87" t="str">
        <f>IF(ISNA(VLOOKUP(B87,Echecs_PU!$E$2:$E$15,1,FALSE))=TRUE,"",1)</f>
        <v/>
      </c>
      <c r="H87">
        <f t="shared" si="1"/>
        <v>0</v>
      </c>
    </row>
    <row r="88" spans="1:8" hidden="1" x14ac:dyDescent="0.25">
      <c r="A88" s="13">
        <v>205</v>
      </c>
      <c r="B88" s="13" t="s">
        <v>179</v>
      </c>
      <c r="C88" s="73">
        <v>0</v>
      </c>
      <c r="D88" s="13" t="s">
        <v>180</v>
      </c>
      <c r="F88" t="str">
        <f>IF(ISNA(VLOOKUP(B88,Echecs_LIV!$E$2:$E$19,1,FALSE))=TRUE,"",1)</f>
        <v/>
      </c>
      <c r="G88" t="str">
        <f>IF(ISNA(VLOOKUP(B88,Echecs_PU!$E$2:$E$15,1,FALSE))=TRUE,"",1)</f>
        <v/>
      </c>
      <c r="H88">
        <f t="shared" si="1"/>
        <v>0</v>
      </c>
    </row>
    <row r="89" spans="1:8" hidden="1" x14ac:dyDescent="0.25">
      <c r="A89" s="13">
        <v>210</v>
      </c>
      <c r="B89" s="13" t="s">
        <v>177</v>
      </c>
      <c r="C89" s="73">
        <v>0</v>
      </c>
      <c r="D89" s="13" t="s">
        <v>181</v>
      </c>
      <c r="F89" t="str">
        <f>IF(ISNA(VLOOKUP(B89,Echecs_LIV!$E$2:$E$19,1,FALSE))=TRUE,"",1)</f>
        <v/>
      </c>
      <c r="G89" t="str">
        <f>IF(ISNA(VLOOKUP(B89,Echecs_PU!$E$2:$E$15,1,FALSE))=TRUE,"",1)</f>
        <v/>
      </c>
      <c r="H89">
        <f t="shared" si="1"/>
        <v>0</v>
      </c>
    </row>
    <row r="90" spans="1:8" hidden="1" x14ac:dyDescent="0.25">
      <c r="A90" s="13">
        <v>211</v>
      </c>
      <c r="B90" s="13" t="s">
        <v>182</v>
      </c>
      <c r="C90" s="73">
        <v>0</v>
      </c>
      <c r="D90" s="13" t="s">
        <v>183</v>
      </c>
      <c r="F90" t="str">
        <f>IF(ISNA(VLOOKUP(B90,Echecs_LIV!$E$2:$E$19,1,FALSE))=TRUE,"",1)</f>
        <v/>
      </c>
      <c r="G90" t="str">
        <f>IF(ISNA(VLOOKUP(B90,Echecs_PU!$E$2:$E$15,1,FALSE))=TRUE,"",1)</f>
        <v/>
      </c>
      <c r="H90">
        <f t="shared" si="1"/>
        <v>0</v>
      </c>
    </row>
    <row r="91" spans="1:8" hidden="1" x14ac:dyDescent="0.25">
      <c r="A91" s="13">
        <v>220</v>
      </c>
      <c r="B91" s="13" t="s">
        <v>184</v>
      </c>
      <c r="C91" s="73">
        <v>0</v>
      </c>
      <c r="D91" s="13" t="s">
        <v>185</v>
      </c>
      <c r="F91" t="str">
        <f>IF(ISNA(VLOOKUP(B91,Echecs_LIV!$E$2:$E$19,1,FALSE))=TRUE,"",1)</f>
        <v/>
      </c>
      <c r="G91" t="str">
        <f>IF(ISNA(VLOOKUP(B91,Echecs_PU!$E$2:$E$15,1,FALSE))=TRUE,"",1)</f>
        <v/>
      </c>
      <c r="H91">
        <f t="shared" si="1"/>
        <v>0</v>
      </c>
    </row>
    <row r="92" spans="1:8" hidden="1" x14ac:dyDescent="0.25">
      <c r="A92" s="13">
        <v>230</v>
      </c>
      <c r="B92" s="13" t="s">
        <v>186</v>
      </c>
      <c r="C92" s="73">
        <v>0</v>
      </c>
      <c r="D92" s="13" t="s">
        <v>187</v>
      </c>
      <c r="F92" t="str">
        <f>IF(ISNA(VLOOKUP(B92,Echecs_LIV!$E$2:$E$19,1,FALSE))=TRUE,"",1)</f>
        <v/>
      </c>
      <c r="G92" t="str">
        <f>IF(ISNA(VLOOKUP(B92,Echecs_PU!$E$2:$E$15,1,FALSE))=TRUE,"",1)</f>
        <v/>
      </c>
      <c r="H92">
        <f t="shared" si="1"/>
        <v>0</v>
      </c>
    </row>
    <row r="93" spans="1:8" hidden="1" x14ac:dyDescent="0.25">
      <c r="A93" s="13">
        <v>240</v>
      </c>
      <c r="B93" s="13" t="s">
        <v>188</v>
      </c>
      <c r="C93" s="73">
        <v>0</v>
      </c>
      <c r="D93" s="13" t="s">
        <v>189</v>
      </c>
      <c r="F93" t="str">
        <f>IF(ISNA(VLOOKUP(B93,Echecs_LIV!$E$2:$E$19,1,FALSE))=TRUE,"",1)</f>
        <v/>
      </c>
      <c r="G93" t="str">
        <f>IF(ISNA(VLOOKUP(B93,Echecs_PU!$E$2:$E$15,1,FALSE))=TRUE,"",1)</f>
        <v/>
      </c>
      <c r="H93">
        <f t="shared" si="1"/>
        <v>0</v>
      </c>
    </row>
    <row r="94" spans="1:8" hidden="1" x14ac:dyDescent="0.25">
      <c r="A94" s="13">
        <v>245</v>
      </c>
      <c r="B94" s="13" t="s">
        <v>190</v>
      </c>
      <c r="C94" s="73">
        <v>0</v>
      </c>
      <c r="D94" s="13" t="s">
        <v>191</v>
      </c>
      <c r="F94" t="str">
        <f>IF(ISNA(VLOOKUP(B94,Echecs_LIV!$E$2:$E$19,1,FALSE))=TRUE,"",1)</f>
        <v/>
      </c>
      <c r="G94" t="str">
        <f>IF(ISNA(VLOOKUP(B94,Echecs_PU!$E$2:$E$15,1,FALSE))=TRUE,"",1)</f>
        <v/>
      </c>
      <c r="H94">
        <f t="shared" si="1"/>
        <v>0</v>
      </c>
    </row>
    <row r="95" spans="1:8" x14ac:dyDescent="0.25">
      <c r="A95" s="13">
        <v>250</v>
      </c>
      <c r="B95" s="13" t="s">
        <v>192</v>
      </c>
      <c r="C95" s="73">
        <v>0</v>
      </c>
      <c r="D95" s="13" t="s">
        <v>193</v>
      </c>
      <c r="F95" t="str">
        <f>IF(ISNA(VLOOKUP(B95,Echecs_LIV!$E$2:$E$19,1,FALSE))=TRUE,"",1)</f>
        <v/>
      </c>
      <c r="G95">
        <f>IF(ISNA(VLOOKUP(B95,Echecs_PU!$E$2:$E$15,1,FALSE))=TRUE,"",1)</f>
        <v>1</v>
      </c>
      <c r="H95">
        <f t="shared" si="1"/>
        <v>1</v>
      </c>
    </row>
    <row r="96" spans="1:8" hidden="1" x14ac:dyDescent="0.25">
      <c r="A96" s="13">
        <v>260</v>
      </c>
      <c r="B96" s="13" t="s">
        <v>194</v>
      </c>
      <c r="C96" s="73">
        <v>0</v>
      </c>
      <c r="D96" s="13" t="s">
        <v>195</v>
      </c>
      <c r="F96" t="str">
        <f>IF(ISNA(VLOOKUP(B96,Echecs_LIV!$E$2:$E$19,1,FALSE))=TRUE,"",1)</f>
        <v/>
      </c>
      <c r="G96" t="str">
        <f>IF(ISNA(VLOOKUP(B96,Echecs_PU!$E$2:$E$15,1,FALSE))=TRUE,"",1)</f>
        <v/>
      </c>
      <c r="H96">
        <f t="shared" si="1"/>
        <v>0</v>
      </c>
    </row>
    <row r="97" spans="1:9" x14ac:dyDescent="0.25">
      <c r="A97" s="13">
        <v>261</v>
      </c>
      <c r="B97" s="14" t="s">
        <v>196</v>
      </c>
      <c r="C97" s="73">
        <v>1</v>
      </c>
      <c r="D97" s="13" t="s">
        <v>197</v>
      </c>
      <c r="E97">
        <v>1</v>
      </c>
      <c r="F97" t="str">
        <f>IF(ISNA(VLOOKUP(B97,Echecs_LIV!$E$2:$E$19,1,FALSE))=TRUE,"",1)</f>
        <v/>
      </c>
      <c r="G97" t="str">
        <f>IF(ISNA(VLOOKUP(B97,Echecs_PU!$E$2:$E$15,1,FALSE))=TRUE,"",1)</f>
        <v/>
      </c>
      <c r="H97">
        <f t="shared" si="1"/>
        <v>1</v>
      </c>
      <c r="I97">
        <v>4</v>
      </c>
    </row>
    <row r="98" spans="1:9" hidden="1" x14ac:dyDescent="0.25">
      <c r="A98" s="13">
        <v>262</v>
      </c>
      <c r="B98" s="13" t="s">
        <v>198</v>
      </c>
      <c r="C98" s="73">
        <v>0</v>
      </c>
      <c r="D98" s="13" t="s">
        <v>199</v>
      </c>
      <c r="F98" t="str">
        <f>IF(ISNA(VLOOKUP(B98,Echecs_LIV!$E$2:$E$19,1,FALSE))=TRUE,"",1)</f>
        <v/>
      </c>
      <c r="G98" t="str">
        <f>IF(ISNA(VLOOKUP(B98,Echecs_PU!$E$2:$E$15,1,FALSE))=TRUE,"",1)</f>
        <v/>
      </c>
      <c r="H98">
        <f t="shared" si="1"/>
        <v>0</v>
      </c>
    </row>
    <row r="99" spans="1:9" x14ac:dyDescent="0.25">
      <c r="A99" s="13">
        <v>270</v>
      </c>
      <c r="B99" s="14" t="s">
        <v>200</v>
      </c>
      <c r="C99" s="73">
        <v>1</v>
      </c>
      <c r="D99" s="13" t="s">
        <v>201</v>
      </c>
      <c r="E99">
        <v>1</v>
      </c>
      <c r="F99" t="str">
        <f>IF(ISNA(VLOOKUP(B99,Echecs_LIV!$E$2:$E$19,1,FALSE))=TRUE,"",1)</f>
        <v/>
      </c>
      <c r="G99" t="str">
        <f>IF(ISNA(VLOOKUP(B99,Echecs_PU!$E$2:$E$15,1,FALSE))=TRUE,"",1)</f>
        <v/>
      </c>
      <c r="H99">
        <f t="shared" si="1"/>
        <v>1</v>
      </c>
      <c r="I99">
        <v>3</v>
      </c>
    </row>
    <row r="100" spans="1:9" hidden="1" x14ac:dyDescent="0.25">
      <c r="A100" s="13">
        <v>280</v>
      </c>
      <c r="B100" s="13" t="s">
        <v>202</v>
      </c>
      <c r="C100" s="73">
        <v>0</v>
      </c>
      <c r="D100" s="13" t="s">
        <v>203</v>
      </c>
      <c r="F100" t="str">
        <f>IF(ISNA(VLOOKUP(B100,Echecs_LIV!$E$2:$E$19,1,FALSE))=TRUE,"",1)</f>
        <v/>
      </c>
      <c r="G100" t="str">
        <f>IF(ISNA(VLOOKUP(B100,Echecs_PU!$E$2:$E$15,1,FALSE))=TRUE,"",1)</f>
        <v/>
      </c>
      <c r="H100">
        <f t="shared" si="1"/>
        <v>0</v>
      </c>
    </row>
    <row r="101" spans="1:9" hidden="1" x14ac:dyDescent="0.25">
      <c r="A101" s="13">
        <v>290</v>
      </c>
      <c r="B101" s="13" t="s">
        <v>204</v>
      </c>
      <c r="C101" s="73">
        <v>0</v>
      </c>
      <c r="D101" s="13" t="s">
        <v>205</v>
      </c>
      <c r="F101" t="str">
        <f>IF(ISNA(VLOOKUP(B101,Echecs_LIV!$E$2:$E$19,1,FALSE))=TRUE,"",1)</f>
        <v/>
      </c>
      <c r="G101" t="str">
        <f>IF(ISNA(VLOOKUP(B101,Echecs_PU!$E$2:$E$15,1,FALSE))=TRUE,"",1)</f>
        <v/>
      </c>
      <c r="H101">
        <f t="shared" si="1"/>
        <v>0</v>
      </c>
    </row>
    <row r="102" spans="1:9" hidden="1" x14ac:dyDescent="0.25">
      <c r="A102" s="13">
        <v>291</v>
      </c>
      <c r="B102" s="13" t="s">
        <v>206</v>
      </c>
      <c r="C102" s="73">
        <v>0</v>
      </c>
      <c r="D102" s="13" t="s">
        <v>207</v>
      </c>
      <c r="F102" t="str">
        <f>IF(ISNA(VLOOKUP(B102,Echecs_LIV!$E$2:$E$19,1,FALSE))=TRUE,"",1)</f>
        <v/>
      </c>
      <c r="G102" t="str">
        <f>IF(ISNA(VLOOKUP(B102,Echecs_PU!$E$2:$E$15,1,FALSE))=TRUE,"",1)</f>
        <v/>
      </c>
      <c r="H102">
        <f t="shared" si="1"/>
        <v>0</v>
      </c>
    </row>
    <row r="103" spans="1:9" hidden="1" x14ac:dyDescent="0.25">
      <c r="A103" s="13">
        <v>292</v>
      </c>
      <c r="B103" s="13" t="s">
        <v>208</v>
      </c>
      <c r="C103" s="73">
        <v>0</v>
      </c>
      <c r="D103" s="13" t="s">
        <v>209</v>
      </c>
      <c r="F103" t="str">
        <f>IF(ISNA(VLOOKUP(B103,Echecs_LIV!$E$2:$E$19,1,FALSE))=TRUE,"",1)</f>
        <v/>
      </c>
      <c r="G103" t="str">
        <f>IF(ISNA(VLOOKUP(B103,Echecs_PU!$E$2:$E$15,1,FALSE))=TRUE,"",1)</f>
        <v/>
      </c>
      <c r="H103">
        <f t="shared" si="1"/>
        <v>0</v>
      </c>
    </row>
    <row r="104" spans="1:9" hidden="1" x14ac:dyDescent="0.25">
      <c r="A104" s="13">
        <v>293</v>
      </c>
      <c r="B104" s="13" t="s">
        <v>210</v>
      </c>
      <c r="C104" s="73">
        <v>0</v>
      </c>
      <c r="D104" s="13" t="s">
        <v>211</v>
      </c>
      <c r="F104" t="str">
        <f>IF(ISNA(VLOOKUP(B104,Echecs_LIV!$E$2:$E$19,1,FALSE))=TRUE,"",1)</f>
        <v/>
      </c>
      <c r="G104" t="str">
        <f>IF(ISNA(VLOOKUP(B104,Echecs_PU!$E$2:$E$15,1,FALSE))=TRUE,"",1)</f>
        <v/>
      </c>
      <c r="H104">
        <f t="shared" si="1"/>
        <v>0</v>
      </c>
    </row>
    <row r="105" spans="1:9" hidden="1" x14ac:dyDescent="0.25">
      <c r="A105" s="13">
        <v>294</v>
      </c>
      <c r="B105" s="13" t="s">
        <v>212</v>
      </c>
      <c r="C105" s="73">
        <v>0</v>
      </c>
      <c r="D105" s="13" t="s">
        <v>213</v>
      </c>
      <c r="F105" t="str">
        <f>IF(ISNA(VLOOKUP(B105,Echecs_LIV!$E$2:$E$19,1,FALSE))=TRUE,"",1)</f>
        <v/>
      </c>
      <c r="G105" t="str">
        <f>IF(ISNA(VLOOKUP(B105,Echecs_PU!$E$2:$E$15,1,FALSE))=TRUE,"",1)</f>
        <v/>
      </c>
      <c r="H105">
        <f t="shared" si="1"/>
        <v>0</v>
      </c>
    </row>
    <row r="106" spans="1:9" hidden="1" x14ac:dyDescent="0.25">
      <c r="A106" s="13">
        <v>295</v>
      </c>
      <c r="B106" s="13" t="s">
        <v>214</v>
      </c>
      <c r="C106" s="73">
        <v>0</v>
      </c>
      <c r="D106" s="13" t="s">
        <v>215</v>
      </c>
      <c r="F106" t="str">
        <f>IF(ISNA(VLOOKUP(B106,Echecs_LIV!$E$2:$E$19,1,FALSE))=TRUE,"",1)</f>
        <v/>
      </c>
      <c r="G106" t="str">
        <f>IF(ISNA(VLOOKUP(B106,Echecs_PU!$E$2:$E$15,1,FALSE))=TRUE,"",1)</f>
        <v/>
      </c>
      <c r="H106">
        <f t="shared" si="1"/>
        <v>0</v>
      </c>
    </row>
    <row r="107" spans="1:9" x14ac:dyDescent="0.25">
      <c r="A107" s="13">
        <v>296</v>
      </c>
      <c r="B107" s="14" t="s">
        <v>216</v>
      </c>
      <c r="C107" s="73">
        <v>1</v>
      </c>
      <c r="D107" s="13" t="s">
        <v>217</v>
      </c>
      <c r="E107">
        <v>1</v>
      </c>
      <c r="F107" t="str">
        <f>IF(ISNA(VLOOKUP(B107,Echecs_LIV!$E$2:$E$19,1,FALSE))=TRUE,"",1)</f>
        <v/>
      </c>
      <c r="G107" t="str">
        <f>IF(ISNA(VLOOKUP(B107,Echecs_PU!$E$2:$E$15,1,FALSE))=TRUE,"",1)</f>
        <v/>
      </c>
      <c r="H107">
        <f t="shared" si="1"/>
        <v>1</v>
      </c>
    </row>
    <row r="108" spans="1:9" hidden="1" x14ac:dyDescent="0.25">
      <c r="A108" s="13">
        <v>299</v>
      </c>
      <c r="B108" s="13" t="s">
        <v>218</v>
      </c>
      <c r="C108" s="73">
        <v>0</v>
      </c>
      <c r="D108" s="13" t="s">
        <v>219</v>
      </c>
      <c r="F108" t="str">
        <f>IF(ISNA(VLOOKUP(B108,Echecs_LIV!$E$2:$E$19,1,FALSE))=TRUE,"",1)</f>
        <v/>
      </c>
      <c r="G108" t="str">
        <f>IF(ISNA(VLOOKUP(B108,Echecs_PU!$E$2:$E$15,1,FALSE))=TRUE,"",1)</f>
        <v/>
      </c>
      <c r="H108">
        <f t="shared" si="1"/>
        <v>0</v>
      </c>
    </row>
    <row r="109" spans="1:9" hidden="1" x14ac:dyDescent="0.25">
      <c r="A109" s="13">
        <v>300</v>
      </c>
      <c r="B109" s="14" t="s">
        <v>220</v>
      </c>
      <c r="C109" s="73">
        <v>1</v>
      </c>
      <c r="D109" s="13" t="s">
        <v>221</v>
      </c>
      <c r="F109" t="str">
        <f>IF(ISNA(VLOOKUP(B109,Echecs_LIV!$E$2:$E$19,1,FALSE))=TRUE,"",1)</f>
        <v/>
      </c>
      <c r="G109" t="str">
        <f>IF(ISNA(VLOOKUP(B109,Echecs_PU!$E$2:$E$15,1,FALSE))=TRUE,"",1)</f>
        <v/>
      </c>
      <c r="H109">
        <f t="shared" si="1"/>
        <v>0</v>
      </c>
    </row>
    <row r="110" spans="1:9" hidden="1" x14ac:dyDescent="0.25">
      <c r="A110" s="13">
        <v>302</v>
      </c>
      <c r="B110" s="13" t="s">
        <v>222</v>
      </c>
      <c r="C110" s="73">
        <v>0</v>
      </c>
      <c r="D110" s="13" t="s">
        <v>223</v>
      </c>
      <c r="F110" t="str">
        <f>IF(ISNA(VLOOKUP(B110,Echecs_LIV!$E$2:$E$19,1,FALSE))=TRUE,"",1)</f>
        <v/>
      </c>
      <c r="G110" t="str">
        <f>IF(ISNA(VLOOKUP(B110,Echecs_PU!$E$2:$E$15,1,FALSE))=TRUE,"",1)</f>
        <v/>
      </c>
      <c r="H110">
        <f t="shared" si="1"/>
        <v>0</v>
      </c>
    </row>
    <row r="111" spans="1:9" hidden="1" x14ac:dyDescent="0.25">
      <c r="A111" s="13">
        <v>303</v>
      </c>
      <c r="B111" s="13" t="s">
        <v>224</v>
      </c>
      <c r="C111" s="73">
        <v>0</v>
      </c>
      <c r="D111" s="13" t="s">
        <v>225</v>
      </c>
      <c r="F111" t="str">
        <f>IF(ISNA(VLOOKUP(B111,Echecs_LIV!$E$2:$E$19,1,FALSE))=TRUE,"",1)</f>
        <v/>
      </c>
      <c r="G111" t="str">
        <f>IF(ISNA(VLOOKUP(B111,Echecs_PU!$E$2:$E$15,1,FALSE))=TRUE,"",1)</f>
        <v/>
      </c>
      <c r="H111">
        <f t="shared" si="1"/>
        <v>0</v>
      </c>
    </row>
    <row r="112" spans="1:9" hidden="1" x14ac:dyDescent="0.25">
      <c r="A112" s="13">
        <v>305</v>
      </c>
      <c r="B112" s="13" t="s">
        <v>226</v>
      </c>
      <c r="C112" s="73">
        <v>0</v>
      </c>
      <c r="D112" s="13" t="s">
        <v>227</v>
      </c>
      <c r="F112" t="str">
        <f>IF(ISNA(VLOOKUP(B112,Echecs_LIV!$E$2:$E$19,1,FALSE))=TRUE,"",1)</f>
        <v/>
      </c>
      <c r="G112" t="str">
        <f>IF(ISNA(VLOOKUP(B112,Echecs_PU!$E$2:$E$15,1,FALSE))=TRUE,"",1)</f>
        <v/>
      </c>
      <c r="H112">
        <f t="shared" si="1"/>
        <v>0</v>
      </c>
    </row>
    <row r="113" spans="1:8" hidden="1" x14ac:dyDescent="0.25">
      <c r="A113" s="13">
        <v>306</v>
      </c>
      <c r="B113" s="13" t="s">
        <v>228</v>
      </c>
      <c r="C113" s="73">
        <v>0</v>
      </c>
      <c r="D113" s="13" t="s">
        <v>229</v>
      </c>
      <c r="F113" t="str">
        <f>IF(ISNA(VLOOKUP(B113,Echecs_LIV!$E$2:$E$19,1,FALSE))=TRUE,"",1)</f>
        <v/>
      </c>
      <c r="G113" t="str">
        <f>IF(ISNA(VLOOKUP(B113,Echecs_PU!$E$2:$E$15,1,FALSE))=TRUE,"",1)</f>
        <v/>
      </c>
      <c r="H113">
        <f t="shared" si="1"/>
        <v>0</v>
      </c>
    </row>
    <row r="114" spans="1:8" hidden="1" x14ac:dyDescent="0.25">
      <c r="A114" s="13">
        <v>307</v>
      </c>
      <c r="B114" s="13" t="s">
        <v>230</v>
      </c>
      <c r="C114" s="73">
        <v>0</v>
      </c>
      <c r="D114" s="13" t="s">
        <v>231</v>
      </c>
      <c r="F114" t="str">
        <f>IF(ISNA(VLOOKUP(B114,Echecs_LIV!$E$2:$E$19,1,FALSE))=TRUE,"",1)</f>
        <v/>
      </c>
      <c r="G114" t="str">
        <f>IF(ISNA(VLOOKUP(B114,Echecs_PU!$E$2:$E$15,1,FALSE))=TRUE,"",1)</f>
        <v/>
      </c>
      <c r="H114">
        <f t="shared" si="1"/>
        <v>0</v>
      </c>
    </row>
    <row r="115" spans="1:8" hidden="1" x14ac:dyDescent="0.25">
      <c r="A115" s="13">
        <v>308</v>
      </c>
      <c r="B115" s="13" t="s">
        <v>232</v>
      </c>
      <c r="C115" s="73">
        <v>0</v>
      </c>
      <c r="D115" s="13" t="s">
        <v>233</v>
      </c>
      <c r="F115" t="str">
        <f>IF(ISNA(VLOOKUP(B115,Echecs_LIV!$E$2:$E$19,1,FALSE))=TRUE,"",1)</f>
        <v/>
      </c>
      <c r="G115" t="str">
        <f>IF(ISNA(VLOOKUP(B115,Echecs_PU!$E$2:$E$15,1,FALSE))=TRUE,"",1)</f>
        <v/>
      </c>
      <c r="H115">
        <f t="shared" si="1"/>
        <v>0</v>
      </c>
    </row>
    <row r="116" spans="1:8" hidden="1" x14ac:dyDescent="0.25">
      <c r="A116" s="13">
        <v>309</v>
      </c>
      <c r="B116" s="13" t="s">
        <v>234</v>
      </c>
      <c r="C116" s="73">
        <v>0</v>
      </c>
      <c r="D116" s="13" t="s">
        <v>235</v>
      </c>
      <c r="F116" t="str">
        <f>IF(ISNA(VLOOKUP(B116,Echecs_LIV!$E$2:$E$19,1,FALSE))=TRUE,"",1)</f>
        <v/>
      </c>
      <c r="G116" t="str">
        <f>IF(ISNA(VLOOKUP(B116,Echecs_PU!$E$2:$E$15,1,FALSE))=TRUE,"",1)</f>
        <v/>
      </c>
      <c r="H116">
        <f t="shared" si="1"/>
        <v>0</v>
      </c>
    </row>
    <row r="117" spans="1:8" hidden="1" x14ac:dyDescent="0.25">
      <c r="A117" s="13">
        <v>310</v>
      </c>
      <c r="B117" s="13" t="s">
        <v>236</v>
      </c>
      <c r="C117" s="73">
        <v>0</v>
      </c>
      <c r="D117" s="13" t="s">
        <v>237</v>
      </c>
      <c r="F117" t="str">
        <f>IF(ISNA(VLOOKUP(B117,Echecs_LIV!$E$2:$E$19,1,FALSE))=TRUE,"",1)</f>
        <v/>
      </c>
      <c r="G117" t="str">
        <f>IF(ISNA(VLOOKUP(B117,Echecs_PU!$E$2:$E$15,1,FALSE))=TRUE,"",1)</f>
        <v/>
      </c>
      <c r="H117">
        <f t="shared" si="1"/>
        <v>0</v>
      </c>
    </row>
    <row r="118" spans="1:8" hidden="1" x14ac:dyDescent="0.25">
      <c r="A118" s="13">
        <v>320</v>
      </c>
      <c r="B118" s="13" t="s">
        <v>238</v>
      </c>
      <c r="C118" s="73">
        <v>0</v>
      </c>
      <c r="D118" s="13" t="s">
        <v>239</v>
      </c>
      <c r="F118" t="str">
        <f>IF(ISNA(VLOOKUP(B118,Echecs_LIV!$E$2:$E$19,1,FALSE))=TRUE,"",1)</f>
        <v/>
      </c>
      <c r="G118" t="str">
        <f>IF(ISNA(VLOOKUP(B118,Echecs_PU!$E$2:$E$15,1,FALSE))=TRUE,"",1)</f>
        <v/>
      </c>
      <c r="H118">
        <f t="shared" si="1"/>
        <v>0</v>
      </c>
    </row>
    <row r="119" spans="1:8" hidden="1" x14ac:dyDescent="0.25">
      <c r="A119" s="13">
        <v>321</v>
      </c>
      <c r="B119" s="13" t="s">
        <v>240</v>
      </c>
      <c r="C119" s="73">
        <v>0</v>
      </c>
      <c r="D119" s="13" t="s">
        <v>241</v>
      </c>
      <c r="F119" t="str">
        <f>IF(ISNA(VLOOKUP(B119,Echecs_LIV!$E$2:$E$19,1,FALSE))=TRUE,"",1)</f>
        <v/>
      </c>
      <c r="G119" t="str">
        <f>IF(ISNA(VLOOKUP(B119,Echecs_PU!$E$2:$E$15,1,FALSE))=TRUE,"",1)</f>
        <v/>
      </c>
      <c r="H119">
        <f t="shared" si="1"/>
        <v>0</v>
      </c>
    </row>
    <row r="120" spans="1:8" hidden="1" x14ac:dyDescent="0.25">
      <c r="A120" s="13">
        <v>322</v>
      </c>
      <c r="B120" s="13" t="s">
        <v>242</v>
      </c>
      <c r="C120" s="73">
        <v>0</v>
      </c>
      <c r="D120" s="13" t="s">
        <v>243</v>
      </c>
      <c r="F120" t="str">
        <f>IF(ISNA(VLOOKUP(B120,Echecs_LIV!$E$2:$E$19,1,FALSE))=TRUE,"",1)</f>
        <v/>
      </c>
      <c r="G120" t="str">
        <f>IF(ISNA(VLOOKUP(B120,Echecs_PU!$E$2:$E$15,1,FALSE))=TRUE,"",1)</f>
        <v/>
      </c>
      <c r="H120">
        <f t="shared" si="1"/>
        <v>0</v>
      </c>
    </row>
    <row r="121" spans="1:8" hidden="1" x14ac:dyDescent="0.25">
      <c r="A121" s="13">
        <v>323</v>
      </c>
      <c r="B121" s="13" t="s">
        <v>244</v>
      </c>
      <c r="C121" s="73">
        <v>0</v>
      </c>
      <c r="D121" s="13" t="s">
        <v>245</v>
      </c>
      <c r="F121" t="str">
        <f>IF(ISNA(VLOOKUP(B121,Echecs_LIV!$E$2:$E$19,1,FALSE))=TRUE,"",1)</f>
        <v/>
      </c>
      <c r="G121" t="str">
        <f>IF(ISNA(VLOOKUP(B121,Echecs_PU!$E$2:$E$15,1,FALSE))=TRUE,"",1)</f>
        <v/>
      </c>
      <c r="H121">
        <f t="shared" si="1"/>
        <v>0</v>
      </c>
    </row>
    <row r="122" spans="1:8" hidden="1" x14ac:dyDescent="0.25">
      <c r="A122" s="13">
        <v>350</v>
      </c>
      <c r="B122" s="13" t="s">
        <v>246</v>
      </c>
      <c r="C122" s="73">
        <v>0</v>
      </c>
      <c r="D122" s="13" t="s">
        <v>247</v>
      </c>
      <c r="F122" t="str">
        <f>IF(ISNA(VLOOKUP(B122,Echecs_LIV!$E$2:$E$19,1,FALSE))=TRUE,"",1)</f>
        <v/>
      </c>
      <c r="G122" t="str">
        <f>IF(ISNA(VLOOKUP(B122,Echecs_PU!$E$2:$E$15,1,FALSE))=TRUE,"",1)</f>
        <v/>
      </c>
      <c r="H122">
        <f t="shared" si="1"/>
        <v>0</v>
      </c>
    </row>
    <row r="123" spans="1:8" hidden="1" x14ac:dyDescent="0.25">
      <c r="A123" s="13">
        <v>351</v>
      </c>
      <c r="B123" s="13" t="s">
        <v>248</v>
      </c>
      <c r="C123" s="73">
        <v>0</v>
      </c>
      <c r="D123" s="13" t="s">
        <v>249</v>
      </c>
      <c r="F123" t="str">
        <f>IF(ISNA(VLOOKUP(B123,Echecs_LIV!$E$2:$E$19,1,FALSE))=TRUE,"",1)</f>
        <v/>
      </c>
      <c r="G123" t="str">
        <f>IF(ISNA(VLOOKUP(B123,Echecs_PU!$E$2:$E$15,1,FALSE))=TRUE,"",1)</f>
        <v/>
      </c>
      <c r="H123">
        <f t="shared" si="1"/>
        <v>0</v>
      </c>
    </row>
    <row r="124" spans="1:8" hidden="1" x14ac:dyDescent="0.25">
      <c r="A124" s="13">
        <v>352</v>
      </c>
      <c r="B124" s="13" t="s">
        <v>250</v>
      </c>
      <c r="C124" s="73">
        <v>0</v>
      </c>
      <c r="D124" s="13" t="s">
        <v>251</v>
      </c>
      <c r="F124" t="str">
        <f>IF(ISNA(VLOOKUP(B124,Echecs_LIV!$E$2:$E$19,1,FALSE))=TRUE,"",1)</f>
        <v/>
      </c>
      <c r="G124" t="str">
        <f>IF(ISNA(VLOOKUP(B124,Echecs_PU!$E$2:$E$15,1,FALSE))=TRUE,"",1)</f>
        <v/>
      </c>
      <c r="H124">
        <f t="shared" si="1"/>
        <v>0</v>
      </c>
    </row>
    <row r="125" spans="1:8" hidden="1" x14ac:dyDescent="0.25">
      <c r="A125" s="13">
        <v>353</v>
      </c>
      <c r="B125" s="13" t="s">
        <v>252</v>
      </c>
      <c r="C125" s="73">
        <v>0</v>
      </c>
      <c r="D125" s="13" t="s">
        <v>253</v>
      </c>
      <c r="F125" t="str">
        <f>IF(ISNA(VLOOKUP(B125,Echecs_LIV!$E$2:$E$19,1,FALSE))=TRUE,"",1)</f>
        <v/>
      </c>
      <c r="G125" t="str">
        <f>IF(ISNA(VLOOKUP(B125,Echecs_PU!$E$2:$E$15,1,FALSE))=TRUE,"",1)</f>
        <v/>
      </c>
      <c r="H125">
        <f t="shared" si="1"/>
        <v>0</v>
      </c>
    </row>
    <row r="126" spans="1:8" hidden="1" x14ac:dyDescent="0.25">
      <c r="A126" s="13">
        <v>356</v>
      </c>
      <c r="B126" s="13" t="s">
        <v>254</v>
      </c>
      <c r="C126" s="73">
        <v>0</v>
      </c>
      <c r="D126" s="13" t="s">
        <v>255</v>
      </c>
      <c r="F126" t="str">
        <f>IF(ISNA(VLOOKUP(B126,Echecs_LIV!$E$2:$E$19,1,FALSE))=TRUE,"",1)</f>
        <v/>
      </c>
      <c r="G126" t="str">
        <f>IF(ISNA(VLOOKUP(B126,Echecs_PU!$E$2:$E$15,1,FALSE))=TRUE,"",1)</f>
        <v/>
      </c>
      <c r="H126">
        <f t="shared" si="1"/>
        <v>0</v>
      </c>
    </row>
    <row r="127" spans="1:8" hidden="1" x14ac:dyDescent="0.25">
      <c r="A127" s="13">
        <v>357</v>
      </c>
      <c r="B127" s="13" t="s">
        <v>256</v>
      </c>
      <c r="C127" s="73">
        <v>0</v>
      </c>
      <c r="D127" s="13" t="s">
        <v>257</v>
      </c>
      <c r="F127" t="str">
        <f>IF(ISNA(VLOOKUP(B127,Echecs_LIV!$E$2:$E$19,1,FALSE))=TRUE,"",1)</f>
        <v/>
      </c>
      <c r="G127" t="str">
        <f>IF(ISNA(VLOOKUP(B127,Echecs_PU!$E$2:$E$15,1,FALSE))=TRUE,"",1)</f>
        <v/>
      </c>
      <c r="H127">
        <f t="shared" si="1"/>
        <v>0</v>
      </c>
    </row>
    <row r="128" spans="1:8" hidden="1" x14ac:dyDescent="0.25">
      <c r="A128" s="13">
        <v>400</v>
      </c>
      <c r="B128" s="13" t="s">
        <v>63</v>
      </c>
      <c r="C128" s="73">
        <v>0</v>
      </c>
      <c r="D128" s="13" t="s">
        <v>258</v>
      </c>
      <c r="F128" t="str">
        <f>IF(ISNA(VLOOKUP(B128,Echecs_LIV!$E$2:$E$19,1,FALSE))=TRUE,"",1)</f>
        <v/>
      </c>
      <c r="G128" t="str">
        <f>IF(ISNA(VLOOKUP(B128,Echecs_PU!$E$2:$E$15,1,FALSE))=TRUE,"",1)</f>
        <v/>
      </c>
      <c r="H128">
        <f t="shared" si="1"/>
        <v>0</v>
      </c>
    </row>
    <row r="129" spans="1:8" hidden="1" x14ac:dyDescent="0.25">
      <c r="A129" s="13">
        <v>410</v>
      </c>
      <c r="B129" s="13" t="s">
        <v>259</v>
      </c>
      <c r="C129" s="73">
        <v>0</v>
      </c>
      <c r="D129" s="13" t="s">
        <v>260</v>
      </c>
      <c r="F129" t="str">
        <f>IF(ISNA(VLOOKUP(B129,Echecs_LIV!$E$2:$E$19,1,FALSE))=TRUE,"",1)</f>
        <v/>
      </c>
      <c r="G129" t="str">
        <f>IF(ISNA(VLOOKUP(B129,Echecs_PU!$E$2:$E$15,1,FALSE))=TRUE,"",1)</f>
        <v/>
      </c>
      <c r="H129">
        <f t="shared" si="1"/>
        <v>0</v>
      </c>
    </row>
    <row r="130" spans="1:8" hidden="1" x14ac:dyDescent="0.25">
      <c r="A130" s="13">
        <v>411</v>
      </c>
      <c r="B130" s="13" t="s">
        <v>259</v>
      </c>
      <c r="C130" s="73">
        <v>0</v>
      </c>
      <c r="D130" s="13" t="s">
        <v>261</v>
      </c>
      <c r="F130" t="str">
        <f>IF(ISNA(VLOOKUP(B130,Echecs_LIV!$E$2:$E$19,1,FALSE))=TRUE,"",1)</f>
        <v/>
      </c>
      <c r="G130" t="str">
        <f>IF(ISNA(VLOOKUP(B130,Echecs_PU!$E$2:$E$15,1,FALSE))=TRUE,"",1)</f>
        <v/>
      </c>
      <c r="H130">
        <f t="shared" si="1"/>
        <v>0</v>
      </c>
    </row>
    <row r="131" spans="1:8" hidden="1" x14ac:dyDescent="0.25">
      <c r="A131" s="13">
        <v>412</v>
      </c>
      <c r="B131" s="13" t="s">
        <v>259</v>
      </c>
      <c r="C131" s="73">
        <v>0</v>
      </c>
      <c r="D131" s="13" t="s">
        <v>262</v>
      </c>
      <c r="F131" t="str">
        <f>IF(ISNA(VLOOKUP(B131,Echecs_LIV!$E$2:$E$19,1,FALSE))=TRUE,"",1)</f>
        <v/>
      </c>
      <c r="G131" t="str">
        <f>IF(ISNA(VLOOKUP(B131,Echecs_PU!$E$2:$E$15,1,FALSE))=TRUE,"",1)</f>
        <v/>
      </c>
      <c r="H131">
        <f t="shared" si="1"/>
        <v>0</v>
      </c>
    </row>
    <row r="132" spans="1:8" hidden="1" x14ac:dyDescent="0.25">
      <c r="A132" s="13">
        <v>413</v>
      </c>
      <c r="B132" s="13" t="s">
        <v>259</v>
      </c>
      <c r="C132" s="73">
        <v>0</v>
      </c>
      <c r="D132" s="13" t="s">
        <v>263</v>
      </c>
      <c r="F132" t="str">
        <f>IF(ISNA(VLOOKUP(B132,Echecs_LIV!$E$2:$E$19,1,FALSE))=TRUE,"",1)</f>
        <v/>
      </c>
      <c r="G132" t="str">
        <f>IF(ISNA(VLOOKUP(B132,Echecs_PU!$E$2:$E$15,1,FALSE))=TRUE,"",1)</f>
        <v/>
      </c>
      <c r="H132">
        <f t="shared" si="1"/>
        <v>0</v>
      </c>
    </row>
    <row r="133" spans="1:8" hidden="1" x14ac:dyDescent="0.25">
      <c r="A133" s="13">
        <v>414</v>
      </c>
      <c r="B133" s="13" t="s">
        <v>259</v>
      </c>
      <c r="C133" s="73">
        <v>0</v>
      </c>
      <c r="D133" s="13" t="s">
        <v>264</v>
      </c>
      <c r="F133" t="str">
        <f>IF(ISNA(VLOOKUP(B133,Echecs_LIV!$E$2:$E$19,1,FALSE))=TRUE,"",1)</f>
        <v/>
      </c>
      <c r="G133" t="str">
        <f>IF(ISNA(VLOOKUP(B133,Echecs_PU!$E$2:$E$15,1,FALSE))=TRUE,"",1)</f>
        <v/>
      </c>
      <c r="H133">
        <f t="shared" si="1"/>
        <v>0</v>
      </c>
    </row>
    <row r="134" spans="1:8" hidden="1" x14ac:dyDescent="0.25">
      <c r="A134" s="13">
        <v>450</v>
      </c>
      <c r="B134" s="14" t="s">
        <v>265</v>
      </c>
      <c r="C134" s="73">
        <v>1</v>
      </c>
      <c r="D134" s="13" t="s">
        <v>266</v>
      </c>
      <c r="F134" t="str">
        <f>IF(ISNA(VLOOKUP(B134,Echecs_LIV!$E$2:$E$19,1,FALSE))=TRUE,"",1)</f>
        <v/>
      </c>
      <c r="G134" t="str">
        <f>IF(ISNA(VLOOKUP(B134,Echecs_PU!$E$2:$E$15,1,FALSE))=TRUE,"",1)</f>
        <v/>
      </c>
      <c r="H134">
        <f t="shared" si="1"/>
        <v>0</v>
      </c>
    </row>
    <row r="135" spans="1:8" hidden="1" x14ac:dyDescent="0.25">
      <c r="A135" s="13">
        <v>451</v>
      </c>
      <c r="B135" s="15" t="s">
        <v>265</v>
      </c>
      <c r="C135" s="73">
        <v>0</v>
      </c>
      <c r="D135" s="13" t="s">
        <v>267</v>
      </c>
      <c r="F135" t="str">
        <f>IF(ISNA(VLOOKUP(B135,Echecs_LIV!$E$2:$E$19,1,FALSE))=TRUE,"",1)</f>
        <v/>
      </c>
      <c r="G135" t="str">
        <f>IF(ISNA(VLOOKUP(B135,Echecs_PU!$E$2:$E$15,1,FALSE))=TRUE,"",1)</f>
        <v/>
      </c>
      <c r="H135">
        <f t="shared" ref="H135:H150" si="2">IF(SUM(E135:G135)&gt;=1,1,0)</f>
        <v>0</v>
      </c>
    </row>
    <row r="136" spans="1:8" hidden="1" x14ac:dyDescent="0.25">
      <c r="A136" s="13">
        <v>452</v>
      </c>
      <c r="B136" s="13" t="s">
        <v>265</v>
      </c>
      <c r="C136" s="73">
        <v>0</v>
      </c>
      <c r="D136" s="13" t="s">
        <v>268</v>
      </c>
      <c r="F136" t="str">
        <f>IF(ISNA(VLOOKUP(B136,Echecs_LIV!$E$2:$E$19,1,FALSE))=TRUE,"",1)</f>
        <v/>
      </c>
      <c r="G136" t="str">
        <f>IF(ISNA(VLOOKUP(B136,Echecs_PU!$E$2:$E$15,1,FALSE))=TRUE,"",1)</f>
        <v/>
      </c>
      <c r="H136">
        <f t="shared" si="2"/>
        <v>0</v>
      </c>
    </row>
    <row r="137" spans="1:8" hidden="1" x14ac:dyDescent="0.25">
      <c r="A137" s="13">
        <v>453</v>
      </c>
      <c r="B137" s="15" t="s">
        <v>269</v>
      </c>
      <c r="C137" s="73">
        <v>0</v>
      </c>
      <c r="D137" s="13" t="s">
        <v>270</v>
      </c>
      <c r="F137" t="str">
        <f>IF(ISNA(VLOOKUP(B137,Echecs_LIV!$E$2:$E$19,1,FALSE))=TRUE,"",1)</f>
        <v/>
      </c>
      <c r="G137" t="str">
        <f>IF(ISNA(VLOOKUP(B137,Echecs_PU!$E$2:$E$15,1,FALSE))=TRUE,"",1)</f>
        <v/>
      </c>
      <c r="H137">
        <f t="shared" si="2"/>
        <v>0</v>
      </c>
    </row>
    <row r="138" spans="1:8" hidden="1" x14ac:dyDescent="0.25">
      <c r="A138" s="13">
        <v>454</v>
      </c>
      <c r="B138" s="15" t="s">
        <v>271</v>
      </c>
      <c r="C138" s="73">
        <v>0</v>
      </c>
      <c r="D138" s="13" t="s">
        <v>272</v>
      </c>
      <c r="F138" t="str">
        <f>IF(ISNA(VLOOKUP(B138,Echecs_LIV!$E$2:$E$19,1,FALSE))=TRUE,"",1)</f>
        <v/>
      </c>
      <c r="G138" t="str">
        <f>IF(ISNA(VLOOKUP(B138,Echecs_PU!$E$2:$E$15,1,FALSE))=TRUE,"",1)</f>
        <v/>
      </c>
      <c r="H138">
        <f t="shared" si="2"/>
        <v>0</v>
      </c>
    </row>
    <row r="139" spans="1:8" hidden="1" x14ac:dyDescent="0.25">
      <c r="A139" s="13">
        <v>460</v>
      </c>
      <c r="B139" s="13" t="s">
        <v>273</v>
      </c>
      <c r="C139" s="73">
        <v>0</v>
      </c>
      <c r="D139" s="13" t="s">
        <v>274</v>
      </c>
      <c r="F139" t="str">
        <f>IF(ISNA(VLOOKUP(B139,Echecs_LIV!$E$2:$E$19,1,FALSE))=TRUE,"",1)</f>
        <v/>
      </c>
      <c r="G139" t="str">
        <f>IF(ISNA(VLOOKUP(B139,Echecs_PU!$E$2:$E$15,1,FALSE))=TRUE,"",1)</f>
        <v/>
      </c>
      <c r="H139">
        <f t="shared" si="2"/>
        <v>0</v>
      </c>
    </row>
    <row r="140" spans="1:8" hidden="1" x14ac:dyDescent="0.25">
      <c r="A140" s="13">
        <v>461</v>
      </c>
      <c r="B140" s="13" t="s">
        <v>273</v>
      </c>
      <c r="C140" s="73">
        <v>0</v>
      </c>
      <c r="D140" s="13" t="s">
        <v>275</v>
      </c>
      <c r="F140" t="str">
        <f>IF(ISNA(VLOOKUP(B140,Echecs_LIV!$E$2:$E$19,1,FALSE))=TRUE,"",1)</f>
        <v/>
      </c>
      <c r="G140" t="str">
        <f>IF(ISNA(VLOOKUP(B140,Echecs_PU!$E$2:$E$15,1,FALSE))=TRUE,"",1)</f>
        <v/>
      </c>
      <c r="H140">
        <f t="shared" si="2"/>
        <v>0</v>
      </c>
    </row>
    <row r="141" spans="1:8" hidden="1" x14ac:dyDescent="0.25">
      <c r="A141" s="13">
        <v>462</v>
      </c>
      <c r="B141" s="13" t="s">
        <v>273</v>
      </c>
      <c r="C141" s="73">
        <v>0</v>
      </c>
      <c r="D141" s="13" t="s">
        <v>276</v>
      </c>
      <c r="F141" t="str">
        <f>IF(ISNA(VLOOKUP(B141,Echecs_LIV!$E$2:$E$19,1,FALSE))=TRUE,"",1)</f>
        <v/>
      </c>
      <c r="G141" t="str">
        <f>IF(ISNA(VLOOKUP(B141,Echecs_PU!$E$2:$E$15,1,FALSE))=TRUE,"",1)</f>
        <v/>
      </c>
      <c r="H141">
        <f t="shared" si="2"/>
        <v>0</v>
      </c>
    </row>
    <row r="142" spans="1:8" hidden="1" x14ac:dyDescent="0.25">
      <c r="A142" s="13">
        <v>480</v>
      </c>
      <c r="B142" s="13" t="s">
        <v>277</v>
      </c>
      <c r="C142" s="73">
        <v>0</v>
      </c>
      <c r="D142" s="13" t="s">
        <v>278</v>
      </c>
      <c r="F142" t="str">
        <f>IF(ISNA(VLOOKUP(B142,Echecs_LIV!$E$2:$E$19,1,FALSE))=TRUE,"",1)</f>
        <v/>
      </c>
      <c r="G142" t="str">
        <f>IF(ISNA(VLOOKUP(B142,Echecs_PU!$E$2:$E$15,1,FALSE))=TRUE,"",1)</f>
        <v/>
      </c>
      <c r="H142">
        <f t="shared" si="2"/>
        <v>0</v>
      </c>
    </row>
    <row r="143" spans="1:8" hidden="1" x14ac:dyDescent="0.25">
      <c r="A143" s="13">
        <v>481</v>
      </c>
      <c r="B143" s="13" t="s">
        <v>277</v>
      </c>
      <c r="C143" s="73">
        <v>0</v>
      </c>
      <c r="D143" s="13" t="s">
        <v>279</v>
      </c>
      <c r="F143" t="str">
        <f>IF(ISNA(VLOOKUP(B143,Echecs_LIV!$E$2:$E$19,1,FALSE))=TRUE,"",1)</f>
        <v/>
      </c>
      <c r="G143" t="str">
        <f>IF(ISNA(VLOOKUP(B143,Echecs_PU!$E$2:$E$15,1,FALSE))=TRUE,"",1)</f>
        <v/>
      </c>
      <c r="H143">
        <f t="shared" si="2"/>
        <v>0</v>
      </c>
    </row>
    <row r="144" spans="1:8" hidden="1" x14ac:dyDescent="0.25">
      <c r="A144" s="13">
        <v>482</v>
      </c>
      <c r="B144" s="13" t="s">
        <v>277</v>
      </c>
      <c r="C144" s="73">
        <v>0</v>
      </c>
      <c r="D144" s="13" t="s">
        <v>280</v>
      </c>
      <c r="F144" t="str">
        <f>IF(ISNA(VLOOKUP(B144,Echecs_LIV!$E$2:$E$19,1,FALSE))=TRUE,"",1)</f>
        <v/>
      </c>
      <c r="G144" t="str">
        <f>IF(ISNA(VLOOKUP(B144,Echecs_PU!$E$2:$E$15,1,FALSE))=TRUE,"",1)</f>
        <v/>
      </c>
      <c r="H144">
        <f t="shared" si="2"/>
        <v>0</v>
      </c>
    </row>
    <row r="145" spans="1:8" hidden="1" x14ac:dyDescent="0.25">
      <c r="A145" s="13">
        <v>484</v>
      </c>
      <c r="B145" s="13" t="s">
        <v>277</v>
      </c>
      <c r="C145" s="73">
        <v>0</v>
      </c>
      <c r="D145" s="13" t="s">
        <v>281</v>
      </c>
      <c r="F145" t="str">
        <f>IF(ISNA(VLOOKUP(B145,Echecs_LIV!$E$2:$E$19,1,FALSE))=TRUE,"",1)</f>
        <v/>
      </c>
      <c r="G145" t="str">
        <f>IF(ISNA(VLOOKUP(B145,Echecs_PU!$E$2:$E$15,1,FALSE))=TRUE,"",1)</f>
        <v/>
      </c>
      <c r="H145">
        <f t="shared" si="2"/>
        <v>0</v>
      </c>
    </row>
    <row r="146" spans="1:8" hidden="1" x14ac:dyDescent="0.25">
      <c r="A146" s="13">
        <v>494</v>
      </c>
      <c r="B146" s="13" t="s">
        <v>282</v>
      </c>
      <c r="C146" s="73">
        <v>0</v>
      </c>
      <c r="D146" s="13" t="s">
        <v>283</v>
      </c>
      <c r="F146" t="str">
        <f>IF(ISNA(VLOOKUP(B146,Echecs_LIV!$E$2:$E$19,1,FALSE))=TRUE,"",1)</f>
        <v/>
      </c>
      <c r="G146" t="str">
        <f>IF(ISNA(VLOOKUP(B146,Echecs_PU!$E$2:$E$15,1,FALSE))=TRUE,"",1)</f>
        <v/>
      </c>
      <c r="H146">
        <f t="shared" si="2"/>
        <v>0</v>
      </c>
    </row>
    <row r="147" spans="1:8" hidden="1" x14ac:dyDescent="0.25">
      <c r="A147" s="13">
        <v>495</v>
      </c>
      <c r="B147" s="13" t="s">
        <v>282</v>
      </c>
      <c r="C147" s="73">
        <v>0</v>
      </c>
      <c r="D147" s="13" t="s">
        <v>284</v>
      </c>
      <c r="F147" t="str">
        <f>IF(ISNA(VLOOKUP(B147,Echecs_LIV!$E$2:$E$19,1,FALSE))=TRUE,"",1)</f>
        <v/>
      </c>
      <c r="G147" t="str">
        <f>IF(ISNA(VLOOKUP(B147,Echecs_PU!$E$2:$E$15,1,FALSE))=TRUE,"",1)</f>
        <v/>
      </c>
      <c r="H147">
        <f t="shared" si="2"/>
        <v>0</v>
      </c>
    </row>
    <row r="148" spans="1:8" hidden="1" x14ac:dyDescent="0.25">
      <c r="A148" s="13">
        <v>496</v>
      </c>
      <c r="B148" s="13" t="s">
        <v>282</v>
      </c>
      <c r="C148" s="73">
        <v>0</v>
      </c>
      <c r="D148" s="13" t="s">
        <v>285</v>
      </c>
      <c r="F148" t="str">
        <f>IF(ISNA(VLOOKUP(B148,Echecs_LIV!$E$2:$E$19,1,FALSE))=TRUE,"",1)</f>
        <v/>
      </c>
      <c r="G148" t="str">
        <f>IF(ISNA(VLOOKUP(B148,Echecs_PU!$E$2:$E$15,1,FALSE))=TRUE,"",1)</f>
        <v/>
      </c>
      <c r="H148">
        <f t="shared" si="2"/>
        <v>0</v>
      </c>
    </row>
    <row r="149" spans="1:8" hidden="1" x14ac:dyDescent="0.25">
      <c r="A149" s="13">
        <v>497</v>
      </c>
      <c r="B149" s="13" t="s">
        <v>282</v>
      </c>
      <c r="C149" s="73">
        <v>0</v>
      </c>
      <c r="D149" s="13" t="s">
        <v>286</v>
      </c>
      <c r="F149" t="str">
        <f>IF(ISNA(VLOOKUP(B149,Echecs_LIV!$E$2:$E$19,1,FALSE))=TRUE,"",1)</f>
        <v/>
      </c>
      <c r="G149" t="str">
        <f>IF(ISNA(VLOOKUP(B149,Echecs_PU!$E$2:$E$15,1,FALSE))=TRUE,"",1)</f>
        <v/>
      </c>
      <c r="H149">
        <f t="shared" si="2"/>
        <v>0</v>
      </c>
    </row>
    <row r="150" spans="1:8" hidden="1" x14ac:dyDescent="0.25">
      <c r="A150" s="13">
        <v>498</v>
      </c>
      <c r="B150" s="13" t="s">
        <v>282</v>
      </c>
      <c r="C150" s="73">
        <v>0</v>
      </c>
      <c r="D150" s="13" t="s">
        <v>287</v>
      </c>
      <c r="F150" t="str">
        <f>IF(ISNA(VLOOKUP(B150,Echecs_LIV!$E$2:$E$19,1,FALSE))=TRUE,"",1)</f>
        <v/>
      </c>
      <c r="G150" t="str">
        <f>IF(ISNA(VLOOKUP(B150,Echecs_PU!$E$2:$E$15,1,FALSE))=TRUE,"",1)</f>
        <v/>
      </c>
      <c r="H150">
        <f t="shared" si="2"/>
        <v>0</v>
      </c>
    </row>
  </sheetData>
  <autoFilter ref="A5:I150">
    <filterColumn colId="7">
      <filters>
        <filter val="1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55" zoomScaleNormal="55" zoomScaleSheetLayoutView="70" zoomScalePageLayoutView="75" workbookViewId="0">
      <selection activeCell="B28" sqref="B28"/>
    </sheetView>
  </sheetViews>
  <sheetFormatPr baseColWidth="10" defaultColWidth="10.75" defaultRowHeight="34.5" customHeight="1" x14ac:dyDescent="0.2"/>
  <cols>
    <col min="1" max="1" width="3.75" style="61" bestFit="1" customWidth="1"/>
    <col min="2" max="3" width="14.75" style="62" customWidth="1"/>
    <col min="4" max="4" width="12.75" style="61" customWidth="1"/>
    <col min="5" max="5" width="9" style="61" customWidth="1"/>
    <col min="6" max="6" width="22.25" style="61" customWidth="1"/>
    <col min="7" max="7" width="80.25" style="61" customWidth="1"/>
    <col min="8" max="16384" width="10.75" style="18"/>
  </cols>
  <sheetData>
    <row r="1" spans="1:7" ht="26.25" customHeight="1" thickBot="1" x14ac:dyDescent="0.25">
      <c r="A1" s="78" t="s">
        <v>288</v>
      </c>
      <c r="B1" s="79"/>
      <c r="C1" s="80"/>
      <c r="D1" s="16" t="s">
        <v>289</v>
      </c>
      <c r="E1" s="16" t="s">
        <v>290</v>
      </c>
      <c r="F1" s="16" t="s">
        <v>291</v>
      </c>
      <c r="G1" s="17" t="s">
        <v>292</v>
      </c>
    </row>
    <row r="2" spans="1:7" ht="33" customHeight="1" x14ac:dyDescent="0.2">
      <c r="A2" s="19">
        <v>1</v>
      </c>
      <c r="B2" s="81" t="s">
        <v>293</v>
      </c>
      <c r="C2" s="20" t="s">
        <v>294</v>
      </c>
      <c r="D2" s="21">
        <v>620</v>
      </c>
      <c r="E2" s="22" t="s">
        <v>137</v>
      </c>
      <c r="F2" s="23" t="s">
        <v>295</v>
      </c>
      <c r="G2" s="24" t="s">
        <v>296</v>
      </c>
    </row>
    <row r="3" spans="1:7" ht="33" customHeight="1" x14ac:dyDescent="0.2">
      <c r="A3" s="25">
        <v>2</v>
      </c>
      <c r="B3" s="82"/>
      <c r="C3" s="26" t="s">
        <v>166</v>
      </c>
      <c r="D3" s="27">
        <v>621</v>
      </c>
      <c r="E3" s="28" t="s">
        <v>137</v>
      </c>
      <c r="F3" s="29" t="s">
        <v>297</v>
      </c>
      <c r="G3" s="30" t="s">
        <v>298</v>
      </c>
    </row>
    <row r="4" spans="1:7" ht="33" customHeight="1" x14ac:dyDescent="0.2">
      <c r="A4" s="25">
        <v>3</v>
      </c>
      <c r="B4" s="82"/>
      <c r="C4" s="26" t="s">
        <v>299</v>
      </c>
      <c r="D4" s="27">
        <v>622</v>
      </c>
      <c r="E4" s="28" t="s">
        <v>137</v>
      </c>
      <c r="F4" s="29" t="s">
        <v>300</v>
      </c>
      <c r="G4" s="30" t="s">
        <v>301</v>
      </c>
    </row>
    <row r="5" spans="1:7" ht="33" customHeight="1" x14ac:dyDescent="0.2">
      <c r="A5" s="25">
        <v>4</v>
      </c>
      <c r="B5" s="82"/>
      <c r="C5" s="26" t="s">
        <v>302</v>
      </c>
      <c r="D5" s="27">
        <v>623</v>
      </c>
      <c r="E5" s="28" t="s">
        <v>137</v>
      </c>
      <c r="F5" s="29" t="s">
        <v>303</v>
      </c>
      <c r="G5" s="30" t="s">
        <v>304</v>
      </c>
    </row>
    <row r="6" spans="1:7" ht="33" customHeight="1" x14ac:dyDescent="0.2">
      <c r="A6" s="25">
        <v>5</v>
      </c>
      <c r="B6" s="82"/>
      <c r="C6" s="26" t="s">
        <v>305</v>
      </c>
      <c r="D6" s="27">
        <v>624</v>
      </c>
      <c r="E6" s="28" t="s">
        <v>137</v>
      </c>
      <c r="F6" s="29" t="s">
        <v>306</v>
      </c>
      <c r="G6" s="30" t="s">
        <v>307</v>
      </c>
    </row>
    <row r="7" spans="1:7" ht="33" customHeight="1" x14ac:dyDescent="0.2">
      <c r="A7" s="25">
        <v>6</v>
      </c>
      <c r="B7" s="82"/>
      <c r="C7" s="26" t="s">
        <v>308</v>
      </c>
      <c r="D7" s="27">
        <v>625</v>
      </c>
      <c r="E7" s="28" t="s">
        <v>137</v>
      </c>
      <c r="F7" s="29" t="s">
        <v>309</v>
      </c>
      <c r="G7" s="30" t="s">
        <v>310</v>
      </c>
    </row>
    <row r="8" spans="1:7" ht="33" customHeight="1" thickBot="1" x14ac:dyDescent="0.25">
      <c r="A8" s="31">
        <v>7</v>
      </c>
      <c r="B8" s="83"/>
      <c r="C8" s="32" t="s">
        <v>311</v>
      </c>
      <c r="D8" s="33">
        <v>626</v>
      </c>
      <c r="E8" s="34" t="s">
        <v>137</v>
      </c>
      <c r="F8" s="35" t="s">
        <v>312</v>
      </c>
      <c r="G8" s="36" t="s">
        <v>313</v>
      </c>
    </row>
    <row r="9" spans="1:7" ht="33" customHeight="1" x14ac:dyDescent="0.2">
      <c r="A9" s="19">
        <v>8</v>
      </c>
      <c r="B9" s="81" t="s">
        <v>314</v>
      </c>
      <c r="C9" s="37" t="s">
        <v>315</v>
      </c>
      <c r="D9" s="21">
        <v>632</v>
      </c>
      <c r="E9" s="22" t="s">
        <v>131</v>
      </c>
      <c r="F9" s="23" t="s">
        <v>316</v>
      </c>
      <c r="G9" s="24" t="s">
        <v>317</v>
      </c>
    </row>
    <row r="10" spans="1:7" ht="33" customHeight="1" x14ac:dyDescent="0.2">
      <c r="A10" s="25">
        <v>9</v>
      </c>
      <c r="B10" s="82"/>
      <c r="C10" s="38" t="s">
        <v>318</v>
      </c>
      <c r="D10" s="27">
        <v>633</v>
      </c>
      <c r="E10" s="28" t="s">
        <v>133</v>
      </c>
      <c r="F10" s="29" t="s">
        <v>319</v>
      </c>
      <c r="G10" s="30" t="s">
        <v>320</v>
      </c>
    </row>
    <row r="11" spans="1:7" ht="33" customHeight="1" thickBot="1" x14ac:dyDescent="0.25">
      <c r="A11" s="31">
        <v>10</v>
      </c>
      <c r="B11" s="83"/>
      <c r="C11" s="39" t="s">
        <v>321</v>
      </c>
      <c r="D11" s="33">
        <v>631</v>
      </c>
      <c r="E11" s="34" t="s">
        <v>129</v>
      </c>
      <c r="F11" s="35" t="s">
        <v>322</v>
      </c>
      <c r="G11" s="36" t="s">
        <v>323</v>
      </c>
    </row>
    <row r="12" spans="1:7" ht="33" customHeight="1" x14ac:dyDescent="0.2">
      <c r="A12" s="19">
        <v>11</v>
      </c>
      <c r="B12" s="81" t="s">
        <v>324</v>
      </c>
      <c r="C12" s="37" t="s">
        <v>325</v>
      </c>
      <c r="D12" s="21">
        <v>610</v>
      </c>
      <c r="E12" s="22" t="s">
        <v>109</v>
      </c>
      <c r="F12" s="23" t="s">
        <v>326</v>
      </c>
      <c r="G12" s="24" t="s">
        <v>327</v>
      </c>
    </row>
    <row r="13" spans="1:7" ht="33" customHeight="1" x14ac:dyDescent="0.2">
      <c r="A13" s="25">
        <v>12</v>
      </c>
      <c r="B13" s="82"/>
      <c r="C13" s="38" t="s">
        <v>328</v>
      </c>
      <c r="D13" s="27">
        <v>616</v>
      </c>
      <c r="E13" s="28" t="s">
        <v>145</v>
      </c>
      <c r="F13" s="29" t="s">
        <v>329</v>
      </c>
      <c r="G13" s="30" t="s">
        <v>330</v>
      </c>
    </row>
    <row r="14" spans="1:7" ht="33" customHeight="1" thickBot="1" x14ac:dyDescent="0.25">
      <c r="A14" s="31">
        <v>13</v>
      </c>
      <c r="B14" s="83"/>
      <c r="C14" s="39" t="s">
        <v>331</v>
      </c>
      <c r="D14" s="33">
        <v>617</v>
      </c>
      <c r="E14" s="34" t="s">
        <v>147</v>
      </c>
      <c r="F14" s="35" t="s">
        <v>332</v>
      </c>
      <c r="G14" s="36" t="s">
        <v>333</v>
      </c>
    </row>
    <row r="15" spans="1:7" ht="33" customHeight="1" thickBot="1" x14ac:dyDescent="0.25">
      <c r="A15" s="40">
        <v>14</v>
      </c>
      <c r="B15" s="75" t="s">
        <v>334</v>
      </c>
      <c r="C15" s="75"/>
      <c r="D15" s="41">
        <v>630</v>
      </c>
      <c r="E15" s="42" t="s">
        <v>127</v>
      </c>
      <c r="F15" s="43" t="s">
        <v>335</v>
      </c>
      <c r="G15" s="44" t="s">
        <v>336</v>
      </c>
    </row>
    <row r="16" spans="1:7" ht="33" customHeight="1" thickBot="1" x14ac:dyDescent="0.25">
      <c r="A16" s="45">
        <v>15</v>
      </c>
      <c r="B16" s="76" t="s">
        <v>337</v>
      </c>
      <c r="C16" s="76"/>
      <c r="D16" s="46">
        <v>612</v>
      </c>
      <c r="E16" s="47" t="s">
        <v>157</v>
      </c>
      <c r="F16" s="48" t="s">
        <v>338</v>
      </c>
      <c r="G16" s="49" t="s">
        <v>339</v>
      </c>
    </row>
    <row r="17" spans="1:7" ht="33" customHeight="1" thickBot="1" x14ac:dyDescent="0.25">
      <c r="A17" s="40">
        <v>16</v>
      </c>
      <c r="B17" s="75" t="s">
        <v>340</v>
      </c>
      <c r="C17" s="75"/>
      <c r="D17" s="41">
        <v>614</v>
      </c>
      <c r="E17" s="42" t="s">
        <v>161</v>
      </c>
      <c r="F17" s="43" t="s">
        <v>341</v>
      </c>
      <c r="G17" s="44" t="s">
        <v>342</v>
      </c>
    </row>
    <row r="18" spans="1:7" ht="33" customHeight="1" x14ac:dyDescent="0.2">
      <c r="A18" s="50">
        <v>17</v>
      </c>
      <c r="B18" s="76" t="s">
        <v>343</v>
      </c>
      <c r="C18" s="51" t="s">
        <v>344</v>
      </c>
      <c r="D18" s="52">
        <v>613</v>
      </c>
      <c r="E18" s="53" t="s">
        <v>163</v>
      </c>
      <c r="F18" s="54" t="s">
        <v>345</v>
      </c>
      <c r="G18" s="55" t="s">
        <v>346</v>
      </c>
    </row>
    <row r="19" spans="1:7" ht="33" customHeight="1" thickBot="1" x14ac:dyDescent="0.25">
      <c r="A19" s="31">
        <v>18</v>
      </c>
      <c r="B19" s="77"/>
      <c r="C19" s="39" t="s">
        <v>347</v>
      </c>
      <c r="D19" s="33">
        <v>611</v>
      </c>
      <c r="E19" s="34" t="s">
        <v>159</v>
      </c>
      <c r="F19" s="35" t="s">
        <v>348</v>
      </c>
      <c r="G19" s="36" t="s">
        <v>349</v>
      </c>
    </row>
    <row r="21" spans="1:7" ht="34.5" customHeight="1" x14ac:dyDescent="0.2">
      <c r="A21" s="56"/>
      <c r="B21" s="57"/>
      <c r="C21" s="57"/>
      <c r="D21" s="56"/>
      <c r="E21" s="58"/>
      <c r="F21" s="59"/>
      <c r="G21" s="59"/>
    </row>
    <row r="22" spans="1:7" ht="34.5" customHeight="1" x14ac:dyDescent="0.2">
      <c r="A22" s="60"/>
      <c r="B22" s="60"/>
      <c r="C22" s="60"/>
      <c r="D22" s="60"/>
    </row>
  </sheetData>
  <mergeCells count="8">
    <mergeCell ref="B17:C17"/>
    <mergeCell ref="B18:B19"/>
    <mergeCell ref="A1:C1"/>
    <mergeCell ref="B2:B8"/>
    <mergeCell ref="B9:B11"/>
    <mergeCell ref="B12:B14"/>
    <mergeCell ref="B15:C15"/>
    <mergeCell ref="B16:C16"/>
  </mergeCells>
  <phoneticPr fontId="14" type="noConversion"/>
  <pageMargins left="0.25" right="0.25" top="0.53437500000000004" bottom="9.8958333333333329E-2" header="0.3" footer="0.3"/>
  <pageSetup paperSize="9" scale="83" orientation="landscape" r:id="rId1"/>
  <headerFooter>
    <oddHeader>&amp;L&amp;10Rédacteur : H. TAHON - Responsable Qualité : M. LEBOUC&amp;C&amp;10DOC-EXP-019_Choix_statut_retour.xlsx&amp;R&amp;10 20/03/2014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zoomScale="55" zoomScaleNormal="55" zoomScaleSheetLayoutView="70" zoomScalePageLayoutView="75" workbookViewId="0">
      <selection activeCell="J13" sqref="J13"/>
    </sheetView>
  </sheetViews>
  <sheetFormatPr baseColWidth="10" defaultColWidth="10.75" defaultRowHeight="34.5" customHeight="1" x14ac:dyDescent="0.2"/>
  <cols>
    <col min="1" max="1" width="3.75" style="61" bestFit="1" customWidth="1"/>
    <col min="2" max="2" width="14.75" style="62" customWidth="1"/>
    <col min="3" max="3" width="16.25" style="62" customWidth="1"/>
    <col min="4" max="4" width="10" style="61" customWidth="1"/>
    <col min="5" max="5" width="9" style="61" customWidth="1"/>
    <col min="6" max="6" width="22.25" style="61" customWidth="1"/>
    <col min="7" max="7" width="80.25" style="61" customWidth="1"/>
    <col min="8" max="16384" width="10.75" style="18"/>
  </cols>
  <sheetData>
    <row r="1" spans="1:7" ht="26.25" customHeight="1" thickBot="1" x14ac:dyDescent="0.25">
      <c r="A1" s="78" t="s">
        <v>288</v>
      </c>
      <c r="B1" s="79"/>
      <c r="C1" s="80"/>
      <c r="D1" s="16" t="s">
        <v>289</v>
      </c>
      <c r="E1" s="16" t="s">
        <v>290</v>
      </c>
      <c r="F1" s="16" t="s">
        <v>291</v>
      </c>
      <c r="G1" s="17" t="s">
        <v>292</v>
      </c>
    </row>
    <row r="2" spans="1:7" ht="42" customHeight="1" x14ac:dyDescent="0.2">
      <c r="A2" s="45">
        <v>1</v>
      </c>
      <c r="B2" s="92" t="s">
        <v>350</v>
      </c>
      <c r="C2" s="37" t="s">
        <v>351</v>
      </c>
      <c r="D2" s="21">
        <v>720</v>
      </c>
      <c r="E2" s="22" t="s">
        <v>101</v>
      </c>
      <c r="F2" s="37" t="s">
        <v>352</v>
      </c>
      <c r="G2" s="24" t="s">
        <v>353</v>
      </c>
    </row>
    <row r="3" spans="1:7" ht="42" customHeight="1" x14ac:dyDescent="0.2">
      <c r="A3" s="45">
        <v>2</v>
      </c>
      <c r="B3" s="76"/>
      <c r="C3" s="63" t="s">
        <v>354</v>
      </c>
      <c r="D3" s="46">
        <v>710</v>
      </c>
      <c r="E3" s="47" t="s">
        <v>192</v>
      </c>
      <c r="F3" s="63" t="s">
        <v>355</v>
      </c>
      <c r="G3" s="49" t="s">
        <v>356</v>
      </c>
    </row>
    <row r="4" spans="1:7" ht="42" customHeight="1" thickBot="1" x14ac:dyDescent="0.25">
      <c r="A4" s="50">
        <v>3</v>
      </c>
      <c r="B4" s="77"/>
      <c r="C4" s="39" t="s">
        <v>311</v>
      </c>
      <c r="D4" s="33">
        <v>715</v>
      </c>
      <c r="E4" s="34" t="s">
        <v>99</v>
      </c>
      <c r="F4" s="39" t="s">
        <v>100</v>
      </c>
      <c r="G4" s="36" t="s">
        <v>357</v>
      </c>
    </row>
    <row r="5" spans="1:7" ht="42" customHeight="1" x14ac:dyDescent="0.2">
      <c r="A5" s="45">
        <v>4</v>
      </c>
      <c r="B5" s="92" t="s">
        <v>358</v>
      </c>
      <c r="C5" s="37" t="s">
        <v>359</v>
      </c>
      <c r="D5" s="86">
        <v>721</v>
      </c>
      <c r="E5" s="89" t="s">
        <v>97</v>
      </c>
      <c r="F5" s="92" t="s">
        <v>360</v>
      </c>
      <c r="G5" s="24" t="s">
        <v>361</v>
      </c>
    </row>
    <row r="6" spans="1:7" ht="42" customHeight="1" x14ac:dyDescent="0.2">
      <c r="A6" s="45">
        <v>5</v>
      </c>
      <c r="B6" s="76"/>
      <c r="C6" s="38" t="s">
        <v>318</v>
      </c>
      <c r="D6" s="87"/>
      <c r="E6" s="90"/>
      <c r="F6" s="76"/>
      <c r="G6" s="30" t="s">
        <v>362</v>
      </c>
    </row>
    <row r="7" spans="1:7" ht="42" customHeight="1" x14ac:dyDescent="0.2">
      <c r="A7" s="45">
        <v>6</v>
      </c>
      <c r="B7" s="76"/>
      <c r="C7" s="38" t="s">
        <v>321</v>
      </c>
      <c r="D7" s="94"/>
      <c r="E7" s="95"/>
      <c r="F7" s="93"/>
      <c r="G7" s="30" t="s">
        <v>323</v>
      </c>
    </row>
    <row r="8" spans="1:7" ht="42" customHeight="1" thickBot="1" x14ac:dyDescent="0.25">
      <c r="A8" s="45">
        <v>7</v>
      </c>
      <c r="B8" s="77"/>
      <c r="C8" s="39" t="s">
        <v>311</v>
      </c>
      <c r="D8" s="33">
        <v>710</v>
      </c>
      <c r="E8" s="34" t="s">
        <v>99</v>
      </c>
      <c r="F8" s="39" t="s">
        <v>100</v>
      </c>
      <c r="G8" s="36" t="s">
        <v>363</v>
      </c>
    </row>
    <row r="9" spans="1:7" ht="42" customHeight="1" x14ac:dyDescent="0.2">
      <c r="A9" s="45">
        <v>8</v>
      </c>
      <c r="B9" s="81" t="s">
        <v>324</v>
      </c>
      <c r="C9" s="37" t="s">
        <v>325</v>
      </c>
      <c r="D9" s="86">
        <v>723</v>
      </c>
      <c r="E9" s="89" t="s">
        <v>105</v>
      </c>
      <c r="F9" s="92" t="s">
        <v>364</v>
      </c>
      <c r="G9" s="24" t="s">
        <v>365</v>
      </c>
    </row>
    <row r="10" spans="1:7" ht="42" customHeight="1" x14ac:dyDescent="0.2">
      <c r="A10" s="45">
        <v>9</v>
      </c>
      <c r="B10" s="82"/>
      <c r="C10" s="38" t="s">
        <v>328</v>
      </c>
      <c r="D10" s="87"/>
      <c r="E10" s="90"/>
      <c r="F10" s="76"/>
      <c r="G10" s="30" t="s">
        <v>366</v>
      </c>
    </row>
    <row r="11" spans="1:7" ht="42" customHeight="1" thickBot="1" x14ac:dyDescent="0.25">
      <c r="A11" s="45">
        <v>10</v>
      </c>
      <c r="B11" s="83"/>
      <c r="C11" s="39" t="s">
        <v>331</v>
      </c>
      <c r="D11" s="88"/>
      <c r="E11" s="91"/>
      <c r="F11" s="77"/>
      <c r="G11" s="36" t="s">
        <v>367</v>
      </c>
    </row>
    <row r="12" spans="1:7" ht="42" customHeight="1" x14ac:dyDescent="0.2">
      <c r="A12" s="45">
        <v>11</v>
      </c>
      <c r="B12" s="81" t="s">
        <v>368</v>
      </c>
      <c r="C12" s="81"/>
      <c r="D12" s="86">
        <v>710</v>
      </c>
      <c r="E12" s="89" t="s">
        <v>99</v>
      </c>
      <c r="F12" s="92" t="s">
        <v>100</v>
      </c>
      <c r="G12" s="24" t="s">
        <v>369</v>
      </c>
    </row>
    <row r="13" spans="1:7" ht="42" customHeight="1" x14ac:dyDescent="0.2">
      <c r="A13" s="45">
        <v>12</v>
      </c>
      <c r="B13" s="82" t="s">
        <v>337</v>
      </c>
      <c r="C13" s="82"/>
      <c r="D13" s="87"/>
      <c r="E13" s="90"/>
      <c r="F13" s="76"/>
      <c r="G13" s="30" t="s">
        <v>370</v>
      </c>
    </row>
    <row r="14" spans="1:7" ht="42" customHeight="1" thickBot="1" x14ac:dyDescent="0.25">
      <c r="A14" s="45">
        <v>13</v>
      </c>
      <c r="B14" s="83" t="s">
        <v>371</v>
      </c>
      <c r="C14" s="83"/>
      <c r="D14" s="88"/>
      <c r="E14" s="91"/>
      <c r="F14" s="77"/>
      <c r="G14" s="36" t="s">
        <v>372</v>
      </c>
    </row>
    <row r="15" spans="1:7" ht="42" customHeight="1" thickBot="1" x14ac:dyDescent="0.25">
      <c r="A15" s="45">
        <v>14</v>
      </c>
      <c r="B15" s="84" t="s">
        <v>343</v>
      </c>
      <c r="C15" s="85"/>
      <c r="D15" s="41">
        <v>722</v>
      </c>
      <c r="E15" s="42" t="s">
        <v>103</v>
      </c>
      <c r="F15" s="64" t="s">
        <v>104</v>
      </c>
      <c r="G15" s="44" t="s">
        <v>373</v>
      </c>
    </row>
    <row r="16" spans="1:7" ht="34.5" customHeight="1" x14ac:dyDescent="0.2">
      <c r="F16" s="65"/>
    </row>
    <row r="17" spans="1:7" ht="34.5" customHeight="1" x14ac:dyDescent="0.2">
      <c r="A17" s="56"/>
      <c r="B17" s="57"/>
      <c r="C17" s="57"/>
      <c r="D17" s="56"/>
      <c r="E17" s="58"/>
      <c r="F17" s="59"/>
      <c r="G17" s="59"/>
    </row>
    <row r="18" spans="1:7" ht="34.5" customHeight="1" x14ac:dyDescent="0.2">
      <c r="A18" s="60"/>
      <c r="B18" s="60"/>
      <c r="C18" s="60"/>
      <c r="D18" s="60"/>
    </row>
  </sheetData>
  <mergeCells count="17">
    <mergeCell ref="F5:F7"/>
    <mergeCell ref="A1:C1"/>
    <mergeCell ref="B2:B4"/>
    <mergeCell ref="B5:B8"/>
    <mergeCell ref="D5:D7"/>
    <mergeCell ref="E5:E7"/>
    <mergeCell ref="B15:C15"/>
    <mergeCell ref="B9:B11"/>
    <mergeCell ref="D9:D11"/>
    <mergeCell ref="E9:E11"/>
    <mergeCell ref="F9:F11"/>
    <mergeCell ref="B12:C12"/>
    <mergeCell ref="D12:D14"/>
    <mergeCell ref="E12:E14"/>
    <mergeCell ref="F12:F14"/>
    <mergeCell ref="B13:C13"/>
    <mergeCell ref="B14:C14"/>
  </mergeCells>
  <phoneticPr fontId="14" type="noConversion"/>
  <pageMargins left="0.25" right="0.25" top="0.53437500000000004" bottom="9.8958333333333329E-2" header="0.3" footer="0.3"/>
  <pageSetup paperSize="9" scale="84" orientation="landscape" r:id="rId1"/>
  <headerFooter>
    <oddHeader>&amp;L&amp;10Rédacteur : H. TAHON - Responsable Qualité : M. LEBOUC&amp;C&amp;10DOC-EXP-019_Choix_statut_retour.xlsx&amp;R&amp;10 20/03/2014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>
      <selection activeCell="C12" sqref="C12"/>
    </sheetView>
  </sheetViews>
  <sheetFormatPr baseColWidth="10" defaultRowHeight="15.75" x14ac:dyDescent="0.25"/>
  <sheetData>
    <row r="3" spans="1:3" x14ac:dyDescent="0.25">
      <c r="A3">
        <v>2</v>
      </c>
      <c r="B3">
        <v>0</v>
      </c>
      <c r="C3">
        <f>POWER(A3,B3)</f>
        <v>1</v>
      </c>
    </row>
    <row r="4" spans="1:3" x14ac:dyDescent="0.25">
      <c r="A4">
        <f>A3</f>
        <v>2</v>
      </c>
      <c r="B4">
        <v>1</v>
      </c>
      <c r="C4">
        <f t="shared" ref="C4:C18" si="0">POWER(A4,B4)</f>
        <v>2</v>
      </c>
    </row>
    <row r="5" spans="1:3" x14ac:dyDescent="0.25">
      <c r="A5">
        <f t="shared" ref="A5:A15" si="1">A4</f>
        <v>2</v>
      </c>
      <c r="B5">
        <v>2</v>
      </c>
      <c r="C5">
        <f t="shared" si="0"/>
        <v>4</v>
      </c>
    </row>
    <row r="6" spans="1:3" x14ac:dyDescent="0.25">
      <c r="A6">
        <f t="shared" si="1"/>
        <v>2</v>
      </c>
      <c r="B6">
        <v>3</v>
      </c>
      <c r="C6">
        <f t="shared" si="0"/>
        <v>8</v>
      </c>
    </row>
    <row r="7" spans="1:3" x14ac:dyDescent="0.25">
      <c r="A7">
        <f t="shared" si="1"/>
        <v>2</v>
      </c>
      <c r="B7">
        <v>4</v>
      </c>
      <c r="C7">
        <f t="shared" si="0"/>
        <v>16</v>
      </c>
    </row>
    <row r="8" spans="1:3" x14ac:dyDescent="0.25">
      <c r="A8">
        <f t="shared" si="1"/>
        <v>2</v>
      </c>
      <c r="B8">
        <v>5</v>
      </c>
      <c r="C8">
        <f t="shared" si="0"/>
        <v>32</v>
      </c>
    </row>
    <row r="9" spans="1:3" x14ac:dyDescent="0.25">
      <c r="A9">
        <f t="shared" si="1"/>
        <v>2</v>
      </c>
      <c r="B9">
        <v>6</v>
      </c>
      <c r="C9">
        <f t="shared" si="0"/>
        <v>64</v>
      </c>
    </row>
    <row r="10" spans="1:3" x14ac:dyDescent="0.25">
      <c r="A10">
        <f t="shared" si="1"/>
        <v>2</v>
      </c>
      <c r="B10">
        <v>7</v>
      </c>
      <c r="C10">
        <f t="shared" si="0"/>
        <v>128</v>
      </c>
    </row>
    <row r="11" spans="1:3" x14ac:dyDescent="0.25">
      <c r="A11">
        <f t="shared" si="1"/>
        <v>2</v>
      </c>
      <c r="B11">
        <v>8</v>
      </c>
      <c r="C11">
        <f t="shared" si="0"/>
        <v>256</v>
      </c>
    </row>
    <row r="12" spans="1:3" x14ac:dyDescent="0.25">
      <c r="A12">
        <f t="shared" si="1"/>
        <v>2</v>
      </c>
      <c r="B12">
        <v>9</v>
      </c>
      <c r="C12">
        <f t="shared" si="0"/>
        <v>512</v>
      </c>
    </row>
    <row r="13" spans="1:3" x14ac:dyDescent="0.25">
      <c r="A13">
        <f t="shared" si="1"/>
        <v>2</v>
      </c>
      <c r="B13">
        <v>10</v>
      </c>
      <c r="C13">
        <f t="shared" si="0"/>
        <v>1024</v>
      </c>
    </row>
    <row r="14" spans="1:3" x14ac:dyDescent="0.25">
      <c r="A14">
        <f t="shared" si="1"/>
        <v>2</v>
      </c>
      <c r="B14">
        <v>11</v>
      </c>
      <c r="C14">
        <f t="shared" si="0"/>
        <v>2048</v>
      </c>
    </row>
    <row r="15" spans="1:3" x14ac:dyDescent="0.25">
      <c r="A15">
        <f t="shared" si="1"/>
        <v>2</v>
      </c>
      <c r="B15">
        <v>12</v>
      </c>
      <c r="C15">
        <f t="shared" si="0"/>
        <v>4096</v>
      </c>
    </row>
    <row r="16" spans="1:3" x14ac:dyDescent="0.25">
      <c r="B16">
        <v>13</v>
      </c>
      <c r="C16">
        <f t="shared" si="0"/>
        <v>0</v>
      </c>
    </row>
    <row r="17" spans="2:3" x14ac:dyDescent="0.25">
      <c r="B17">
        <v>14</v>
      </c>
      <c r="C17">
        <f t="shared" si="0"/>
        <v>0</v>
      </c>
    </row>
    <row r="18" spans="2:3" x14ac:dyDescent="0.25">
      <c r="B18">
        <v>15</v>
      </c>
      <c r="C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2</vt:i4>
      </vt:variant>
    </vt:vector>
  </HeadingPairs>
  <TitlesOfParts>
    <vt:vector size="13" baseType="lpstr">
      <vt:lpstr>Liste</vt:lpstr>
      <vt:lpstr>OPE-EXP-104</vt:lpstr>
      <vt:lpstr>OPE-EXP-105</vt:lpstr>
      <vt:lpstr>OPE-EXP-106</vt:lpstr>
      <vt:lpstr>OPE-EXP-107</vt:lpstr>
      <vt:lpstr>OPE-EXP-109</vt:lpstr>
      <vt:lpstr>OPE-EXP-110</vt:lpstr>
      <vt:lpstr>Statuts CargoNET</vt:lpstr>
      <vt:lpstr>Echecs_LIV</vt:lpstr>
      <vt:lpstr>Echecs_PU</vt:lpstr>
      <vt:lpstr>Feuil1</vt:lpstr>
      <vt:lpstr>Echecs_LIV!Zone_d_impression</vt:lpstr>
      <vt:lpstr>Echecs_PU!Zone_d_impression</vt:lpstr>
    </vt:vector>
  </TitlesOfParts>
  <Company>Colizen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QUAN</dc:creator>
  <cp:lastModifiedBy>Anaïs Mussard</cp:lastModifiedBy>
  <dcterms:created xsi:type="dcterms:W3CDTF">2014-05-27T13:43:37Z</dcterms:created>
  <dcterms:modified xsi:type="dcterms:W3CDTF">2014-07-01T13:26:03Z</dcterms:modified>
</cp:coreProperties>
</file>