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Z:\src\zwift-memory-monitor\doc\"/>
    </mc:Choice>
  </mc:AlternateContent>
  <xr:revisionPtr revIDLastSave="0" documentId="13_ncr:1_{FCB1D9DD-D0A3-4F56-AA7B-F57A0A6BF3DC}" xr6:coauthVersionLast="47" xr6:coauthVersionMax="47" xr10:uidLastSave="{00000000-0000-0000-0000-000000000000}"/>
  <bookViews>
    <workbookView xWindow="14880" yWindow="825" windowWidth="34305" windowHeight="18915" xr2:uid="{00000000-000D-0000-FFFF-FFFF00000000}"/>
  </bookViews>
  <sheets>
    <sheet name="1.29.0" sheetId="1" r:id="rId1"/>
    <sheet name="Sheet5" sheetId="6" r:id="rId2"/>
    <sheet name="Sheet4" sheetId="5" r:id="rId3"/>
    <sheet name="Sheet1" sheetId="2" r:id="rId4"/>
    <sheet name="Sheet2" sheetId="3" r:id="rId5"/>
    <sheet name="Sheet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A3" i="1"/>
  <c r="B2" i="1"/>
  <c r="C3" i="1" l="1"/>
  <c r="D3" i="1"/>
  <c r="A4" i="1"/>
  <c r="B3" i="1"/>
  <c r="C4" i="1" l="1"/>
  <c r="D4" i="1"/>
  <c r="A5" i="1"/>
  <c r="B4" i="1"/>
  <c r="C5" i="1" l="1"/>
  <c r="D5" i="1"/>
  <c r="A6" i="1"/>
  <c r="B5" i="1"/>
  <c r="C6" i="1" l="1"/>
  <c r="D6" i="1"/>
  <c r="A7" i="1"/>
  <c r="B6" i="1"/>
  <c r="C7" i="1" l="1"/>
  <c r="D7" i="1"/>
  <c r="A8" i="1"/>
  <c r="B7" i="1"/>
  <c r="C8" i="1" l="1"/>
  <c r="D8" i="1"/>
  <c r="A9" i="1"/>
  <c r="B8" i="1"/>
  <c r="C9" i="1" l="1"/>
  <c r="D9" i="1"/>
  <c r="A10" i="1"/>
  <c r="B9" i="1"/>
  <c r="C10" i="1" l="1"/>
  <c r="D10" i="1"/>
  <c r="A11" i="1"/>
  <c r="B10" i="1"/>
  <c r="C11" i="1" l="1"/>
  <c r="D11" i="1"/>
  <c r="A12" i="1"/>
  <c r="B11" i="1"/>
  <c r="C12" i="1" l="1"/>
  <c r="D12" i="1"/>
  <c r="A13" i="1"/>
  <c r="B12" i="1"/>
  <c r="C13" i="1" l="1"/>
  <c r="D13" i="1"/>
  <c r="A14" i="1"/>
  <c r="B13" i="1"/>
  <c r="C14" i="1" l="1"/>
  <c r="D14" i="1"/>
  <c r="A15" i="1"/>
  <c r="B14" i="1"/>
  <c r="C15" i="1" l="1"/>
  <c r="D15" i="1"/>
  <c r="A16" i="1"/>
  <c r="B15" i="1"/>
  <c r="C16" i="1" l="1"/>
  <c r="D16" i="1"/>
  <c r="A17" i="1"/>
  <c r="B16" i="1"/>
  <c r="C17" i="1" l="1"/>
  <c r="D17" i="1"/>
  <c r="A18" i="1"/>
  <c r="B17" i="1"/>
  <c r="C18" i="1" l="1"/>
  <c r="D18" i="1"/>
  <c r="A19" i="1"/>
  <c r="B18" i="1"/>
  <c r="C19" i="1" l="1"/>
  <c r="D19" i="1"/>
  <c r="A20" i="1"/>
  <c r="B19" i="1"/>
  <c r="C20" i="1" l="1"/>
  <c r="D20" i="1"/>
  <c r="A21" i="1"/>
  <c r="B20" i="1"/>
  <c r="C21" i="1" l="1"/>
  <c r="D21" i="1"/>
  <c r="A22" i="1"/>
  <c r="B21" i="1"/>
  <c r="C22" i="1" l="1"/>
  <c r="D22" i="1"/>
  <c r="A23" i="1"/>
  <c r="B22" i="1"/>
  <c r="C23" i="1" l="1"/>
  <c r="D23" i="1"/>
  <c r="A24" i="1"/>
  <c r="B23" i="1"/>
  <c r="C24" i="1" l="1"/>
  <c r="D24" i="1"/>
  <c r="A25" i="1"/>
  <c r="B24" i="1"/>
  <c r="C25" i="1" l="1"/>
  <c r="D25" i="1"/>
  <c r="A26" i="1"/>
  <c r="B25" i="1"/>
  <c r="C26" i="1" l="1"/>
  <c r="D26" i="1"/>
  <c r="A27" i="1"/>
  <c r="B26" i="1"/>
  <c r="C27" i="1" l="1"/>
  <c r="D27" i="1"/>
  <c r="A28" i="1"/>
  <c r="B27" i="1"/>
  <c r="C28" i="1" l="1"/>
  <c r="D28" i="1"/>
  <c r="A29" i="1"/>
  <c r="B28" i="1"/>
  <c r="C29" i="1" l="1"/>
  <c r="D29" i="1"/>
  <c r="A30" i="1"/>
  <c r="B29" i="1"/>
  <c r="C30" i="1" l="1"/>
  <c r="D30" i="1"/>
  <c r="A31" i="1"/>
  <c r="B30" i="1"/>
  <c r="C31" i="1" l="1"/>
  <c r="D31" i="1"/>
  <c r="A32" i="1"/>
  <c r="B31" i="1"/>
  <c r="C32" i="1" l="1"/>
  <c r="D32" i="1"/>
  <c r="A33" i="1"/>
  <c r="B32" i="1"/>
  <c r="C33" i="1" l="1"/>
  <c r="D33" i="1"/>
  <c r="A34" i="1"/>
  <c r="B33" i="1"/>
  <c r="C34" i="1" l="1"/>
  <c r="D34" i="1"/>
  <c r="A35" i="1"/>
  <c r="B34" i="1"/>
  <c r="C35" i="1" l="1"/>
  <c r="D35" i="1"/>
  <c r="A36" i="1"/>
  <c r="B35" i="1"/>
  <c r="C36" i="1" l="1"/>
  <c r="D36" i="1"/>
  <c r="A37" i="1"/>
  <c r="B36" i="1"/>
  <c r="C37" i="1" l="1"/>
  <c r="D37" i="1"/>
  <c r="A38" i="1"/>
  <c r="B37" i="1"/>
  <c r="C38" i="1" l="1"/>
  <c r="D38" i="1"/>
  <c r="A39" i="1"/>
  <c r="B38" i="1"/>
  <c r="C39" i="1" l="1"/>
  <c r="D39" i="1"/>
  <c r="A40" i="1"/>
  <c r="B39" i="1"/>
  <c r="C40" i="1" l="1"/>
  <c r="D40" i="1"/>
  <c r="A41" i="1"/>
  <c r="B40" i="1"/>
  <c r="C41" i="1" l="1"/>
  <c r="D41" i="1"/>
  <c r="A42" i="1"/>
  <c r="B41" i="1"/>
  <c r="C42" i="1" l="1"/>
  <c r="D42" i="1"/>
  <c r="A43" i="1"/>
  <c r="B42" i="1"/>
  <c r="C43" i="1" l="1"/>
  <c r="D43" i="1"/>
  <c r="A44" i="1"/>
  <c r="B43" i="1"/>
  <c r="C44" i="1" l="1"/>
  <c r="D44" i="1"/>
  <c r="A45" i="1"/>
  <c r="B44" i="1"/>
  <c r="C45" i="1" l="1"/>
  <c r="D45" i="1"/>
  <c r="A46" i="1"/>
  <c r="B45" i="1"/>
  <c r="C46" i="1" l="1"/>
  <c r="D46" i="1"/>
  <c r="A47" i="1"/>
  <c r="B46" i="1"/>
  <c r="C47" i="1" l="1"/>
  <c r="D47" i="1"/>
  <c r="A48" i="1"/>
  <c r="B47" i="1"/>
  <c r="C48" i="1" l="1"/>
  <c r="D48" i="1"/>
  <c r="A49" i="1"/>
  <c r="B48" i="1"/>
  <c r="C49" i="1" l="1"/>
  <c r="D49" i="1"/>
  <c r="A50" i="1"/>
  <c r="B49" i="1"/>
  <c r="C50" i="1" l="1"/>
  <c r="D50" i="1"/>
  <c r="A51" i="1"/>
  <c r="B50" i="1"/>
  <c r="C51" i="1" l="1"/>
  <c r="D51" i="1"/>
  <c r="A52" i="1"/>
  <c r="B51" i="1"/>
  <c r="C52" i="1" l="1"/>
  <c r="D52" i="1"/>
  <c r="A53" i="1"/>
  <c r="B52" i="1"/>
  <c r="C53" i="1" l="1"/>
  <c r="D53" i="1"/>
  <c r="A54" i="1"/>
  <c r="B53" i="1"/>
  <c r="C54" i="1" l="1"/>
  <c r="D54" i="1"/>
  <c r="A55" i="1"/>
  <c r="B54" i="1"/>
  <c r="C55" i="1" l="1"/>
  <c r="D55" i="1"/>
  <c r="A56" i="1"/>
  <c r="B55" i="1"/>
  <c r="C56" i="1" l="1"/>
  <c r="D56" i="1"/>
  <c r="A57" i="1"/>
  <c r="B56" i="1"/>
  <c r="C57" i="1" l="1"/>
  <c r="D57" i="1"/>
  <c r="A58" i="1"/>
  <c r="B57" i="1"/>
  <c r="C58" i="1" l="1"/>
  <c r="D58" i="1"/>
  <c r="A59" i="1"/>
  <c r="B58" i="1"/>
  <c r="C59" i="1" l="1"/>
  <c r="D59" i="1"/>
  <c r="A60" i="1"/>
  <c r="B59" i="1"/>
  <c r="C60" i="1" l="1"/>
  <c r="D60" i="1"/>
  <c r="A61" i="1"/>
  <c r="B60" i="1"/>
  <c r="C61" i="1" l="1"/>
  <c r="D61" i="1"/>
  <c r="A62" i="1"/>
  <c r="B61" i="1"/>
  <c r="C62" i="1" l="1"/>
  <c r="D62" i="1"/>
  <c r="A63" i="1"/>
  <c r="B62" i="1"/>
  <c r="C63" i="1" l="1"/>
  <c r="D63" i="1"/>
  <c r="A64" i="1"/>
  <c r="B63" i="1"/>
  <c r="C64" i="1" l="1"/>
  <c r="D64" i="1"/>
  <c r="A65" i="1"/>
  <c r="B64" i="1"/>
  <c r="C65" i="1" l="1"/>
  <c r="D65" i="1"/>
  <c r="A66" i="1"/>
  <c r="B65" i="1"/>
  <c r="C66" i="1" l="1"/>
  <c r="D66" i="1"/>
  <c r="A67" i="1"/>
  <c r="B66" i="1"/>
  <c r="C67" i="1" l="1"/>
  <c r="D67" i="1"/>
  <c r="A68" i="1"/>
  <c r="B67" i="1"/>
  <c r="C68" i="1" l="1"/>
  <c r="D68" i="1"/>
  <c r="A69" i="1"/>
  <c r="B68" i="1"/>
  <c r="C69" i="1" l="1"/>
  <c r="D69" i="1"/>
  <c r="A70" i="1"/>
  <c r="B69" i="1"/>
  <c r="C70" i="1" l="1"/>
  <c r="D70" i="1"/>
  <c r="B70" i="1"/>
</calcChain>
</file>

<file path=xl/sharedStrings.xml><?xml version="1.0" encoding="utf-8"?>
<sst xmlns="http://schemas.openxmlformats.org/spreadsheetml/2006/main" count="266" uniqueCount="234">
  <si>
    <t>Type</t>
  </si>
  <si>
    <t>Field</t>
  </si>
  <si>
    <t>player</t>
  </si>
  <si>
    <t>climbing</t>
  </si>
  <si>
    <t>uint32</t>
  </si>
  <si>
    <t>speed</t>
  </si>
  <si>
    <t>distance</t>
  </si>
  <si>
    <t>time</t>
  </si>
  <si>
    <t>cadence_uHz</t>
  </si>
  <si>
    <t>heartrate</t>
  </si>
  <si>
    <t>power</t>
  </si>
  <si>
    <t>float</t>
  </si>
  <si>
    <t>x</t>
  </si>
  <si>
    <t>altitude</t>
  </si>
  <si>
    <t>y</t>
  </si>
  <si>
    <t>watching</t>
  </si>
  <si>
    <t>world</t>
  </si>
  <si>
    <t>work</t>
  </si>
  <si>
    <t>00 00 00 00</t>
  </si>
  <si>
    <t>MOV instruction offset</t>
  </si>
  <si>
    <t>Offset to player field (hex)</t>
  </si>
  <si>
    <t>Offset to player field (dec)</t>
  </si>
  <si>
    <t>int32 athleteId = 1;</t>
  </si>
  <si>
    <t>uint64 worldTime = 2;</t>
  </si>
  <si>
    <t>int32 distance = 3; // meters</t>
  </si>
  <si>
    <t>int32 roadTime = 4;</t>
  </si>
  <si>
    <t>int32 laps = 5;</t>
  </si>
  <si>
    <t>int32 _speed = 6; // mm / hour</t>
  </si>
  <si>
    <t>int32 roadPosition = 8;  // Horiz, i.e. lane.</t>
  </si>
  <si>
    <t>int32 _cadenceUHz = 9;</t>
  </si>
  <si>
    <t>int32 draft = 10; // seems to be in percentage / algo factor</t>
  </si>
  <si>
    <t>int32 heartrate = 11;</t>
  </si>
  <si>
    <t>int32 power = 12;</t>
  </si>
  <si>
    <t>int32 _heading = 13;  // microrads from -pi -&gt; 3pi</t>
  </si>
  <si>
    <t>int32 lean = 14;</t>
  </si>
  <si>
    <t>int32 climbing = 15;</t>
  </si>
  <si>
    <t>int32 time = 16;</t>
  </si>
  <si>
    <t>uint32 frameHue = 18;</t>
  </si>
  <si>
    <t>uint32 _flags1 = 19; // Packed with info parsed in user code</t>
  </si>
  <si>
    <t>uint32 _flags2 = 20; // Packed with info parsed in user code</t>
  </si>
  <si>
    <t>uint32 _progress = 21; // 16-32 are some sort of inverse mask when set, 8-16 is pct progress, 0 is workout</t>
  </si>
  <si>
    <t>int64 _joinTime = 22;</t>
  </si>
  <si>
    <t>bool justWatching = 23;</t>
  </si>
  <si>
    <t>int32 _mwHours = 24; // milliwatt/hours of energy</t>
  </si>
  <si>
    <t>float x = 25;</t>
  </si>
  <si>
    <t>float z = 26;</t>
  </si>
  <si>
    <t>float y = 27;</t>
  </si>
  <si>
    <t>int32 watchingAthleteId = 28;</t>
  </si>
  <si>
    <t>int32 eventSubgroupId = 29;</t>
  </si>
  <si>
    <t>Sport sport = 31;</t>
  </si>
  <si>
    <t>float _eventDistance = 34; // cm</t>
  </si>
  <si>
    <t>int32 courseId = 35;</t>
  </si>
  <si>
    <t>int32 routeProgress = 36; // Increments with route progress, but the scale is unclear</t>
  </si>
  <si>
    <t>int32 routeRoadIndex = 37; // Offset into the road segment of a route (very close to our route's road manifest indexes)</t>
  </si>
  <si>
    <t>bool canSteer = 38;</t>
  </si>
  <si>
    <t>uint32 routeId = 39;</t>
  </si>
  <si>
    <t>int32 pacerBotGroupSize = 40;</t>
  </si>
  <si>
    <t>bool activeSteer = 41;</t>
  </si>
  <si>
    <t>bool portal = 43;</t>
  </si>
  <si>
    <t>int32 portalGradientScale = 44; // 0 = 50%, 1 = 75%, 2 = 100%, 3 = 125%</t>
  </si>
  <si>
    <t>int32 portalElevationScale = 45; // 50, 75, 100 or 125</t>
  </si>
  <si>
    <t>int32 boostPad = 46;</t>
  </si>
  <si>
    <t>int32 hazardPad = 47;</t>
  </si>
  <si>
    <t>int32 timeBonus = 48;</t>
  </si>
  <si>
    <t>int32 rideonBomb = 49; // always seems to be x5 with value of 9</t>
  </si>
  <si>
    <t>groupId</t>
  </si>
  <si>
    <t>routeId</t>
  </si>
  <si>
    <t>roadtime</t>
  </si>
  <si>
    <t>protobuf match</t>
  </si>
  <si>
    <t>potential fields from protobuf</t>
  </si>
  <si>
    <t>protobuf field no.</t>
  </si>
  <si>
    <t>LAPS??</t>
  </si>
  <si>
    <t>export function decodePlayerStateFlags1(bits) {</t>
  </si>
  <si>
    <t xml:space="preserve">    return {</t>
  </si>
  <si>
    <t xml:space="preserve">        powerMeter: !!(bits &amp; 0b1),</t>
  </si>
  <si>
    <t xml:space="preserve">        companionApp: !!(bits &amp; 0b10),</t>
  </si>
  <si>
    <t xml:space="preserve">        reverse: !(bits &amp; 0b100),  // It's actually a forward bit</t>
  </si>
  <si>
    <t xml:space="preserve">        uTurn: !!(bits &amp; 0b1000),</t>
  </si>
  <si>
    <t xml:space="preserve">        _b4_15: bits &gt;&gt;&gt; 4 &amp; 0xfff, // Client seems to send 0x1 when no-sensor and not moving</t>
  </si>
  <si>
    <t xml:space="preserve">        auxCourseId: bits &gt;&gt;&gt; 16 &amp; 0xff,</t>
  </si>
  <si>
    <t xml:space="preserve">        rideons: bits &gt;&gt;&gt; 24,</t>
  </si>
  <si>
    <t xml:space="preserve">    };</t>
  </si>
  <si>
    <t>}</t>
  </si>
  <si>
    <t>export function encodePlayerStateFlags1(props) {</t>
  </si>
  <si>
    <t xml:space="preserve">    let bits = 0;</t>
  </si>
  <si>
    <t xml:space="preserve">    bits |= props.rideons &amp; 0xff;</t>
  </si>
  <si>
    <t xml:space="preserve">    bits &lt;&lt;= 8;</t>
  </si>
  <si>
    <t xml:space="preserve">    bits |= props.auxCourseId &amp; 0xff;</t>
  </si>
  <si>
    <t xml:space="preserve">    bits &lt;&lt;= 12;</t>
  </si>
  <si>
    <t xml:space="preserve">    bits |= props._b4_15 &amp; 0xfff;</t>
  </si>
  <si>
    <t xml:space="preserve">    bits &lt;&lt;= 1;</t>
  </si>
  <si>
    <t xml:space="preserve">    bits |= props.uTurn;</t>
  </si>
  <si>
    <t xml:space="preserve">    bits |= !props.reverse;</t>
  </si>
  <si>
    <t xml:space="preserve">    bits |= props.companionApp;</t>
  </si>
  <si>
    <t xml:space="preserve">    bits |= props.powerMeter;</t>
  </si>
  <si>
    <t xml:space="preserve">    return bits;</t>
  </si>
  <si>
    <t>export function decodePlayerStateFlags2(bits) {</t>
  </si>
  <si>
    <t xml:space="preserve">        activePowerUp: powerUpsEnum[bits &amp; 0xf],</t>
  </si>
  <si>
    <t xml:space="preserve">        turning: turningEnum[bits &gt;&gt;&gt; 4 &amp; 0x3],</t>
  </si>
  <si>
    <t xml:space="preserve">        turnChoice: bits &gt;&gt;&gt; 6 &amp; 0x3,</t>
  </si>
  <si>
    <t xml:space="preserve">        roadId: bits &gt;&gt;&gt; 8 &amp; 0xffff,</t>
  </si>
  <si>
    <t xml:space="preserve">        _rem: bits &gt;&gt;&gt; 24, // client seems to send 0x1 or 0x2 when no-sensor and not moving</t>
  </si>
  <si>
    <t>export function encodePlayerStateFlags2(props) {</t>
  </si>
  <si>
    <t xml:space="preserve">    bits |= props._rem &amp; 0xff;</t>
  </si>
  <si>
    <t xml:space="preserve">    bits &lt;&lt;= 16;</t>
  </si>
  <si>
    <t xml:space="preserve">    bits |= props.roadId &amp; 0xffff;</t>
  </si>
  <si>
    <t xml:space="preserve">    bits &lt;&lt;= 2;</t>
  </si>
  <si>
    <t xml:space="preserve">    bits |= props.turnChoice &amp; 0x3;</t>
  </si>
  <si>
    <t xml:space="preserve">    bits |= {</t>
  </si>
  <si>
    <t xml:space="preserve">        RIGHT: 1,</t>
  </si>
  <si>
    <t xml:space="preserve">        LEFT: 2,</t>
  </si>
  <si>
    <t xml:space="preserve">    }[props.turning] || 0;</t>
  </si>
  <si>
    <t xml:space="preserve">    bits &lt;&lt;= 4;</t>
  </si>
  <si>
    <t xml:space="preserve">    let powerUping = 0xf;</t>
  </si>
  <si>
    <t xml:space="preserve">    if (props.activePowerUp) {</t>
  </si>
  <si>
    <t xml:space="preserve">        powerUping = protos.POWERUP_TYPE[props.activePowerUp];</t>
  </si>
  <si>
    <t xml:space="preserve">    }</t>
  </si>
  <si>
    <t xml:space="preserve">    bits |= powerUping &amp; 0xf;</t>
  </si>
  <si>
    <t>export function processPlayerStateMessage(msg) {</t>
  </si>
  <si>
    <t xml:space="preserve">    const flags1 = decodePlayerStateFlags1(msg._flags1);</t>
  </si>
  <si>
    <t xml:space="preserve">    const flags2 = decodePlayerStateFlags2(msg._flags2);</t>
  </si>
  <si>
    <t xml:space="preserve">    const wt = msg.worldTime.toNumber();</t>
  </si>
  <si>
    <t xml:space="preserve">    const latency = worldTimer.now() - wt;</t>
  </si>
  <si>
    <t xml:space="preserve">    const adjRoadLoc = msg.roadTime - 5000;  // It's 5,000 -&gt; 1,005,000</t>
  </si>
  <si>
    <t xml:space="preserve">    const progress = (msg._progress &gt;&gt; 8 &amp; 0xff) / 0xff;</t>
  </si>
  <si>
    <t xml:space="preserve">    // Route ID can be stale in a few situations.  This may change but so far it looks like when</t>
  </si>
  <si>
    <t xml:space="preserve">    // progress hits 100% and routeProgess rollsover to 0 the route is no longer correct.</t>
  </si>
  <si>
    <t xml:space="preserve">    const routeId = msg.portal || (progress === 1 &amp;&amp; msg.routeProgress === 0) ? undefined : msg.routeId;</t>
  </si>
  <si>
    <t xml:space="preserve">        ...msg,</t>
  </si>
  <si>
    <t xml:space="preserve">        ...flags1,</t>
  </si>
  <si>
    <t xml:space="preserve">        ...flags2,</t>
  </si>
  <si>
    <t xml:space="preserve">        worldTime: wt,</t>
  </si>
  <si>
    <t xml:space="preserve">        latency,</t>
  </si>
  <si>
    <t xml:space="preserve">        routeId,</t>
  </si>
  <si>
    <t xml:space="preserve">        progress,</t>
  </si>
  <si>
    <t xml:space="preserve">        workoutZone: (msg._progress &amp; 0xF) || null,</t>
  </si>
  <si>
    <t xml:space="preserve">        kj: msg._mwHours / 1000 / (1000 / 3600),</t>
  </si>
  <si>
    <t xml:space="preserve">        heading: (((msg._heading + halfCircle) / (2 * halfCircle)) * 360) % 360,  // degrees</t>
  </si>
  <si>
    <t xml:space="preserve">        speed: msg._speed / 1e6,  // km/h</t>
  </si>
  <si>
    <t xml:space="preserve">        joinTime: msg._joinTime.toNumber(),</t>
  </si>
  <si>
    <t xml:space="preserve">        sport: sportsEnum[msg.sport],</t>
  </si>
  <si>
    <t xml:space="preserve">        cadence: (msg._cadenceUHz &amp;&amp; msg._cadenceUHz &lt; cadenceMax) ?</t>
  </si>
  <si>
    <t xml:space="preserve">            Math.round(msg._cadenceUHz / 1e6 * 60) : 0,  // rpm</t>
  </si>
  <si>
    <t xml:space="preserve">        eventDistance: msg._eventDistance / 100,  // meters</t>
  </si>
  <si>
    <t xml:space="preserve">        roadCompletion: flags1.reverse ? 1e6 - adjRoadLoc : adjRoadLoc,</t>
  </si>
  <si>
    <t xml:space="preserve">        // XXX Migrate to just 'COFFEE_STOP' when we roll out that change..</t>
  </si>
  <si>
    <t xml:space="preserve">        coffeeStop: flags2.activePowerUp === 'POWERUP_CNT' || msg.activePowerUp === 'COFFEE_STOP',</t>
  </si>
  <si>
    <t>export const worldCourseDescs = [</t>
  </si>
  <si>
    <t xml:space="preserve">    {worldId: 1, courseId: 6, name: 'Watopia', ident: 'WATOPIA'},</t>
  </si>
  <si>
    <t xml:space="preserve">    {worldId: 2, courseId: 2, name: 'Richmond', ident: 'RICHMOND'},</t>
  </si>
  <si>
    <t xml:space="preserve">    {worldId: 3, courseId: 7, name: 'London', ident: 'LONDON'},</t>
  </si>
  <si>
    <t xml:space="preserve">    {worldId: 4, courseId: 8, name: 'New York', ident: 'NEWYORK'},</t>
  </si>
  <si>
    <t xml:space="preserve">    {worldId: 5, courseId: 9, name: 'Innsbruck', ident: 'INNSBRUCK'},</t>
  </si>
  <si>
    <t xml:space="preserve">    {worldId: 6, courseId: 10, name: 'Bologna', ident: 'BOLOGNATT'},</t>
  </si>
  <si>
    <t xml:space="preserve">    {worldId: 7, courseId: 11, name: 'Yorkshire', ident: 'YORKSHIRE'},</t>
  </si>
  <si>
    <t xml:space="preserve">    {worldId: 8, courseId: 12, name: 'Crit City', ident: 'CRITCITY'},</t>
  </si>
  <si>
    <t xml:space="preserve">    {worldId: 9, courseId: 13, name: 'Makuri Islands', ident: 'MAKURIISLANDS'},</t>
  </si>
  <si>
    <t xml:space="preserve">    {worldId: 10, courseId: 14, name: 'France', ident: 'FRANCE'},</t>
  </si>
  <si>
    <t xml:space="preserve">    {worldId: 11, courseId: 15, name: 'Paris', ident: 'PARIS'},</t>
  </si>
  <si>
    <t xml:space="preserve">    {worldId: 12, courseId: 16, name: 'Gravel Mountain', ident: 'GRAVEL MOUNTAIN'},</t>
  </si>
  <si>
    <t xml:space="preserve">    {worldId: 13, courseId: 17, name: 'Scotland', ident: 'SCOTLAND'},</t>
  </si>
  <si>
    <t>];</t>
  </si>
  <si>
    <t>TO BE ADDED TO ZMM</t>
  </si>
  <si>
    <t>courseId</t>
  </si>
  <si>
    <t>enum POWERUP_TYPE {</t>
  </si>
  <si>
    <t>LIGHTNESS      = 0;</t>
  </si>
  <si>
    <t>DRAFTBOOST     = 1;</t>
  </si>
  <si>
    <t>BONUS_XP_LIGHT = 2;</t>
  </si>
  <si>
    <t>BONUS_XP       = 3;</t>
  </si>
  <si>
    <t>UNDRAFTABLE    = 4;</t>
  </si>
  <si>
    <t>AERO           = 5;</t>
  </si>
  <si>
    <t>NINJA          = 6;</t>
  </si>
  <si>
    <t>STEAMROLLER    = 7;</t>
  </si>
  <si>
    <t>ANVIL          = 8;</t>
  </si>
  <si>
    <t>POWERUP_CNT    = 9;</t>
  </si>
  <si>
    <t>POWERUP_NONE   = 15;</t>
  </si>
  <si>
    <t>message PlayerState {</t>
  </si>
  <si>
    <t>optional int64 id = 1;</t>
  </si>
  <si>
    <t>optional int64 worldTime = 2; // milliseconds</t>
  </si>
  <si>
    <t>optional int32 distance = 3;  // meters</t>
  </si>
  <si>
    <t>optional int32 roadTime = 4;  // 1/100 sec</t>
  </si>
  <si>
    <t>optional int32 laps = 5;</t>
  </si>
  <si>
    <t>optional uint32 speed = 6;    // millimeters per hour</t>
  </si>
  <si>
    <t>optional uint32 ps_f7 = 7;</t>
  </si>
  <si>
    <t>optional int32 roadPosition = 8;</t>
  </si>
  <si>
    <t>optional int32 cadenceUHz = 9; // =(cad / 60) * 1000000</t>
  </si>
  <si>
    <t>optional int32 ps_f10 = 10; // BikeEntity.field_B58; 0 - ETA related (something around speed)</t>
  </si>
  <si>
    <t>optional int32 heartrate = 11;</t>
  </si>
  <si>
    <t>optional int32 power = 12;</t>
  </si>
  <si>
    <t>optional int64 heading = 13;</t>
  </si>
  <si>
    <t>optional int64 lean = 14;</t>
  </si>
  <si>
    <t>optional int32 climbing = 15; // meters</t>
  </si>
  <si>
    <t>optional int32 time = 16;     // seconds</t>
  </si>
  <si>
    <t>optional int32 ps_f17 = 17;</t>
  </si>
  <si>
    <t>optional uint32 frameHue = 18; // BikeEntity::DrawBike m_frameHue * 255.0</t>
  </si>
  <si>
    <t>//field 19:</t>
  </si>
  <si>
    <t>//byte[0].bits[0,1]: HasPowerMeter, HasPhoneConnected</t>
  </si>
  <si>
    <t>//byte[0].bits[2,3]: RoadDirectionForward, ??? !BikeEntity.field_DCC || BikeEntity.disSteer</t>
  </si>
  <si>
    <t>//byte[0].bits[4]: read in BikeEntity::ProcessNewPacket, steering-related</t>
  </si>
  <si>
    <t>//byte[1]: =0 ???</t>
  </si>
  <si>
    <t>//byte[2]: fallback course/getMapRevisionId</t>
  </si>
  <si>
    <t>//byte[3]: realRideons (not counted yet in BikeEntity::m_rideons) @ BikeEntity::UpdateRideOns, see also BikeEntity::Update</t>
  </si>
  <si>
    <t>optional uint32 f19 = 19;</t>
  </si>
  <si>
    <t>//ZNETWORK_SerializeAux3: low 4 bits=POWERUP_TYPE; next 4 bits: BikeEntity.field_2B14+1; next 8 bits: road_id</t>
  </si>
  <si>
    <t>// BikeEntity.field_2b16: true-&gt; |= 0x2000000, false-&gt; |= 0x1000000 (bits 24-25)</t>
  </si>
  <si>
    <t>// bit 28: EbikeBoost::GetActiveBoostOption</t>
  </si>
  <si>
    <t>optional uint32 aux3 = 20;</t>
  </si>
  <si>
    <t>optional uint32 progress = 21; // WorkoutMode = progress &amp; 0xF, up to 7 including (workoutPhaseType+1 or 0)</t>
  </si>
  <si>
    <t>optional int64 customizationId = 22;</t>
  </si>
  <si>
    <t>optional bool justWatching = 23;</t>
  </si>
  <si>
    <t>optional int32 calories = 24;</t>
  </si>
  <si>
    <t>optional float x = 25;</t>
  </si>
  <si>
    <t>optional float y_altitude = 26;</t>
  </si>
  <si>
    <t>optional float z = 27;</t>
  </si>
  <si>
    <t>optional int64 watchingRiderId = 28;</t>
  </si>
  <si>
    <t>optional int64 groupId = 29;</t>
  </si>
  <si>
    <t>// 30 absent at least in Android Game</t>
  </si>
  <si>
    <t>optional Sport sport = 31;</t>
  </si>
  <si>
    <t>optional float ps_f32 = 32;</t>
  </si>
  <si>
    <t>optional uint32 ps_f33 = 33;</t>
  </si>
  <si>
    <t>optional float dist_lat = 34; //= BikeEntity.field_F00 (=219.56387 and incr if moving: actual distance moved included lateral movement)</t>
  </si>
  <si>
    <t>optional int32 world = 35;</t>
  </si>
  <si>
    <t>optional uint32 ps_f36 = 36; // = f(BikeEntity.field_2a28) BikeEntity::CreateNewPacket</t>
  </si>
  <si>
    <t>optional uint32 ps_f37 = 37; // = f(BikeEntity.field_2a28) BikeEntity::CreateNewPacket</t>
  </si>
  <si>
    <t>optional bool canSteer = 38; // = BikeEntity.m_canSteer</t>
  </si>
  <si>
    <t>optional int32 route = 39;</t>
  </si>
  <si>
    <t>f20</t>
  </si>
  <si>
    <t>f19</t>
  </si>
  <si>
    <t>TO BE ADDED TO ZMM - rideons, forward</t>
  </si>
  <si>
    <t>TO BE ADDED TO ZMM - roadid, activepowerup</t>
  </si>
  <si>
    <t>DRAFT?</t>
  </si>
  <si>
    <t>! F19</t>
  </si>
  <si>
    <t>! F20</t>
  </si>
  <si>
    <t>! CourseID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</si>
</sst>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quotePrefix="1" applyFont="1"/>
    <xf numFmtId="0" fontId="1" fillId="0" borderId="1" xfId="1" applyBorder="1"/>
    <xf numFmtId="0" fontId="1" fillId="0" borderId="0" xfId="1"/>
    <xf numFmtId="0" fontId="1" fillId="0" borderId="0" xfId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"/>
  <sheetViews>
    <sheetView tabSelected="1" zoomScale="80" zoomScaleNormal="80" workbookViewId="0">
      <selection activeCell="O38" sqref="O38"/>
    </sheetView>
  </sheetViews>
  <sheetFormatPr defaultColWidth="9.85546875" defaultRowHeight="15" x14ac:dyDescent="0.25"/>
  <cols>
    <col min="1" max="1" width="9.85546875" style="5"/>
    <col min="2" max="2" width="21.7109375" bestFit="1" customWidth="1"/>
    <col min="3" max="3" width="12" style="5" customWidth="1"/>
    <col min="4" max="4" width="7.85546875" style="5" customWidth="1"/>
    <col min="5" max="6" width="12.85546875" customWidth="1"/>
    <col min="7" max="7" width="29.5703125" customWidth="1"/>
    <col min="9" max="9" width="10.7109375" bestFit="1" customWidth="1"/>
  </cols>
  <sheetData>
    <row r="1" spans="1:15" ht="15.75" thickBot="1" x14ac:dyDescent="0.3">
      <c r="A1" s="4">
        <v>0</v>
      </c>
      <c r="B1" s="4" t="s">
        <v>19</v>
      </c>
      <c r="C1" s="4" t="s">
        <v>20</v>
      </c>
      <c r="D1" s="4" t="s">
        <v>21</v>
      </c>
      <c r="E1" s="2" t="s">
        <v>0</v>
      </c>
      <c r="F1" s="2" t="s">
        <v>1</v>
      </c>
      <c r="G1" s="6" t="s">
        <v>68</v>
      </c>
      <c r="H1" s="6" t="s">
        <v>70</v>
      </c>
      <c r="O1" s="5" t="s">
        <v>69</v>
      </c>
    </row>
    <row r="2" spans="1:15" x14ac:dyDescent="0.25">
      <c r="A2" s="5">
        <v>0</v>
      </c>
      <c r="B2" t="str">
        <f t="shared" ref="B2:B59" si="0">"0x"&amp;DEC2HEX(A2)</f>
        <v>0x0</v>
      </c>
      <c r="C2" s="5" t="str">
        <f>IF((A2-INDEX(A:A,MATCH("player",F:F,0))) &lt; 0,"-","")&amp;"0x"&amp;ABS(A2-INDEX(A:A,MATCH("player",F:F,0)))</f>
        <v>0x0</v>
      </c>
      <c r="D2" s="5">
        <f>(A2-INDEX(A:A,MATCH("player",F:F,0)))</f>
        <v>0</v>
      </c>
      <c r="E2" t="s">
        <v>4</v>
      </c>
      <c r="F2" s="1" t="s">
        <v>2</v>
      </c>
      <c r="G2" t="s">
        <v>22</v>
      </c>
      <c r="H2">
        <v>1</v>
      </c>
    </row>
    <row r="3" spans="1:15" x14ac:dyDescent="0.25">
      <c r="A3" s="5">
        <f t="shared" ref="A3:A59" si="1">A2+4</f>
        <v>4</v>
      </c>
      <c r="B3" t="str">
        <f t="shared" si="0"/>
        <v>0x4</v>
      </c>
      <c r="C3" s="5" t="str">
        <f>IF((A3-INDEX(A:A,MATCH("player",F:F,0))) &lt; 0,"-","")&amp;"0x"&amp;ABS(A3-INDEX(A:A,MATCH("player",F:F,0)))</f>
        <v>0x4</v>
      </c>
      <c r="D3" s="5">
        <f>(A3-INDEX(A:A,MATCH("player",F:F,0)))</f>
        <v>4</v>
      </c>
      <c r="F3" s="3" t="s">
        <v>18</v>
      </c>
    </row>
    <row r="4" spans="1:15" x14ac:dyDescent="0.25">
      <c r="A4" s="5">
        <f t="shared" si="1"/>
        <v>8</v>
      </c>
      <c r="B4" t="str">
        <f t="shared" si="0"/>
        <v>0x8</v>
      </c>
      <c r="C4" s="5" t="str">
        <f>IF((A4-INDEX(A:A,MATCH("player",F:F,0))) &lt; 0,"-","")&amp;"0x"&amp;ABS(A4-INDEX(A:A,MATCH("player",F:F,0)))</f>
        <v>0x8</v>
      </c>
      <c r="D4" s="5">
        <f>(A4-INDEX(A:A,MATCH("player",F:F,0)))</f>
        <v>8</v>
      </c>
      <c r="G4" t="s">
        <v>23</v>
      </c>
      <c r="H4">
        <v>2</v>
      </c>
    </row>
    <row r="5" spans="1:15" x14ac:dyDescent="0.25">
      <c r="A5" s="5">
        <f t="shared" si="1"/>
        <v>12</v>
      </c>
      <c r="B5" t="str">
        <f t="shared" si="0"/>
        <v>0xC</v>
      </c>
      <c r="C5" s="5" t="str">
        <f>IF((A5-INDEX(A:A,MATCH("player",F:F,0))) &lt; 0,"-","")&amp;"0x"&amp;ABS(A5-INDEX(A:A,MATCH("player",F:F,0)))</f>
        <v>0x12</v>
      </c>
      <c r="D5" s="5">
        <f>(A5-INDEX(A:A,MATCH("player",F:F,0)))</f>
        <v>12</v>
      </c>
    </row>
    <row r="6" spans="1:15" x14ac:dyDescent="0.25">
      <c r="A6" s="5">
        <f t="shared" si="1"/>
        <v>16</v>
      </c>
      <c r="B6" t="str">
        <f t="shared" si="0"/>
        <v>0x10</v>
      </c>
      <c r="C6" s="5" t="str">
        <f>IF((A6-INDEX(A:A,MATCH("player",F:F,0))) &lt; 0,"-","")&amp;"0x"&amp;ABS(A6-INDEX(A:A,MATCH("player",F:F,0)))</f>
        <v>0x16</v>
      </c>
      <c r="D6" s="5">
        <f>(A6-INDEX(A:A,MATCH("player",F:F,0)))</f>
        <v>16</v>
      </c>
      <c r="E6" t="s">
        <v>4</v>
      </c>
      <c r="F6" t="s">
        <v>6</v>
      </c>
      <c r="G6" t="s">
        <v>24</v>
      </c>
      <c r="H6">
        <v>3</v>
      </c>
    </row>
    <row r="7" spans="1:15" x14ac:dyDescent="0.25">
      <c r="A7" s="5">
        <f t="shared" si="1"/>
        <v>20</v>
      </c>
      <c r="B7" t="str">
        <f t="shared" si="0"/>
        <v>0x14</v>
      </c>
      <c r="C7" s="5" t="str">
        <f>IF((A7-INDEX(A:A,MATCH("player",F:F,0))) &lt; 0,"-","")&amp;"0x"&amp;ABS(A7-INDEX(A:A,MATCH("player",F:F,0)))</f>
        <v>0x20</v>
      </c>
      <c r="D7" s="5">
        <f>(A7-INDEX(A:A,MATCH("player",F:F,0)))</f>
        <v>20</v>
      </c>
      <c r="E7" t="s">
        <v>4</v>
      </c>
      <c r="F7" t="s">
        <v>67</v>
      </c>
      <c r="G7" t="s">
        <v>25</v>
      </c>
      <c r="H7">
        <v>4</v>
      </c>
    </row>
    <row r="8" spans="1:15" x14ac:dyDescent="0.25">
      <c r="A8" s="5">
        <f t="shared" si="1"/>
        <v>24</v>
      </c>
      <c r="B8" t="str">
        <f t="shared" si="0"/>
        <v>0x18</v>
      </c>
      <c r="C8" s="5" t="str">
        <f>IF((A8-INDEX(A:A,MATCH("player",F:F,0))) &lt; 0,"-","")&amp;"0x"&amp;ABS(A8-INDEX(A:A,MATCH("player",F:F,0)))</f>
        <v>0x24</v>
      </c>
      <c r="D8" s="5">
        <f>(A8-INDEX(A:A,MATCH("player",F:F,0)))</f>
        <v>24</v>
      </c>
      <c r="I8" t="s">
        <v>71</v>
      </c>
      <c r="J8" t="s">
        <v>26</v>
      </c>
    </row>
    <row r="9" spans="1:15" x14ac:dyDescent="0.25">
      <c r="A9" s="5">
        <f t="shared" si="1"/>
        <v>28</v>
      </c>
      <c r="B9" t="str">
        <f t="shared" si="0"/>
        <v>0x1C</v>
      </c>
      <c r="C9" s="5" t="str">
        <f>IF((A9-INDEX(A:A,MATCH("player",F:F,0))) &lt; 0,"-","")&amp;"0x"&amp;ABS(A9-INDEX(A:A,MATCH("player",F:F,0)))</f>
        <v>0x28</v>
      </c>
      <c r="D9" s="5">
        <f>(A9-INDEX(A:A,MATCH("player",F:F,0)))</f>
        <v>28</v>
      </c>
      <c r="E9" t="s">
        <v>4</v>
      </c>
      <c r="F9" t="s">
        <v>5</v>
      </c>
      <c r="G9" t="s">
        <v>27</v>
      </c>
      <c r="H9">
        <v>6</v>
      </c>
    </row>
    <row r="10" spans="1:15" x14ac:dyDescent="0.25">
      <c r="A10" s="5">
        <f t="shared" si="1"/>
        <v>32</v>
      </c>
      <c r="B10" t="str">
        <f t="shared" si="0"/>
        <v>0x20</v>
      </c>
      <c r="C10" s="5" t="str">
        <f>IF((A10-INDEX(A:A,MATCH("player",F:F,0))) &lt; 0,"-","")&amp;"0x"&amp;ABS(A10-INDEX(A:A,MATCH("player",F:F,0)))</f>
        <v>0x32</v>
      </c>
      <c r="D10" s="5">
        <f>(A10-INDEX(A:A,MATCH("player",F:F,0)))</f>
        <v>32</v>
      </c>
    </row>
    <row r="11" spans="1:15" x14ac:dyDescent="0.25">
      <c r="A11" s="5">
        <f t="shared" si="1"/>
        <v>36</v>
      </c>
      <c r="B11" t="str">
        <f t="shared" si="0"/>
        <v>0x24</v>
      </c>
      <c r="C11" s="5" t="str">
        <f>IF((A11-INDEX(A:A,MATCH("player",F:F,0))) &lt; 0,"-","")&amp;"0x"&amp;ABS(A11-INDEX(A:A,MATCH("player",F:F,0)))</f>
        <v>0x36</v>
      </c>
      <c r="D11" s="5">
        <f>(A11-INDEX(A:A,MATCH("player",F:F,0)))</f>
        <v>36</v>
      </c>
      <c r="J11" t="s">
        <v>28</v>
      </c>
    </row>
    <row r="12" spans="1:15" x14ac:dyDescent="0.25">
      <c r="A12" s="5">
        <f t="shared" si="1"/>
        <v>40</v>
      </c>
      <c r="B12" t="str">
        <f t="shared" si="0"/>
        <v>0x28</v>
      </c>
      <c r="C12" s="5" t="str">
        <f>IF((A12-INDEX(A:A,MATCH("player",F:F,0))) &lt; 0,"-","")&amp;"0x"&amp;ABS(A12-INDEX(A:A,MATCH("player",F:F,0)))</f>
        <v>0x40</v>
      </c>
      <c r="D12" s="5">
        <f>(A12-INDEX(A:A,MATCH("player",F:F,0)))</f>
        <v>40</v>
      </c>
      <c r="E12" t="s">
        <v>4</v>
      </c>
      <c r="F12" t="s">
        <v>8</v>
      </c>
      <c r="G12" t="s">
        <v>29</v>
      </c>
      <c r="H12">
        <v>9</v>
      </c>
    </row>
    <row r="13" spans="1:15" x14ac:dyDescent="0.25">
      <c r="A13" s="5">
        <f t="shared" si="1"/>
        <v>44</v>
      </c>
      <c r="B13" t="str">
        <f t="shared" si="0"/>
        <v>0x2C</v>
      </c>
      <c r="C13" s="5" t="str">
        <f>IF((A13-INDEX(A:A,MATCH("player",F:F,0))) &lt; 0,"-","")&amp;"0x"&amp;ABS(A13-INDEX(A:A,MATCH("player",F:F,0)))</f>
        <v>0x44</v>
      </c>
      <c r="D13" s="5">
        <f>(A13-INDEX(A:A,MATCH("player",F:F,0)))</f>
        <v>44</v>
      </c>
      <c r="I13" t="s">
        <v>230</v>
      </c>
      <c r="O13" t="s">
        <v>30</v>
      </c>
    </row>
    <row r="14" spans="1:15" x14ac:dyDescent="0.25">
      <c r="A14" s="5">
        <f t="shared" si="1"/>
        <v>48</v>
      </c>
      <c r="B14" t="str">
        <f t="shared" si="0"/>
        <v>0x30</v>
      </c>
      <c r="C14" s="5" t="str">
        <f>IF((A14-INDEX(A:A,MATCH("player",F:F,0))) &lt; 0,"-","")&amp;"0x"&amp;ABS(A14-INDEX(A:A,MATCH("player",F:F,0)))</f>
        <v>0x48</v>
      </c>
      <c r="D14" s="5">
        <f>(A14-INDEX(A:A,MATCH("player",F:F,0)))</f>
        <v>48</v>
      </c>
      <c r="E14" t="s">
        <v>4</v>
      </c>
      <c r="F14" t="s">
        <v>9</v>
      </c>
      <c r="G14" t="s">
        <v>31</v>
      </c>
      <c r="H14">
        <v>11</v>
      </c>
    </row>
    <row r="15" spans="1:15" x14ac:dyDescent="0.25">
      <c r="A15" s="5">
        <f t="shared" si="1"/>
        <v>52</v>
      </c>
      <c r="B15" t="str">
        <f t="shared" si="0"/>
        <v>0x34</v>
      </c>
      <c r="C15" s="5" t="str">
        <f>IF((A15-INDEX(A:A,MATCH("player",F:F,0))) &lt; 0,"-","")&amp;"0x"&amp;ABS(A15-INDEX(A:A,MATCH("player",F:F,0)))</f>
        <v>0x52</v>
      </c>
      <c r="D15" s="5">
        <f>(A15-INDEX(A:A,MATCH("player",F:F,0)))</f>
        <v>52</v>
      </c>
      <c r="E15" t="s">
        <v>4</v>
      </c>
      <c r="F15" t="s">
        <v>10</v>
      </c>
      <c r="G15" t="s">
        <v>32</v>
      </c>
      <c r="H15">
        <v>12</v>
      </c>
    </row>
    <row r="16" spans="1:15" x14ac:dyDescent="0.25">
      <c r="A16" s="5">
        <f t="shared" si="1"/>
        <v>56</v>
      </c>
      <c r="B16" t="str">
        <f t="shared" si="0"/>
        <v>0x38</v>
      </c>
      <c r="C16" s="5" t="str">
        <f>IF((A16-INDEX(A:A,MATCH("player",F:F,0))) &lt; 0,"-","")&amp;"0x"&amp;ABS(A16-INDEX(A:A,MATCH("player",F:F,0)))</f>
        <v>0x56</v>
      </c>
      <c r="D16" s="5">
        <f>(A16-INDEX(A:A,MATCH("player",F:F,0)))</f>
        <v>56</v>
      </c>
      <c r="J16" t="s">
        <v>33</v>
      </c>
    </row>
    <row r="17" spans="1:26" x14ac:dyDescent="0.25">
      <c r="A17" s="5">
        <f t="shared" si="1"/>
        <v>60</v>
      </c>
      <c r="B17" t="str">
        <f t="shared" si="0"/>
        <v>0x3C</v>
      </c>
      <c r="C17" s="5" t="str">
        <f>IF((A17-INDEX(A:A,MATCH("player",F:F,0))) &lt; 0,"-","")&amp;"0x"&amp;ABS(A17-INDEX(A:A,MATCH("player",F:F,0)))</f>
        <v>0x60</v>
      </c>
      <c r="D17" s="5">
        <f>(A17-INDEX(A:A,MATCH("player",F:F,0)))</f>
        <v>60</v>
      </c>
      <c r="J17" t="s">
        <v>34</v>
      </c>
    </row>
    <row r="18" spans="1:26" x14ac:dyDescent="0.25">
      <c r="A18" s="5">
        <f t="shared" si="1"/>
        <v>64</v>
      </c>
      <c r="B18" t="str">
        <f t="shared" si="0"/>
        <v>0x40</v>
      </c>
      <c r="C18" s="5" t="str">
        <f>IF((A18-INDEX(A:A,MATCH("player",F:F,0))) &lt; 0,"-","")&amp;"0x"&amp;ABS(A18-INDEX(A:A,MATCH("player",F:F,0)))</f>
        <v>0x64</v>
      </c>
      <c r="D18" s="5">
        <f>(A18-INDEX(A:A,MATCH("player",F:F,0)))</f>
        <v>64</v>
      </c>
      <c r="E18" t="s">
        <v>4</v>
      </c>
      <c r="F18" t="s">
        <v>3</v>
      </c>
      <c r="G18" t="s">
        <v>35</v>
      </c>
      <c r="H18">
        <v>15</v>
      </c>
    </row>
    <row r="19" spans="1:26" x14ac:dyDescent="0.25">
      <c r="A19" s="5">
        <f t="shared" si="1"/>
        <v>68</v>
      </c>
      <c r="B19" t="str">
        <f t="shared" si="0"/>
        <v>0x44</v>
      </c>
      <c r="C19" s="5" t="str">
        <f>IF((A19-INDEX(A:A,MATCH("player",F:F,0))) &lt; 0,"-","")&amp;"0x"&amp;ABS(A19-INDEX(A:A,MATCH("player",F:F,0)))</f>
        <v>0x68</v>
      </c>
      <c r="D19" s="5">
        <f>(A19-INDEX(A:A,MATCH("player",F:F,0)))</f>
        <v>68</v>
      </c>
      <c r="E19" t="s">
        <v>4</v>
      </c>
      <c r="F19" t="s">
        <v>7</v>
      </c>
      <c r="G19" t="s">
        <v>36</v>
      </c>
      <c r="H19">
        <v>16</v>
      </c>
    </row>
    <row r="20" spans="1:26" x14ac:dyDescent="0.25">
      <c r="A20" s="5">
        <f t="shared" si="1"/>
        <v>72</v>
      </c>
      <c r="B20" t="str">
        <f t="shared" si="0"/>
        <v>0x48</v>
      </c>
      <c r="C20" s="5" t="str">
        <f>IF((A20-INDEX(A:A,MATCH("player",F:F,0))) &lt; 0,"-","")&amp;"0x"&amp;ABS(A20-INDEX(A:A,MATCH("player",F:F,0)))</f>
        <v>0x72</v>
      </c>
      <c r="D20" s="5">
        <f>(A20-INDEX(A:A,MATCH("player",F:F,0)))</f>
        <v>72</v>
      </c>
    </row>
    <row r="21" spans="1:26" x14ac:dyDescent="0.25">
      <c r="A21" s="5">
        <f t="shared" si="1"/>
        <v>76</v>
      </c>
      <c r="B21" t="str">
        <f t="shared" si="0"/>
        <v>0x4C</v>
      </c>
      <c r="C21" s="5" t="str">
        <f>IF((A21-INDEX(A:A,MATCH("player",F:F,0))) &lt; 0,"-","")&amp;"0x"&amp;ABS(A21-INDEX(A:A,MATCH("player",F:F,0)))</f>
        <v>0x76</v>
      </c>
      <c r="D21" s="5">
        <f>(A21-INDEX(A:A,MATCH("player",F:F,0)))</f>
        <v>76</v>
      </c>
      <c r="O21" t="s">
        <v>37</v>
      </c>
    </row>
    <row r="22" spans="1:26" x14ac:dyDescent="0.25">
      <c r="A22" s="5">
        <f t="shared" si="1"/>
        <v>80</v>
      </c>
      <c r="B22" t="str">
        <f t="shared" si="0"/>
        <v>0x50</v>
      </c>
      <c r="C22" s="5" t="str">
        <f>IF((A22-INDEX(A:A,MATCH("player",F:F,0))) &lt; 0,"-","")&amp;"0x"&amp;ABS(A22-INDEX(A:A,MATCH("player",F:F,0)))</f>
        <v>0x80</v>
      </c>
      <c r="D22" s="5">
        <f>(A22-INDEX(A:A,MATCH("player",F:F,0)))</f>
        <v>80</v>
      </c>
      <c r="F22" t="s">
        <v>227</v>
      </c>
      <c r="I22" t="s">
        <v>231</v>
      </c>
      <c r="J22" t="s">
        <v>228</v>
      </c>
      <c r="O22" t="s">
        <v>38</v>
      </c>
    </row>
    <row r="23" spans="1:26" x14ac:dyDescent="0.25">
      <c r="A23" s="5">
        <f t="shared" si="1"/>
        <v>84</v>
      </c>
      <c r="B23" t="str">
        <f t="shared" si="0"/>
        <v>0x54</v>
      </c>
      <c r="C23" s="5" t="str">
        <f>IF((A23-INDEX(A:A,MATCH("player",F:F,0))) &lt; 0,"-","")&amp;"0x"&amp;ABS(A23-INDEX(A:A,MATCH("player",F:F,0)))</f>
        <v>0x84</v>
      </c>
      <c r="D23" s="5">
        <f>(A23-INDEX(A:A,MATCH("player",F:F,0)))</f>
        <v>84</v>
      </c>
      <c r="F23" t="s">
        <v>226</v>
      </c>
      <c r="I23" t="s">
        <v>232</v>
      </c>
      <c r="J23" t="s">
        <v>229</v>
      </c>
      <c r="O23" t="s">
        <v>39</v>
      </c>
    </row>
    <row r="24" spans="1:26" x14ac:dyDescent="0.25">
      <c r="A24" s="5">
        <f t="shared" si="1"/>
        <v>88</v>
      </c>
      <c r="B24" t="str">
        <f t="shared" si="0"/>
        <v>0x58</v>
      </c>
      <c r="C24" s="5" t="str">
        <f>IF((A24-INDEX(A:A,MATCH("player",F:F,0))) &lt; 0,"-","")&amp;"0x"&amp;ABS(A24-INDEX(A:A,MATCH("player",F:F,0)))</f>
        <v>0x88</v>
      </c>
      <c r="D24" s="5">
        <f>(A24-INDEX(A:A,MATCH("player",F:F,0)))</f>
        <v>88</v>
      </c>
    </row>
    <row r="25" spans="1:26" x14ac:dyDescent="0.25">
      <c r="A25" s="5">
        <f t="shared" si="1"/>
        <v>92</v>
      </c>
      <c r="B25" t="str">
        <f t="shared" si="0"/>
        <v>0x5C</v>
      </c>
      <c r="C25" s="5" t="str">
        <f>IF((A25-INDEX(A:A,MATCH("player",F:F,0))) &lt; 0,"-","")&amp;"0x"&amp;ABS(A25-INDEX(A:A,MATCH("player",F:F,0)))</f>
        <v>0x92</v>
      </c>
      <c r="D25" s="5">
        <f>(A25-INDEX(A:A,MATCH("player",F:F,0)))</f>
        <v>92</v>
      </c>
      <c r="Z25" t="s">
        <v>41</v>
      </c>
    </row>
    <row r="26" spans="1:26" x14ac:dyDescent="0.25">
      <c r="A26" s="5">
        <f t="shared" si="1"/>
        <v>96</v>
      </c>
      <c r="B26" t="str">
        <f t="shared" si="0"/>
        <v>0x60</v>
      </c>
      <c r="C26" s="5" t="str">
        <f>IF((A26-INDEX(A:A,MATCH("player",F:F,0))) &lt; 0,"-","")&amp;"0x"&amp;ABS(A26-INDEX(A:A,MATCH("player",F:F,0)))</f>
        <v>0x96</v>
      </c>
      <c r="D26" s="5">
        <f>(A26-INDEX(A:A,MATCH("player",F:F,0)))</f>
        <v>96</v>
      </c>
      <c r="O26" t="s">
        <v>40</v>
      </c>
      <c r="Z26" t="s">
        <v>42</v>
      </c>
    </row>
    <row r="27" spans="1:26" x14ac:dyDescent="0.25">
      <c r="A27" s="5">
        <f t="shared" si="1"/>
        <v>100</v>
      </c>
      <c r="B27" t="str">
        <f t="shared" si="0"/>
        <v>0x64</v>
      </c>
      <c r="C27" s="5" t="str">
        <f>IF((A27-INDEX(A:A,MATCH("player",F:F,0))) &lt; 0,"-","")&amp;"0x"&amp;ABS(A27-INDEX(A:A,MATCH("player",F:F,0)))</f>
        <v>0x100</v>
      </c>
      <c r="D27" s="5">
        <f>(A27-INDEX(A:A,MATCH("player",F:F,0)))</f>
        <v>100</v>
      </c>
      <c r="E27" t="s">
        <v>4</v>
      </c>
      <c r="F27" t="s">
        <v>17</v>
      </c>
      <c r="G27" t="s">
        <v>43</v>
      </c>
      <c r="H27">
        <v>24</v>
      </c>
    </row>
    <row r="28" spans="1:26" x14ac:dyDescent="0.25">
      <c r="A28" s="5">
        <f t="shared" si="1"/>
        <v>104</v>
      </c>
      <c r="B28" t="str">
        <f t="shared" si="0"/>
        <v>0x68</v>
      </c>
      <c r="C28" s="5" t="str">
        <f>IF((A28-INDEX(A:A,MATCH("player",F:F,0))) &lt; 0,"-","")&amp;"0x"&amp;ABS(A28-INDEX(A:A,MATCH("player",F:F,0)))</f>
        <v>0x104</v>
      </c>
      <c r="D28" s="5">
        <f>(A28-INDEX(A:A,MATCH("player",F:F,0)))</f>
        <v>104</v>
      </c>
      <c r="E28" t="s">
        <v>11</v>
      </c>
      <c r="F28" t="s">
        <v>12</v>
      </c>
      <c r="G28" t="s">
        <v>44</v>
      </c>
      <c r="H28">
        <v>25</v>
      </c>
    </row>
    <row r="29" spans="1:26" x14ac:dyDescent="0.25">
      <c r="A29" s="5">
        <f t="shared" si="1"/>
        <v>108</v>
      </c>
      <c r="B29" t="str">
        <f t="shared" si="0"/>
        <v>0x6C</v>
      </c>
      <c r="C29" s="5" t="str">
        <f>IF((A29-INDEX(A:A,MATCH("player",F:F,0))) &lt; 0,"-","")&amp;"0x"&amp;ABS(A29-INDEX(A:A,MATCH("player",F:F,0)))</f>
        <v>0x108</v>
      </c>
      <c r="D29" s="5">
        <f>(A29-INDEX(A:A,MATCH("player",F:F,0)))</f>
        <v>108</v>
      </c>
      <c r="E29" t="s">
        <v>11</v>
      </c>
      <c r="F29" t="s">
        <v>13</v>
      </c>
      <c r="G29" t="s">
        <v>45</v>
      </c>
      <c r="H29">
        <v>26</v>
      </c>
    </row>
    <row r="30" spans="1:26" x14ac:dyDescent="0.25">
      <c r="A30" s="5">
        <f t="shared" si="1"/>
        <v>112</v>
      </c>
      <c r="B30" t="str">
        <f t="shared" si="0"/>
        <v>0x70</v>
      </c>
      <c r="C30" s="5" t="str">
        <f>IF((A30-INDEX(A:A,MATCH("player",F:F,0))) &lt; 0,"-","")&amp;"0x"&amp;ABS(A30-INDEX(A:A,MATCH("player",F:F,0)))</f>
        <v>0x112</v>
      </c>
      <c r="D30" s="5">
        <f>(A30-INDEX(A:A,MATCH("player",F:F,0)))</f>
        <v>112</v>
      </c>
      <c r="E30" t="s">
        <v>4</v>
      </c>
      <c r="F30" t="s">
        <v>15</v>
      </c>
      <c r="G30" t="s">
        <v>47</v>
      </c>
      <c r="H30">
        <v>28</v>
      </c>
    </row>
    <row r="31" spans="1:26" x14ac:dyDescent="0.25">
      <c r="A31" s="5">
        <f t="shared" si="1"/>
        <v>116</v>
      </c>
      <c r="B31" t="str">
        <f t="shared" si="0"/>
        <v>0x74</v>
      </c>
      <c r="C31" s="5" t="str">
        <f>IF((A31-INDEX(A:A,MATCH("player",F:F,0))) &lt; 0,"-","")&amp;"0x"&amp;ABS(A31-INDEX(A:A,MATCH("player",F:F,0)))</f>
        <v>0x116</v>
      </c>
      <c r="D31" s="5">
        <f>(A31-INDEX(A:A,MATCH("player",F:F,0)))</f>
        <v>116</v>
      </c>
    </row>
    <row r="32" spans="1:26" x14ac:dyDescent="0.25">
      <c r="A32" s="5">
        <f t="shared" si="1"/>
        <v>120</v>
      </c>
      <c r="B32" t="str">
        <f t="shared" si="0"/>
        <v>0x78</v>
      </c>
      <c r="C32" s="5" t="str">
        <f>IF((A32-INDEX(A:A,MATCH("player",F:F,0))) &lt; 0,"-","")&amp;"0x"&amp;ABS(A32-INDEX(A:A,MATCH("player",F:F,0)))</f>
        <v>0x120</v>
      </c>
      <c r="D32" s="5">
        <f>(A32-INDEX(A:A,MATCH("player",F:F,0)))</f>
        <v>120</v>
      </c>
      <c r="E32" t="s">
        <v>4</v>
      </c>
      <c r="F32" t="s">
        <v>65</v>
      </c>
      <c r="G32" t="s">
        <v>48</v>
      </c>
      <c r="H32">
        <v>29</v>
      </c>
    </row>
    <row r="33" spans="1:15" x14ac:dyDescent="0.25">
      <c r="A33" s="5">
        <f t="shared" si="1"/>
        <v>124</v>
      </c>
      <c r="B33" t="str">
        <f t="shared" si="0"/>
        <v>0x7C</v>
      </c>
      <c r="C33" s="5" t="str">
        <f>IF((A33-INDEX(A:A,MATCH("player",F:F,0))) &lt; 0,"-","")&amp;"0x"&amp;ABS(A33-INDEX(A:A,MATCH("player",F:F,0)))</f>
        <v>0x124</v>
      </c>
      <c r="D33" s="5">
        <f>(A33-INDEX(A:A,MATCH("player",F:F,0)))</f>
        <v>124</v>
      </c>
    </row>
    <row r="34" spans="1:15" x14ac:dyDescent="0.25">
      <c r="A34" s="5">
        <f t="shared" si="1"/>
        <v>128</v>
      </c>
      <c r="B34" t="str">
        <f t="shared" si="0"/>
        <v>0x80</v>
      </c>
      <c r="C34" s="5" t="str">
        <f>IF((A34-INDEX(A:A,MATCH("player",F:F,0))) &lt; 0,"-","")&amp;"0x"&amp;ABS(A34-INDEX(A:A,MATCH("player",F:F,0)))</f>
        <v>0x128</v>
      </c>
      <c r="D34" s="5">
        <f>(A34-INDEX(A:A,MATCH("player",F:F,0)))</f>
        <v>128</v>
      </c>
      <c r="E34" t="s">
        <v>11</v>
      </c>
      <c r="F34" t="s">
        <v>14</v>
      </c>
      <c r="G34" t="s">
        <v>46</v>
      </c>
      <c r="H34">
        <v>27</v>
      </c>
    </row>
    <row r="35" spans="1:15" x14ac:dyDescent="0.25">
      <c r="A35" s="5">
        <f t="shared" si="1"/>
        <v>132</v>
      </c>
      <c r="B35" t="str">
        <f t="shared" si="0"/>
        <v>0x84</v>
      </c>
      <c r="C35" s="5" t="str">
        <f>IF((A35-INDEX(A:A,MATCH("player",F:F,0))) &lt; 0,"-","")&amp;"0x"&amp;ABS(A35-INDEX(A:A,MATCH("player",F:F,0)))</f>
        <v>0x132</v>
      </c>
      <c r="D35" s="5">
        <f>(A35-INDEX(A:A,MATCH("player",F:F,0)))</f>
        <v>132</v>
      </c>
      <c r="O35" t="s">
        <v>49</v>
      </c>
    </row>
    <row r="36" spans="1:15" x14ac:dyDescent="0.25">
      <c r="A36" s="5">
        <f t="shared" si="1"/>
        <v>136</v>
      </c>
      <c r="B36" t="str">
        <f t="shared" si="0"/>
        <v>0x88</v>
      </c>
      <c r="C36" s="5" t="str">
        <f>IF((A36-INDEX(A:A,MATCH("player",F:F,0))) &lt; 0,"-","")&amp;"0x"&amp;ABS(A36-INDEX(A:A,MATCH("player",F:F,0)))</f>
        <v>0x136</v>
      </c>
      <c r="D36" s="5">
        <f>(A36-INDEX(A:A,MATCH("player",F:F,0)))</f>
        <v>136</v>
      </c>
    </row>
    <row r="37" spans="1:15" x14ac:dyDescent="0.25">
      <c r="A37" s="5">
        <f t="shared" si="1"/>
        <v>140</v>
      </c>
      <c r="B37" t="str">
        <f t="shared" si="0"/>
        <v>0x8C</v>
      </c>
      <c r="C37" s="5" t="str">
        <f>IF((A37-INDEX(A:A,MATCH("player",F:F,0))) &lt; 0,"-","")&amp;"0x"&amp;ABS(A37-INDEX(A:A,MATCH("player",F:F,0)))</f>
        <v>0x140</v>
      </c>
      <c r="D37" s="5">
        <f>(A37-INDEX(A:A,MATCH("player",F:F,0)))</f>
        <v>140</v>
      </c>
    </row>
    <row r="38" spans="1:15" x14ac:dyDescent="0.25">
      <c r="A38" s="5">
        <f t="shared" si="1"/>
        <v>144</v>
      </c>
      <c r="B38" t="str">
        <f t="shared" si="0"/>
        <v>0x90</v>
      </c>
      <c r="C38" s="5" t="str">
        <f>IF((A38-INDEX(A:A,MATCH("player",F:F,0))) &lt; 0,"-","")&amp;"0x"&amp;ABS(A38-INDEX(A:A,MATCH("player",F:F,0)))</f>
        <v>0x144</v>
      </c>
      <c r="D38" s="5">
        <f>(A38-INDEX(A:A,MATCH("player",F:F,0)))</f>
        <v>144</v>
      </c>
      <c r="O38" t="s">
        <v>50</v>
      </c>
    </row>
    <row r="39" spans="1:15" x14ac:dyDescent="0.25">
      <c r="A39" s="5">
        <f t="shared" si="1"/>
        <v>148</v>
      </c>
      <c r="B39" t="str">
        <f t="shared" si="0"/>
        <v>0x94</v>
      </c>
      <c r="C39" s="5" t="str">
        <f>IF((A39-INDEX(A:A,MATCH("player",F:F,0))) &lt; 0,"-","")&amp;"0x"&amp;ABS(A39-INDEX(A:A,MATCH("player",F:F,0)))</f>
        <v>0x148</v>
      </c>
      <c r="D39" s="5">
        <f>(A39-INDEX(A:A,MATCH("player",F:F,0)))</f>
        <v>148</v>
      </c>
      <c r="E39" t="s">
        <v>4</v>
      </c>
      <c r="F39" t="s">
        <v>163</v>
      </c>
      <c r="G39" t="s">
        <v>51</v>
      </c>
      <c r="H39">
        <v>35</v>
      </c>
      <c r="I39" t="s">
        <v>233</v>
      </c>
      <c r="J39" s="1" t="s">
        <v>162</v>
      </c>
    </row>
    <row r="40" spans="1:15" x14ac:dyDescent="0.25">
      <c r="A40" s="5">
        <f t="shared" si="1"/>
        <v>152</v>
      </c>
      <c r="B40" t="str">
        <f t="shared" si="0"/>
        <v>0x98</v>
      </c>
      <c r="C40" s="5" t="str">
        <f>IF((A40-INDEX(A:A,MATCH("player",F:F,0))) &lt; 0,"-","")&amp;"0x"&amp;ABS(A40-INDEX(A:A,MATCH("player",F:F,0)))</f>
        <v>0x152</v>
      </c>
      <c r="D40" s="5">
        <f>(A40-INDEX(A:A,MATCH("player",F:F,0)))</f>
        <v>152</v>
      </c>
      <c r="O40" t="s">
        <v>52</v>
      </c>
    </row>
    <row r="41" spans="1:15" x14ac:dyDescent="0.25">
      <c r="A41" s="5">
        <f t="shared" si="1"/>
        <v>156</v>
      </c>
      <c r="B41" t="str">
        <f t="shared" si="0"/>
        <v>0x9C</v>
      </c>
      <c r="C41" s="5" t="str">
        <f>IF((A41-INDEX(A:A,MATCH("player",F:F,0))) &lt; 0,"-","")&amp;"0x"&amp;ABS(A41-INDEX(A:A,MATCH("player",F:F,0)))</f>
        <v>0x156</v>
      </c>
      <c r="D41" s="5">
        <f>(A41-INDEX(A:A,MATCH("player",F:F,0)))</f>
        <v>156</v>
      </c>
      <c r="O41" t="s">
        <v>53</v>
      </c>
    </row>
    <row r="42" spans="1:15" x14ac:dyDescent="0.25">
      <c r="A42" s="5">
        <f t="shared" si="1"/>
        <v>160</v>
      </c>
      <c r="B42" t="str">
        <f t="shared" si="0"/>
        <v>0xA0</v>
      </c>
      <c r="C42" s="5" t="str">
        <f>IF((A42-INDEX(A:A,MATCH("player",F:F,0))) &lt; 0,"-","")&amp;"0x"&amp;ABS(A42-INDEX(A:A,MATCH("player",F:F,0)))</f>
        <v>0x160</v>
      </c>
      <c r="D42" s="5">
        <f>(A42-INDEX(A:A,MATCH("player",F:F,0)))</f>
        <v>160</v>
      </c>
      <c r="O42" t="s">
        <v>54</v>
      </c>
    </row>
    <row r="43" spans="1:15" x14ac:dyDescent="0.25">
      <c r="A43" s="5">
        <f t="shared" si="1"/>
        <v>164</v>
      </c>
      <c r="B43" t="str">
        <f t="shared" si="0"/>
        <v>0xA4</v>
      </c>
      <c r="C43" s="5" t="str">
        <f>IF((A43-INDEX(A:A,MATCH("player",F:F,0))) &lt; 0,"-","")&amp;"0x"&amp;ABS(A43-INDEX(A:A,MATCH("player",F:F,0)))</f>
        <v>0x164</v>
      </c>
      <c r="D43" s="5">
        <f>(A43-INDEX(A:A,MATCH("player",F:F,0)))</f>
        <v>164</v>
      </c>
      <c r="E43" t="s">
        <v>4</v>
      </c>
      <c r="F43" t="s">
        <v>66</v>
      </c>
      <c r="G43" t="s">
        <v>55</v>
      </c>
      <c r="H43">
        <v>39</v>
      </c>
    </row>
    <row r="44" spans="1:15" x14ac:dyDescent="0.25">
      <c r="A44" s="5">
        <f t="shared" si="1"/>
        <v>168</v>
      </c>
      <c r="B44" t="str">
        <f t="shared" si="0"/>
        <v>0xA8</v>
      </c>
      <c r="C44" s="5" t="str">
        <f>IF((A44-INDEX(A:A,MATCH("player",F:F,0))) &lt; 0,"-","")&amp;"0x"&amp;ABS(A44-INDEX(A:A,MATCH("player",F:F,0)))</f>
        <v>0x168</v>
      </c>
      <c r="D44" s="5">
        <f>(A44-INDEX(A:A,MATCH("player",F:F,0)))</f>
        <v>168</v>
      </c>
      <c r="O44" t="s">
        <v>56</v>
      </c>
    </row>
    <row r="45" spans="1:15" x14ac:dyDescent="0.25">
      <c r="A45" s="5">
        <f t="shared" si="1"/>
        <v>172</v>
      </c>
      <c r="B45" t="str">
        <f t="shared" si="0"/>
        <v>0xAC</v>
      </c>
      <c r="C45" s="5" t="str">
        <f>IF((A45-INDEX(A:A,MATCH("player",F:F,0))) &lt; 0,"-","")&amp;"0x"&amp;ABS(A45-INDEX(A:A,MATCH("player",F:F,0)))</f>
        <v>0x172</v>
      </c>
      <c r="D45" s="5">
        <f>(A45-INDEX(A:A,MATCH("player",F:F,0)))</f>
        <v>172</v>
      </c>
      <c r="O45" t="s">
        <v>57</v>
      </c>
    </row>
    <row r="46" spans="1:15" x14ac:dyDescent="0.25">
      <c r="A46" s="5">
        <f t="shared" si="1"/>
        <v>176</v>
      </c>
      <c r="B46" t="str">
        <f t="shared" si="0"/>
        <v>0xB0</v>
      </c>
      <c r="C46" s="5" t="str">
        <f>IF((A46-INDEX(A:A,MATCH("player",F:F,0))) &lt; 0,"-","")&amp;"0x"&amp;ABS(A46-INDEX(A:A,MATCH("player",F:F,0)))</f>
        <v>0x176</v>
      </c>
      <c r="D46" s="5">
        <f>(A46-INDEX(A:A,MATCH("player",F:F,0)))</f>
        <v>176</v>
      </c>
      <c r="O46" t="s">
        <v>58</v>
      </c>
    </row>
    <row r="47" spans="1:15" x14ac:dyDescent="0.25">
      <c r="A47" s="5">
        <f t="shared" si="1"/>
        <v>180</v>
      </c>
      <c r="B47" t="str">
        <f t="shared" si="0"/>
        <v>0xB4</v>
      </c>
      <c r="C47" s="5" t="str">
        <f>IF((A47-INDEX(A:A,MATCH("player",F:F,0))) &lt; 0,"-","")&amp;"0x"&amp;ABS(A47-INDEX(A:A,MATCH("player",F:F,0)))</f>
        <v>0x180</v>
      </c>
      <c r="D47" s="5">
        <f>(A47-INDEX(A:A,MATCH("player",F:F,0)))</f>
        <v>180</v>
      </c>
      <c r="O47" t="s">
        <v>59</v>
      </c>
    </row>
    <row r="48" spans="1:15" x14ac:dyDescent="0.25">
      <c r="A48" s="5">
        <f t="shared" si="1"/>
        <v>184</v>
      </c>
      <c r="B48" t="str">
        <f t="shared" si="0"/>
        <v>0xB8</v>
      </c>
      <c r="C48" s="5" t="str">
        <f>IF((A48-INDEX(A:A,MATCH("player",F:F,0))) &lt; 0,"-","")&amp;"0x"&amp;ABS(A48-INDEX(A:A,MATCH("player",F:F,0)))</f>
        <v>0x184</v>
      </c>
      <c r="D48" s="5">
        <f>(A48-INDEX(A:A,MATCH("player",F:F,0)))</f>
        <v>184</v>
      </c>
      <c r="O48" t="s">
        <v>60</v>
      </c>
    </row>
    <row r="49" spans="1:15" x14ac:dyDescent="0.25">
      <c r="A49" s="5">
        <f t="shared" si="1"/>
        <v>188</v>
      </c>
      <c r="B49" t="str">
        <f t="shared" si="0"/>
        <v>0xBC</v>
      </c>
      <c r="C49" s="5" t="str">
        <f>IF((A49-INDEX(A:A,MATCH("player",F:F,0))) &lt; 0,"-","")&amp;"0x"&amp;ABS(A49-INDEX(A:A,MATCH("player",F:F,0)))</f>
        <v>0x188</v>
      </c>
      <c r="D49" s="5">
        <f>(A49-INDEX(A:A,MATCH("player",F:F,0)))</f>
        <v>188</v>
      </c>
      <c r="O49" t="s">
        <v>61</v>
      </c>
    </row>
    <row r="50" spans="1:15" x14ac:dyDescent="0.25">
      <c r="A50" s="5">
        <f t="shared" si="1"/>
        <v>192</v>
      </c>
      <c r="B50" t="str">
        <f t="shared" si="0"/>
        <v>0xC0</v>
      </c>
      <c r="C50" s="5" t="str">
        <f>IF((A50-INDEX(A:A,MATCH("player",F:F,0))) &lt; 0,"-","")&amp;"0x"&amp;ABS(A50-INDEX(A:A,MATCH("player",F:F,0)))</f>
        <v>0x192</v>
      </c>
      <c r="D50" s="5">
        <f>(A50-INDEX(A:A,MATCH("player",F:F,0)))</f>
        <v>192</v>
      </c>
      <c r="O50" t="s">
        <v>62</v>
      </c>
    </row>
    <row r="51" spans="1:15" x14ac:dyDescent="0.25">
      <c r="A51" s="5">
        <f t="shared" si="1"/>
        <v>196</v>
      </c>
      <c r="B51" t="str">
        <f t="shared" si="0"/>
        <v>0xC4</v>
      </c>
      <c r="C51" s="5" t="str">
        <f>IF((A51-INDEX(A:A,MATCH("player",F:F,0))) &lt; 0,"-","")&amp;"0x"&amp;ABS(A51-INDEX(A:A,MATCH("player",F:F,0)))</f>
        <v>0x196</v>
      </c>
      <c r="D51" s="5">
        <f>(A51-INDEX(A:A,MATCH("player",F:F,0)))</f>
        <v>196</v>
      </c>
      <c r="O51" t="s">
        <v>63</v>
      </c>
    </row>
    <row r="52" spans="1:15" x14ac:dyDescent="0.25">
      <c r="A52" s="5">
        <f t="shared" si="1"/>
        <v>200</v>
      </c>
      <c r="B52" t="str">
        <f t="shared" si="0"/>
        <v>0xC8</v>
      </c>
      <c r="C52" s="5" t="str">
        <f>IF((A52-INDEX(A:A,MATCH("player",F:F,0))) &lt; 0,"-","")&amp;"0x"&amp;ABS(A52-INDEX(A:A,MATCH("player",F:F,0)))</f>
        <v>0x200</v>
      </c>
      <c r="D52" s="5">
        <f>(A52-INDEX(A:A,MATCH("player",F:F,0)))</f>
        <v>200</v>
      </c>
      <c r="O52" t="s">
        <v>64</v>
      </c>
    </row>
    <row r="53" spans="1:15" x14ac:dyDescent="0.25">
      <c r="A53" s="5">
        <f t="shared" si="1"/>
        <v>204</v>
      </c>
      <c r="B53" t="str">
        <f t="shared" si="0"/>
        <v>0xCC</v>
      </c>
      <c r="C53" s="5" t="str">
        <f>IF((A53-INDEX(A:A,MATCH("player",F:F,0))) &lt; 0,"-","")&amp;"0x"&amp;ABS(A53-INDEX(A:A,MATCH("player",F:F,0)))</f>
        <v>0x204</v>
      </c>
      <c r="D53" s="5">
        <f>(A53-INDEX(A:A,MATCH("player",F:F,0)))</f>
        <v>204</v>
      </c>
    </row>
    <row r="54" spans="1:15" x14ac:dyDescent="0.25">
      <c r="A54" s="5">
        <f t="shared" si="1"/>
        <v>208</v>
      </c>
      <c r="B54" t="str">
        <f t="shared" si="0"/>
        <v>0xD0</v>
      </c>
      <c r="C54" s="5" t="str">
        <f>IF((A54-INDEX(A:A,MATCH("player",F:F,0))) &lt; 0,"-","")&amp;"0x"&amp;ABS(A54-INDEX(A:A,MATCH("player",F:F,0)))</f>
        <v>0x208</v>
      </c>
      <c r="D54" s="5">
        <f>(A54-INDEX(A:A,MATCH("player",F:F,0)))</f>
        <v>208</v>
      </c>
    </row>
    <row r="55" spans="1:15" x14ac:dyDescent="0.25">
      <c r="A55" s="5">
        <f t="shared" si="1"/>
        <v>212</v>
      </c>
      <c r="B55" t="str">
        <f t="shared" si="0"/>
        <v>0xD4</v>
      </c>
      <c r="C55" s="5" t="str">
        <f>IF((A55-INDEX(A:A,MATCH("player",F:F,0))) &lt; 0,"-","")&amp;"0x"&amp;ABS(A55-INDEX(A:A,MATCH("player",F:F,0)))</f>
        <v>0x212</v>
      </c>
      <c r="D55" s="5">
        <f>(A55-INDEX(A:A,MATCH("player",F:F,0)))</f>
        <v>212</v>
      </c>
    </row>
    <row r="56" spans="1:15" x14ac:dyDescent="0.25">
      <c r="A56" s="5">
        <f t="shared" si="1"/>
        <v>216</v>
      </c>
      <c r="B56" t="str">
        <f t="shared" si="0"/>
        <v>0xD8</v>
      </c>
      <c r="C56" s="5" t="str">
        <f>IF((A56-INDEX(A:A,MATCH("player",F:F,0))) &lt; 0,"-","")&amp;"0x"&amp;ABS(A56-INDEX(A:A,MATCH("player",F:F,0)))</f>
        <v>0x216</v>
      </c>
      <c r="D56" s="5">
        <f>(A56-INDEX(A:A,MATCH("player",F:F,0)))</f>
        <v>216</v>
      </c>
    </row>
    <row r="57" spans="1:15" x14ac:dyDescent="0.25">
      <c r="A57" s="5">
        <f t="shared" si="1"/>
        <v>220</v>
      </c>
      <c r="B57" t="str">
        <f t="shared" si="0"/>
        <v>0xDC</v>
      </c>
      <c r="C57" s="5" t="str">
        <f>IF((A57-INDEX(A:A,MATCH("player",F:F,0))) &lt; 0,"-","")&amp;"0x"&amp;ABS(A57-INDEX(A:A,MATCH("player",F:F,0)))</f>
        <v>0x220</v>
      </c>
      <c r="D57" s="5">
        <f>(A57-INDEX(A:A,MATCH("player",F:F,0)))</f>
        <v>220</v>
      </c>
    </row>
    <row r="58" spans="1:15" x14ac:dyDescent="0.25">
      <c r="A58" s="5">
        <f t="shared" si="1"/>
        <v>224</v>
      </c>
      <c r="B58" t="str">
        <f t="shared" si="0"/>
        <v>0xE0</v>
      </c>
      <c r="C58" s="5" t="str">
        <f>IF((A58-INDEX(A:A,MATCH("player",F:F,0))) &lt; 0,"-","")&amp;"0x"&amp;ABS(A58-INDEX(A:A,MATCH("player",F:F,0)))</f>
        <v>0x224</v>
      </c>
      <c r="D58" s="5">
        <f>(A58-INDEX(A:A,MATCH("player",F:F,0)))</f>
        <v>224</v>
      </c>
    </row>
    <row r="59" spans="1:15" x14ac:dyDescent="0.25">
      <c r="A59" s="5">
        <f t="shared" si="1"/>
        <v>228</v>
      </c>
      <c r="B59" t="str">
        <f t="shared" si="0"/>
        <v>0xE4</v>
      </c>
      <c r="C59" s="5" t="str">
        <f>IF((A59-INDEX(A:A,MATCH("player",F:F,0))) &lt; 0,"-","")&amp;"0x"&amp;ABS(A59-INDEX(A:A,MATCH("player",F:F,0)))</f>
        <v>0x228</v>
      </c>
      <c r="D59" s="5">
        <f>(A59-INDEX(A:A,MATCH("player",F:F,0)))</f>
        <v>228</v>
      </c>
    </row>
    <row r="60" spans="1:15" x14ac:dyDescent="0.25">
      <c r="A60" s="5">
        <f t="shared" ref="A60:A70" si="2">A59+4</f>
        <v>232</v>
      </c>
      <c r="B60" t="str">
        <f t="shared" ref="B60:B70" si="3">"0x"&amp;DEC2HEX(A60)</f>
        <v>0xE8</v>
      </c>
      <c r="C60" s="5" t="str">
        <f>IF((A60-INDEX(A:A,MATCH("player",F:F,0))) &lt; 0,"-","")&amp;"0x"&amp;ABS(A60-INDEX(A:A,MATCH("player",F:F,0)))</f>
        <v>0x232</v>
      </c>
      <c r="D60" s="5">
        <f>(A60-INDEX(A:A,MATCH("player",F:F,0)))</f>
        <v>232</v>
      </c>
    </row>
    <row r="61" spans="1:15" x14ac:dyDescent="0.25">
      <c r="A61" s="5">
        <f t="shared" si="2"/>
        <v>236</v>
      </c>
      <c r="B61" t="str">
        <f t="shared" si="3"/>
        <v>0xEC</v>
      </c>
      <c r="C61" s="5" t="str">
        <f>IF((A61-INDEX(A:A,MATCH("player",F:F,0))) &lt; 0,"-","")&amp;"0x"&amp;ABS(A61-INDEX(A:A,MATCH("player",F:F,0)))</f>
        <v>0x236</v>
      </c>
      <c r="D61" s="5">
        <f>(A61-INDEX(A:A,MATCH("player",F:F,0)))</f>
        <v>236</v>
      </c>
    </row>
    <row r="62" spans="1:15" x14ac:dyDescent="0.25">
      <c r="A62" s="5">
        <f t="shared" si="2"/>
        <v>240</v>
      </c>
      <c r="B62" t="str">
        <f t="shared" si="3"/>
        <v>0xF0</v>
      </c>
      <c r="C62" s="5" t="str">
        <f>IF((A62-INDEX(A:A,MATCH("player",F:F,0))) &lt; 0,"-","")&amp;"0x"&amp;ABS(A62-INDEX(A:A,MATCH("player",F:F,0)))</f>
        <v>0x240</v>
      </c>
      <c r="D62" s="5">
        <f>(A62-INDEX(A:A,MATCH("player",F:F,0)))</f>
        <v>240</v>
      </c>
      <c r="E62" t="s">
        <v>4</v>
      </c>
      <c r="F62" t="s">
        <v>16</v>
      </c>
    </row>
    <row r="63" spans="1:15" x14ac:dyDescent="0.25">
      <c r="A63" s="5">
        <f t="shared" si="2"/>
        <v>244</v>
      </c>
      <c r="B63" t="str">
        <f t="shared" si="3"/>
        <v>0xF4</v>
      </c>
      <c r="C63" s="5" t="str">
        <f>IF((A63-INDEX(A:A,MATCH("player",F:F,0))) &lt; 0,"-","")&amp;"0x"&amp;ABS(A63-INDEX(A:A,MATCH("player",F:F,0)))</f>
        <v>0x244</v>
      </c>
      <c r="D63" s="5">
        <f>(A63-INDEX(A:A,MATCH("player",F:F,0)))</f>
        <v>244</v>
      </c>
    </row>
    <row r="64" spans="1:15" x14ac:dyDescent="0.25">
      <c r="A64" s="5">
        <f t="shared" si="2"/>
        <v>248</v>
      </c>
      <c r="B64" t="str">
        <f t="shared" si="3"/>
        <v>0xF8</v>
      </c>
      <c r="C64" s="5" t="str">
        <f>IF((A64-INDEX(A:A,MATCH("player",F:F,0))) &lt; 0,"-","")&amp;"0x"&amp;ABS(A64-INDEX(A:A,MATCH("player",F:F,0)))</f>
        <v>0x248</v>
      </c>
      <c r="D64" s="5">
        <f>(A64-INDEX(A:A,MATCH("player",F:F,0)))</f>
        <v>248</v>
      </c>
    </row>
    <row r="65" spans="1:4" x14ac:dyDescent="0.25">
      <c r="A65" s="5">
        <f t="shared" si="2"/>
        <v>252</v>
      </c>
      <c r="B65" t="str">
        <f t="shared" si="3"/>
        <v>0xFC</v>
      </c>
      <c r="C65" s="5" t="str">
        <f>IF((A65-INDEX(A:A,MATCH("player",F:F,0))) &lt; 0,"-","")&amp;"0x"&amp;ABS(A65-INDEX(A:A,MATCH("player",F:F,0)))</f>
        <v>0x252</v>
      </c>
      <c r="D65" s="5">
        <f>(A65-INDEX(A:A,MATCH("player",F:F,0)))</f>
        <v>252</v>
      </c>
    </row>
    <row r="66" spans="1:4" x14ac:dyDescent="0.25">
      <c r="A66" s="5">
        <f t="shared" si="2"/>
        <v>256</v>
      </c>
      <c r="B66" t="str">
        <f t="shared" si="3"/>
        <v>0x100</v>
      </c>
      <c r="C66" s="5" t="str">
        <f>IF((A66-INDEX(A:A,MATCH("player",F:F,0))) &lt; 0,"-","")&amp;"0x"&amp;ABS(A66-INDEX(A:A,MATCH("player",F:F,0)))</f>
        <v>0x256</v>
      </c>
      <c r="D66" s="5">
        <f>(A66-INDEX(A:A,MATCH("player",F:F,0)))</f>
        <v>256</v>
      </c>
    </row>
    <row r="67" spans="1:4" x14ac:dyDescent="0.25">
      <c r="A67" s="5">
        <f t="shared" si="2"/>
        <v>260</v>
      </c>
      <c r="B67" t="str">
        <f t="shared" si="3"/>
        <v>0x104</v>
      </c>
      <c r="C67" s="5" t="str">
        <f>IF((A67-INDEX(A:A,MATCH("player",F:F,0))) &lt; 0,"-","")&amp;"0x"&amp;ABS(A67-INDEX(A:A,MATCH("player",F:F,0)))</f>
        <v>0x260</v>
      </c>
      <c r="D67" s="5">
        <f>(A67-INDEX(A:A,MATCH("player",F:F,0)))</f>
        <v>260</v>
      </c>
    </row>
    <row r="68" spans="1:4" x14ac:dyDescent="0.25">
      <c r="A68" s="5">
        <f t="shared" si="2"/>
        <v>264</v>
      </c>
      <c r="B68" t="str">
        <f t="shared" si="3"/>
        <v>0x108</v>
      </c>
      <c r="C68" s="5" t="str">
        <f>IF((A68-INDEX(A:A,MATCH("player",F:F,0))) &lt; 0,"-","")&amp;"0x"&amp;ABS(A68-INDEX(A:A,MATCH("player",F:F,0)))</f>
        <v>0x264</v>
      </c>
      <c r="D68" s="5">
        <f>(A68-INDEX(A:A,MATCH("player",F:F,0)))</f>
        <v>264</v>
      </c>
    </row>
    <row r="69" spans="1:4" x14ac:dyDescent="0.25">
      <c r="A69" s="5">
        <f t="shared" si="2"/>
        <v>268</v>
      </c>
      <c r="B69" t="str">
        <f t="shared" si="3"/>
        <v>0x10C</v>
      </c>
      <c r="C69" s="5" t="str">
        <f>IF((A69-INDEX(A:A,MATCH("player",F:F,0))) &lt; 0,"-","")&amp;"0x"&amp;ABS(A69-INDEX(A:A,MATCH("player",F:F,0)))</f>
        <v>0x268</v>
      </c>
      <c r="D69" s="5">
        <f>(A69-INDEX(A:A,MATCH("player",F:F,0)))</f>
        <v>268</v>
      </c>
    </row>
    <row r="70" spans="1:4" x14ac:dyDescent="0.25">
      <c r="A70" s="5">
        <f t="shared" si="2"/>
        <v>272</v>
      </c>
      <c r="B70" t="str">
        <f t="shared" si="3"/>
        <v>0x110</v>
      </c>
      <c r="C70" s="5" t="str">
        <f>IF((A70-INDEX(A:A,MATCH("player",F:F,0))) &lt; 0,"-","")&amp;"0x"&amp;ABS(A70-INDEX(A:A,MATCH("player",F:F,0)))</f>
        <v>0x272</v>
      </c>
      <c r="D70" s="5">
        <f>(A70-INDEX(A:A,MATCH("player",F:F,0)))</f>
        <v>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9031-5A35-417F-97AF-9492C291589E}">
  <dimension ref="A1:B64"/>
  <sheetViews>
    <sheetView topLeftCell="A10" workbookViewId="0">
      <selection activeCell="C35" sqref="C35"/>
    </sheetView>
  </sheetViews>
  <sheetFormatPr defaultRowHeight="15" x14ac:dyDescent="0.25"/>
  <sheetData>
    <row r="1" spans="1:2" x14ac:dyDescent="0.25">
      <c r="A1" t="s">
        <v>164</v>
      </c>
    </row>
    <row r="2" spans="1:2" x14ac:dyDescent="0.25">
      <c r="B2" t="s">
        <v>165</v>
      </c>
    </row>
    <row r="3" spans="1:2" x14ac:dyDescent="0.25">
      <c r="B3" t="s">
        <v>166</v>
      </c>
    </row>
    <row r="4" spans="1:2" x14ac:dyDescent="0.25">
      <c r="B4" t="s">
        <v>167</v>
      </c>
    </row>
    <row r="5" spans="1:2" x14ac:dyDescent="0.25">
      <c r="B5" t="s">
        <v>168</v>
      </c>
    </row>
    <row r="6" spans="1:2" x14ac:dyDescent="0.25">
      <c r="B6" t="s">
        <v>169</v>
      </c>
    </row>
    <row r="7" spans="1:2" x14ac:dyDescent="0.25">
      <c r="B7" t="s">
        <v>170</v>
      </c>
    </row>
    <row r="8" spans="1:2" x14ac:dyDescent="0.25">
      <c r="B8" t="s">
        <v>171</v>
      </c>
    </row>
    <row r="9" spans="1:2" x14ac:dyDescent="0.25">
      <c r="B9" t="s">
        <v>172</v>
      </c>
    </row>
    <row r="10" spans="1:2" x14ac:dyDescent="0.25">
      <c r="B10" t="s">
        <v>173</v>
      </c>
    </row>
    <row r="11" spans="1:2" x14ac:dyDescent="0.25">
      <c r="B11" t="s">
        <v>174</v>
      </c>
    </row>
    <row r="12" spans="1:2" x14ac:dyDescent="0.25">
      <c r="B12" t="s">
        <v>175</v>
      </c>
    </row>
    <row r="13" spans="1:2" x14ac:dyDescent="0.25">
      <c r="A13" t="s">
        <v>82</v>
      </c>
    </row>
    <row r="14" spans="1:2" x14ac:dyDescent="0.25">
      <c r="A14" t="s">
        <v>176</v>
      </c>
    </row>
    <row r="15" spans="1:2" x14ac:dyDescent="0.25">
      <c r="B15" t="s">
        <v>177</v>
      </c>
    </row>
    <row r="16" spans="1:2" x14ac:dyDescent="0.25">
      <c r="B16" t="s">
        <v>178</v>
      </c>
    </row>
    <row r="17" spans="2:2" x14ac:dyDescent="0.25">
      <c r="B17" t="s">
        <v>179</v>
      </c>
    </row>
    <row r="18" spans="2:2" x14ac:dyDescent="0.25">
      <c r="B18" t="s">
        <v>180</v>
      </c>
    </row>
    <row r="19" spans="2:2" x14ac:dyDescent="0.25">
      <c r="B19" t="s">
        <v>181</v>
      </c>
    </row>
    <row r="20" spans="2:2" x14ac:dyDescent="0.25">
      <c r="B20" t="s">
        <v>182</v>
      </c>
    </row>
    <row r="21" spans="2:2" x14ac:dyDescent="0.25">
      <c r="B21" t="s">
        <v>183</v>
      </c>
    </row>
    <row r="22" spans="2:2" x14ac:dyDescent="0.25">
      <c r="B22" t="s">
        <v>184</v>
      </c>
    </row>
    <row r="23" spans="2:2" x14ac:dyDescent="0.25">
      <c r="B23" t="s">
        <v>185</v>
      </c>
    </row>
    <row r="24" spans="2:2" x14ac:dyDescent="0.25">
      <c r="B24" t="s">
        <v>186</v>
      </c>
    </row>
    <row r="25" spans="2:2" x14ac:dyDescent="0.25">
      <c r="B25" t="s">
        <v>187</v>
      </c>
    </row>
    <row r="26" spans="2:2" x14ac:dyDescent="0.25">
      <c r="B26" t="s">
        <v>188</v>
      </c>
    </row>
    <row r="27" spans="2:2" x14ac:dyDescent="0.25">
      <c r="B27" t="s">
        <v>189</v>
      </c>
    </row>
    <row r="28" spans="2:2" x14ac:dyDescent="0.25">
      <c r="B28" t="s">
        <v>190</v>
      </c>
    </row>
    <row r="29" spans="2:2" x14ac:dyDescent="0.25">
      <c r="B29" t="s">
        <v>191</v>
      </c>
    </row>
    <row r="30" spans="2:2" x14ac:dyDescent="0.25">
      <c r="B30" t="s">
        <v>192</v>
      </c>
    </row>
    <row r="31" spans="2:2" x14ac:dyDescent="0.25">
      <c r="B31" t="s">
        <v>193</v>
      </c>
    </row>
    <row r="32" spans="2:2" x14ac:dyDescent="0.25">
      <c r="B32" t="s">
        <v>194</v>
      </c>
    </row>
    <row r="33" spans="2:2" x14ac:dyDescent="0.25">
      <c r="B33" t="s">
        <v>195</v>
      </c>
    </row>
    <row r="34" spans="2:2" x14ac:dyDescent="0.25">
      <c r="B34" t="s">
        <v>196</v>
      </c>
    </row>
    <row r="35" spans="2:2" x14ac:dyDescent="0.25">
      <c r="B35" t="s">
        <v>197</v>
      </c>
    </row>
    <row r="36" spans="2:2" x14ac:dyDescent="0.25">
      <c r="B36" t="s">
        <v>198</v>
      </c>
    </row>
    <row r="37" spans="2:2" x14ac:dyDescent="0.25">
      <c r="B37" t="s">
        <v>199</v>
      </c>
    </row>
    <row r="38" spans="2:2" x14ac:dyDescent="0.25">
      <c r="B38" t="s">
        <v>200</v>
      </c>
    </row>
    <row r="39" spans="2:2" x14ac:dyDescent="0.25">
      <c r="B39" t="s">
        <v>201</v>
      </c>
    </row>
    <row r="40" spans="2:2" x14ac:dyDescent="0.25">
      <c r="B40" t="s">
        <v>202</v>
      </c>
    </row>
    <row r="41" spans="2:2" x14ac:dyDescent="0.25">
      <c r="B41" t="s">
        <v>203</v>
      </c>
    </row>
    <row r="42" spans="2:2" x14ac:dyDescent="0.25">
      <c r="B42" t="s">
        <v>204</v>
      </c>
    </row>
    <row r="43" spans="2:2" x14ac:dyDescent="0.25">
      <c r="B43" t="s">
        <v>205</v>
      </c>
    </row>
    <row r="44" spans="2:2" x14ac:dyDescent="0.25">
      <c r="B44" t="s">
        <v>206</v>
      </c>
    </row>
    <row r="45" spans="2:2" x14ac:dyDescent="0.25">
      <c r="B45" t="s">
        <v>207</v>
      </c>
    </row>
    <row r="46" spans="2:2" x14ac:dyDescent="0.25">
      <c r="B46" t="s">
        <v>208</v>
      </c>
    </row>
    <row r="47" spans="2:2" x14ac:dyDescent="0.25">
      <c r="B47" t="s">
        <v>209</v>
      </c>
    </row>
    <row r="48" spans="2:2" x14ac:dyDescent="0.25">
      <c r="B48" t="s">
        <v>210</v>
      </c>
    </row>
    <row r="49" spans="1:2" x14ac:dyDescent="0.25">
      <c r="B49" t="s">
        <v>211</v>
      </c>
    </row>
    <row r="50" spans="1:2" x14ac:dyDescent="0.25">
      <c r="B50" t="s">
        <v>212</v>
      </c>
    </row>
    <row r="51" spans="1:2" x14ac:dyDescent="0.25">
      <c r="B51" t="s">
        <v>213</v>
      </c>
    </row>
    <row r="52" spans="1:2" x14ac:dyDescent="0.25">
      <c r="B52" t="s">
        <v>214</v>
      </c>
    </row>
    <row r="53" spans="1:2" x14ac:dyDescent="0.25">
      <c r="B53" t="s">
        <v>215</v>
      </c>
    </row>
    <row r="54" spans="1:2" x14ac:dyDescent="0.25">
      <c r="B54" t="s">
        <v>216</v>
      </c>
    </row>
    <row r="55" spans="1:2" x14ac:dyDescent="0.25">
      <c r="B55" t="s">
        <v>217</v>
      </c>
    </row>
    <row r="56" spans="1:2" x14ac:dyDescent="0.25">
      <c r="B56" t="s">
        <v>218</v>
      </c>
    </row>
    <row r="57" spans="1:2" x14ac:dyDescent="0.25">
      <c r="B57" t="s">
        <v>219</v>
      </c>
    </row>
    <row r="58" spans="1:2" x14ac:dyDescent="0.25">
      <c r="B58" t="s">
        <v>220</v>
      </c>
    </row>
    <row r="59" spans="1:2" x14ac:dyDescent="0.25">
      <c r="B59" t="s">
        <v>221</v>
      </c>
    </row>
    <row r="60" spans="1:2" x14ac:dyDescent="0.25">
      <c r="B60" t="s">
        <v>222</v>
      </c>
    </row>
    <row r="61" spans="1:2" x14ac:dyDescent="0.25">
      <c r="B61" t="s">
        <v>223</v>
      </c>
    </row>
    <row r="62" spans="1:2" x14ac:dyDescent="0.25">
      <c r="B62" t="s">
        <v>224</v>
      </c>
    </row>
    <row r="63" spans="1:2" x14ac:dyDescent="0.25">
      <c r="B63" t="s">
        <v>225</v>
      </c>
    </row>
    <row r="64" spans="1:2" x14ac:dyDescent="0.25">
      <c r="A64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496F-4F61-440C-8B2A-38C19BE7C2A2}">
  <dimension ref="A1:A15"/>
  <sheetViews>
    <sheetView workbookViewId="0">
      <selection sqref="A1:A15"/>
    </sheetView>
  </sheetViews>
  <sheetFormatPr defaultRowHeight="15" x14ac:dyDescent="0.25"/>
  <sheetData>
    <row r="1" spans="1:1" x14ac:dyDescent="0.25">
      <c r="A1" t="s">
        <v>147</v>
      </c>
    </row>
    <row r="2" spans="1:1" x14ac:dyDescent="0.25">
      <c r="A2" t="s">
        <v>148</v>
      </c>
    </row>
    <row r="3" spans="1:1" x14ac:dyDescent="0.25">
      <c r="A3" t="s">
        <v>149</v>
      </c>
    </row>
    <row r="4" spans="1:1" x14ac:dyDescent="0.25">
      <c r="A4" t="s">
        <v>150</v>
      </c>
    </row>
    <row r="5" spans="1:1" x14ac:dyDescent="0.25">
      <c r="A5" t="s">
        <v>151</v>
      </c>
    </row>
    <row r="6" spans="1:1" x14ac:dyDescent="0.25">
      <c r="A6" t="s">
        <v>152</v>
      </c>
    </row>
    <row r="7" spans="1:1" x14ac:dyDescent="0.25">
      <c r="A7" t="s">
        <v>153</v>
      </c>
    </row>
    <row r="8" spans="1:1" x14ac:dyDescent="0.25">
      <c r="A8" t="s">
        <v>154</v>
      </c>
    </row>
    <row r="9" spans="1:1" x14ac:dyDescent="0.25">
      <c r="A9" t="s">
        <v>155</v>
      </c>
    </row>
    <row r="10" spans="1:1" x14ac:dyDescent="0.25">
      <c r="A10" t="s">
        <v>156</v>
      </c>
    </row>
    <row r="11" spans="1:1" x14ac:dyDescent="0.25">
      <c r="A11" t="s">
        <v>157</v>
      </c>
    </row>
    <row r="12" spans="1:1" x14ac:dyDescent="0.25">
      <c r="A12" t="s">
        <v>158</v>
      </c>
    </row>
    <row r="13" spans="1:1" x14ac:dyDescent="0.25">
      <c r="A13" t="s">
        <v>159</v>
      </c>
    </row>
    <row r="14" spans="1:1" x14ac:dyDescent="0.25">
      <c r="A14" t="s">
        <v>160</v>
      </c>
    </row>
    <row r="15" spans="1:1" x14ac:dyDescent="0.25">
      <c r="A1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8C6B-02ED-467B-932B-DE1453349083}">
  <dimension ref="A2:A31"/>
  <sheetViews>
    <sheetView workbookViewId="0">
      <selection activeCell="C4" sqref="C4"/>
    </sheetView>
  </sheetViews>
  <sheetFormatPr defaultRowHeight="15" x14ac:dyDescent="0.25"/>
  <sheetData>
    <row r="2" spans="1:1" x14ac:dyDescent="0.25">
      <c r="A2" t="s">
        <v>72</v>
      </c>
    </row>
    <row r="3" spans="1:1" x14ac:dyDescent="0.25">
      <c r="A3" t="s">
        <v>73</v>
      </c>
    </row>
    <row r="4" spans="1:1" x14ac:dyDescent="0.25">
      <c r="A4" t="s">
        <v>74</v>
      </c>
    </row>
    <row r="5" spans="1:1" x14ac:dyDescent="0.25">
      <c r="A5" t="s">
        <v>75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78</v>
      </c>
    </row>
    <row r="9" spans="1:1" x14ac:dyDescent="0.25">
      <c r="A9" t="s">
        <v>79</v>
      </c>
    </row>
    <row r="10" spans="1:1" x14ac:dyDescent="0.25">
      <c r="A10" t="s">
        <v>80</v>
      </c>
    </row>
    <row r="11" spans="1:1" x14ac:dyDescent="0.25">
      <c r="A11" t="s">
        <v>81</v>
      </c>
    </row>
    <row r="12" spans="1:1" x14ac:dyDescent="0.25">
      <c r="A12" t="s">
        <v>82</v>
      </c>
    </row>
    <row r="15" spans="1:1" x14ac:dyDescent="0.25">
      <c r="A15" t="s">
        <v>83</v>
      </c>
    </row>
    <row r="16" spans="1:1" x14ac:dyDescent="0.25">
      <c r="A16" t="s">
        <v>84</v>
      </c>
    </row>
    <row r="17" spans="1:1" x14ac:dyDescent="0.25">
      <c r="A17" t="s">
        <v>85</v>
      </c>
    </row>
    <row r="18" spans="1:1" x14ac:dyDescent="0.25">
      <c r="A18" t="s">
        <v>86</v>
      </c>
    </row>
    <row r="19" spans="1:1" x14ac:dyDescent="0.25">
      <c r="A19" t="s">
        <v>87</v>
      </c>
    </row>
    <row r="20" spans="1:1" x14ac:dyDescent="0.25">
      <c r="A20" t="s">
        <v>88</v>
      </c>
    </row>
    <row r="21" spans="1:1" x14ac:dyDescent="0.25">
      <c r="A21" t="s">
        <v>89</v>
      </c>
    </row>
    <row r="22" spans="1:1" x14ac:dyDescent="0.25">
      <c r="A22" t="s">
        <v>90</v>
      </c>
    </row>
    <row r="23" spans="1:1" x14ac:dyDescent="0.25">
      <c r="A23" t="s">
        <v>91</v>
      </c>
    </row>
    <row r="24" spans="1:1" x14ac:dyDescent="0.25">
      <c r="A24" t="s">
        <v>90</v>
      </c>
    </row>
    <row r="25" spans="1:1" x14ac:dyDescent="0.25">
      <c r="A25" t="s">
        <v>92</v>
      </c>
    </row>
    <row r="26" spans="1:1" x14ac:dyDescent="0.25">
      <c r="A26" t="s">
        <v>90</v>
      </c>
    </row>
    <row r="27" spans="1:1" x14ac:dyDescent="0.25">
      <c r="A27" t="s">
        <v>93</v>
      </c>
    </row>
    <row r="28" spans="1:1" x14ac:dyDescent="0.25">
      <c r="A28" t="s">
        <v>90</v>
      </c>
    </row>
    <row r="29" spans="1:1" x14ac:dyDescent="0.25">
      <c r="A29" t="s">
        <v>94</v>
      </c>
    </row>
    <row r="30" spans="1:1" x14ac:dyDescent="0.25">
      <c r="A30" t="s">
        <v>95</v>
      </c>
    </row>
    <row r="31" spans="1:1" x14ac:dyDescent="0.25">
      <c r="A3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E4C3-3B0F-445B-ADFB-9E5DD2316F11}">
  <dimension ref="A2:A32"/>
  <sheetViews>
    <sheetView workbookViewId="0">
      <selection activeCell="B4" sqref="B4"/>
    </sheetView>
  </sheetViews>
  <sheetFormatPr defaultRowHeight="15" x14ac:dyDescent="0.25"/>
  <sheetData>
    <row r="2" spans="1:1" x14ac:dyDescent="0.25">
      <c r="A2" t="s">
        <v>96</v>
      </c>
    </row>
    <row r="3" spans="1:1" x14ac:dyDescent="0.25">
      <c r="A3" t="s">
        <v>73</v>
      </c>
    </row>
    <row r="4" spans="1:1" x14ac:dyDescent="0.25">
      <c r="A4" t="s">
        <v>97</v>
      </c>
    </row>
    <row r="5" spans="1:1" x14ac:dyDescent="0.25">
      <c r="A5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81</v>
      </c>
    </row>
    <row r="10" spans="1:1" x14ac:dyDescent="0.25">
      <c r="A10" t="s">
        <v>82</v>
      </c>
    </row>
    <row r="13" spans="1:1" x14ac:dyDescent="0.25">
      <c r="A13" t="s">
        <v>102</v>
      </c>
    </row>
    <row r="14" spans="1:1" x14ac:dyDescent="0.25">
      <c r="A14" t="s">
        <v>84</v>
      </c>
    </row>
    <row r="15" spans="1:1" x14ac:dyDescent="0.25">
      <c r="A15" t="s">
        <v>103</v>
      </c>
    </row>
    <row r="16" spans="1:1" x14ac:dyDescent="0.25">
      <c r="A16" t="s">
        <v>104</v>
      </c>
    </row>
    <row r="17" spans="1:1" x14ac:dyDescent="0.25">
      <c r="A17" t="s">
        <v>105</v>
      </c>
    </row>
    <row r="18" spans="1:1" x14ac:dyDescent="0.25">
      <c r="A18" t="s">
        <v>106</v>
      </c>
    </row>
    <row r="19" spans="1:1" x14ac:dyDescent="0.25">
      <c r="A19" t="s">
        <v>107</v>
      </c>
    </row>
    <row r="20" spans="1:1" x14ac:dyDescent="0.25">
      <c r="A20" t="s">
        <v>106</v>
      </c>
    </row>
    <row r="21" spans="1:1" x14ac:dyDescent="0.25">
      <c r="A21" t="s">
        <v>108</v>
      </c>
    </row>
    <row r="22" spans="1:1" x14ac:dyDescent="0.25">
      <c r="A22" t="s">
        <v>109</v>
      </c>
    </row>
    <row r="23" spans="1:1" x14ac:dyDescent="0.25">
      <c r="A23" t="s">
        <v>110</v>
      </c>
    </row>
    <row r="24" spans="1:1" x14ac:dyDescent="0.25">
      <c r="A24" t="s">
        <v>111</v>
      </c>
    </row>
    <row r="25" spans="1:1" x14ac:dyDescent="0.25">
      <c r="A25" t="s">
        <v>112</v>
      </c>
    </row>
    <row r="26" spans="1:1" x14ac:dyDescent="0.25">
      <c r="A26" t="s">
        <v>113</v>
      </c>
    </row>
    <row r="27" spans="1:1" x14ac:dyDescent="0.25">
      <c r="A27" t="s">
        <v>114</v>
      </c>
    </row>
    <row r="28" spans="1:1" x14ac:dyDescent="0.25">
      <c r="A28" t="s">
        <v>115</v>
      </c>
    </row>
    <row r="29" spans="1:1" x14ac:dyDescent="0.25">
      <c r="A29" t="s">
        <v>116</v>
      </c>
    </row>
    <row r="30" spans="1:1" x14ac:dyDescent="0.25">
      <c r="A30" t="s">
        <v>117</v>
      </c>
    </row>
    <row r="31" spans="1:1" x14ac:dyDescent="0.25">
      <c r="A31" t="s">
        <v>95</v>
      </c>
    </row>
    <row r="32" spans="1:1" x14ac:dyDescent="0.25">
      <c r="A3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5FBD-992A-4AA7-B5C9-4FB3EDBA8717}">
  <dimension ref="A2:A33"/>
  <sheetViews>
    <sheetView workbookViewId="0">
      <selection sqref="A1:A33"/>
    </sheetView>
  </sheetViews>
  <sheetFormatPr defaultRowHeight="15" x14ac:dyDescent="0.25"/>
  <sheetData>
    <row r="2" spans="1:1" x14ac:dyDescent="0.25">
      <c r="A2" t="s">
        <v>118</v>
      </c>
    </row>
    <row r="3" spans="1:1" x14ac:dyDescent="0.25">
      <c r="A3" t="s">
        <v>119</v>
      </c>
    </row>
    <row r="4" spans="1:1" x14ac:dyDescent="0.25">
      <c r="A4" t="s">
        <v>120</v>
      </c>
    </row>
    <row r="5" spans="1:1" x14ac:dyDescent="0.25">
      <c r="A5" t="s">
        <v>121</v>
      </c>
    </row>
    <row r="6" spans="1:1" x14ac:dyDescent="0.25">
      <c r="A6" t="s">
        <v>122</v>
      </c>
    </row>
    <row r="7" spans="1:1" x14ac:dyDescent="0.25">
      <c r="A7" t="s">
        <v>123</v>
      </c>
    </row>
    <row r="8" spans="1:1" x14ac:dyDescent="0.25">
      <c r="A8" t="s">
        <v>124</v>
      </c>
    </row>
    <row r="9" spans="1:1" x14ac:dyDescent="0.25">
      <c r="A9" t="s">
        <v>125</v>
      </c>
    </row>
    <row r="10" spans="1:1" x14ac:dyDescent="0.25">
      <c r="A10" t="s">
        <v>126</v>
      </c>
    </row>
    <row r="11" spans="1:1" x14ac:dyDescent="0.25">
      <c r="A11" t="s">
        <v>127</v>
      </c>
    </row>
    <row r="12" spans="1:1" x14ac:dyDescent="0.25">
      <c r="A12" t="s">
        <v>73</v>
      </c>
    </row>
    <row r="13" spans="1:1" x14ac:dyDescent="0.25">
      <c r="A13" t="s">
        <v>128</v>
      </c>
    </row>
    <row r="14" spans="1:1" x14ac:dyDescent="0.25">
      <c r="A14" t="s">
        <v>129</v>
      </c>
    </row>
    <row r="15" spans="1:1" x14ac:dyDescent="0.25">
      <c r="A15" t="s">
        <v>130</v>
      </c>
    </row>
    <row r="16" spans="1:1" x14ac:dyDescent="0.25">
      <c r="A16" t="s">
        <v>131</v>
      </c>
    </row>
    <row r="17" spans="1:1" x14ac:dyDescent="0.25">
      <c r="A17" t="s">
        <v>132</v>
      </c>
    </row>
    <row r="18" spans="1:1" x14ac:dyDescent="0.25">
      <c r="A18" t="s">
        <v>133</v>
      </c>
    </row>
    <row r="19" spans="1:1" x14ac:dyDescent="0.25">
      <c r="A19" t="s">
        <v>134</v>
      </c>
    </row>
    <row r="20" spans="1:1" x14ac:dyDescent="0.25">
      <c r="A20" t="s">
        <v>135</v>
      </c>
    </row>
    <row r="21" spans="1:1" x14ac:dyDescent="0.25">
      <c r="A21" t="s">
        <v>136</v>
      </c>
    </row>
    <row r="22" spans="1:1" x14ac:dyDescent="0.25">
      <c r="A22" t="s">
        <v>137</v>
      </c>
    </row>
    <row r="23" spans="1:1" x14ac:dyDescent="0.25">
      <c r="A23" t="s">
        <v>138</v>
      </c>
    </row>
    <row r="24" spans="1:1" x14ac:dyDescent="0.25">
      <c r="A24" t="s">
        <v>139</v>
      </c>
    </row>
    <row r="25" spans="1:1" x14ac:dyDescent="0.25">
      <c r="A25" t="s">
        <v>140</v>
      </c>
    </row>
    <row r="26" spans="1:1" x14ac:dyDescent="0.25">
      <c r="A26" t="s">
        <v>141</v>
      </c>
    </row>
    <row r="27" spans="1:1" x14ac:dyDescent="0.25">
      <c r="A27" t="s">
        <v>142</v>
      </c>
    </row>
    <row r="28" spans="1:1" x14ac:dyDescent="0.25">
      <c r="A28" t="s">
        <v>143</v>
      </c>
    </row>
    <row r="29" spans="1:1" x14ac:dyDescent="0.25">
      <c r="A29" t="s">
        <v>144</v>
      </c>
    </row>
    <row r="30" spans="1:1" x14ac:dyDescent="0.25">
      <c r="A30" t="s">
        <v>145</v>
      </c>
    </row>
    <row r="31" spans="1:1" x14ac:dyDescent="0.25">
      <c r="A31" t="s">
        <v>146</v>
      </c>
    </row>
    <row r="32" spans="1:1" x14ac:dyDescent="0.25">
      <c r="A32" t="s">
        <v>81</v>
      </c>
    </row>
    <row r="33" spans="1:1" x14ac:dyDescent="0.25">
      <c r="A3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1.29.0</vt:lpstr>
      <vt:lpstr>Sheet5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Rosenlund Nielsen</dc:creator>
  <cp:lastModifiedBy>Jesper Rosenlund Nielsen</cp:lastModifiedBy>
  <dcterms:created xsi:type="dcterms:W3CDTF">2015-06-05T18:19:34Z</dcterms:created>
  <dcterms:modified xsi:type="dcterms:W3CDTF">2025-01-05T16:48:03Z</dcterms:modified>
</cp:coreProperties>
</file>