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slicers/slicer3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slicers/slicer4.xml" ContentType="application/vnd.ms-excel.slicer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3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slicers/slicer5.xml" ContentType="application/vnd.ms-excel.slicer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Jeronimo\OneDrive\SENAC 25.2\04 - Dashboards\"/>
    </mc:Choice>
  </mc:AlternateContent>
  <xr:revisionPtr revIDLastSave="0" documentId="13_ncr:1_{0311B6A6-3058-47DF-B769-996D16B2AF88}" xr6:coauthVersionLast="36" xr6:coauthVersionMax="47" xr10:uidLastSave="{00000000-0000-0000-0000-000000000000}"/>
  <bookViews>
    <workbookView xWindow="0" yWindow="0" windowWidth="19200" windowHeight="6810" firstSheet="3" activeTab="8" xr2:uid="{7830CAFC-CA38-4025-9C3A-E402917B0A81}"/>
  </bookViews>
  <sheets>
    <sheet name="Base de dados" sheetId="1" r:id="rId1"/>
    <sheet name="Tabelas Dinâmicas" sheetId="2" r:id="rId2"/>
    <sheet name="Segmentação de dados" sheetId="3" r:id="rId3"/>
    <sheet name="Gráficos" sheetId="4" r:id="rId4"/>
    <sheet name="Bolas" sheetId="9" r:id="rId5"/>
    <sheet name="Painel" sheetId="7" r:id="rId6"/>
    <sheet name="Painel (2)" sheetId="8" r:id="rId7"/>
    <sheet name="Painel (3)" sheetId="10" r:id="rId8"/>
    <sheet name="Painel (4)" sheetId="11" r:id="rId9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Z5" i="2" l="1"/>
  <c r="AA5" i="2" s="1"/>
  <c r="Z6" i="2"/>
  <c r="AA6" i="2" s="1"/>
  <c r="Z4" i="2"/>
  <c r="AB4" i="2" s="1"/>
  <c r="AC5" i="2"/>
  <c r="AC6" i="2"/>
  <c r="AC4" i="2"/>
  <c r="AB6" i="2" l="1"/>
  <c r="AA4" i="2"/>
  <c r="AB5" i="2"/>
  <c r="U38" i="2"/>
  <c r="U37" i="2"/>
  <c r="U36" i="2"/>
  <c r="U35" i="2"/>
  <c r="U34" i="2"/>
  <c r="U23" i="2"/>
  <c r="U22" i="2"/>
  <c r="U21" i="2"/>
  <c r="U20" i="2"/>
  <c r="U19" i="2"/>
  <c r="U8" i="2"/>
  <c r="V8" i="2" s="1"/>
  <c r="U7" i="2"/>
  <c r="V7" i="2" s="1"/>
  <c r="U6" i="2"/>
  <c r="V6" i="2" s="1"/>
  <c r="U5" i="2"/>
  <c r="W5" i="2" s="1"/>
  <c r="U4" i="2"/>
  <c r="V4" i="2" s="1"/>
  <c r="S3" i="2"/>
  <c r="S33" i="2"/>
  <c r="S18" i="2"/>
  <c r="W6" i="2" l="1"/>
  <c r="W4" i="2"/>
  <c r="W8" i="2"/>
  <c r="W7" i="2"/>
  <c r="V5" i="2"/>
  <c r="X5" i="2" l="1"/>
  <c r="X7" i="2"/>
  <c r="X8" i="2"/>
  <c r="X4" i="2"/>
  <c r="X6" i="2"/>
</calcChain>
</file>

<file path=xl/sharedStrings.xml><?xml version="1.0" encoding="utf-8"?>
<sst xmlns="http://schemas.openxmlformats.org/spreadsheetml/2006/main" count="658" uniqueCount="56">
  <si>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</si>
  <si>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</si>
  <si>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</si>
  <si>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</si>
  <si>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</si>
  <si>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</si>
  <si>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</si>
  <si>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</si>
  <si>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</si>
  <si>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</si>
  <si>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Fiat</t>
  </si>
  <si>
    <t>Mobi</t>
  </si>
  <si>
    <t>Aline</t>
  </si>
  <si>
    <t>Uno</t>
  </si>
  <si>
    <t>Hyundai</t>
  </si>
  <si>
    <t>HB20</t>
  </si>
  <si>
    <t>Chevrolet</t>
  </si>
  <si>
    <t>Joy</t>
  </si>
  <si>
    <t>Fernanda</t>
  </si>
  <si>
    <t>Volkswagen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</si>
  <si>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</si>
  <si>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</si>
  <si>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</si>
  <si>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</si>
  <si>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</si>
  <si>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</si>
  <si>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</si>
  <si>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</si>
  <si>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</si>
  <si>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</si>
  <si>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</si>
  <si>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</si>
  <si>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</si>
  <si>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</si>
  <si>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</si>
  <si>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DE CARROS 2024</t>
  </si>
  <si>
    <t>T-Cross</t>
  </si>
  <si>
    <t>André</t>
  </si>
  <si>
    <t>Thales</t>
  </si>
  <si>
    <t>Rosângela</t>
  </si>
  <si>
    <t>Rótulos de Linha</t>
  </si>
  <si>
    <t>Total Geral</t>
  </si>
  <si>
    <t>Soma de Valor</t>
  </si>
  <si>
    <t>Soma de Qtd</t>
  </si>
  <si>
    <t>Soma de Comissão</t>
  </si>
  <si>
    <t>Vendedores</t>
  </si>
  <si>
    <t>Meses</t>
  </si>
  <si>
    <t>Marcas</t>
  </si>
  <si>
    <t>Valores</t>
  </si>
  <si>
    <t>QTD</t>
  </si>
  <si>
    <t>Comissões</t>
  </si>
  <si>
    <t>Jeronimo</t>
  </si>
  <si>
    <t>Analista de dados</t>
  </si>
  <si>
    <t>TOTAIS</t>
  </si>
  <si>
    <t>Validação funcionários</t>
  </si>
  <si>
    <t>Validação 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</si>
</sst>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Arial Black"/>
      <family val="2"/>
    </font>
    <font>
      <b/>
      <sz val="12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3BC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44" fontId="2" fillId="3" borderId="0" xfId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0" borderId="0" xfId="0" applyFill="1"/>
    <xf numFmtId="0" fontId="4" fillId="0" borderId="0" xfId="0" applyFont="1"/>
    <xf numFmtId="0" fontId="4" fillId="4" borderId="0" xfId="0" applyFont="1" applyFill="1"/>
    <xf numFmtId="44" fontId="4" fillId="0" borderId="0" xfId="1" applyFont="1"/>
    <xf numFmtId="0" fontId="0" fillId="5" borderId="0" xfId="0" applyFill="1"/>
    <xf numFmtId="0" fontId="6" fillId="0" borderId="0" xfId="0" applyFont="1" applyAlignment="1">
      <alignment horizontal="center"/>
    </xf>
    <xf numFmtId="0" fontId="7" fillId="5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pivotButton="1" applyFont="1"/>
    <xf numFmtId="0" fontId="0" fillId="0" borderId="0" xfId="1" applyNumberFormat="1" applyFont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5">
    <dxf>
      <fill>
        <patternFill>
          <bgColor rgb="FFC6C490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sz val="14"/>
        <color theme="0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sz val="14"/>
        <color theme="0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2" defaultTableStyle="TableStyleMedium2" defaultPivotStyle="PivotStyleLight16">
    <tableStyle name="SlicerStyleLight6 2" pivot="0" table="0" count="10" xr9:uid="{8C593B6C-DBA0-4A27-82B8-6E7B1DBFA552}">
      <tableStyleElement type="wholeTable" dxfId="4"/>
      <tableStyleElement type="headerRow" dxfId="3"/>
    </tableStyle>
    <tableStyle name="SlicerStyleLight6 2 2" pivot="0" table="0" count="10" xr9:uid="{FC0878A3-F812-4070-B8EC-CC3C09C91A61}">
      <tableStyleElement type="wholeTable" dxfId="2"/>
      <tableStyleElement type="headerRow" dxfId="1"/>
    </tableStyle>
  </tableStyles>
  <colors>
    <mruColors>
      <color rgb="FFDB6413"/>
      <color rgb="FFD76213"/>
      <color rgb="FFF1A069"/>
      <color rgb="FFF6BC94"/>
      <color rgb="FFF9D6BF"/>
      <color rgb="FFF7C5A3"/>
      <color rgb="FFC6C490"/>
      <color rgb="FFC3BC16"/>
      <color rgb="FFEFF6FE"/>
    </mruColors>
  </colors>
  <extLst>
    <ext xmlns:x14="http://schemas.microsoft.com/office/spreadsheetml/2009/9/main" uri="{46F421CA-312F-682f-3DD2-61675219B42D}">
      <x14:dxfs count="16">
        <dxf>
          <font>
            <sz val="12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2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2"/>
            <color rgb="FF828282"/>
          </font>
          <fill>
            <patternFill patternType="solid">
              <fgColor theme="9" tint="0.79995117038483843"/>
              <bgColor rgb="FFFFC00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2"/>
            <color theme="0"/>
          </font>
          <fill>
            <patternFill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2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2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2"/>
            <color rgb="FF828282"/>
          </font>
          <fill>
            <patternFill patternType="solid">
              <fgColor theme="9" tint="0.79995117038483843"/>
              <bgColor rgb="FFFFC00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2"/>
            <color theme="0"/>
          </font>
          <fill>
            <patternFill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image" Target="../media/image10.svg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microsoft.com/office/2011/relationships/chartColorStyle" Target="colors16.xml"/><Relationship Id="rId1" Type="http://schemas.microsoft.com/office/2011/relationships/chartStyle" Target="style16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image" Target="../media/image10.sv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microsoft.com/office/2011/relationships/chartColorStyle" Target="colors20.xml"/><Relationship Id="rId1" Type="http://schemas.microsoft.com/office/2011/relationships/chartStyle" Target="style20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microsoft.com/office/2011/relationships/chartColorStyle" Target="colors22.xml"/><Relationship Id="rId1" Type="http://schemas.microsoft.com/office/2011/relationships/chartStyle" Target="style22.xml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27.xml"/><Relationship Id="rId1" Type="http://schemas.microsoft.com/office/2011/relationships/chartStyle" Target="style27.xml"/><Relationship Id="rId4" Type="http://schemas.openxmlformats.org/officeDocument/2006/relationships/image" Target="../media/image10.svg"/></Relationships>
</file>

<file path=xl/charts/_rels/chart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microsoft.com/office/2011/relationships/chartColorStyle" Target="colors28.xml"/><Relationship Id="rId1" Type="http://schemas.microsoft.com/office/2011/relationships/chartStyle" Target="style28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microsoft.com/office/2011/relationships/chartColorStyle" Target="colors30.xml"/><Relationship Id="rId1" Type="http://schemas.microsoft.com/office/2011/relationships/chartStyle" Target="style30.xml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x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5C7-9F25-ED9BA396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858352"/>
        <c:axId val="1324567280"/>
      </c:lineChart>
      <c:catAx>
        <c:axId val="1168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567280"/>
        <c:crosses val="autoZero"/>
        <c:auto val="1"/>
        <c:lblAlgn val="ctr"/>
        <c:lblOffset val="100"/>
        <c:noMultiLvlLbl val="0"/>
      </c:catAx>
      <c:valAx>
        <c:axId val="1324567280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HB20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Dinâmicas'!$AA$6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F-4D34-9AEE-951D3524C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BF-4D34-9AEE-951D3524CE3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Dinâmicas'!$AB$6:$AC$6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F-4D34-9AEE-951D3524CE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x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2-4F8C-892F-9062BA54B8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52-4F8C-892F-9062BA54B8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52-4F8C-892F-9062BA54B8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52-4F8C-892F-9062BA54B8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52-4F8C-892F-9062BA54B8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52-4F8C-892F-9062BA54B8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52-4F8C-892F-9062BA54B8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52-4F8C-892F-9062BA54B8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152-4F8C-892F-9062BA54B8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152-4F8C-892F-9062BA54B8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152-4F8C-892F-9062BA54B8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152-4F8C-892F-9062BA54B887}"/>
              </c:ext>
            </c:extLst>
          </c:dPt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152-4F8C-892F-9062BA54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QTD</a:t>
            </a:r>
            <a:r>
              <a:rPr lang="pt-BR" baseline="0"/>
              <a:t> x Vendedor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Dinâmicas'!$G$4:$G$9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Dinâmicas'!$H$4:$H$9</c:f>
              <c:numCache>
                <c:formatCode>General</c:formatCode>
                <c:ptCount val="5"/>
                <c:pt idx="0">
                  <c:v>171</c:v>
                </c:pt>
                <c:pt idx="1">
                  <c:v>135</c:v>
                </c:pt>
                <c:pt idx="2">
                  <c:v>134</c:v>
                </c:pt>
                <c:pt idx="3">
                  <c:v>124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B-402A-9C44-FBA30621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297888"/>
        <c:axId val="1206211904"/>
      </c:barChart>
      <c:catAx>
        <c:axId val="13282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211904"/>
        <c:crosses val="autoZero"/>
        <c:auto val="1"/>
        <c:lblAlgn val="ctr"/>
        <c:lblOffset val="100"/>
        <c:noMultiLvlLbl val="0"/>
      </c:catAx>
      <c:valAx>
        <c:axId val="12062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x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D-4866-BFF3-68DFE2C7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858352"/>
        <c:axId val="1324567280"/>
      </c:lineChart>
      <c:catAx>
        <c:axId val="1168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567280"/>
        <c:crosses val="autoZero"/>
        <c:auto val="1"/>
        <c:lblAlgn val="ctr"/>
        <c:lblOffset val="100"/>
        <c:noMultiLvlLbl val="0"/>
      </c:catAx>
      <c:valAx>
        <c:axId val="1324567280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Vendedor</a:t>
            </a:r>
            <a:r>
              <a:rPr lang="pt-BR" baseline="0"/>
              <a:t> x comissão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Dinâmicas'!$H$33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Dinâmicas'!$G$34:$G$39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Thales</c:v>
                </c:pt>
                <c:pt idx="4">
                  <c:v>Rosângela</c:v>
                </c:pt>
              </c:strCache>
            </c:strRef>
          </c:cat>
          <c:val>
            <c:numRef>
              <c:f>'Tabelas Dinâmicas'!$H$34:$H$39</c:f>
              <c:numCache>
                <c:formatCode>"R$"\ #,##0.00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103641.72971999997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A-4681-A423-17C5F38B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8299088"/>
        <c:axId val="743315776"/>
      </c:barChart>
      <c:catAx>
        <c:axId val="132829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15776"/>
        <c:crosses val="autoZero"/>
        <c:auto val="1"/>
        <c:lblAlgn val="ctr"/>
        <c:lblOffset val="100"/>
        <c:noMultiLvlLbl val="0"/>
      </c:catAx>
      <c:valAx>
        <c:axId val="7433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de vendas (mensal)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C0-4771-AB48-E18FCAED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858352"/>
        <c:axId val="1324567280"/>
      </c:lineChart>
      <c:catAx>
        <c:axId val="1168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567280"/>
        <c:crosses val="autoZero"/>
        <c:auto val="1"/>
        <c:lblAlgn val="ctr"/>
        <c:lblOffset val="100"/>
        <c:noMultiLvlLbl val="0"/>
      </c:catAx>
      <c:valAx>
        <c:axId val="1324567280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Dinâmicas'!$H$33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B78-49B9-90E8-7F99E6FD7F81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78-49B9-90E8-7F99E6FD7F81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78-49B9-90E8-7F99E6FD7F81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8-49B9-90E8-7F99E6FD7F81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78-49B9-90E8-7F99E6FD7F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ln w="6350"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Dinâmicas'!$G$34:$G$39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Thales</c:v>
                </c:pt>
                <c:pt idx="4">
                  <c:v>Rosângela</c:v>
                </c:pt>
              </c:strCache>
            </c:strRef>
          </c:cat>
          <c:val>
            <c:numRef>
              <c:f>'Tabelas Dinâmicas'!$H$34:$H$39</c:f>
              <c:numCache>
                <c:formatCode>"R$"\ #,##0.00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103641.72971999997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8-49B9-90E8-7F99E6FD7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328299088"/>
        <c:axId val="743315776"/>
      </c:barChart>
      <c:catAx>
        <c:axId val="132829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15776"/>
        <c:crosses val="autoZero"/>
        <c:auto val="1"/>
        <c:lblAlgn val="ctr"/>
        <c:lblOffset val="100"/>
        <c:noMultiLvlLbl val="0"/>
      </c:catAx>
      <c:valAx>
        <c:axId val="74331577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282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[Dashboards-TG43554LABMST.xlsx]Tabelas Dinâmicas!Tabela dinâmica3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de número de vendas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2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2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2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2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2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2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2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2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2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2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AA-4CD7-99D7-240275EDE951}"/>
              </c:ext>
            </c:extLst>
          </c:dPt>
          <c:dPt>
            <c:idx val="1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AA-4CD7-99D7-240275EDE951}"/>
              </c:ext>
            </c:extLst>
          </c:dPt>
          <c:dPt>
            <c:idx val="2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AA-4CD7-99D7-240275EDE951}"/>
              </c:ext>
            </c:extLst>
          </c:dPt>
          <c:dPt>
            <c:idx val="3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AA-4CD7-99D7-240275EDE951}"/>
              </c:ext>
            </c:extLst>
          </c:dPt>
          <c:dPt>
            <c:idx val="4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AA-4CD7-99D7-240275EDE951}"/>
              </c:ext>
            </c:extLst>
          </c:dPt>
          <c:dPt>
            <c:idx val="5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AA-4CD7-99D7-240275EDE951}"/>
              </c:ext>
            </c:extLst>
          </c:dPt>
          <c:dPt>
            <c:idx val="6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AA-4CD7-99D7-240275EDE951}"/>
              </c:ext>
            </c:extLst>
          </c:dPt>
          <c:dPt>
            <c:idx val="7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AA-4CD7-99D7-240275EDE951}"/>
              </c:ext>
            </c:extLst>
          </c:dPt>
          <c:dPt>
            <c:idx val="8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AA-4CD7-99D7-240275EDE951}"/>
              </c:ext>
            </c:extLst>
          </c:dPt>
          <c:dPt>
            <c:idx val="9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CAA-4CD7-99D7-240275EDE951}"/>
              </c:ext>
            </c:extLst>
          </c:dPt>
          <c:dPt>
            <c:idx val="10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CAA-4CD7-99D7-240275EDE951}"/>
              </c:ext>
            </c:extLst>
          </c:dPt>
          <c:dPt>
            <c:idx val="11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CAA-4CD7-99D7-240275EDE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CAA-4CD7-99D7-240275EDE9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vendas</a:t>
            </a:r>
            <a:r>
              <a:rPr lang="pt-BR" baseline="0"/>
              <a:t>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'Tabelas Dinâmicas'!$V$4:$V$8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Dinâmicas'!$X$4:$X$8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D-447C-85B7-CC3B533F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72766895"/>
        <c:axId val="1813751407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9D-447C-85B7-CC3B533F38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9D-447C-85B7-CC3B533F38F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69D-447C-85B7-CC3B533F38F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9D-447C-85B7-CC3B533F38F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Dinâmicas'!$V$4:$V$8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Dinâmicas'!$W$4:$W$8</c:f>
              <c:numCache>
                <c:formatCode>General</c:formatCode>
                <c:ptCount val="5"/>
                <c:pt idx="0">
                  <c:v>171</c:v>
                </c:pt>
                <c:pt idx="1">
                  <c:v>135</c:v>
                </c:pt>
                <c:pt idx="2">
                  <c:v>134</c:v>
                </c:pt>
                <c:pt idx="3">
                  <c:v>124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447C-85B7-CC3B533F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6428511"/>
        <c:axId val="927899023"/>
      </c:barChart>
      <c:catAx>
        <c:axId val="12727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751407"/>
        <c:crosses val="autoZero"/>
        <c:auto val="1"/>
        <c:lblAlgn val="ctr"/>
        <c:lblOffset val="100"/>
        <c:noMultiLvlLbl val="0"/>
      </c:catAx>
      <c:valAx>
        <c:axId val="1813751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2766895"/>
        <c:crosses val="autoZero"/>
        <c:crossBetween val="between"/>
      </c:valAx>
      <c:valAx>
        <c:axId val="92789902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6428511"/>
        <c:crosses val="max"/>
        <c:crossBetween val="between"/>
      </c:valAx>
      <c:catAx>
        <c:axId val="936428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789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dinâmica3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de vendas (mensal)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63-4F34-9C97-3A3A75426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858352"/>
        <c:axId val="1324567280"/>
      </c:lineChart>
      <c:catAx>
        <c:axId val="1168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567280"/>
        <c:crosses val="autoZero"/>
        <c:auto val="1"/>
        <c:lblAlgn val="ctr"/>
        <c:lblOffset val="100"/>
        <c:noMultiLvlLbl val="0"/>
      </c:catAx>
      <c:valAx>
        <c:axId val="1324567280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Vendedor</a:t>
            </a:r>
            <a:r>
              <a:rPr lang="pt-BR" baseline="0"/>
              <a:t> x comissão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Dinâmicas'!$H$33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Dinâmicas'!$G$34:$G$39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Thales</c:v>
                </c:pt>
                <c:pt idx="4">
                  <c:v>Rosângela</c:v>
                </c:pt>
              </c:strCache>
            </c:strRef>
          </c:cat>
          <c:val>
            <c:numRef>
              <c:f>'Tabelas Dinâmicas'!$H$34:$H$39</c:f>
              <c:numCache>
                <c:formatCode>"R$"\ #,##0.00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103641.72971999997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E-4580-B41B-0BA0B586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8299088"/>
        <c:axId val="743315776"/>
      </c:barChart>
      <c:catAx>
        <c:axId val="132829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15776"/>
        <c:crosses val="autoZero"/>
        <c:auto val="1"/>
        <c:lblAlgn val="ctr"/>
        <c:lblOffset val="100"/>
        <c:noMultiLvlLbl val="0"/>
      </c:catAx>
      <c:valAx>
        <c:axId val="7433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</c:pivotFmt>
      <c:pivotFmt>
        <c:idx val="12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13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14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6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18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19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0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1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Dinâmicas'!$H$33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EE-4D72-84F3-709F32FA045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EE-4D72-84F3-709F32FA045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EE-4D72-84F3-709F32FA0452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EE-4D72-84F3-709F32FA0452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EE-4D72-84F3-709F32FA0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ln w="6350"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Dinâmicas'!$G$34:$G$39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Thales</c:v>
                </c:pt>
                <c:pt idx="4">
                  <c:v>Rosângela</c:v>
                </c:pt>
              </c:strCache>
            </c:strRef>
          </c:cat>
          <c:val>
            <c:numRef>
              <c:f>'Tabelas Dinâmicas'!$H$34:$H$39</c:f>
              <c:numCache>
                <c:formatCode>"R$"\ #,##0.00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103641.72971999997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EE-4D72-84F3-709F32FA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328299088"/>
        <c:axId val="743315776"/>
      </c:barChart>
      <c:catAx>
        <c:axId val="132829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15776"/>
        <c:crosses val="autoZero"/>
        <c:auto val="1"/>
        <c:lblAlgn val="ctr"/>
        <c:lblOffset val="100"/>
        <c:noMultiLvlLbl val="0"/>
      </c:catAx>
      <c:valAx>
        <c:axId val="74331577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282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[Dashboards-TG43554LABMST.xlsx]Tabelas Dinâmicas!Tabela dinâmica3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de número de vendas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2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2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2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2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2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2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2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2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2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2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2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2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2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2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2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2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2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2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2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2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2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shade val="40000"/>
            </a:schemeClr>
          </a:solidFill>
          <a:ln w="19050">
            <a:noFill/>
          </a:ln>
          <a:effectLst/>
        </c:spPr>
      </c:pivotFmt>
      <c:pivotFmt>
        <c:idx val="68"/>
        <c:spPr>
          <a:solidFill>
            <a:schemeClr val="accent2">
              <a:shade val="51000"/>
            </a:schemeClr>
          </a:solidFill>
          <a:ln w="19050">
            <a:noFill/>
          </a:ln>
          <a:effectLst/>
        </c:spPr>
      </c:pivotFmt>
      <c:pivotFmt>
        <c:idx val="69"/>
        <c:spPr>
          <a:solidFill>
            <a:schemeClr val="accent2">
              <a:shade val="62000"/>
            </a:schemeClr>
          </a:solidFill>
          <a:ln w="19050">
            <a:noFill/>
          </a:ln>
          <a:effectLst/>
        </c:spPr>
      </c:pivotFmt>
      <c:pivotFmt>
        <c:idx val="70"/>
        <c:spPr>
          <a:solidFill>
            <a:schemeClr val="accent2">
              <a:shade val="73000"/>
            </a:schemeClr>
          </a:solidFill>
          <a:ln w="19050">
            <a:noFill/>
          </a:ln>
          <a:effectLst/>
        </c:spPr>
      </c:pivotFmt>
      <c:pivotFmt>
        <c:idx val="71"/>
        <c:spPr>
          <a:solidFill>
            <a:schemeClr val="accent2">
              <a:shade val="83000"/>
            </a:schemeClr>
          </a:solidFill>
          <a:ln w="19050">
            <a:noFill/>
          </a:ln>
          <a:effectLst/>
        </c:spPr>
      </c:pivotFmt>
      <c:pivotFmt>
        <c:idx val="72"/>
        <c:spPr>
          <a:solidFill>
            <a:schemeClr val="accent2">
              <a:shade val="94000"/>
            </a:schemeClr>
          </a:solidFill>
          <a:ln w="19050">
            <a:noFill/>
          </a:ln>
          <a:effectLst/>
        </c:spPr>
      </c:pivotFmt>
      <c:pivotFmt>
        <c:idx val="73"/>
        <c:spPr>
          <a:solidFill>
            <a:schemeClr val="accent2">
              <a:tint val="95000"/>
            </a:schemeClr>
          </a:solidFill>
          <a:ln w="19050">
            <a:noFill/>
          </a:ln>
          <a:effectLst/>
        </c:spPr>
      </c:pivotFmt>
      <c:pivotFmt>
        <c:idx val="74"/>
        <c:spPr>
          <a:solidFill>
            <a:schemeClr val="accent2">
              <a:tint val="84000"/>
            </a:schemeClr>
          </a:solidFill>
          <a:ln w="19050">
            <a:noFill/>
          </a:ln>
          <a:effectLst/>
        </c:spPr>
      </c:pivotFmt>
      <c:pivotFmt>
        <c:idx val="75"/>
        <c:spPr>
          <a:solidFill>
            <a:schemeClr val="accent2">
              <a:tint val="74000"/>
            </a:schemeClr>
          </a:solidFill>
          <a:ln w="19050">
            <a:noFill/>
          </a:ln>
          <a:effectLst/>
        </c:spPr>
      </c:pivotFmt>
      <c:pivotFmt>
        <c:idx val="76"/>
        <c:spPr>
          <a:solidFill>
            <a:schemeClr val="accent2">
              <a:tint val="63000"/>
            </a:schemeClr>
          </a:solidFill>
          <a:ln w="19050">
            <a:noFill/>
          </a:ln>
          <a:effectLst/>
        </c:spPr>
      </c:pivotFmt>
      <c:pivotFmt>
        <c:idx val="77"/>
        <c:spPr>
          <a:solidFill>
            <a:schemeClr val="accent2">
              <a:tint val="52000"/>
            </a:schemeClr>
          </a:solidFill>
          <a:ln w="19050">
            <a:noFill/>
          </a:ln>
          <a:effectLst/>
        </c:spPr>
      </c:pivotFmt>
      <c:pivotFmt>
        <c:idx val="78"/>
        <c:spPr>
          <a:solidFill>
            <a:schemeClr val="accent2">
              <a:tint val="41000"/>
            </a:scheme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10"/>
          <c:dPt>
            <c:idx val="0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0-467F-82B1-3B9D226689AB}"/>
              </c:ext>
            </c:extLst>
          </c:dPt>
          <c:dPt>
            <c:idx val="1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0-467F-82B1-3B9D226689AB}"/>
              </c:ext>
            </c:extLst>
          </c:dPt>
          <c:dPt>
            <c:idx val="2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00-467F-82B1-3B9D226689AB}"/>
              </c:ext>
            </c:extLst>
          </c:dPt>
          <c:dPt>
            <c:idx val="3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00-467F-82B1-3B9D226689AB}"/>
              </c:ext>
            </c:extLst>
          </c:dPt>
          <c:dPt>
            <c:idx val="4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00-467F-82B1-3B9D226689AB}"/>
              </c:ext>
            </c:extLst>
          </c:dPt>
          <c:dPt>
            <c:idx val="5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00-467F-82B1-3B9D226689AB}"/>
              </c:ext>
            </c:extLst>
          </c:dPt>
          <c:dPt>
            <c:idx val="6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00-467F-82B1-3B9D226689AB}"/>
              </c:ext>
            </c:extLst>
          </c:dPt>
          <c:dPt>
            <c:idx val="7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00-467F-82B1-3B9D226689AB}"/>
              </c:ext>
            </c:extLst>
          </c:dPt>
          <c:dPt>
            <c:idx val="8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700-467F-82B1-3B9D226689AB}"/>
              </c:ext>
            </c:extLst>
          </c:dPt>
          <c:dPt>
            <c:idx val="9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700-467F-82B1-3B9D226689AB}"/>
              </c:ext>
            </c:extLst>
          </c:dPt>
          <c:dPt>
            <c:idx val="10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700-467F-82B1-3B9D226689AB}"/>
              </c:ext>
            </c:extLst>
          </c:dPt>
          <c:dPt>
            <c:idx val="11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700-467F-82B1-3B9D226689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00-467F-82B1-3B9D226689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vendas</a:t>
            </a:r>
            <a:r>
              <a:rPr lang="pt-BR" baseline="0"/>
              <a:t>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blipFill dpi="0" rotWithShape="1">
              <a:blip xmlns:r="http://schemas.openxmlformats.org/officeDocument/2006/relationships" r:embed="rId3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'Tabelas Dinâmicas'!$V$4:$V$8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Dinâmicas'!$X$4:$X$8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5-4529-923C-291E68B2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72766895"/>
        <c:axId val="1813751407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bg2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4"/>
                <a:srcRect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01A5-4529-923C-291E68B244E3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01A5-4529-923C-291E68B244E3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6-01A5-4529-923C-291E68B244E3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8-01A5-4529-923C-291E68B244E3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C-01A5-4529-923C-291E68B244E3}"/>
              </c:ext>
            </c:extLst>
          </c:dPt>
          <c:cat>
            <c:strRef>
              <c:f>'Tabelas Dinâmicas'!$V$4:$V$8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Dinâmicas'!$W$4:$W$8</c:f>
              <c:numCache>
                <c:formatCode>General</c:formatCode>
                <c:ptCount val="5"/>
                <c:pt idx="0">
                  <c:v>171</c:v>
                </c:pt>
                <c:pt idx="1">
                  <c:v>135</c:v>
                </c:pt>
                <c:pt idx="2">
                  <c:v>134</c:v>
                </c:pt>
                <c:pt idx="3">
                  <c:v>124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5-4529-923C-291E68B2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6428511"/>
        <c:axId val="927899023"/>
      </c:barChart>
      <c:catAx>
        <c:axId val="12727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751407"/>
        <c:crosses val="autoZero"/>
        <c:auto val="1"/>
        <c:lblAlgn val="ctr"/>
        <c:lblOffset val="100"/>
        <c:noMultiLvlLbl val="0"/>
      </c:catAx>
      <c:valAx>
        <c:axId val="1813751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2766895"/>
        <c:crosses val="autoZero"/>
        <c:crossBetween val="between"/>
      </c:valAx>
      <c:valAx>
        <c:axId val="92789902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6428511"/>
        <c:crosses val="max"/>
        <c:crossBetween val="between"/>
      </c:valAx>
      <c:catAx>
        <c:axId val="936428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789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dinâmica15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8708261793865639E-2"/>
          <c:y val="0.3292436539669516"/>
          <c:w val="0.94258347641226869"/>
          <c:h val="0.56754171861824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'Tabelas Dinâmicas'!$Q$3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Dinâmicas'!$P$4:$P$9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Volkswagen</c:v>
                </c:pt>
                <c:pt idx="4">
                  <c:v>Renaut</c:v>
                </c:pt>
              </c:strCache>
            </c:strRef>
          </c:cat>
          <c:val>
            <c:numRef>
              <c:f>'Tabelas Dinâmicas'!$Q$4:$Q$9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67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4-4533-B27E-D0FF429E9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491583167"/>
        <c:axId val="1117473871"/>
      </c:barChart>
      <c:catAx>
        <c:axId val="4915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473871"/>
        <c:crosses val="autoZero"/>
        <c:auto val="1"/>
        <c:lblAlgn val="ctr"/>
        <c:lblOffset val="100"/>
        <c:noMultiLvlLbl val="0"/>
      </c:catAx>
      <c:valAx>
        <c:axId val="1117473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5831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Joy</a:t>
            </a:r>
          </a:p>
        </c:rich>
      </c:tx>
      <c:layout>
        <c:manualLayout>
          <c:xMode val="edge"/>
          <c:yMode val="edge"/>
          <c:x val="0.37069100946132444"/>
          <c:y val="0.16689199791906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Dinâmicas'!$AA$5</c:f>
              <c:strCache>
                <c:ptCount val="1"/>
                <c:pt idx="0">
                  <c:v>Joy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4E-4F18-8635-0F20CA4C9F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4E-4F18-8635-0F20CA4C9F4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Dinâmicas'!$AB$5:$AC$5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E-4F18-8635-0F20CA4C9F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HB20</a:t>
            </a:r>
          </a:p>
        </c:rich>
      </c:tx>
      <c:layout>
        <c:manualLayout>
          <c:xMode val="edge"/>
          <c:yMode val="edge"/>
          <c:x val="0.30407912984869645"/>
          <c:y val="0.15707482157088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Dinâmicas'!$AA$6</c:f>
              <c:strCache>
                <c:ptCount val="1"/>
                <c:pt idx="0">
                  <c:v>HB20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4E-4F18-8635-0F20CA4C9F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4E-4F18-8635-0F20CA4C9F4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Dinâmicas'!$AB$6:$AC$6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E-4F18-8635-0F20CA4C9F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93432553744387"/>
          <c:y val="0.162107753333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Dinâmicas'!$AA$4</c:f>
              <c:strCache>
                <c:ptCount val="1"/>
                <c:pt idx="0">
                  <c:v>Onix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4E-4F18-8635-0F20CA4C9F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4E-4F18-8635-0F20CA4C9F4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Dinâmicas'!$AB$4:$AC$4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E-4F18-8635-0F20CA4C9F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de vendas (mensal)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5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5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B9-4E46-9664-6EB30BA6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858352"/>
        <c:axId val="1324567280"/>
      </c:lineChart>
      <c:catAx>
        <c:axId val="1168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567280"/>
        <c:crosses val="autoZero"/>
        <c:auto val="1"/>
        <c:lblAlgn val="ctr"/>
        <c:lblOffset val="100"/>
        <c:noMultiLvlLbl val="0"/>
      </c:catAx>
      <c:valAx>
        <c:axId val="1324567280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  <a:effectLst/>
        </c:spPr>
      </c:pivotFmt>
      <c:pivotFmt>
        <c:idx val="12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13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14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6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18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19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0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1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2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4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5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6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7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28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0">
              <a:spAutoFit/>
            </a:bodyPr>
            <a:lstStyle/>
            <a:p>
              <a:pPr algn="l">
                <a:defRPr sz="1200" b="1" i="0" u="none" strike="noStrike" kern="1200" baseline="0">
                  <a:ln w="6350"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30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31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32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  <c:pivotFmt>
        <c:idx val="33"/>
        <c:spPr>
          <a:blipFill>
            <a:blip xmlns:r="http://schemas.openxmlformats.org/officeDocument/2006/relationships" r:embed="rId8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Dinâmicas'!$H$33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2E-46EA-94E1-88A73863C10C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2E-46EA-94E1-88A73863C10C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2E-46EA-94E1-88A73863C10C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2E-46EA-94E1-88A73863C10C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2E-46EA-94E1-88A73863C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ln w="6350"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Dinâmicas'!$G$34:$G$39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Thales</c:v>
                </c:pt>
                <c:pt idx="4">
                  <c:v>Rosângela</c:v>
                </c:pt>
              </c:strCache>
            </c:strRef>
          </c:cat>
          <c:val>
            <c:numRef>
              <c:f>'Tabelas Dinâmicas'!$H$34:$H$39</c:f>
              <c:numCache>
                <c:formatCode>"R$"\ #,##0.00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103641.72971999997</c:v>
                </c:pt>
                <c:pt idx="4">
                  <c:v>129613.78013999999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2E-46EA-94E1-88A73863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328299088"/>
        <c:axId val="743315776"/>
      </c:barChart>
      <c:catAx>
        <c:axId val="132829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315776"/>
        <c:crosses val="autoZero"/>
        <c:auto val="1"/>
        <c:lblAlgn val="ctr"/>
        <c:lblOffset val="100"/>
        <c:noMultiLvlLbl val="0"/>
      </c:catAx>
      <c:valAx>
        <c:axId val="74331577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282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[Dashboards-TG43554LABMST.xlsx]Tabelas Dinâmicas!Tabela dinâmica3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de número de vendas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2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2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2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2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2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2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2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2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2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2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2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>
              <a:shade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2">
              <a:shade val="5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2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2">
              <a:shade val="7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2">
              <a:shade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2">
              <a:shade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2">
              <a:tint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2">
              <a:tint val="8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2">
              <a:tint val="7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2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2">
              <a:tint val="5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2">
              <a:tint val="4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shade val="40000"/>
            </a:schemeClr>
          </a:solidFill>
          <a:ln w="19050">
            <a:noFill/>
          </a:ln>
          <a:effectLst/>
        </c:spPr>
      </c:pivotFmt>
      <c:pivotFmt>
        <c:idx val="68"/>
        <c:spPr>
          <a:solidFill>
            <a:schemeClr val="accent2">
              <a:shade val="51000"/>
            </a:schemeClr>
          </a:solidFill>
          <a:ln w="19050">
            <a:noFill/>
          </a:ln>
          <a:effectLst/>
        </c:spPr>
      </c:pivotFmt>
      <c:pivotFmt>
        <c:idx val="69"/>
        <c:spPr>
          <a:solidFill>
            <a:schemeClr val="accent2">
              <a:shade val="62000"/>
            </a:schemeClr>
          </a:solidFill>
          <a:ln w="19050">
            <a:noFill/>
          </a:ln>
          <a:effectLst/>
        </c:spPr>
      </c:pivotFmt>
      <c:pivotFmt>
        <c:idx val="70"/>
        <c:spPr>
          <a:solidFill>
            <a:schemeClr val="accent2">
              <a:shade val="73000"/>
            </a:schemeClr>
          </a:solidFill>
          <a:ln w="19050">
            <a:noFill/>
          </a:ln>
          <a:effectLst/>
        </c:spPr>
      </c:pivotFmt>
      <c:pivotFmt>
        <c:idx val="71"/>
        <c:spPr>
          <a:solidFill>
            <a:schemeClr val="accent2">
              <a:shade val="83000"/>
            </a:schemeClr>
          </a:solidFill>
          <a:ln w="19050">
            <a:noFill/>
          </a:ln>
          <a:effectLst/>
        </c:spPr>
      </c:pivotFmt>
      <c:pivotFmt>
        <c:idx val="72"/>
        <c:spPr>
          <a:solidFill>
            <a:schemeClr val="accent2">
              <a:shade val="94000"/>
            </a:schemeClr>
          </a:solidFill>
          <a:ln w="19050">
            <a:noFill/>
          </a:ln>
          <a:effectLst/>
        </c:spPr>
      </c:pivotFmt>
      <c:pivotFmt>
        <c:idx val="73"/>
        <c:spPr>
          <a:solidFill>
            <a:schemeClr val="accent2">
              <a:tint val="95000"/>
            </a:schemeClr>
          </a:solidFill>
          <a:ln w="19050">
            <a:noFill/>
          </a:ln>
          <a:effectLst/>
        </c:spPr>
      </c:pivotFmt>
      <c:pivotFmt>
        <c:idx val="74"/>
        <c:spPr>
          <a:solidFill>
            <a:schemeClr val="accent2">
              <a:tint val="84000"/>
            </a:schemeClr>
          </a:solidFill>
          <a:ln w="19050">
            <a:noFill/>
          </a:ln>
          <a:effectLst/>
        </c:spPr>
      </c:pivotFmt>
      <c:pivotFmt>
        <c:idx val="75"/>
        <c:spPr>
          <a:solidFill>
            <a:schemeClr val="accent2">
              <a:tint val="74000"/>
            </a:schemeClr>
          </a:solidFill>
          <a:ln w="19050">
            <a:noFill/>
          </a:ln>
          <a:effectLst/>
        </c:spPr>
      </c:pivotFmt>
      <c:pivotFmt>
        <c:idx val="76"/>
        <c:spPr>
          <a:solidFill>
            <a:schemeClr val="accent2">
              <a:tint val="63000"/>
            </a:schemeClr>
          </a:solidFill>
          <a:ln w="19050">
            <a:noFill/>
          </a:ln>
          <a:effectLst/>
        </c:spPr>
      </c:pivotFmt>
      <c:pivotFmt>
        <c:idx val="77"/>
        <c:spPr>
          <a:solidFill>
            <a:schemeClr val="accent2">
              <a:tint val="52000"/>
            </a:schemeClr>
          </a:solidFill>
          <a:ln w="19050">
            <a:noFill/>
          </a:ln>
          <a:effectLst/>
        </c:spPr>
      </c:pivotFmt>
      <c:pivotFmt>
        <c:idx val="78"/>
        <c:spPr>
          <a:solidFill>
            <a:schemeClr val="accent2">
              <a:tint val="41000"/>
            </a:schemeClr>
          </a:solidFill>
          <a:ln w="19050">
            <a:noFill/>
          </a:ln>
          <a:effectLst/>
        </c:spPr>
      </c:pivotFmt>
      <c:pivotFmt>
        <c:idx val="79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>
              <a:shade val="40000"/>
            </a:schemeClr>
          </a:solidFill>
          <a:ln w="19050">
            <a:noFill/>
          </a:ln>
          <a:effectLst/>
        </c:spPr>
      </c:pivotFmt>
      <c:pivotFmt>
        <c:idx val="81"/>
        <c:spPr>
          <a:solidFill>
            <a:schemeClr val="accent2">
              <a:shade val="51000"/>
            </a:schemeClr>
          </a:solidFill>
          <a:ln w="19050">
            <a:noFill/>
          </a:ln>
          <a:effectLst/>
        </c:spPr>
      </c:pivotFmt>
      <c:pivotFmt>
        <c:idx val="82"/>
        <c:spPr>
          <a:solidFill>
            <a:schemeClr val="accent2">
              <a:shade val="62000"/>
            </a:schemeClr>
          </a:solidFill>
          <a:ln w="19050">
            <a:noFill/>
          </a:ln>
          <a:effectLst/>
        </c:spPr>
      </c:pivotFmt>
      <c:pivotFmt>
        <c:idx val="83"/>
        <c:spPr>
          <a:solidFill>
            <a:schemeClr val="accent2">
              <a:shade val="73000"/>
            </a:schemeClr>
          </a:solidFill>
          <a:ln w="19050">
            <a:noFill/>
          </a:ln>
          <a:effectLst/>
        </c:spPr>
      </c:pivotFmt>
      <c:pivotFmt>
        <c:idx val="84"/>
        <c:spPr>
          <a:solidFill>
            <a:schemeClr val="accent2">
              <a:shade val="83000"/>
            </a:schemeClr>
          </a:solidFill>
          <a:ln w="19050">
            <a:noFill/>
          </a:ln>
          <a:effectLst/>
        </c:spPr>
      </c:pivotFmt>
      <c:pivotFmt>
        <c:idx val="85"/>
        <c:spPr>
          <a:solidFill>
            <a:schemeClr val="accent2">
              <a:shade val="94000"/>
            </a:schemeClr>
          </a:solidFill>
          <a:ln w="19050">
            <a:noFill/>
          </a:ln>
          <a:effectLst/>
        </c:spPr>
      </c:pivotFmt>
      <c:pivotFmt>
        <c:idx val="86"/>
        <c:spPr>
          <a:solidFill>
            <a:schemeClr val="accent2">
              <a:tint val="95000"/>
            </a:schemeClr>
          </a:solidFill>
          <a:ln w="19050">
            <a:noFill/>
          </a:ln>
          <a:effectLst/>
        </c:spPr>
      </c:pivotFmt>
      <c:pivotFmt>
        <c:idx val="87"/>
        <c:spPr>
          <a:solidFill>
            <a:schemeClr val="accent2">
              <a:tint val="84000"/>
            </a:schemeClr>
          </a:solidFill>
          <a:ln w="19050">
            <a:noFill/>
          </a:ln>
          <a:effectLst/>
        </c:spPr>
      </c:pivotFmt>
      <c:pivotFmt>
        <c:idx val="88"/>
        <c:spPr>
          <a:solidFill>
            <a:schemeClr val="accent2">
              <a:tint val="74000"/>
            </a:schemeClr>
          </a:solidFill>
          <a:ln w="19050">
            <a:noFill/>
          </a:ln>
          <a:effectLst/>
        </c:spPr>
      </c:pivotFmt>
      <c:pivotFmt>
        <c:idx val="89"/>
        <c:spPr>
          <a:solidFill>
            <a:schemeClr val="accent2">
              <a:tint val="63000"/>
            </a:schemeClr>
          </a:solidFill>
          <a:ln w="19050">
            <a:noFill/>
          </a:ln>
          <a:effectLst/>
        </c:spPr>
      </c:pivotFmt>
      <c:pivotFmt>
        <c:idx val="90"/>
        <c:spPr>
          <a:solidFill>
            <a:schemeClr val="accent2">
              <a:tint val="52000"/>
            </a:schemeClr>
          </a:solidFill>
          <a:ln w="19050">
            <a:noFill/>
          </a:ln>
          <a:effectLst/>
        </c:spPr>
      </c:pivotFmt>
      <c:pivotFmt>
        <c:idx val="91"/>
        <c:spPr>
          <a:solidFill>
            <a:schemeClr val="accent2">
              <a:tint val="41000"/>
            </a:schemeClr>
          </a:solidFill>
          <a:ln w="19050">
            <a:noFill/>
          </a:ln>
          <a:effectLst/>
        </c:spPr>
      </c:pivotFmt>
      <c:pivotFmt>
        <c:idx val="92"/>
        <c:spPr>
          <a:solidFill>
            <a:schemeClr val="accent2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>
              <a:shade val="40000"/>
            </a:schemeClr>
          </a:solidFill>
          <a:ln w="19050">
            <a:noFill/>
          </a:ln>
          <a:effectLst/>
        </c:spPr>
      </c:pivotFmt>
      <c:pivotFmt>
        <c:idx val="94"/>
        <c:spPr>
          <a:solidFill>
            <a:schemeClr val="accent2">
              <a:shade val="51000"/>
            </a:schemeClr>
          </a:solidFill>
          <a:ln w="19050">
            <a:noFill/>
          </a:ln>
          <a:effectLst/>
        </c:spPr>
      </c:pivotFmt>
      <c:pivotFmt>
        <c:idx val="95"/>
        <c:spPr>
          <a:solidFill>
            <a:schemeClr val="accent2">
              <a:shade val="62000"/>
            </a:schemeClr>
          </a:solidFill>
          <a:ln w="19050">
            <a:noFill/>
          </a:ln>
          <a:effectLst/>
        </c:spPr>
      </c:pivotFmt>
      <c:pivotFmt>
        <c:idx val="96"/>
        <c:spPr>
          <a:solidFill>
            <a:schemeClr val="accent2">
              <a:shade val="73000"/>
            </a:schemeClr>
          </a:solidFill>
          <a:ln w="19050">
            <a:noFill/>
          </a:ln>
          <a:effectLst/>
        </c:spPr>
      </c:pivotFmt>
      <c:pivotFmt>
        <c:idx val="97"/>
        <c:spPr>
          <a:solidFill>
            <a:schemeClr val="accent2">
              <a:shade val="83000"/>
            </a:schemeClr>
          </a:solidFill>
          <a:ln w="19050">
            <a:noFill/>
          </a:ln>
          <a:effectLst/>
        </c:spPr>
      </c:pivotFmt>
      <c:pivotFmt>
        <c:idx val="98"/>
        <c:spPr>
          <a:solidFill>
            <a:schemeClr val="accent2">
              <a:shade val="94000"/>
            </a:schemeClr>
          </a:solidFill>
          <a:ln w="19050">
            <a:noFill/>
          </a:ln>
          <a:effectLst/>
        </c:spPr>
      </c:pivotFmt>
      <c:pivotFmt>
        <c:idx val="99"/>
        <c:spPr>
          <a:solidFill>
            <a:schemeClr val="accent2">
              <a:tint val="95000"/>
            </a:schemeClr>
          </a:solidFill>
          <a:ln w="19050">
            <a:noFill/>
          </a:ln>
          <a:effectLst/>
        </c:spPr>
      </c:pivotFmt>
      <c:pivotFmt>
        <c:idx val="100"/>
        <c:spPr>
          <a:solidFill>
            <a:schemeClr val="accent2">
              <a:tint val="84000"/>
            </a:schemeClr>
          </a:solidFill>
          <a:ln w="19050">
            <a:noFill/>
          </a:ln>
          <a:effectLst/>
        </c:spPr>
      </c:pivotFmt>
      <c:pivotFmt>
        <c:idx val="101"/>
        <c:spPr>
          <a:solidFill>
            <a:schemeClr val="accent2">
              <a:tint val="74000"/>
            </a:schemeClr>
          </a:solidFill>
          <a:ln w="19050">
            <a:noFill/>
          </a:ln>
          <a:effectLst/>
        </c:spPr>
      </c:pivotFmt>
      <c:pivotFmt>
        <c:idx val="102"/>
        <c:spPr>
          <a:solidFill>
            <a:schemeClr val="accent2">
              <a:tint val="63000"/>
            </a:schemeClr>
          </a:solidFill>
          <a:ln w="19050">
            <a:noFill/>
          </a:ln>
          <a:effectLst/>
        </c:spPr>
      </c:pivotFmt>
      <c:pivotFmt>
        <c:idx val="103"/>
        <c:spPr>
          <a:solidFill>
            <a:schemeClr val="accent2">
              <a:tint val="52000"/>
            </a:schemeClr>
          </a:solidFill>
          <a:ln w="19050">
            <a:noFill/>
          </a:ln>
          <a:effectLst/>
        </c:spPr>
      </c:pivotFmt>
      <c:pivotFmt>
        <c:idx val="104"/>
        <c:spPr>
          <a:solidFill>
            <a:schemeClr val="accent2">
              <a:tint val="41000"/>
            </a:scheme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10"/>
          <c:dPt>
            <c:idx val="0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A-48FF-85C9-A1BC24022627}"/>
              </c:ext>
            </c:extLst>
          </c:dPt>
          <c:dPt>
            <c:idx val="1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A-48FF-85C9-A1BC24022627}"/>
              </c:ext>
            </c:extLst>
          </c:dPt>
          <c:dPt>
            <c:idx val="2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A-48FF-85C9-A1BC24022627}"/>
              </c:ext>
            </c:extLst>
          </c:dPt>
          <c:dPt>
            <c:idx val="3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1A-48FF-85C9-A1BC24022627}"/>
              </c:ext>
            </c:extLst>
          </c:dPt>
          <c:dPt>
            <c:idx val="4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1A-48FF-85C9-A1BC24022627}"/>
              </c:ext>
            </c:extLst>
          </c:dPt>
          <c:dPt>
            <c:idx val="5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1A-48FF-85C9-A1BC24022627}"/>
              </c:ext>
            </c:extLst>
          </c:dPt>
          <c:dPt>
            <c:idx val="6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1A-48FF-85C9-A1BC24022627}"/>
              </c:ext>
            </c:extLst>
          </c:dPt>
          <c:dPt>
            <c:idx val="7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B1A-48FF-85C9-A1BC24022627}"/>
              </c:ext>
            </c:extLst>
          </c:dPt>
          <c:dPt>
            <c:idx val="8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B1A-48FF-85C9-A1BC24022627}"/>
              </c:ext>
            </c:extLst>
          </c:dPt>
          <c:dPt>
            <c:idx val="9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B1A-48FF-85C9-A1BC24022627}"/>
              </c:ext>
            </c:extLst>
          </c:dPt>
          <c:dPt>
            <c:idx val="10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B1A-48FF-85C9-A1BC24022627}"/>
              </c:ext>
            </c:extLst>
          </c:dPt>
          <c:dPt>
            <c:idx val="11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B1A-48FF-85C9-A1BC240226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1A-48FF-85C9-A1BC240226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x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Dinâmicas'!$K$18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5-4587-817C-8AEFC100F0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5-4587-817C-8AEFC100F0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5-4587-817C-8AEFC100F0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05-4587-817C-8AEFC100F0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05-4587-817C-8AEFC100F0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05-4587-817C-8AEFC100F0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05-4587-817C-8AEFC100F0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05-4587-817C-8AEFC100F0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05-4587-817C-8AEFC100F0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05-4587-817C-8AEFC100F0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705-4587-817C-8AEFC100F0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705-4587-817C-8AEFC100F0E4}"/>
              </c:ext>
            </c:extLst>
          </c:dPt>
          <c:cat>
            <c:strRef>
              <c:f>'Tabelas Dinâmicas'!$J$19:$J$31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Dinâmicas'!$K$19:$K$31</c:f>
              <c:numCache>
                <c:formatCode>"R$"\ #,##0.00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705-4587-817C-8AEFC100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vendas</a:t>
            </a:r>
            <a:r>
              <a:rPr lang="pt-BR" baseline="0"/>
              <a:t>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blipFill dpi="0" rotWithShape="1">
              <a:blip xmlns:r="http://schemas.openxmlformats.org/officeDocument/2006/relationships" r:embed="rId3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delete val="1"/>
          </c:dLbls>
          <c:cat>
            <c:strRef>
              <c:f>'Tabelas Dinâmicas'!$V$4:$V$8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Dinâmicas'!$X$4:$X$8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6-4BC9-AB2C-980A3C91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72766895"/>
        <c:axId val="1813751407"/>
      </c:bar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bg2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4"/>
                <a:srcRect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8D56-4BC9-AB2C-980A3C912638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8D56-4BC9-AB2C-980A3C912638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6-8D56-4BC9-AB2C-980A3C912638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8-8D56-4BC9-AB2C-980A3C912638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A-8D56-4BC9-AB2C-980A3C912638}"/>
              </c:ext>
            </c:extLst>
          </c:dPt>
          <c:dLbls>
            <c:spPr>
              <a:solidFill>
                <a:srgbClr val="ED7D31">
                  <a:lumMod val="50000"/>
                  <a:alpha val="70000"/>
                </a:srgbClr>
              </a:solidFill>
              <a:ln>
                <a:noFill/>
              </a:ln>
              <a:effectLst>
                <a:softEdge rad="0"/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Dinâmicas'!$V$4:$V$8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Dinâmicas'!$W$4:$W$8</c:f>
              <c:numCache>
                <c:formatCode>General</c:formatCode>
                <c:ptCount val="5"/>
                <c:pt idx="0">
                  <c:v>171</c:v>
                </c:pt>
                <c:pt idx="1">
                  <c:v>135</c:v>
                </c:pt>
                <c:pt idx="2">
                  <c:v>134</c:v>
                </c:pt>
                <c:pt idx="3">
                  <c:v>124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56-4BC9-AB2C-980A3C91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6428511"/>
        <c:axId val="927899023"/>
      </c:barChart>
      <c:catAx>
        <c:axId val="12727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751407"/>
        <c:crosses val="autoZero"/>
        <c:auto val="1"/>
        <c:lblAlgn val="ctr"/>
        <c:lblOffset val="100"/>
        <c:noMultiLvlLbl val="0"/>
      </c:catAx>
      <c:valAx>
        <c:axId val="1813751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2766895"/>
        <c:crosses val="autoZero"/>
        <c:crossBetween val="between"/>
      </c:valAx>
      <c:valAx>
        <c:axId val="92789902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6428511"/>
        <c:crosses val="max"/>
        <c:crossBetween val="between"/>
      </c:valAx>
      <c:catAx>
        <c:axId val="936428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789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dinâmica15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708261793865639E-2"/>
          <c:y val="0.46971144274604992"/>
          <c:w val="0.94258347641226869"/>
          <c:h val="0.42707405344278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'Tabelas Dinâmicas'!$Q$3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Dinâmicas'!$P$4:$P$9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Volkswagen</c:v>
                </c:pt>
                <c:pt idx="4">
                  <c:v>Renaut</c:v>
                </c:pt>
              </c:strCache>
            </c:strRef>
          </c:cat>
          <c:val>
            <c:numRef>
              <c:f>'Tabelas Dinâmicas'!$Q$4:$Q$9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67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C-4A2A-A556-053DDBC8FF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491583167"/>
        <c:axId val="1117473871"/>
      </c:barChart>
      <c:catAx>
        <c:axId val="4915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473871"/>
        <c:crosses val="autoZero"/>
        <c:auto val="1"/>
        <c:lblAlgn val="ctr"/>
        <c:lblOffset val="100"/>
        <c:noMultiLvlLbl val="0"/>
      </c:catAx>
      <c:valAx>
        <c:axId val="1117473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5831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Joy</a:t>
            </a:r>
          </a:p>
        </c:rich>
      </c:tx>
      <c:layout>
        <c:manualLayout>
          <c:xMode val="edge"/>
          <c:yMode val="edge"/>
          <c:x val="0.37069100946132444"/>
          <c:y val="0.16689199791906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Dinâmicas'!$AA$5</c:f>
              <c:strCache>
                <c:ptCount val="1"/>
                <c:pt idx="0">
                  <c:v>Joy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D-4A07-9500-91AC4F1FCA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ED-4A07-9500-91AC4F1FCA23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Dinâmicas'!$AB$5:$AC$5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D-4A07-9500-91AC4F1FCA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HB20</a:t>
            </a:r>
          </a:p>
        </c:rich>
      </c:tx>
      <c:layout>
        <c:manualLayout>
          <c:xMode val="edge"/>
          <c:yMode val="edge"/>
          <c:x val="0.30407912984869645"/>
          <c:y val="0.15707482157088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Dinâmicas'!$AA$6</c:f>
              <c:strCache>
                <c:ptCount val="1"/>
                <c:pt idx="0">
                  <c:v>HB20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E-44AB-AD29-C91FF1317C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E-44AB-AD29-C91FF1317CA3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Dinâmicas'!$AB$6:$AC$6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7E-44AB-AD29-C91FF1317C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93432553744387"/>
          <c:y val="0.162107753333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Dinâmicas'!$AA$4</c:f>
              <c:strCache>
                <c:ptCount val="1"/>
                <c:pt idx="0">
                  <c:v>Onix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FB-41F9-8E67-8BFE2FFF5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FB-41F9-8E67-8BFE2FFF5346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'Tabelas Dinâmicas'!$AB$4:$AC$4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FB-41F9-8E67-8BFE2FFF5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QTD</a:t>
            </a:r>
            <a:r>
              <a:rPr lang="pt-BR" baseline="0"/>
              <a:t> x Vendedor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Dinâmicas'!$G$4:$G$9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Dinâmicas'!$H$4:$H$9</c:f>
              <c:numCache>
                <c:formatCode>General</c:formatCode>
                <c:ptCount val="5"/>
                <c:pt idx="0">
                  <c:v>171</c:v>
                </c:pt>
                <c:pt idx="1">
                  <c:v>135</c:v>
                </c:pt>
                <c:pt idx="2">
                  <c:v>134</c:v>
                </c:pt>
                <c:pt idx="3">
                  <c:v>124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93C-BACD-E23827768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297888"/>
        <c:axId val="1206211904"/>
      </c:barChart>
      <c:catAx>
        <c:axId val="13282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211904"/>
        <c:crosses val="autoZero"/>
        <c:auto val="1"/>
        <c:lblAlgn val="ctr"/>
        <c:lblOffset val="100"/>
        <c:noMultiLvlLbl val="0"/>
      </c:catAx>
      <c:valAx>
        <c:axId val="12062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QTD</a:t>
            </a:r>
            <a:r>
              <a:rPr lang="pt-BR" baseline="0"/>
              <a:t> x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Dinâmicas'!$P$4:$P$9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Volkswagen</c:v>
                </c:pt>
                <c:pt idx="4">
                  <c:v>Renaut</c:v>
                </c:pt>
              </c:strCache>
            </c:strRef>
          </c:cat>
          <c:val>
            <c:numRef>
              <c:f>'Tabelas Dinâmicas'!$Q$4:$Q$9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67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9-4592-8DCE-56D315B98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813504"/>
        <c:axId val="793034016"/>
      </c:barChart>
      <c:catAx>
        <c:axId val="12008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3034016"/>
        <c:crosses val="autoZero"/>
        <c:auto val="1"/>
        <c:lblAlgn val="ctr"/>
        <c:lblOffset val="100"/>
        <c:noMultiLvlLbl val="0"/>
      </c:catAx>
      <c:valAx>
        <c:axId val="7930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8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Dinâmicas'!$V$4:$V$8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Dinâmicas'!$W$4:$W$8</c:f>
              <c:numCache>
                <c:formatCode>General</c:formatCode>
                <c:ptCount val="5"/>
                <c:pt idx="0">
                  <c:v>171</c:v>
                </c:pt>
                <c:pt idx="1">
                  <c:v>135</c:v>
                </c:pt>
                <c:pt idx="2">
                  <c:v>134</c:v>
                </c:pt>
                <c:pt idx="3">
                  <c:v>124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A-443F-A036-3C4657EF96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Dinâmicas'!$V$4:$V$8</c:f>
              <c:strCache>
                <c:ptCount val="5"/>
                <c:pt idx="0">
                  <c:v>Rosângela</c:v>
                </c:pt>
                <c:pt idx="1">
                  <c:v>Thales</c:v>
                </c:pt>
                <c:pt idx="2">
                  <c:v>Fernanda</c:v>
                </c:pt>
                <c:pt idx="3">
                  <c:v>André</c:v>
                </c:pt>
                <c:pt idx="4">
                  <c:v>Aline</c:v>
                </c:pt>
              </c:strCache>
            </c:strRef>
          </c:cat>
          <c:val>
            <c:numRef>
              <c:f>'Tabelas Dinâmicas'!$X$4:$X$8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A-443F-A036-3C4657E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66895"/>
        <c:axId val="1813751407"/>
      </c:barChart>
      <c:catAx>
        <c:axId val="12727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751407"/>
        <c:crosses val="autoZero"/>
        <c:auto val="1"/>
        <c:lblAlgn val="ctr"/>
        <c:lblOffset val="100"/>
        <c:noMultiLvlLbl val="0"/>
      </c:catAx>
      <c:valAx>
        <c:axId val="18137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7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[Dashboards-TG43554LABMST.xlsx]Tabelas Dinâmicas!Tabela dinâmica15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Dinâmicas'!$P$4:$P$9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Volkswagen</c:v>
                </c:pt>
                <c:pt idx="4">
                  <c:v>Renaut</c:v>
                </c:pt>
              </c:strCache>
            </c:strRef>
          </c:cat>
          <c:val>
            <c:numRef>
              <c:f>'Tabelas Dinâmicas'!$Q$4:$Q$9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67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6-4FA2-80B6-BC377EF3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583167"/>
        <c:axId val="1117473871"/>
      </c:barChart>
      <c:catAx>
        <c:axId val="4915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473871"/>
        <c:crosses val="autoZero"/>
        <c:auto val="1"/>
        <c:lblAlgn val="ctr"/>
        <c:lblOffset val="100"/>
        <c:noMultiLvlLbl val="0"/>
      </c:catAx>
      <c:valAx>
        <c:axId val="11174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5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Dinâmicas'!$AA$4</c:f>
              <c:strCache>
                <c:ptCount val="1"/>
                <c:pt idx="0">
                  <c:v>Onix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F-4D34-9AEE-951D3524C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BF-4D34-9AEE-951D3524CE3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Dinâmicas'!$AB$4:$AC$4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F-4D34-9AEE-951D3524CE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Dinâmicas'!$AA$5</c:f>
              <c:strCache>
                <c:ptCount val="1"/>
                <c:pt idx="0">
                  <c:v>Joy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F-4D34-9AEE-951D3524C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BF-4D34-9AEE-951D3524CE3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Dinâmicas'!$AB$5:$AC$5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F-4D34-9AEE-951D3524CE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14.xml"/><Relationship Id="rId5" Type="http://schemas.openxmlformats.org/officeDocument/2006/relationships/image" Target="../media/image6.svg"/><Relationship Id="rId10" Type="http://schemas.openxmlformats.org/officeDocument/2006/relationships/chart" Target="../charts/chart13.xml"/><Relationship Id="rId4" Type="http://schemas.openxmlformats.org/officeDocument/2006/relationships/image" Target="../media/image5.png"/><Relationship Id="rId9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18.xml"/><Relationship Id="rId5" Type="http://schemas.openxmlformats.org/officeDocument/2006/relationships/image" Target="../media/image6.svg"/><Relationship Id="rId10" Type="http://schemas.openxmlformats.org/officeDocument/2006/relationships/chart" Target="../charts/chart17.xml"/><Relationship Id="rId4" Type="http://schemas.openxmlformats.org/officeDocument/2006/relationships/image" Target="../media/image5.png"/><Relationship Id="rId9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12" Type="http://schemas.openxmlformats.org/officeDocument/2006/relationships/chart" Target="../charts/chart2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22.xml"/><Relationship Id="rId5" Type="http://schemas.openxmlformats.org/officeDocument/2006/relationships/image" Target="../media/image6.svg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image" Target="../media/image5.png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12" Type="http://schemas.openxmlformats.org/officeDocument/2006/relationships/chart" Target="../charts/chart3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30.xml"/><Relationship Id="rId5" Type="http://schemas.openxmlformats.org/officeDocument/2006/relationships/image" Target="../media/image6.svg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image" Target="../media/image5.png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277368</xdr:colOff>
      <xdr:row>3</xdr:row>
      <xdr:rowOff>137160</xdr:rowOff>
    </xdr:from>
    <xdr:to>
      <xdr:col>17</xdr:col>
      <xdr:colOff>228600</xdr:colOff>
      <xdr:row>19</xdr:row>
      <xdr:rowOff>76200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2CF53A5-FE55-800E-E566-C25F58738712}"/>
            </a:ext>
          </a:extLst>
        </xdr:cNvPr>
        <xdr:cNvGrpSpPr/>
      </xdr:nvGrpSpPr>
      <xdr:grpSpPr>
        <a:xfrm>
          <a:off x="9021318" y="664210"/>
          <a:ext cx="2389632" cy="2885440"/>
          <a:chOff x="8926068" y="662940"/>
          <a:chExt cx="2389632" cy="286512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131E6DF7-8E74-653D-5502-D972964852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694" b="9440"/>
          <a:stretch/>
        </xdr:blipFill>
        <xdr:spPr>
          <a:xfrm>
            <a:off x="8926068" y="662940"/>
            <a:ext cx="2389632" cy="241554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CDA3A1F-3AB0-223E-5CB8-BA51FC4BE7F0}"/>
              </a:ext>
            </a:extLst>
          </xdr:cNvPr>
          <xdr:cNvSpPr txBox="1"/>
        </xdr:nvSpPr>
        <xdr:spPr>
          <a:xfrm>
            <a:off x="9080754" y="3208020"/>
            <a:ext cx="20802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 Américo barreira 909 Loja 08</a:t>
            </a:r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0</xdr:colOff>
      <xdr:row>10</xdr:row>
      <xdr:rowOff>88901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 1">
              <a:extLst>
                <a:ext uri="{FF2B5EF4-FFF2-40B4-BE49-F238E27FC236}">
                  <a16:creationId xmlns:a16="http://schemas.microsoft.com/office/drawing/2014/main" id="{A820B651-8692-417D-AF2A-716B9DAD2E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84151"/>
              <a:ext cx="1828800" cy="174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0</xdr:colOff>
      <xdr:row>1</xdr:row>
      <xdr:rowOff>1</xdr:rowOff>
    </xdr:from>
    <xdr:to>
      <xdr:col>8</xdr:col>
      <xdr:colOff>0</xdr:colOff>
      <xdr:row>10</xdr:row>
      <xdr:rowOff>88901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arros 1">
              <a:extLst>
                <a:ext uri="{FF2B5EF4-FFF2-40B4-BE49-F238E27FC236}">
                  <a16:creationId xmlns:a16="http://schemas.microsoft.com/office/drawing/2014/main" id="{8821787C-8C3D-4428-B214-509D6E5453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84151"/>
              <a:ext cx="1828800" cy="174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1</xdr:row>
      <xdr:rowOff>1</xdr:rowOff>
    </xdr:from>
    <xdr:to>
      <xdr:col>12</xdr:col>
      <xdr:colOff>0</xdr:colOff>
      <xdr:row>10</xdr:row>
      <xdr:rowOff>88901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Vendedor">
              <a:extLst>
                <a:ext uri="{FF2B5EF4-FFF2-40B4-BE49-F238E27FC236}">
                  <a16:creationId xmlns:a16="http://schemas.microsoft.com/office/drawing/2014/main" id="{500C7AC7-35E1-4A4D-9BB3-58418BB9C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84151"/>
              <a:ext cx="1828800" cy="174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11</xdr:row>
      <xdr:rowOff>0</xdr:rowOff>
    </xdr:from>
    <xdr:to>
      <xdr:col>11</xdr:col>
      <xdr:colOff>603250</xdr:colOff>
      <xdr:row>15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 Venda">
              <a:extLst>
                <a:ext uri="{FF2B5EF4-FFF2-40B4-BE49-F238E27FC236}">
                  <a16:creationId xmlns:a16="http://schemas.microsoft.com/office/drawing/2014/main" id="{3D6071FB-F2DF-4594-B62B-C52353F35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025650"/>
              <a:ext cx="669925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21F2A-01E6-4BAF-BE97-B812ECB34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340219-F709-42A0-9BE5-ACC3CF386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226B39-38E8-4F10-A48C-1514EA2F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901562-AD64-42A1-B72B-62A87B91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D9029E-E695-431D-88E4-5AF817B5F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283882</xdr:colOff>
      <xdr:row>15</xdr:row>
      <xdr:rowOff>128494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23E4B2E-E4E5-4224-8641-285DAA814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283882</xdr:colOff>
      <xdr:row>31</xdr:row>
      <xdr:rowOff>128494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D412BD5-45F2-443D-9A06-B25E56AB7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12</xdr:col>
      <xdr:colOff>531035</xdr:colOff>
      <xdr:row>47</xdr:row>
      <xdr:rowOff>128494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C0927EB-28C2-43CC-A37A-7FDB79BA5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40776</xdr:colOff>
      <xdr:row>35</xdr:row>
      <xdr:rowOff>870</xdr:rowOff>
    </xdr:from>
    <xdr:to>
      <xdr:col>15</xdr:col>
      <xdr:colOff>571811</xdr:colOff>
      <xdr:row>47</xdr:row>
      <xdr:rowOff>128494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EBAB1EF-934C-4BC7-9B86-DD10ECB0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81552</xdr:colOff>
      <xdr:row>35</xdr:row>
      <xdr:rowOff>0</xdr:rowOff>
    </xdr:from>
    <xdr:to>
      <xdr:col>19</xdr:col>
      <xdr:colOff>0</xdr:colOff>
      <xdr:row>47</xdr:row>
      <xdr:rowOff>127624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2EE23C1-C263-4926-8A6E-44C52408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1126</xdr:colOff>
      <xdr:row>4</xdr:row>
      <xdr:rowOff>268747</xdr:rowOff>
    </xdr:to>
    <xdr:grpSp>
      <xdr:nvGrpSpPr>
        <xdr:cNvPr id="965" name="Agrupar 964">
          <a:extLst>
            <a:ext uri="{FF2B5EF4-FFF2-40B4-BE49-F238E27FC236}">
              <a16:creationId xmlns:a16="http://schemas.microsoft.com/office/drawing/2014/main" id="{B454CD6F-DA94-45E9-BFF1-1B8EE37C5286}"/>
            </a:ext>
          </a:extLst>
        </xdr:cNvPr>
        <xdr:cNvGrpSpPr/>
      </xdr:nvGrpSpPr>
      <xdr:grpSpPr>
        <a:xfrm>
          <a:off x="284655" y="284655"/>
          <a:ext cx="1139747" cy="1122713"/>
          <a:chOff x="6858000" y="285750"/>
          <a:chExt cx="1147990" cy="1143000"/>
        </a:xfrm>
      </xdr:grpSpPr>
      <xdr:grpSp>
        <xdr:nvGrpSpPr>
          <xdr:cNvPr id="966" name="Agrupar 965">
            <a:extLst>
              <a:ext uri="{FF2B5EF4-FFF2-40B4-BE49-F238E27FC236}">
                <a16:creationId xmlns:a16="http://schemas.microsoft.com/office/drawing/2014/main" id="{CBC75B62-5D99-40F5-A974-2CC785D3FAE3}"/>
              </a:ext>
            </a:extLst>
          </xdr:cNvPr>
          <xdr:cNvGrpSpPr/>
        </xdr:nvGrpSpPr>
        <xdr:grpSpPr>
          <a:xfrm>
            <a:off x="6858000" y="285750"/>
            <a:ext cx="1147990" cy="285750"/>
            <a:chOff x="5143500" y="285750"/>
            <a:chExt cx="1147990" cy="285750"/>
          </a:xfrm>
        </xdr:grpSpPr>
        <xdr:sp macro="" textlink="">
          <xdr:nvSpPr>
            <xdr:cNvPr id="982" name="Elipse 981">
              <a:extLst>
                <a:ext uri="{FF2B5EF4-FFF2-40B4-BE49-F238E27FC236}">
                  <a16:creationId xmlns:a16="http://schemas.microsoft.com/office/drawing/2014/main" id="{0DC2C136-31C5-421A-A406-58C3A976CE3F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83" name="Elipse 982">
              <a:extLst>
                <a:ext uri="{FF2B5EF4-FFF2-40B4-BE49-F238E27FC236}">
                  <a16:creationId xmlns:a16="http://schemas.microsoft.com/office/drawing/2014/main" id="{B9C0B63F-21EE-47FC-92E0-9847D0892B9C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84" name="Elipse 983">
              <a:extLst>
                <a:ext uri="{FF2B5EF4-FFF2-40B4-BE49-F238E27FC236}">
                  <a16:creationId xmlns:a16="http://schemas.microsoft.com/office/drawing/2014/main" id="{3A0B8E56-57ED-4847-A74C-3548139BF974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85" name="Elipse 984">
              <a:extLst>
                <a:ext uri="{FF2B5EF4-FFF2-40B4-BE49-F238E27FC236}">
                  <a16:creationId xmlns:a16="http://schemas.microsoft.com/office/drawing/2014/main" id="{20978AAA-F9F8-4CF2-84F2-3A73CF3BB521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967" name="Agrupar 966">
            <a:extLst>
              <a:ext uri="{FF2B5EF4-FFF2-40B4-BE49-F238E27FC236}">
                <a16:creationId xmlns:a16="http://schemas.microsoft.com/office/drawing/2014/main" id="{001EB816-E53F-4986-AEFF-BA4809B31422}"/>
              </a:ext>
            </a:extLst>
          </xdr:cNvPr>
          <xdr:cNvGrpSpPr/>
        </xdr:nvGrpSpPr>
        <xdr:grpSpPr>
          <a:xfrm>
            <a:off x="6858000" y="571500"/>
            <a:ext cx="1147990" cy="285750"/>
            <a:chOff x="5143500" y="285750"/>
            <a:chExt cx="1147990" cy="285750"/>
          </a:xfrm>
        </xdr:grpSpPr>
        <xdr:sp macro="" textlink="">
          <xdr:nvSpPr>
            <xdr:cNvPr id="978" name="Elipse 977">
              <a:extLst>
                <a:ext uri="{FF2B5EF4-FFF2-40B4-BE49-F238E27FC236}">
                  <a16:creationId xmlns:a16="http://schemas.microsoft.com/office/drawing/2014/main" id="{831CD5C7-8F5C-4905-B501-9FCB2810E4C8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79" name="Elipse 978">
              <a:extLst>
                <a:ext uri="{FF2B5EF4-FFF2-40B4-BE49-F238E27FC236}">
                  <a16:creationId xmlns:a16="http://schemas.microsoft.com/office/drawing/2014/main" id="{80224342-5F1F-426B-AF3D-00863BEA5096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80" name="Elipse 979">
              <a:extLst>
                <a:ext uri="{FF2B5EF4-FFF2-40B4-BE49-F238E27FC236}">
                  <a16:creationId xmlns:a16="http://schemas.microsoft.com/office/drawing/2014/main" id="{1081DB64-668C-4384-8859-4B97B7E46BB3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81" name="Elipse 980">
              <a:extLst>
                <a:ext uri="{FF2B5EF4-FFF2-40B4-BE49-F238E27FC236}">
                  <a16:creationId xmlns:a16="http://schemas.microsoft.com/office/drawing/2014/main" id="{524C6131-D69B-4112-97A4-16BE08314F4D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968" name="Agrupar 967">
            <a:extLst>
              <a:ext uri="{FF2B5EF4-FFF2-40B4-BE49-F238E27FC236}">
                <a16:creationId xmlns:a16="http://schemas.microsoft.com/office/drawing/2014/main" id="{8D737AE6-B472-4FA0-8F72-07C0DD0BE845}"/>
              </a:ext>
            </a:extLst>
          </xdr:cNvPr>
          <xdr:cNvGrpSpPr/>
        </xdr:nvGrpSpPr>
        <xdr:grpSpPr>
          <a:xfrm>
            <a:off x="6858000" y="857250"/>
            <a:ext cx="1147990" cy="285750"/>
            <a:chOff x="5143500" y="285750"/>
            <a:chExt cx="1147990" cy="285750"/>
          </a:xfrm>
        </xdr:grpSpPr>
        <xdr:sp macro="" textlink="">
          <xdr:nvSpPr>
            <xdr:cNvPr id="974" name="Elipse 973">
              <a:extLst>
                <a:ext uri="{FF2B5EF4-FFF2-40B4-BE49-F238E27FC236}">
                  <a16:creationId xmlns:a16="http://schemas.microsoft.com/office/drawing/2014/main" id="{78165999-0476-4F6F-BBEB-02004FF5E2DE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75" name="Elipse 974">
              <a:extLst>
                <a:ext uri="{FF2B5EF4-FFF2-40B4-BE49-F238E27FC236}">
                  <a16:creationId xmlns:a16="http://schemas.microsoft.com/office/drawing/2014/main" id="{E22C72CB-54A1-4117-A9A1-C7FE9E469043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76" name="Elipse 975">
              <a:extLst>
                <a:ext uri="{FF2B5EF4-FFF2-40B4-BE49-F238E27FC236}">
                  <a16:creationId xmlns:a16="http://schemas.microsoft.com/office/drawing/2014/main" id="{C47540C7-5802-47B5-9906-7FBF4BC2CEA8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77" name="Elipse 976">
              <a:extLst>
                <a:ext uri="{FF2B5EF4-FFF2-40B4-BE49-F238E27FC236}">
                  <a16:creationId xmlns:a16="http://schemas.microsoft.com/office/drawing/2014/main" id="{0B3C7102-FC2F-4918-8970-D8CCF9E21326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969" name="Agrupar 968">
            <a:extLst>
              <a:ext uri="{FF2B5EF4-FFF2-40B4-BE49-F238E27FC236}">
                <a16:creationId xmlns:a16="http://schemas.microsoft.com/office/drawing/2014/main" id="{40690FDF-288D-43FC-A7A5-7BD4C45910BF}"/>
              </a:ext>
            </a:extLst>
          </xdr:cNvPr>
          <xdr:cNvGrpSpPr/>
        </xdr:nvGrpSpPr>
        <xdr:grpSpPr>
          <a:xfrm>
            <a:off x="6858000" y="1143000"/>
            <a:ext cx="1147990" cy="285750"/>
            <a:chOff x="5143500" y="285750"/>
            <a:chExt cx="1147990" cy="285750"/>
          </a:xfrm>
        </xdr:grpSpPr>
        <xdr:sp macro="" textlink="">
          <xdr:nvSpPr>
            <xdr:cNvPr id="970" name="Elipse 969">
              <a:extLst>
                <a:ext uri="{FF2B5EF4-FFF2-40B4-BE49-F238E27FC236}">
                  <a16:creationId xmlns:a16="http://schemas.microsoft.com/office/drawing/2014/main" id="{5A886209-A583-4EEF-8C7C-46ED29FD8A3E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71" name="Elipse 970">
              <a:extLst>
                <a:ext uri="{FF2B5EF4-FFF2-40B4-BE49-F238E27FC236}">
                  <a16:creationId xmlns:a16="http://schemas.microsoft.com/office/drawing/2014/main" id="{E38BE144-CDF9-4C30-80DC-1D59AF5AC12D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72" name="Elipse 971">
              <a:extLst>
                <a:ext uri="{FF2B5EF4-FFF2-40B4-BE49-F238E27FC236}">
                  <a16:creationId xmlns:a16="http://schemas.microsoft.com/office/drawing/2014/main" id="{32A4E570-A237-4A4F-91B2-B5CE22521460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73" name="Elipse 972">
              <a:extLst>
                <a:ext uri="{FF2B5EF4-FFF2-40B4-BE49-F238E27FC236}">
                  <a16:creationId xmlns:a16="http://schemas.microsoft.com/office/drawing/2014/main" id="{A1D5D2C3-13A9-4417-8FEB-24DDB994146D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5</xdr:col>
      <xdr:colOff>74448</xdr:colOff>
      <xdr:row>1</xdr:row>
      <xdr:rowOff>0</xdr:rowOff>
    </xdr:from>
    <xdr:to>
      <xdr:col>9</xdr:col>
      <xdr:colOff>75575</xdr:colOff>
      <xdr:row>4</xdr:row>
      <xdr:rowOff>268747</xdr:rowOff>
    </xdr:to>
    <xdr:grpSp>
      <xdr:nvGrpSpPr>
        <xdr:cNvPr id="986" name="Agrupar 985">
          <a:extLst>
            <a:ext uri="{FF2B5EF4-FFF2-40B4-BE49-F238E27FC236}">
              <a16:creationId xmlns:a16="http://schemas.microsoft.com/office/drawing/2014/main" id="{BFD573F5-1214-4394-B974-147679603104}"/>
            </a:ext>
          </a:extLst>
        </xdr:cNvPr>
        <xdr:cNvGrpSpPr/>
      </xdr:nvGrpSpPr>
      <xdr:grpSpPr>
        <a:xfrm>
          <a:off x="1497724" y="284655"/>
          <a:ext cx="1139748" cy="1122713"/>
          <a:chOff x="6858000" y="285750"/>
          <a:chExt cx="1147990" cy="1143000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987" name="Agrupar 986">
            <a:extLst>
              <a:ext uri="{FF2B5EF4-FFF2-40B4-BE49-F238E27FC236}">
                <a16:creationId xmlns:a16="http://schemas.microsoft.com/office/drawing/2014/main" id="{EC452FFD-D230-4058-812E-E122BC804475}"/>
              </a:ext>
            </a:extLst>
          </xdr:cNvPr>
          <xdr:cNvGrpSpPr/>
        </xdr:nvGrpSpPr>
        <xdr:grpSpPr>
          <a:xfrm>
            <a:off x="6858000" y="2857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03" name="Elipse 1002">
              <a:extLst>
                <a:ext uri="{FF2B5EF4-FFF2-40B4-BE49-F238E27FC236}">
                  <a16:creationId xmlns:a16="http://schemas.microsoft.com/office/drawing/2014/main" id="{D0487642-E2D9-4F87-A830-66CB12F29B54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04" name="Elipse 1003">
              <a:extLst>
                <a:ext uri="{FF2B5EF4-FFF2-40B4-BE49-F238E27FC236}">
                  <a16:creationId xmlns:a16="http://schemas.microsoft.com/office/drawing/2014/main" id="{C3246529-C2B2-4E34-9F14-0CBB95D77647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05" name="Elipse 1004">
              <a:extLst>
                <a:ext uri="{FF2B5EF4-FFF2-40B4-BE49-F238E27FC236}">
                  <a16:creationId xmlns:a16="http://schemas.microsoft.com/office/drawing/2014/main" id="{69DF476C-CB32-4875-83AE-306FF195DEB8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06" name="Elipse 1005">
              <a:extLst>
                <a:ext uri="{FF2B5EF4-FFF2-40B4-BE49-F238E27FC236}">
                  <a16:creationId xmlns:a16="http://schemas.microsoft.com/office/drawing/2014/main" id="{4C8C7491-1914-4F80-9904-DF956C9981EF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988" name="Agrupar 987">
            <a:extLst>
              <a:ext uri="{FF2B5EF4-FFF2-40B4-BE49-F238E27FC236}">
                <a16:creationId xmlns:a16="http://schemas.microsoft.com/office/drawing/2014/main" id="{F0AD7B0B-57D3-4ED9-96CF-A1F3BDDD079C}"/>
              </a:ext>
            </a:extLst>
          </xdr:cNvPr>
          <xdr:cNvGrpSpPr/>
        </xdr:nvGrpSpPr>
        <xdr:grpSpPr>
          <a:xfrm>
            <a:off x="6858000" y="5715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999" name="Elipse 998">
              <a:extLst>
                <a:ext uri="{FF2B5EF4-FFF2-40B4-BE49-F238E27FC236}">
                  <a16:creationId xmlns:a16="http://schemas.microsoft.com/office/drawing/2014/main" id="{235AC891-7BD2-4A00-B350-46AEEF5FFBFE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00" name="Elipse 999">
              <a:extLst>
                <a:ext uri="{FF2B5EF4-FFF2-40B4-BE49-F238E27FC236}">
                  <a16:creationId xmlns:a16="http://schemas.microsoft.com/office/drawing/2014/main" id="{EC0C4C73-376A-46F0-B613-887B85638DE4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01" name="Elipse 1000">
              <a:extLst>
                <a:ext uri="{FF2B5EF4-FFF2-40B4-BE49-F238E27FC236}">
                  <a16:creationId xmlns:a16="http://schemas.microsoft.com/office/drawing/2014/main" id="{3177AB00-2CFD-4C90-874D-C2508F175364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02" name="Elipse 1001">
              <a:extLst>
                <a:ext uri="{FF2B5EF4-FFF2-40B4-BE49-F238E27FC236}">
                  <a16:creationId xmlns:a16="http://schemas.microsoft.com/office/drawing/2014/main" id="{42758120-EFC4-4151-96F3-7B53437858FF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989" name="Agrupar 988">
            <a:extLst>
              <a:ext uri="{FF2B5EF4-FFF2-40B4-BE49-F238E27FC236}">
                <a16:creationId xmlns:a16="http://schemas.microsoft.com/office/drawing/2014/main" id="{6848D8D5-1EA5-4E46-8944-96BC2C580B47}"/>
              </a:ext>
            </a:extLst>
          </xdr:cNvPr>
          <xdr:cNvGrpSpPr/>
        </xdr:nvGrpSpPr>
        <xdr:grpSpPr>
          <a:xfrm>
            <a:off x="6858000" y="8572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995" name="Elipse 994">
              <a:extLst>
                <a:ext uri="{FF2B5EF4-FFF2-40B4-BE49-F238E27FC236}">
                  <a16:creationId xmlns:a16="http://schemas.microsoft.com/office/drawing/2014/main" id="{BD5BF3B4-C97F-430C-A056-75B0649F665D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96" name="Elipse 995">
              <a:extLst>
                <a:ext uri="{FF2B5EF4-FFF2-40B4-BE49-F238E27FC236}">
                  <a16:creationId xmlns:a16="http://schemas.microsoft.com/office/drawing/2014/main" id="{349E574B-C098-4359-AC1C-9BA8339B5A1F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97" name="Elipse 996">
              <a:extLst>
                <a:ext uri="{FF2B5EF4-FFF2-40B4-BE49-F238E27FC236}">
                  <a16:creationId xmlns:a16="http://schemas.microsoft.com/office/drawing/2014/main" id="{D5BC633F-E361-48CB-A12C-D963C3D7CB5E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98" name="Elipse 997">
              <a:extLst>
                <a:ext uri="{FF2B5EF4-FFF2-40B4-BE49-F238E27FC236}">
                  <a16:creationId xmlns:a16="http://schemas.microsoft.com/office/drawing/2014/main" id="{90A04D2E-157B-4861-BC10-A69FFD52016C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990" name="Agrupar 989">
            <a:extLst>
              <a:ext uri="{FF2B5EF4-FFF2-40B4-BE49-F238E27FC236}">
                <a16:creationId xmlns:a16="http://schemas.microsoft.com/office/drawing/2014/main" id="{7EC3BF7E-9E7B-496B-9354-59830FBAFF59}"/>
              </a:ext>
            </a:extLst>
          </xdr:cNvPr>
          <xdr:cNvGrpSpPr/>
        </xdr:nvGrpSpPr>
        <xdr:grpSpPr>
          <a:xfrm>
            <a:off x="6858000" y="11430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991" name="Elipse 990">
              <a:extLst>
                <a:ext uri="{FF2B5EF4-FFF2-40B4-BE49-F238E27FC236}">
                  <a16:creationId xmlns:a16="http://schemas.microsoft.com/office/drawing/2014/main" id="{9F0E300B-A378-45F4-BCF4-818AA2207BF3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92" name="Elipse 991">
              <a:extLst>
                <a:ext uri="{FF2B5EF4-FFF2-40B4-BE49-F238E27FC236}">
                  <a16:creationId xmlns:a16="http://schemas.microsoft.com/office/drawing/2014/main" id="{F99B4811-2D6E-437D-AEBD-5739EFEC4FBF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93" name="Elipse 992">
              <a:extLst>
                <a:ext uri="{FF2B5EF4-FFF2-40B4-BE49-F238E27FC236}">
                  <a16:creationId xmlns:a16="http://schemas.microsoft.com/office/drawing/2014/main" id="{14ACB136-ACA2-4BC8-9997-26713EBFC41D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94" name="Elipse 993">
              <a:extLst>
                <a:ext uri="{FF2B5EF4-FFF2-40B4-BE49-F238E27FC236}">
                  <a16:creationId xmlns:a16="http://schemas.microsoft.com/office/drawing/2014/main" id="{4BCF2B71-C0A1-4DF3-9624-BD722B20924B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1</xdr:col>
      <xdr:colOff>0</xdr:colOff>
      <xdr:row>5</xdr:row>
      <xdr:rowOff>144517</xdr:rowOff>
    </xdr:from>
    <xdr:to>
      <xdr:col>5</xdr:col>
      <xdr:colOff>1126</xdr:colOff>
      <xdr:row>9</xdr:row>
      <xdr:rowOff>127515</xdr:rowOff>
    </xdr:to>
    <xdr:grpSp>
      <xdr:nvGrpSpPr>
        <xdr:cNvPr id="1007" name="Agrupar 1006">
          <a:extLst>
            <a:ext uri="{FF2B5EF4-FFF2-40B4-BE49-F238E27FC236}">
              <a16:creationId xmlns:a16="http://schemas.microsoft.com/office/drawing/2014/main" id="{A9A0C79F-26C7-4CD4-98AF-A99A8D5F9662}"/>
            </a:ext>
          </a:extLst>
        </xdr:cNvPr>
        <xdr:cNvGrpSpPr/>
      </xdr:nvGrpSpPr>
      <xdr:grpSpPr>
        <a:xfrm>
          <a:off x="284655" y="1567793"/>
          <a:ext cx="1139747" cy="1121619"/>
          <a:chOff x="6858000" y="285750"/>
          <a:chExt cx="1147990" cy="1143000"/>
        </a:xfrm>
        <a:solidFill>
          <a:schemeClr val="accent2">
            <a:lumMod val="60000"/>
            <a:lumOff val="40000"/>
          </a:schemeClr>
        </a:solidFill>
      </xdr:grpSpPr>
      <xdr:grpSp>
        <xdr:nvGrpSpPr>
          <xdr:cNvPr id="1008" name="Agrupar 1007">
            <a:extLst>
              <a:ext uri="{FF2B5EF4-FFF2-40B4-BE49-F238E27FC236}">
                <a16:creationId xmlns:a16="http://schemas.microsoft.com/office/drawing/2014/main" id="{1C8D0644-EA1B-4CC4-8F10-23AD25EED56B}"/>
              </a:ext>
            </a:extLst>
          </xdr:cNvPr>
          <xdr:cNvGrpSpPr/>
        </xdr:nvGrpSpPr>
        <xdr:grpSpPr>
          <a:xfrm>
            <a:off x="6858000" y="2857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24" name="Elipse 1023">
              <a:extLst>
                <a:ext uri="{FF2B5EF4-FFF2-40B4-BE49-F238E27FC236}">
                  <a16:creationId xmlns:a16="http://schemas.microsoft.com/office/drawing/2014/main" id="{2DEC06B9-490F-4369-8307-5E9A70714C06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25" name="Elipse 1024">
              <a:extLst>
                <a:ext uri="{FF2B5EF4-FFF2-40B4-BE49-F238E27FC236}">
                  <a16:creationId xmlns:a16="http://schemas.microsoft.com/office/drawing/2014/main" id="{C2889976-20F3-4D43-817D-86AD2C3F9867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26" name="Elipse 1025">
              <a:extLst>
                <a:ext uri="{FF2B5EF4-FFF2-40B4-BE49-F238E27FC236}">
                  <a16:creationId xmlns:a16="http://schemas.microsoft.com/office/drawing/2014/main" id="{FF32E857-C515-4515-B0C0-174E0D2E0814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27" name="Elipse 1026">
              <a:extLst>
                <a:ext uri="{FF2B5EF4-FFF2-40B4-BE49-F238E27FC236}">
                  <a16:creationId xmlns:a16="http://schemas.microsoft.com/office/drawing/2014/main" id="{B8C2D40D-F7C3-4A1C-8A0F-86144231C52A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09" name="Agrupar 1008">
            <a:extLst>
              <a:ext uri="{FF2B5EF4-FFF2-40B4-BE49-F238E27FC236}">
                <a16:creationId xmlns:a16="http://schemas.microsoft.com/office/drawing/2014/main" id="{0F7C126E-CD69-4951-9C4B-297CEC540FB4}"/>
              </a:ext>
            </a:extLst>
          </xdr:cNvPr>
          <xdr:cNvGrpSpPr/>
        </xdr:nvGrpSpPr>
        <xdr:grpSpPr>
          <a:xfrm>
            <a:off x="6858000" y="5715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20" name="Elipse 1019">
              <a:extLst>
                <a:ext uri="{FF2B5EF4-FFF2-40B4-BE49-F238E27FC236}">
                  <a16:creationId xmlns:a16="http://schemas.microsoft.com/office/drawing/2014/main" id="{EED6726E-881E-4AE1-A39A-CD886C633EB4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21" name="Elipse 1020">
              <a:extLst>
                <a:ext uri="{FF2B5EF4-FFF2-40B4-BE49-F238E27FC236}">
                  <a16:creationId xmlns:a16="http://schemas.microsoft.com/office/drawing/2014/main" id="{DE2F3016-C7B3-4EB6-B7A2-5749BAEA4B46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22" name="Elipse 1021">
              <a:extLst>
                <a:ext uri="{FF2B5EF4-FFF2-40B4-BE49-F238E27FC236}">
                  <a16:creationId xmlns:a16="http://schemas.microsoft.com/office/drawing/2014/main" id="{EE914B81-89AE-4E18-A779-6EAA61A375CE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23" name="Elipse 1022">
              <a:extLst>
                <a:ext uri="{FF2B5EF4-FFF2-40B4-BE49-F238E27FC236}">
                  <a16:creationId xmlns:a16="http://schemas.microsoft.com/office/drawing/2014/main" id="{E58B531D-B7E0-47A4-9B04-A988457C08E6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10" name="Agrupar 1009">
            <a:extLst>
              <a:ext uri="{FF2B5EF4-FFF2-40B4-BE49-F238E27FC236}">
                <a16:creationId xmlns:a16="http://schemas.microsoft.com/office/drawing/2014/main" id="{A72F2740-FE8B-42BB-B514-81F2046607D7}"/>
              </a:ext>
            </a:extLst>
          </xdr:cNvPr>
          <xdr:cNvGrpSpPr/>
        </xdr:nvGrpSpPr>
        <xdr:grpSpPr>
          <a:xfrm>
            <a:off x="6858000" y="8572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16" name="Elipse 1015">
              <a:extLst>
                <a:ext uri="{FF2B5EF4-FFF2-40B4-BE49-F238E27FC236}">
                  <a16:creationId xmlns:a16="http://schemas.microsoft.com/office/drawing/2014/main" id="{B1C66288-1D7E-4535-B190-4EA68772680C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17" name="Elipse 1016">
              <a:extLst>
                <a:ext uri="{FF2B5EF4-FFF2-40B4-BE49-F238E27FC236}">
                  <a16:creationId xmlns:a16="http://schemas.microsoft.com/office/drawing/2014/main" id="{4AC81A32-9D37-48C9-8C83-2EEC29927FAF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18" name="Elipse 1017">
              <a:extLst>
                <a:ext uri="{FF2B5EF4-FFF2-40B4-BE49-F238E27FC236}">
                  <a16:creationId xmlns:a16="http://schemas.microsoft.com/office/drawing/2014/main" id="{48C0F9CB-5F91-4779-B74F-8E99CB4C613C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19" name="Elipse 1018">
              <a:extLst>
                <a:ext uri="{FF2B5EF4-FFF2-40B4-BE49-F238E27FC236}">
                  <a16:creationId xmlns:a16="http://schemas.microsoft.com/office/drawing/2014/main" id="{A064CC17-BBE4-4EA1-93D2-36F07520F462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11" name="Agrupar 1010">
            <a:extLst>
              <a:ext uri="{FF2B5EF4-FFF2-40B4-BE49-F238E27FC236}">
                <a16:creationId xmlns:a16="http://schemas.microsoft.com/office/drawing/2014/main" id="{C180DEF2-DB8C-473E-A818-AB78C2FCC96A}"/>
              </a:ext>
            </a:extLst>
          </xdr:cNvPr>
          <xdr:cNvGrpSpPr/>
        </xdr:nvGrpSpPr>
        <xdr:grpSpPr>
          <a:xfrm>
            <a:off x="6858000" y="11430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12" name="Elipse 1011">
              <a:extLst>
                <a:ext uri="{FF2B5EF4-FFF2-40B4-BE49-F238E27FC236}">
                  <a16:creationId xmlns:a16="http://schemas.microsoft.com/office/drawing/2014/main" id="{4449B6C1-B9A8-4E35-87F7-F483846FA69B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13" name="Elipse 1012">
              <a:extLst>
                <a:ext uri="{FF2B5EF4-FFF2-40B4-BE49-F238E27FC236}">
                  <a16:creationId xmlns:a16="http://schemas.microsoft.com/office/drawing/2014/main" id="{BFFAF34F-BDCD-40D2-83FD-DCD580A48224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14" name="Elipse 1013">
              <a:extLst>
                <a:ext uri="{FF2B5EF4-FFF2-40B4-BE49-F238E27FC236}">
                  <a16:creationId xmlns:a16="http://schemas.microsoft.com/office/drawing/2014/main" id="{623F1EBF-E6D3-4630-AC33-F20304ADFE8B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15" name="Elipse 1014">
              <a:extLst>
                <a:ext uri="{FF2B5EF4-FFF2-40B4-BE49-F238E27FC236}">
                  <a16:creationId xmlns:a16="http://schemas.microsoft.com/office/drawing/2014/main" id="{4903EC48-4C24-4A19-84B0-2E6CBF251068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5</xdr:col>
      <xdr:colOff>74448</xdr:colOff>
      <xdr:row>5</xdr:row>
      <xdr:rowOff>144517</xdr:rowOff>
    </xdr:from>
    <xdr:to>
      <xdr:col>9</xdr:col>
      <xdr:colOff>75575</xdr:colOff>
      <xdr:row>9</xdr:row>
      <xdr:rowOff>127515</xdr:rowOff>
    </xdr:to>
    <xdr:grpSp>
      <xdr:nvGrpSpPr>
        <xdr:cNvPr id="1028" name="Agrupar 1027">
          <a:extLst>
            <a:ext uri="{FF2B5EF4-FFF2-40B4-BE49-F238E27FC236}">
              <a16:creationId xmlns:a16="http://schemas.microsoft.com/office/drawing/2014/main" id="{C15BDFFE-BC4E-4E26-B07B-53EBED0E2BBB}"/>
            </a:ext>
          </a:extLst>
        </xdr:cNvPr>
        <xdr:cNvGrpSpPr/>
      </xdr:nvGrpSpPr>
      <xdr:grpSpPr>
        <a:xfrm>
          <a:off x="1497724" y="1567793"/>
          <a:ext cx="1139748" cy="1121619"/>
          <a:chOff x="6858000" y="285750"/>
          <a:chExt cx="1147990" cy="1143000"/>
        </a:xfrm>
        <a:solidFill>
          <a:schemeClr val="accent2">
            <a:lumMod val="75000"/>
          </a:schemeClr>
        </a:solidFill>
      </xdr:grpSpPr>
      <xdr:grpSp>
        <xdr:nvGrpSpPr>
          <xdr:cNvPr id="1029" name="Agrupar 1028">
            <a:extLst>
              <a:ext uri="{FF2B5EF4-FFF2-40B4-BE49-F238E27FC236}">
                <a16:creationId xmlns:a16="http://schemas.microsoft.com/office/drawing/2014/main" id="{7E8B8790-F503-40B8-AD3F-0194149030CF}"/>
              </a:ext>
            </a:extLst>
          </xdr:cNvPr>
          <xdr:cNvGrpSpPr/>
        </xdr:nvGrpSpPr>
        <xdr:grpSpPr>
          <a:xfrm>
            <a:off x="6858000" y="2857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45" name="Elipse 1044">
              <a:extLst>
                <a:ext uri="{FF2B5EF4-FFF2-40B4-BE49-F238E27FC236}">
                  <a16:creationId xmlns:a16="http://schemas.microsoft.com/office/drawing/2014/main" id="{3F2A6689-1A99-43EF-83A2-AE7B6C406E9D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46" name="Elipse 1045">
              <a:extLst>
                <a:ext uri="{FF2B5EF4-FFF2-40B4-BE49-F238E27FC236}">
                  <a16:creationId xmlns:a16="http://schemas.microsoft.com/office/drawing/2014/main" id="{EA934E6D-2B7A-4EC8-807B-EF4E615B37C7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47" name="Elipse 1046">
              <a:extLst>
                <a:ext uri="{FF2B5EF4-FFF2-40B4-BE49-F238E27FC236}">
                  <a16:creationId xmlns:a16="http://schemas.microsoft.com/office/drawing/2014/main" id="{B05AEF1E-75A9-4D04-AB35-054A8BD3DED7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48" name="Elipse 1047">
              <a:extLst>
                <a:ext uri="{FF2B5EF4-FFF2-40B4-BE49-F238E27FC236}">
                  <a16:creationId xmlns:a16="http://schemas.microsoft.com/office/drawing/2014/main" id="{D18EE2B4-DB36-41B3-BDC2-6369240F883D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30" name="Agrupar 1029">
            <a:extLst>
              <a:ext uri="{FF2B5EF4-FFF2-40B4-BE49-F238E27FC236}">
                <a16:creationId xmlns:a16="http://schemas.microsoft.com/office/drawing/2014/main" id="{4A037945-0E50-42B8-8B01-3AA9C7F269A2}"/>
              </a:ext>
            </a:extLst>
          </xdr:cNvPr>
          <xdr:cNvGrpSpPr/>
        </xdr:nvGrpSpPr>
        <xdr:grpSpPr>
          <a:xfrm>
            <a:off x="6858000" y="5715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41" name="Elipse 1040">
              <a:extLst>
                <a:ext uri="{FF2B5EF4-FFF2-40B4-BE49-F238E27FC236}">
                  <a16:creationId xmlns:a16="http://schemas.microsoft.com/office/drawing/2014/main" id="{065DA067-8A56-4F8B-A882-370F3780B3CC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42" name="Elipse 1041">
              <a:extLst>
                <a:ext uri="{FF2B5EF4-FFF2-40B4-BE49-F238E27FC236}">
                  <a16:creationId xmlns:a16="http://schemas.microsoft.com/office/drawing/2014/main" id="{F3F90AFC-1FA4-49A9-83C5-123DE4580138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43" name="Elipse 1042">
              <a:extLst>
                <a:ext uri="{FF2B5EF4-FFF2-40B4-BE49-F238E27FC236}">
                  <a16:creationId xmlns:a16="http://schemas.microsoft.com/office/drawing/2014/main" id="{1CF31907-BDDF-44C5-B360-518FD06F873B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44" name="Elipse 1043">
              <a:extLst>
                <a:ext uri="{FF2B5EF4-FFF2-40B4-BE49-F238E27FC236}">
                  <a16:creationId xmlns:a16="http://schemas.microsoft.com/office/drawing/2014/main" id="{7BFAA471-7665-400C-8A5F-DE9307A297E9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31" name="Agrupar 1030">
            <a:extLst>
              <a:ext uri="{FF2B5EF4-FFF2-40B4-BE49-F238E27FC236}">
                <a16:creationId xmlns:a16="http://schemas.microsoft.com/office/drawing/2014/main" id="{1D025AF9-2755-4CD9-9F18-6908E6CA4B00}"/>
              </a:ext>
            </a:extLst>
          </xdr:cNvPr>
          <xdr:cNvGrpSpPr/>
        </xdr:nvGrpSpPr>
        <xdr:grpSpPr>
          <a:xfrm>
            <a:off x="6858000" y="8572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37" name="Elipse 1036">
              <a:extLst>
                <a:ext uri="{FF2B5EF4-FFF2-40B4-BE49-F238E27FC236}">
                  <a16:creationId xmlns:a16="http://schemas.microsoft.com/office/drawing/2014/main" id="{E08C0E13-338C-4C1E-A263-4ACD11740D6B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38" name="Elipse 1037">
              <a:extLst>
                <a:ext uri="{FF2B5EF4-FFF2-40B4-BE49-F238E27FC236}">
                  <a16:creationId xmlns:a16="http://schemas.microsoft.com/office/drawing/2014/main" id="{514B1F0B-51C0-4E1E-A3BD-3DD47ADF2BAB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39" name="Elipse 1038">
              <a:extLst>
                <a:ext uri="{FF2B5EF4-FFF2-40B4-BE49-F238E27FC236}">
                  <a16:creationId xmlns:a16="http://schemas.microsoft.com/office/drawing/2014/main" id="{E0F95BC1-8CC1-415D-B530-B1415CE25751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40" name="Elipse 1039">
              <a:extLst>
                <a:ext uri="{FF2B5EF4-FFF2-40B4-BE49-F238E27FC236}">
                  <a16:creationId xmlns:a16="http://schemas.microsoft.com/office/drawing/2014/main" id="{0E1BC223-4514-406F-8BA3-F66FDEAAF288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32" name="Agrupar 1031">
            <a:extLst>
              <a:ext uri="{FF2B5EF4-FFF2-40B4-BE49-F238E27FC236}">
                <a16:creationId xmlns:a16="http://schemas.microsoft.com/office/drawing/2014/main" id="{BDA7095E-1D41-4CD8-B0C8-D61F45FF1C35}"/>
              </a:ext>
            </a:extLst>
          </xdr:cNvPr>
          <xdr:cNvGrpSpPr/>
        </xdr:nvGrpSpPr>
        <xdr:grpSpPr>
          <a:xfrm>
            <a:off x="6858000" y="11430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33" name="Elipse 1032">
              <a:extLst>
                <a:ext uri="{FF2B5EF4-FFF2-40B4-BE49-F238E27FC236}">
                  <a16:creationId xmlns:a16="http://schemas.microsoft.com/office/drawing/2014/main" id="{90E5687F-A0B6-4B2C-A9B8-30D93DD4706C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34" name="Elipse 1033">
              <a:extLst>
                <a:ext uri="{FF2B5EF4-FFF2-40B4-BE49-F238E27FC236}">
                  <a16:creationId xmlns:a16="http://schemas.microsoft.com/office/drawing/2014/main" id="{D7F2B87B-671B-4464-A743-FFD8F02B39C5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35" name="Elipse 1034">
              <a:extLst>
                <a:ext uri="{FF2B5EF4-FFF2-40B4-BE49-F238E27FC236}">
                  <a16:creationId xmlns:a16="http://schemas.microsoft.com/office/drawing/2014/main" id="{7C9E7614-A724-4A3E-B4EF-69139958E0C9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36" name="Elipse 1035">
              <a:extLst>
                <a:ext uri="{FF2B5EF4-FFF2-40B4-BE49-F238E27FC236}">
                  <a16:creationId xmlns:a16="http://schemas.microsoft.com/office/drawing/2014/main" id="{F58BE977-C510-4EEC-8FC5-BA32C8958DBE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9</xdr:col>
      <xdr:colOff>148897</xdr:colOff>
      <xdr:row>1</xdr:row>
      <xdr:rowOff>0</xdr:rowOff>
    </xdr:from>
    <xdr:to>
      <xdr:col>13</xdr:col>
      <xdr:colOff>150023</xdr:colOff>
      <xdr:row>4</xdr:row>
      <xdr:rowOff>268747</xdr:rowOff>
    </xdr:to>
    <xdr:grpSp>
      <xdr:nvGrpSpPr>
        <xdr:cNvPr id="1049" name="Agrupar 1048">
          <a:extLst>
            <a:ext uri="{FF2B5EF4-FFF2-40B4-BE49-F238E27FC236}">
              <a16:creationId xmlns:a16="http://schemas.microsoft.com/office/drawing/2014/main" id="{5A9BBD00-70A9-495B-BACF-0DC87922BE52}"/>
            </a:ext>
          </a:extLst>
        </xdr:cNvPr>
        <xdr:cNvGrpSpPr/>
      </xdr:nvGrpSpPr>
      <xdr:grpSpPr>
        <a:xfrm>
          <a:off x="2710794" y="284655"/>
          <a:ext cx="1139746" cy="1122713"/>
          <a:chOff x="6858000" y="285750"/>
          <a:chExt cx="1147990" cy="1143000"/>
        </a:xfrm>
        <a:solidFill>
          <a:schemeClr val="accent2">
            <a:lumMod val="40000"/>
            <a:lumOff val="60000"/>
          </a:schemeClr>
        </a:solidFill>
      </xdr:grpSpPr>
      <xdr:grpSp>
        <xdr:nvGrpSpPr>
          <xdr:cNvPr id="1050" name="Agrupar 1049">
            <a:extLst>
              <a:ext uri="{FF2B5EF4-FFF2-40B4-BE49-F238E27FC236}">
                <a16:creationId xmlns:a16="http://schemas.microsoft.com/office/drawing/2014/main" id="{90CCB8F9-D509-4A28-9ED9-50A5ED2C3A73}"/>
              </a:ext>
            </a:extLst>
          </xdr:cNvPr>
          <xdr:cNvGrpSpPr/>
        </xdr:nvGrpSpPr>
        <xdr:grpSpPr>
          <a:xfrm>
            <a:off x="6858000" y="2857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66" name="Elipse 1065">
              <a:extLst>
                <a:ext uri="{FF2B5EF4-FFF2-40B4-BE49-F238E27FC236}">
                  <a16:creationId xmlns:a16="http://schemas.microsoft.com/office/drawing/2014/main" id="{471D254B-C458-45B2-A379-2F4284A40E13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67" name="Elipse 1066">
              <a:extLst>
                <a:ext uri="{FF2B5EF4-FFF2-40B4-BE49-F238E27FC236}">
                  <a16:creationId xmlns:a16="http://schemas.microsoft.com/office/drawing/2014/main" id="{DE2D9FCB-A37C-4ECC-B5E2-53D68AD61518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68" name="Elipse 1067">
              <a:extLst>
                <a:ext uri="{FF2B5EF4-FFF2-40B4-BE49-F238E27FC236}">
                  <a16:creationId xmlns:a16="http://schemas.microsoft.com/office/drawing/2014/main" id="{5654D76C-6A03-4A9A-80B0-21C536FB45B9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69" name="Elipse 1068">
              <a:extLst>
                <a:ext uri="{FF2B5EF4-FFF2-40B4-BE49-F238E27FC236}">
                  <a16:creationId xmlns:a16="http://schemas.microsoft.com/office/drawing/2014/main" id="{28ABC469-E79B-4E01-AF57-FF42E143ED9D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51" name="Agrupar 1050">
            <a:extLst>
              <a:ext uri="{FF2B5EF4-FFF2-40B4-BE49-F238E27FC236}">
                <a16:creationId xmlns:a16="http://schemas.microsoft.com/office/drawing/2014/main" id="{AAB751AD-1862-405C-9169-A68451A23F80}"/>
              </a:ext>
            </a:extLst>
          </xdr:cNvPr>
          <xdr:cNvGrpSpPr/>
        </xdr:nvGrpSpPr>
        <xdr:grpSpPr>
          <a:xfrm>
            <a:off x="6858000" y="5715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62" name="Elipse 1061">
              <a:extLst>
                <a:ext uri="{FF2B5EF4-FFF2-40B4-BE49-F238E27FC236}">
                  <a16:creationId xmlns:a16="http://schemas.microsoft.com/office/drawing/2014/main" id="{AD4CE5EB-91A2-430E-B2B1-CDDCE16DF4E2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63" name="Elipse 1062">
              <a:extLst>
                <a:ext uri="{FF2B5EF4-FFF2-40B4-BE49-F238E27FC236}">
                  <a16:creationId xmlns:a16="http://schemas.microsoft.com/office/drawing/2014/main" id="{CE9913B1-704D-4F3C-9F55-FB6B9D2886CE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64" name="Elipse 1063">
              <a:extLst>
                <a:ext uri="{FF2B5EF4-FFF2-40B4-BE49-F238E27FC236}">
                  <a16:creationId xmlns:a16="http://schemas.microsoft.com/office/drawing/2014/main" id="{C5074602-62D8-4C24-A1B3-F5201DD8171E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65" name="Elipse 1064">
              <a:extLst>
                <a:ext uri="{FF2B5EF4-FFF2-40B4-BE49-F238E27FC236}">
                  <a16:creationId xmlns:a16="http://schemas.microsoft.com/office/drawing/2014/main" id="{7A81C836-BF79-43DC-B118-EE053EE29A9A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52" name="Agrupar 1051">
            <a:extLst>
              <a:ext uri="{FF2B5EF4-FFF2-40B4-BE49-F238E27FC236}">
                <a16:creationId xmlns:a16="http://schemas.microsoft.com/office/drawing/2014/main" id="{040FE596-3292-4440-B66B-0035DB6B3690}"/>
              </a:ext>
            </a:extLst>
          </xdr:cNvPr>
          <xdr:cNvGrpSpPr/>
        </xdr:nvGrpSpPr>
        <xdr:grpSpPr>
          <a:xfrm>
            <a:off x="6858000" y="8572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58" name="Elipse 1057">
              <a:extLst>
                <a:ext uri="{FF2B5EF4-FFF2-40B4-BE49-F238E27FC236}">
                  <a16:creationId xmlns:a16="http://schemas.microsoft.com/office/drawing/2014/main" id="{77E916FC-D52F-4E32-9276-3379C0637C0A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59" name="Elipse 1058">
              <a:extLst>
                <a:ext uri="{FF2B5EF4-FFF2-40B4-BE49-F238E27FC236}">
                  <a16:creationId xmlns:a16="http://schemas.microsoft.com/office/drawing/2014/main" id="{0B94C6B8-D306-466E-9FBD-50C930ECD4CE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60" name="Elipse 1059">
              <a:extLst>
                <a:ext uri="{FF2B5EF4-FFF2-40B4-BE49-F238E27FC236}">
                  <a16:creationId xmlns:a16="http://schemas.microsoft.com/office/drawing/2014/main" id="{8A5A1845-BE01-48AC-ACDE-D8DA3B52B046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61" name="Elipse 1060">
              <a:extLst>
                <a:ext uri="{FF2B5EF4-FFF2-40B4-BE49-F238E27FC236}">
                  <a16:creationId xmlns:a16="http://schemas.microsoft.com/office/drawing/2014/main" id="{F1B8E65F-46F7-4DA6-86B9-96CC240748F1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53" name="Agrupar 1052">
            <a:extLst>
              <a:ext uri="{FF2B5EF4-FFF2-40B4-BE49-F238E27FC236}">
                <a16:creationId xmlns:a16="http://schemas.microsoft.com/office/drawing/2014/main" id="{3382D882-580D-49A8-901F-A6552D6D21D5}"/>
              </a:ext>
            </a:extLst>
          </xdr:cNvPr>
          <xdr:cNvGrpSpPr/>
        </xdr:nvGrpSpPr>
        <xdr:grpSpPr>
          <a:xfrm>
            <a:off x="6858000" y="11430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54" name="Elipse 1053">
              <a:extLst>
                <a:ext uri="{FF2B5EF4-FFF2-40B4-BE49-F238E27FC236}">
                  <a16:creationId xmlns:a16="http://schemas.microsoft.com/office/drawing/2014/main" id="{E5ECB67A-D14F-4CB4-80EA-20F85EEAF475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55" name="Elipse 1054">
              <a:extLst>
                <a:ext uri="{FF2B5EF4-FFF2-40B4-BE49-F238E27FC236}">
                  <a16:creationId xmlns:a16="http://schemas.microsoft.com/office/drawing/2014/main" id="{5DD6C9FE-B206-4118-993A-4F15A011ADAB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56" name="Elipse 1055">
              <a:extLst>
                <a:ext uri="{FF2B5EF4-FFF2-40B4-BE49-F238E27FC236}">
                  <a16:creationId xmlns:a16="http://schemas.microsoft.com/office/drawing/2014/main" id="{C0B33A93-788F-48CD-BB42-AD883CC7563E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57" name="Elipse 1056">
              <a:extLst>
                <a:ext uri="{FF2B5EF4-FFF2-40B4-BE49-F238E27FC236}">
                  <a16:creationId xmlns:a16="http://schemas.microsoft.com/office/drawing/2014/main" id="{1C216826-BCF2-48EC-A453-01557F034291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9</xdr:col>
      <xdr:colOff>148897</xdr:colOff>
      <xdr:row>5</xdr:row>
      <xdr:rowOff>144517</xdr:rowOff>
    </xdr:from>
    <xdr:to>
      <xdr:col>13</xdr:col>
      <xdr:colOff>150023</xdr:colOff>
      <xdr:row>9</xdr:row>
      <xdr:rowOff>127515</xdr:rowOff>
    </xdr:to>
    <xdr:grpSp>
      <xdr:nvGrpSpPr>
        <xdr:cNvPr id="1070" name="Agrupar 1069">
          <a:extLst>
            <a:ext uri="{FF2B5EF4-FFF2-40B4-BE49-F238E27FC236}">
              <a16:creationId xmlns:a16="http://schemas.microsoft.com/office/drawing/2014/main" id="{42A0588B-7CA6-478C-92CB-BBE640FDF76E}"/>
            </a:ext>
          </a:extLst>
        </xdr:cNvPr>
        <xdr:cNvGrpSpPr/>
      </xdr:nvGrpSpPr>
      <xdr:grpSpPr>
        <a:xfrm>
          <a:off x="2710794" y="1567793"/>
          <a:ext cx="1139746" cy="1121619"/>
          <a:chOff x="6858000" y="285750"/>
          <a:chExt cx="1147990" cy="1143000"/>
        </a:xfrm>
        <a:solidFill>
          <a:schemeClr val="accent2">
            <a:lumMod val="50000"/>
          </a:schemeClr>
        </a:solidFill>
      </xdr:grpSpPr>
      <xdr:grpSp>
        <xdr:nvGrpSpPr>
          <xdr:cNvPr id="1071" name="Agrupar 1070">
            <a:extLst>
              <a:ext uri="{FF2B5EF4-FFF2-40B4-BE49-F238E27FC236}">
                <a16:creationId xmlns:a16="http://schemas.microsoft.com/office/drawing/2014/main" id="{1A9A8D19-3D0E-4CC3-A3E2-2426526CB294}"/>
              </a:ext>
            </a:extLst>
          </xdr:cNvPr>
          <xdr:cNvGrpSpPr/>
        </xdr:nvGrpSpPr>
        <xdr:grpSpPr>
          <a:xfrm>
            <a:off x="6858000" y="2857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87" name="Elipse 1086">
              <a:extLst>
                <a:ext uri="{FF2B5EF4-FFF2-40B4-BE49-F238E27FC236}">
                  <a16:creationId xmlns:a16="http://schemas.microsoft.com/office/drawing/2014/main" id="{DFABD90E-AB9B-4E8F-94C7-1DE9F5171B64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88" name="Elipse 1087">
              <a:extLst>
                <a:ext uri="{FF2B5EF4-FFF2-40B4-BE49-F238E27FC236}">
                  <a16:creationId xmlns:a16="http://schemas.microsoft.com/office/drawing/2014/main" id="{92690916-EAC8-43F3-8C9B-72C4BAB40638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89" name="Elipse 1088">
              <a:extLst>
                <a:ext uri="{FF2B5EF4-FFF2-40B4-BE49-F238E27FC236}">
                  <a16:creationId xmlns:a16="http://schemas.microsoft.com/office/drawing/2014/main" id="{1FFEC846-6D0A-481D-96CE-118A22B1A3CF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90" name="Elipse 1089">
              <a:extLst>
                <a:ext uri="{FF2B5EF4-FFF2-40B4-BE49-F238E27FC236}">
                  <a16:creationId xmlns:a16="http://schemas.microsoft.com/office/drawing/2014/main" id="{E5EE9035-5089-488E-9EE0-E9433F4D0A30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72" name="Agrupar 1071">
            <a:extLst>
              <a:ext uri="{FF2B5EF4-FFF2-40B4-BE49-F238E27FC236}">
                <a16:creationId xmlns:a16="http://schemas.microsoft.com/office/drawing/2014/main" id="{92EBCFF2-AAF5-4EF2-A189-B2CACB5D0BDE}"/>
              </a:ext>
            </a:extLst>
          </xdr:cNvPr>
          <xdr:cNvGrpSpPr/>
        </xdr:nvGrpSpPr>
        <xdr:grpSpPr>
          <a:xfrm>
            <a:off x="6858000" y="5715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83" name="Elipse 1082">
              <a:extLst>
                <a:ext uri="{FF2B5EF4-FFF2-40B4-BE49-F238E27FC236}">
                  <a16:creationId xmlns:a16="http://schemas.microsoft.com/office/drawing/2014/main" id="{ED9F26F5-5C7A-481E-BACD-A5B0AD33A0AE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84" name="Elipse 1083">
              <a:extLst>
                <a:ext uri="{FF2B5EF4-FFF2-40B4-BE49-F238E27FC236}">
                  <a16:creationId xmlns:a16="http://schemas.microsoft.com/office/drawing/2014/main" id="{16588E59-7C94-4978-8C3A-228F6D14D0D2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85" name="Elipse 1084">
              <a:extLst>
                <a:ext uri="{FF2B5EF4-FFF2-40B4-BE49-F238E27FC236}">
                  <a16:creationId xmlns:a16="http://schemas.microsoft.com/office/drawing/2014/main" id="{70444626-A467-4457-9D43-E7A5867FCCF2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86" name="Elipse 1085">
              <a:extLst>
                <a:ext uri="{FF2B5EF4-FFF2-40B4-BE49-F238E27FC236}">
                  <a16:creationId xmlns:a16="http://schemas.microsoft.com/office/drawing/2014/main" id="{6745925E-69CA-40DE-978E-645D6F7B299C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73" name="Agrupar 1072">
            <a:extLst>
              <a:ext uri="{FF2B5EF4-FFF2-40B4-BE49-F238E27FC236}">
                <a16:creationId xmlns:a16="http://schemas.microsoft.com/office/drawing/2014/main" id="{0605E759-36C0-4B70-9135-2E61523A46E1}"/>
              </a:ext>
            </a:extLst>
          </xdr:cNvPr>
          <xdr:cNvGrpSpPr/>
        </xdr:nvGrpSpPr>
        <xdr:grpSpPr>
          <a:xfrm>
            <a:off x="6858000" y="8572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79" name="Elipse 1078">
              <a:extLst>
                <a:ext uri="{FF2B5EF4-FFF2-40B4-BE49-F238E27FC236}">
                  <a16:creationId xmlns:a16="http://schemas.microsoft.com/office/drawing/2014/main" id="{66D532D2-F86D-4A39-B71D-F23509D57BC7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80" name="Elipse 1079">
              <a:extLst>
                <a:ext uri="{FF2B5EF4-FFF2-40B4-BE49-F238E27FC236}">
                  <a16:creationId xmlns:a16="http://schemas.microsoft.com/office/drawing/2014/main" id="{BDE18265-56BD-4B7E-B07C-BF1C0C77F81D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81" name="Elipse 1080">
              <a:extLst>
                <a:ext uri="{FF2B5EF4-FFF2-40B4-BE49-F238E27FC236}">
                  <a16:creationId xmlns:a16="http://schemas.microsoft.com/office/drawing/2014/main" id="{2B79DA67-94D7-4A21-B6B4-309FCF696AE5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82" name="Elipse 1081">
              <a:extLst>
                <a:ext uri="{FF2B5EF4-FFF2-40B4-BE49-F238E27FC236}">
                  <a16:creationId xmlns:a16="http://schemas.microsoft.com/office/drawing/2014/main" id="{AF2CA10B-FDB0-4A13-82B4-A1FBB47D390A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074" name="Agrupar 1073">
            <a:extLst>
              <a:ext uri="{FF2B5EF4-FFF2-40B4-BE49-F238E27FC236}">
                <a16:creationId xmlns:a16="http://schemas.microsoft.com/office/drawing/2014/main" id="{717472E7-97FB-42CF-83EC-8929C4960F43}"/>
              </a:ext>
            </a:extLst>
          </xdr:cNvPr>
          <xdr:cNvGrpSpPr/>
        </xdr:nvGrpSpPr>
        <xdr:grpSpPr>
          <a:xfrm>
            <a:off x="6858000" y="11430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075" name="Elipse 1074">
              <a:extLst>
                <a:ext uri="{FF2B5EF4-FFF2-40B4-BE49-F238E27FC236}">
                  <a16:creationId xmlns:a16="http://schemas.microsoft.com/office/drawing/2014/main" id="{3CDBF613-E4DC-4D93-A4CC-B654152CFEEE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76" name="Elipse 1075">
              <a:extLst>
                <a:ext uri="{FF2B5EF4-FFF2-40B4-BE49-F238E27FC236}">
                  <a16:creationId xmlns:a16="http://schemas.microsoft.com/office/drawing/2014/main" id="{D1A4E453-B669-4268-BA34-E8C085A6CEB6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77" name="Elipse 1076">
              <a:extLst>
                <a:ext uri="{FF2B5EF4-FFF2-40B4-BE49-F238E27FC236}">
                  <a16:creationId xmlns:a16="http://schemas.microsoft.com/office/drawing/2014/main" id="{2E48E5D7-701D-4840-A77D-55634F645F71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78" name="Elipse 1077">
              <a:extLst>
                <a:ext uri="{FF2B5EF4-FFF2-40B4-BE49-F238E27FC236}">
                  <a16:creationId xmlns:a16="http://schemas.microsoft.com/office/drawing/2014/main" id="{7AF1B032-3CD3-482E-AF54-8F960A799A29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15</xdr:col>
      <xdr:colOff>39414</xdr:colOff>
      <xdr:row>3</xdr:row>
      <xdr:rowOff>192689</xdr:rowOff>
    </xdr:from>
    <xdr:to>
      <xdr:col>19</xdr:col>
      <xdr:colOff>192690</xdr:colOff>
      <xdr:row>5</xdr:row>
      <xdr:rowOff>61310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824146A-8E6A-4CA3-8CDA-4838624F9AAA}"/>
            </a:ext>
          </a:extLst>
        </xdr:cNvPr>
        <xdr:cNvGrpSpPr/>
      </xdr:nvGrpSpPr>
      <xdr:grpSpPr>
        <a:xfrm>
          <a:off x="4309242" y="1046655"/>
          <a:ext cx="1291896" cy="437931"/>
          <a:chOff x="4554483" y="284655"/>
          <a:chExt cx="1291896" cy="437931"/>
        </a:xfrm>
      </xdr:grpSpPr>
      <xdr:sp macro="" textlink="">
        <xdr:nvSpPr>
          <xdr:cNvPr id="132" name="Sinal de Multiplicação 131">
            <a:extLst>
              <a:ext uri="{FF2B5EF4-FFF2-40B4-BE49-F238E27FC236}">
                <a16:creationId xmlns:a16="http://schemas.microsoft.com/office/drawing/2014/main" id="{A1A9356F-998B-488E-8CCB-FCF9D7E0AF8B}"/>
              </a:ext>
            </a:extLst>
          </xdr:cNvPr>
          <xdr:cNvSpPr/>
        </xdr:nvSpPr>
        <xdr:spPr>
          <a:xfrm>
            <a:off x="4554483" y="284655"/>
            <a:ext cx="437931" cy="437931"/>
          </a:xfrm>
          <a:prstGeom prst="mathMultiply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3" name="Sinal de Multiplicação 132">
            <a:extLst>
              <a:ext uri="{FF2B5EF4-FFF2-40B4-BE49-F238E27FC236}">
                <a16:creationId xmlns:a16="http://schemas.microsoft.com/office/drawing/2014/main" id="{6EFE8B29-FC07-4E94-8BD5-FAE32E85BD09}"/>
              </a:ext>
            </a:extLst>
          </xdr:cNvPr>
          <xdr:cNvSpPr/>
        </xdr:nvSpPr>
        <xdr:spPr>
          <a:xfrm>
            <a:off x="4839138" y="284655"/>
            <a:ext cx="437931" cy="437931"/>
          </a:xfrm>
          <a:prstGeom prst="mathMultiply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4" name="Sinal de Multiplicação 133">
            <a:extLst>
              <a:ext uri="{FF2B5EF4-FFF2-40B4-BE49-F238E27FC236}">
                <a16:creationId xmlns:a16="http://schemas.microsoft.com/office/drawing/2014/main" id="{A19C69C1-C5EF-4F21-A8D1-EA5756BCF20D}"/>
              </a:ext>
            </a:extLst>
          </xdr:cNvPr>
          <xdr:cNvSpPr/>
        </xdr:nvSpPr>
        <xdr:spPr>
          <a:xfrm>
            <a:off x="5123793" y="284655"/>
            <a:ext cx="437931" cy="437931"/>
          </a:xfrm>
          <a:prstGeom prst="mathMultiply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5" name="Sinal de Multiplicação 134">
            <a:extLst>
              <a:ext uri="{FF2B5EF4-FFF2-40B4-BE49-F238E27FC236}">
                <a16:creationId xmlns:a16="http://schemas.microsoft.com/office/drawing/2014/main" id="{587C360D-B90D-453E-98C2-58541CC188BD}"/>
              </a:ext>
            </a:extLst>
          </xdr:cNvPr>
          <xdr:cNvSpPr/>
        </xdr:nvSpPr>
        <xdr:spPr>
          <a:xfrm>
            <a:off x="5408448" y="284655"/>
            <a:ext cx="437931" cy="437931"/>
          </a:xfrm>
          <a:prstGeom prst="mathMultiply">
            <a:avLst/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15</xdr:col>
      <xdr:colOff>112986</xdr:colOff>
      <xdr:row>5</xdr:row>
      <xdr:rowOff>25400</xdr:rowOff>
    </xdr:from>
    <xdr:to>
      <xdr:col>19</xdr:col>
      <xdr:colOff>114113</xdr:colOff>
      <xdr:row>9</xdr:row>
      <xdr:rowOff>9492</xdr:rowOff>
    </xdr:to>
    <xdr:grpSp>
      <xdr:nvGrpSpPr>
        <xdr:cNvPr id="138" name="Agrupar 137">
          <a:extLst>
            <a:ext uri="{FF2B5EF4-FFF2-40B4-BE49-F238E27FC236}">
              <a16:creationId xmlns:a16="http://schemas.microsoft.com/office/drawing/2014/main" id="{76BBE314-F368-46C7-B3C1-6B9119508D1A}"/>
            </a:ext>
          </a:extLst>
        </xdr:cNvPr>
        <xdr:cNvGrpSpPr/>
      </xdr:nvGrpSpPr>
      <xdr:grpSpPr>
        <a:xfrm>
          <a:off x="4382814" y="1448676"/>
          <a:ext cx="1139747" cy="1122713"/>
          <a:chOff x="6858000" y="285750"/>
          <a:chExt cx="1147990" cy="1143000"/>
        </a:xfrm>
        <a:solidFill>
          <a:schemeClr val="tx1"/>
        </a:solidFill>
      </xdr:grpSpPr>
      <xdr:grpSp>
        <xdr:nvGrpSpPr>
          <xdr:cNvPr id="139" name="Agrupar 138">
            <a:extLst>
              <a:ext uri="{FF2B5EF4-FFF2-40B4-BE49-F238E27FC236}">
                <a16:creationId xmlns:a16="http://schemas.microsoft.com/office/drawing/2014/main" id="{86307170-4705-4927-8369-3218A272E915}"/>
              </a:ext>
            </a:extLst>
          </xdr:cNvPr>
          <xdr:cNvGrpSpPr/>
        </xdr:nvGrpSpPr>
        <xdr:grpSpPr>
          <a:xfrm>
            <a:off x="6858000" y="2857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55" name="Elipse 154">
              <a:extLst>
                <a:ext uri="{FF2B5EF4-FFF2-40B4-BE49-F238E27FC236}">
                  <a16:creationId xmlns:a16="http://schemas.microsoft.com/office/drawing/2014/main" id="{BDEDADE8-9DF4-4C79-B7F3-CB9D73EB6D6D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6" name="Elipse 155">
              <a:extLst>
                <a:ext uri="{FF2B5EF4-FFF2-40B4-BE49-F238E27FC236}">
                  <a16:creationId xmlns:a16="http://schemas.microsoft.com/office/drawing/2014/main" id="{57A19061-26CB-4479-9121-AFEFA0789681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7" name="Elipse 156">
              <a:extLst>
                <a:ext uri="{FF2B5EF4-FFF2-40B4-BE49-F238E27FC236}">
                  <a16:creationId xmlns:a16="http://schemas.microsoft.com/office/drawing/2014/main" id="{E79AD421-5069-4035-AA1E-9D654CB04271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8" name="Elipse 157">
              <a:extLst>
                <a:ext uri="{FF2B5EF4-FFF2-40B4-BE49-F238E27FC236}">
                  <a16:creationId xmlns:a16="http://schemas.microsoft.com/office/drawing/2014/main" id="{B97AB253-E71A-48B5-BC41-8484173C8A24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40" name="Agrupar 139">
            <a:extLst>
              <a:ext uri="{FF2B5EF4-FFF2-40B4-BE49-F238E27FC236}">
                <a16:creationId xmlns:a16="http://schemas.microsoft.com/office/drawing/2014/main" id="{4AD1E13B-EB9C-4EB7-A85E-C62E01308E61}"/>
              </a:ext>
            </a:extLst>
          </xdr:cNvPr>
          <xdr:cNvGrpSpPr/>
        </xdr:nvGrpSpPr>
        <xdr:grpSpPr>
          <a:xfrm>
            <a:off x="6858000" y="5715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51" name="Elipse 150">
              <a:extLst>
                <a:ext uri="{FF2B5EF4-FFF2-40B4-BE49-F238E27FC236}">
                  <a16:creationId xmlns:a16="http://schemas.microsoft.com/office/drawing/2014/main" id="{7F28E869-3794-41CF-A116-EABBE5392825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2" name="Elipse 151">
              <a:extLst>
                <a:ext uri="{FF2B5EF4-FFF2-40B4-BE49-F238E27FC236}">
                  <a16:creationId xmlns:a16="http://schemas.microsoft.com/office/drawing/2014/main" id="{2F9E3173-422A-4C4E-A2FF-A2BB81C26448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3" name="Elipse 152">
              <a:extLst>
                <a:ext uri="{FF2B5EF4-FFF2-40B4-BE49-F238E27FC236}">
                  <a16:creationId xmlns:a16="http://schemas.microsoft.com/office/drawing/2014/main" id="{BE4D378D-3ABF-4180-BEF0-2B2421CF71FF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4" name="Elipse 153">
              <a:extLst>
                <a:ext uri="{FF2B5EF4-FFF2-40B4-BE49-F238E27FC236}">
                  <a16:creationId xmlns:a16="http://schemas.microsoft.com/office/drawing/2014/main" id="{537E56D0-8AC7-473E-AD95-56C42588C218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41" name="Agrupar 140">
            <a:extLst>
              <a:ext uri="{FF2B5EF4-FFF2-40B4-BE49-F238E27FC236}">
                <a16:creationId xmlns:a16="http://schemas.microsoft.com/office/drawing/2014/main" id="{F1BD4844-888F-427F-9FC1-DF2290E12A49}"/>
              </a:ext>
            </a:extLst>
          </xdr:cNvPr>
          <xdr:cNvGrpSpPr/>
        </xdr:nvGrpSpPr>
        <xdr:grpSpPr>
          <a:xfrm>
            <a:off x="6858000" y="85725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47" name="Elipse 146">
              <a:extLst>
                <a:ext uri="{FF2B5EF4-FFF2-40B4-BE49-F238E27FC236}">
                  <a16:creationId xmlns:a16="http://schemas.microsoft.com/office/drawing/2014/main" id="{D6358815-2D83-4E16-863A-EDD9C854756D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8" name="Elipse 147">
              <a:extLst>
                <a:ext uri="{FF2B5EF4-FFF2-40B4-BE49-F238E27FC236}">
                  <a16:creationId xmlns:a16="http://schemas.microsoft.com/office/drawing/2014/main" id="{6D163F1F-1494-428E-B8C0-E3AB7E15A6F4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9" name="Elipse 148">
              <a:extLst>
                <a:ext uri="{FF2B5EF4-FFF2-40B4-BE49-F238E27FC236}">
                  <a16:creationId xmlns:a16="http://schemas.microsoft.com/office/drawing/2014/main" id="{DF38C73C-B2F8-4C39-8D5B-8AC6E5256847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0" name="Elipse 149">
              <a:extLst>
                <a:ext uri="{FF2B5EF4-FFF2-40B4-BE49-F238E27FC236}">
                  <a16:creationId xmlns:a16="http://schemas.microsoft.com/office/drawing/2014/main" id="{67B14F92-7ACC-4591-B1F0-3C5083405507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42" name="Agrupar 141">
            <a:extLst>
              <a:ext uri="{FF2B5EF4-FFF2-40B4-BE49-F238E27FC236}">
                <a16:creationId xmlns:a16="http://schemas.microsoft.com/office/drawing/2014/main" id="{BD56A154-91A9-4C59-A53E-449E247C8E94}"/>
              </a:ext>
            </a:extLst>
          </xdr:cNvPr>
          <xdr:cNvGrpSpPr/>
        </xdr:nvGrpSpPr>
        <xdr:grpSpPr>
          <a:xfrm>
            <a:off x="6858000" y="1143000"/>
            <a:ext cx="1147990" cy="285750"/>
            <a:chOff x="5143500" y="285750"/>
            <a:chExt cx="1147990" cy="285750"/>
          </a:xfrm>
          <a:grpFill/>
        </xdr:grpSpPr>
        <xdr:sp macro="" textlink="">
          <xdr:nvSpPr>
            <xdr:cNvPr id="143" name="Elipse 142">
              <a:extLst>
                <a:ext uri="{FF2B5EF4-FFF2-40B4-BE49-F238E27FC236}">
                  <a16:creationId xmlns:a16="http://schemas.microsoft.com/office/drawing/2014/main" id="{9259CFB8-1C7D-4419-B172-1D25182269D4}"/>
                </a:ext>
              </a:extLst>
            </xdr:cNvPr>
            <xdr:cNvSpPr/>
          </xdr:nvSpPr>
          <xdr:spPr>
            <a:xfrm>
              <a:off x="51435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4" name="Elipse 143">
              <a:extLst>
                <a:ext uri="{FF2B5EF4-FFF2-40B4-BE49-F238E27FC236}">
                  <a16:creationId xmlns:a16="http://schemas.microsoft.com/office/drawing/2014/main" id="{BFC04D05-9F96-46D1-A07B-DC5892F6E322}"/>
                </a:ext>
              </a:extLst>
            </xdr:cNvPr>
            <xdr:cNvSpPr/>
          </xdr:nvSpPr>
          <xdr:spPr>
            <a:xfrm>
              <a:off x="54292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5" name="Elipse 144">
              <a:extLst>
                <a:ext uri="{FF2B5EF4-FFF2-40B4-BE49-F238E27FC236}">
                  <a16:creationId xmlns:a16="http://schemas.microsoft.com/office/drawing/2014/main" id="{B084C20E-D591-4CA4-B31E-72DC83E78803}"/>
                </a:ext>
              </a:extLst>
            </xdr:cNvPr>
            <xdr:cNvSpPr/>
          </xdr:nvSpPr>
          <xdr:spPr>
            <a:xfrm>
              <a:off x="571500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6" name="Elipse 145">
              <a:extLst>
                <a:ext uri="{FF2B5EF4-FFF2-40B4-BE49-F238E27FC236}">
                  <a16:creationId xmlns:a16="http://schemas.microsoft.com/office/drawing/2014/main" id="{5E28F21C-C879-4EED-B460-51376DB67FCB}"/>
                </a:ext>
              </a:extLst>
            </xdr:cNvPr>
            <xdr:cNvSpPr/>
          </xdr:nvSpPr>
          <xdr:spPr>
            <a:xfrm>
              <a:off x="6000750" y="285750"/>
              <a:ext cx="290740" cy="28575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782044</xdr:colOff>
      <xdr:row>1</xdr:row>
      <xdr:rowOff>39418</xdr:rowOff>
    </xdr:from>
    <xdr:to>
      <xdr:col>2</xdr:col>
      <xdr:colOff>264972</xdr:colOff>
      <xdr:row>9</xdr:row>
      <xdr:rowOff>83952</xdr:rowOff>
    </xdr:to>
    <xdr:pic>
      <xdr:nvPicPr>
        <xdr:cNvPr id="2" name="Imagem 1" descr="Person Generic Circular icon | Freepik">
          <a:extLst>
            <a:ext uri="{FF2B5EF4-FFF2-40B4-BE49-F238E27FC236}">
              <a16:creationId xmlns:a16="http://schemas.microsoft.com/office/drawing/2014/main" id="{F74D756A-C2D0-4C8E-9090-E7B17334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44" y="220847"/>
          <a:ext cx="1514928" cy="1495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312235</xdr:colOff>
      <xdr:row>15</xdr:row>
      <xdr:rowOff>158750</xdr:rowOff>
    </xdr:from>
    <xdr:to>
      <xdr:col>2</xdr:col>
      <xdr:colOff>734781</xdr:colOff>
      <xdr:row>18</xdr:row>
      <xdr:rowOff>25400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06EB71B-7A5D-41E0-9CBD-B86A1EA471B6}"/>
            </a:ext>
          </a:extLst>
        </xdr:cNvPr>
        <xdr:cNvSpPr/>
      </xdr:nvSpPr>
      <xdr:spPr>
        <a:xfrm>
          <a:off x="312235" y="2970893"/>
          <a:ext cx="2454546" cy="410936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MARCAS</a:t>
          </a:r>
        </a:p>
      </xdr:txBody>
    </xdr:sp>
    <xdr:clientData/>
  </xdr:twoCellAnchor>
  <xdr:twoCellAnchor>
    <xdr:from>
      <xdr:col>0</xdr:col>
      <xdr:colOff>312646</xdr:colOff>
      <xdr:row>17</xdr:row>
      <xdr:rowOff>152400</xdr:rowOff>
    </xdr:from>
    <xdr:to>
      <xdr:col>2</xdr:col>
      <xdr:colOff>734368</xdr:colOff>
      <xdr:row>23</xdr:row>
      <xdr:rowOff>44451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 2">
              <a:extLst>
                <a:ext uri="{FF2B5EF4-FFF2-40B4-BE49-F238E27FC236}">
                  <a16:creationId xmlns:a16="http://schemas.microsoft.com/office/drawing/2014/main" id="{951123FB-B43F-4B78-9151-597B59F160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46" y="3327400"/>
              <a:ext cx="2453722" cy="980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312235</xdr:colOff>
      <xdr:row>24</xdr:row>
      <xdr:rowOff>25400</xdr:rowOff>
    </xdr:from>
    <xdr:to>
      <xdr:col>2</xdr:col>
      <xdr:colOff>734781</xdr:colOff>
      <xdr:row>26</xdr:row>
      <xdr:rowOff>76200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570261E-9DBF-4D49-864F-1A0E7F0AA45C}"/>
            </a:ext>
          </a:extLst>
        </xdr:cNvPr>
        <xdr:cNvSpPr/>
      </xdr:nvSpPr>
      <xdr:spPr>
        <a:xfrm>
          <a:off x="312235" y="4470400"/>
          <a:ext cx="2454546" cy="413657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CARROS</a:t>
          </a:r>
        </a:p>
      </xdr:txBody>
    </xdr:sp>
    <xdr:clientData/>
  </xdr:twoCellAnchor>
  <xdr:twoCellAnchor>
    <xdr:from>
      <xdr:col>0</xdr:col>
      <xdr:colOff>312235</xdr:colOff>
      <xdr:row>35</xdr:row>
      <xdr:rowOff>171450</xdr:rowOff>
    </xdr:from>
    <xdr:to>
      <xdr:col>2</xdr:col>
      <xdr:colOff>734781</xdr:colOff>
      <xdr:row>38</xdr:row>
      <xdr:rowOff>38100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2472E71-7F98-4EA9-9CF4-A866A3A1E1C6}"/>
            </a:ext>
          </a:extLst>
        </xdr:cNvPr>
        <xdr:cNvSpPr/>
      </xdr:nvSpPr>
      <xdr:spPr>
        <a:xfrm>
          <a:off x="312235" y="6612164"/>
          <a:ext cx="2454546" cy="410936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VENDEDORES</a:t>
          </a:r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312646</xdr:colOff>
      <xdr:row>25</xdr:row>
      <xdr:rowOff>179325</xdr:rowOff>
    </xdr:from>
    <xdr:to>
      <xdr:col>2</xdr:col>
      <xdr:colOff>734368</xdr:colOff>
      <xdr:row>34</xdr:row>
      <xdr:rowOff>115825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rros 2">
              <a:extLst>
                <a:ext uri="{FF2B5EF4-FFF2-40B4-BE49-F238E27FC236}">
                  <a16:creationId xmlns:a16="http://schemas.microsoft.com/office/drawing/2014/main" id="{4DF89D94-7E76-44AD-A494-0D1A1B147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46" y="4805754"/>
              <a:ext cx="2453722" cy="1569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312646</xdr:colOff>
      <xdr:row>37</xdr:row>
      <xdr:rowOff>179325</xdr:rowOff>
    </xdr:from>
    <xdr:to>
      <xdr:col>2</xdr:col>
      <xdr:colOff>734368</xdr:colOff>
      <xdr:row>43</xdr:row>
      <xdr:rowOff>108856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Vendedor 1">
              <a:extLst>
                <a:ext uri="{FF2B5EF4-FFF2-40B4-BE49-F238E27FC236}">
                  <a16:creationId xmlns:a16="http://schemas.microsoft.com/office/drawing/2014/main" id="{7BD3C8D9-C5BA-44B3-9B0E-8B28CE378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46" y="6982896"/>
              <a:ext cx="2453722" cy="1018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607784</xdr:colOff>
      <xdr:row>11</xdr:row>
      <xdr:rowOff>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DB8422C-799D-473B-AB23-0F93336C9F8F}"/>
            </a:ext>
          </a:extLst>
        </xdr:cNvPr>
        <xdr:cNvGrpSpPr/>
      </xdr:nvGrpSpPr>
      <xdr:grpSpPr>
        <a:xfrm>
          <a:off x="13411200" y="190500"/>
          <a:ext cx="6094184" cy="1905000"/>
          <a:chOff x="14674274" y="184727"/>
          <a:chExt cx="3671454" cy="1847273"/>
        </a:xfrm>
      </xdr:grpSpPr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E4147809-9685-4FAF-A723-82467F4E421A}"/>
              </a:ext>
            </a:extLst>
          </xdr:cNvPr>
          <xdr:cNvSpPr/>
        </xdr:nvSpPr>
        <xdr:spPr>
          <a:xfrm>
            <a:off x="14674274" y="738909"/>
            <a:ext cx="3671454" cy="129309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D7881B0F-BA18-44B8-81E0-580A9C9310AD}"/>
              </a:ext>
            </a:extLst>
          </xdr:cNvPr>
          <xdr:cNvSpPr/>
        </xdr:nvSpPr>
        <xdr:spPr>
          <a:xfrm>
            <a:off x="14674274" y="184727"/>
            <a:ext cx="3671454" cy="554182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Meses</a:t>
            </a:r>
          </a:p>
        </xdr:txBody>
      </xdr:sp>
    </xdr:grpSp>
    <xdr:clientData/>
  </xdr:twoCellAnchor>
  <xdr:twoCellAnchor>
    <xdr:from>
      <xdr:col>20</xdr:col>
      <xdr:colOff>42375</xdr:colOff>
      <xdr:row>5</xdr:row>
      <xdr:rowOff>84919</xdr:rowOff>
    </xdr:from>
    <xdr:to>
      <xdr:col>29</xdr:col>
      <xdr:colOff>567238</xdr:colOff>
      <xdr:row>9</xdr:row>
      <xdr:rowOff>102189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ês Venda 1">
              <a:extLst>
                <a:ext uri="{FF2B5EF4-FFF2-40B4-BE49-F238E27FC236}">
                  <a16:creationId xmlns:a16="http://schemas.microsoft.com/office/drawing/2014/main" id="{B7DF925D-6DD2-4FA0-9A79-2F030285E3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3575" y="1037419"/>
              <a:ext cx="6011263" cy="779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0</xdr:rowOff>
    </xdr:from>
    <xdr:to>
      <xdr:col>19</xdr:col>
      <xdr:colOff>0</xdr:colOff>
      <xdr:row>11</xdr:row>
      <xdr:rowOff>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42BB29E-88E6-4A2D-B420-74B96024F745}"/>
            </a:ext>
          </a:extLst>
        </xdr:cNvPr>
        <xdr:cNvGrpSpPr/>
      </xdr:nvGrpSpPr>
      <xdr:grpSpPr>
        <a:xfrm>
          <a:off x="3657600" y="190500"/>
          <a:ext cx="9144000" cy="1905000"/>
          <a:chOff x="3655786" y="181429"/>
          <a:chExt cx="10332357" cy="1814285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58FF5544-E2E4-4678-9768-B712EED63972}"/>
              </a:ext>
            </a:extLst>
          </xdr:cNvPr>
          <xdr:cNvSpPr/>
        </xdr:nvSpPr>
        <xdr:spPr>
          <a:xfrm>
            <a:off x="3655786" y="725714"/>
            <a:ext cx="10332357" cy="1270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DB2A27A9-1C6E-4EDD-88A6-63BDF6488415}"/>
              </a:ext>
            </a:extLst>
          </xdr:cNvPr>
          <xdr:cNvSpPr/>
        </xdr:nvSpPr>
        <xdr:spPr>
          <a:xfrm>
            <a:off x="3655786" y="181429"/>
            <a:ext cx="10332357" cy="544285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Resultados Exercício</a:t>
            </a:r>
            <a:r>
              <a:rPr lang="pt-BR" sz="3200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2024</a:t>
            </a:r>
            <a:endParaRPr lang="pt-BR" sz="3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504340</xdr:colOff>
      <xdr:row>5</xdr:row>
      <xdr:rowOff>150633</xdr:rowOff>
    </xdr:from>
    <xdr:to>
      <xdr:col>11</xdr:col>
      <xdr:colOff>196719</xdr:colOff>
      <xdr:row>10</xdr:row>
      <xdr:rowOff>146806</xdr:rowOff>
    </xdr:to>
    <xdr:pic>
      <xdr:nvPicPr>
        <xdr:cNvPr id="10" name="Gráfico 9" descr="Carro">
          <a:extLst>
            <a:ext uri="{FF2B5EF4-FFF2-40B4-BE49-F238E27FC236}">
              <a16:creationId xmlns:a16="http://schemas.microsoft.com/office/drawing/2014/main" id="{986EE242-C935-4DAA-B387-9F2E7EC9B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35340" y="1050216"/>
          <a:ext cx="920046" cy="895757"/>
        </a:xfrm>
        <a:prstGeom prst="rect">
          <a:avLst/>
        </a:prstGeom>
      </xdr:spPr>
    </xdr:pic>
    <xdr:clientData/>
  </xdr:twoCellAnchor>
  <xdr:twoCellAnchor>
    <xdr:from>
      <xdr:col>14</xdr:col>
      <xdr:colOff>14962</xdr:colOff>
      <xdr:row>5</xdr:row>
      <xdr:rowOff>137861</xdr:rowOff>
    </xdr:from>
    <xdr:to>
      <xdr:col>15</xdr:col>
      <xdr:colOff>321175</xdr:colOff>
      <xdr:row>10</xdr:row>
      <xdr:rowOff>134034</xdr:rowOff>
    </xdr:to>
    <xdr:pic>
      <xdr:nvPicPr>
        <xdr:cNvPr id="12" name="Gráfico 11" descr="Moedas">
          <a:extLst>
            <a:ext uri="{FF2B5EF4-FFF2-40B4-BE49-F238E27FC236}">
              <a16:creationId xmlns:a16="http://schemas.microsoft.com/office/drawing/2014/main" id="{E3A7DB24-7A1C-4410-B561-1C53901D7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815129" y="1037444"/>
          <a:ext cx="920046" cy="895757"/>
        </a:xfrm>
        <a:prstGeom prst="rect">
          <a:avLst/>
        </a:prstGeom>
      </xdr:spPr>
    </xdr:pic>
    <xdr:clientData/>
  </xdr:twoCellAnchor>
  <xdr:twoCellAnchor>
    <xdr:from>
      <xdr:col>4</xdr:col>
      <xdr:colOff>83552</xdr:colOff>
      <xdr:row>5</xdr:row>
      <xdr:rowOff>150633</xdr:rowOff>
    </xdr:from>
    <xdr:to>
      <xdr:col>5</xdr:col>
      <xdr:colOff>389764</xdr:colOff>
      <xdr:row>10</xdr:row>
      <xdr:rowOff>146806</xdr:rowOff>
    </xdr:to>
    <xdr:pic>
      <xdr:nvPicPr>
        <xdr:cNvPr id="14" name="Gráfico 13" descr="Diamante">
          <a:extLst>
            <a:ext uri="{FF2B5EF4-FFF2-40B4-BE49-F238E27FC236}">
              <a16:creationId xmlns:a16="http://schemas.microsoft.com/office/drawing/2014/main" id="{CC852EB6-831E-4F0E-9C4D-80E33ED3C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745385" y="1050216"/>
          <a:ext cx="920046" cy="895757"/>
        </a:xfrm>
        <a:prstGeom prst="rect">
          <a:avLst/>
        </a:prstGeom>
      </xdr:spPr>
    </xdr:pic>
    <xdr:clientData/>
  </xdr:twoCellAnchor>
  <xdr:twoCellAnchor>
    <xdr:from>
      <xdr:col>4</xdr:col>
      <xdr:colOff>494070</xdr:colOff>
      <xdr:row>4</xdr:row>
      <xdr:rowOff>35801</xdr:rowOff>
    </xdr:from>
    <xdr:to>
      <xdr:col>8</xdr:col>
      <xdr:colOff>359487</xdr:colOff>
      <xdr:row>6</xdr:row>
      <xdr:rowOff>132686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4049FD1-FE74-4DEA-8B4C-F56BED01E0B6}"/>
            </a:ext>
          </a:extLst>
        </xdr:cNvPr>
        <xdr:cNvSpPr txBox="1"/>
      </xdr:nvSpPr>
      <xdr:spPr>
        <a:xfrm>
          <a:off x="4155903" y="755468"/>
          <a:ext cx="2320751" cy="4567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/>
            <a:t>Faturamento</a:t>
          </a:r>
        </a:p>
      </xdr:txBody>
    </xdr:sp>
    <xdr:clientData/>
  </xdr:twoCellAnchor>
  <xdr:twoCellAnchor>
    <xdr:from>
      <xdr:col>9</xdr:col>
      <xdr:colOff>330481</xdr:colOff>
      <xdr:row>4</xdr:row>
      <xdr:rowOff>19494</xdr:rowOff>
    </xdr:from>
    <xdr:to>
      <xdr:col>13</xdr:col>
      <xdr:colOff>195899</xdr:colOff>
      <xdr:row>6</xdr:row>
      <xdr:rowOff>116379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C965954C-41B4-4DBD-B3CA-67F2B978BD61}"/>
            </a:ext>
          </a:extLst>
        </xdr:cNvPr>
        <xdr:cNvSpPr txBox="1"/>
      </xdr:nvSpPr>
      <xdr:spPr>
        <a:xfrm>
          <a:off x="7061481" y="739161"/>
          <a:ext cx="2320751" cy="4567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/>
            <a:t>Total vendido</a:t>
          </a:r>
        </a:p>
      </xdr:txBody>
    </xdr:sp>
    <xdr:clientData/>
  </xdr:twoCellAnchor>
  <xdr:twoCellAnchor>
    <xdr:from>
      <xdr:col>14</xdr:col>
      <xdr:colOff>410306</xdr:colOff>
      <xdr:row>4</xdr:row>
      <xdr:rowOff>19494</xdr:rowOff>
    </xdr:from>
    <xdr:to>
      <xdr:col>18</xdr:col>
      <xdr:colOff>275724</xdr:colOff>
      <xdr:row>6</xdr:row>
      <xdr:rowOff>116379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CDEC0B0C-C1E3-4685-96B2-EA5B766F0B26}"/>
            </a:ext>
          </a:extLst>
        </xdr:cNvPr>
        <xdr:cNvSpPr txBox="1"/>
      </xdr:nvSpPr>
      <xdr:spPr>
        <a:xfrm>
          <a:off x="10210473" y="739161"/>
          <a:ext cx="2320751" cy="4567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/>
            <a:t>Comissões pagas</a:t>
          </a:r>
        </a:p>
      </xdr:txBody>
    </xdr:sp>
    <xdr:clientData/>
  </xdr:twoCellAnchor>
  <xdr:twoCellAnchor>
    <xdr:from>
      <xdr:col>11</xdr:col>
      <xdr:colOff>279398</xdr:colOff>
      <xdr:row>6</xdr:row>
      <xdr:rowOff>37594</xdr:rowOff>
    </xdr:from>
    <xdr:to>
      <xdr:col>12</xdr:col>
      <xdr:colOff>459316</xdr:colOff>
      <xdr:row>10</xdr:row>
      <xdr:rowOff>79927</xdr:rowOff>
    </xdr:to>
    <xdr:sp macro="" textlink="'Tabelas Dinâmicas'!S3">
      <xdr:nvSpPr>
        <xdr:cNvPr id="28" name="CaixaDeTexto 27">
          <a:extLst>
            <a:ext uri="{FF2B5EF4-FFF2-40B4-BE49-F238E27FC236}">
              <a16:creationId xmlns:a16="http://schemas.microsoft.com/office/drawing/2014/main" id="{F1DB1C2B-A1A5-4BF6-ACC9-18BEAE23F711}"/>
            </a:ext>
          </a:extLst>
        </xdr:cNvPr>
        <xdr:cNvSpPr txBox="1"/>
      </xdr:nvSpPr>
      <xdr:spPr>
        <a:xfrm>
          <a:off x="8238065" y="1117094"/>
          <a:ext cx="793751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BD26DA2-DF92-436A-9116-86014C47C3A2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  <a:ea typeface="Calibri"/>
              <a:cs typeface="Calibri"/>
            </a:rPr>
            <a:pPr algn="l"/>
            <a:t>675</a:t>
          </a:fld>
          <a:endParaRPr lang="pt-BR" sz="2400" b="0">
            <a:solidFill>
              <a:schemeClr val="accent1">
                <a:lumMod val="75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15</xdr:col>
      <xdr:colOff>247650</xdr:colOff>
      <xdr:row>6</xdr:row>
      <xdr:rowOff>37594</xdr:rowOff>
    </xdr:from>
    <xdr:to>
      <xdr:col>18</xdr:col>
      <xdr:colOff>529168</xdr:colOff>
      <xdr:row>10</xdr:row>
      <xdr:rowOff>79927</xdr:rowOff>
    </xdr:to>
    <xdr:sp macro="" textlink="'Tabelas Dinâmicas'!S33">
      <xdr:nvSpPr>
        <xdr:cNvPr id="29" name="CaixaDeTexto 28">
          <a:extLst>
            <a:ext uri="{FF2B5EF4-FFF2-40B4-BE49-F238E27FC236}">
              <a16:creationId xmlns:a16="http://schemas.microsoft.com/office/drawing/2014/main" id="{B771E936-7D7C-43D2-AD77-6B30B7C686BF}"/>
            </a:ext>
          </a:extLst>
        </xdr:cNvPr>
        <xdr:cNvSpPr txBox="1"/>
      </xdr:nvSpPr>
      <xdr:spPr>
        <a:xfrm>
          <a:off x="10661650" y="1117094"/>
          <a:ext cx="21230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5F067BD-7FD1-4EC4-B00D-AF3F1B34DBD9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  <a:ea typeface="Calibri"/>
              <a:cs typeface="Calibri"/>
            </a:rPr>
            <a:pPr algn="l"/>
            <a:t> R$ 501.584,68 </a:t>
          </a:fld>
          <a:endParaRPr lang="pt-BR" sz="2400" b="0">
            <a:solidFill>
              <a:schemeClr val="accent1">
                <a:lumMod val="75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5</xdr:col>
      <xdr:colOff>230715</xdr:colOff>
      <xdr:row>6</xdr:row>
      <xdr:rowOff>37594</xdr:rowOff>
    </xdr:from>
    <xdr:to>
      <xdr:col>9</xdr:col>
      <xdr:colOff>596899</xdr:colOff>
      <xdr:row>10</xdr:row>
      <xdr:rowOff>79927</xdr:rowOff>
    </xdr:to>
    <xdr:sp macro="" textlink="'Tabelas Dinâmicas'!S18">
      <xdr:nvSpPr>
        <xdr:cNvPr id="30" name="CaixaDeTexto 29">
          <a:extLst>
            <a:ext uri="{FF2B5EF4-FFF2-40B4-BE49-F238E27FC236}">
              <a16:creationId xmlns:a16="http://schemas.microsoft.com/office/drawing/2014/main" id="{19CA641B-E6B5-4F8F-B3B4-F442E337CB66}"/>
            </a:ext>
          </a:extLst>
        </xdr:cNvPr>
        <xdr:cNvSpPr txBox="1"/>
      </xdr:nvSpPr>
      <xdr:spPr>
        <a:xfrm>
          <a:off x="4506382" y="1117094"/>
          <a:ext cx="2821517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57711D7-C6E7-4FE5-BD33-8F015B2D52AC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  <a:ea typeface="Calibri"/>
              <a:cs typeface="Calibri"/>
            </a:rPr>
            <a:pPr algn="l"/>
            <a:t> R$ 50.158.467,70 </a:t>
          </a:fld>
          <a:endParaRPr lang="pt-BR" sz="2400" b="0">
            <a:solidFill>
              <a:schemeClr val="accent1">
                <a:lumMod val="75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4</xdr:col>
      <xdr:colOff>25775</xdr:colOff>
      <xdr:row>32</xdr:row>
      <xdr:rowOff>173378</xdr:rowOff>
    </xdr:from>
    <xdr:to>
      <xdr:col>16</xdr:col>
      <xdr:colOff>58640</xdr:colOff>
      <xdr:row>51</xdr:row>
      <xdr:rowOff>109880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EAA07F2-B111-4FE1-A74E-46DB0B2D2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561385</xdr:colOff>
      <xdr:row>32</xdr:row>
      <xdr:rowOff>173378</xdr:rowOff>
    </xdr:from>
    <xdr:to>
      <xdr:col>29</xdr:col>
      <xdr:colOff>594250</xdr:colOff>
      <xdr:row>51</xdr:row>
      <xdr:rowOff>109880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81AEE8B3-242F-4EA9-864B-5987E86B0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25775</xdr:colOff>
      <xdr:row>12</xdr:row>
      <xdr:rowOff>106146</xdr:rowOff>
    </xdr:from>
    <xdr:to>
      <xdr:col>16</xdr:col>
      <xdr:colOff>58640</xdr:colOff>
      <xdr:row>30</xdr:row>
      <xdr:rowOff>175997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059BC9B6-91AD-4FD3-87A8-F7AD9C9B8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561385</xdr:colOff>
      <xdr:row>12</xdr:row>
      <xdr:rowOff>106146</xdr:rowOff>
    </xdr:from>
    <xdr:to>
      <xdr:col>29</xdr:col>
      <xdr:colOff>594250</xdr:colOff>
      <xdr:row>30</xdr:row>
      <xdr:rowOff>175997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711ED0C3-7842-49D7-A6E8-5F1EABD0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782044</xdr:colOff>
      <xdr:row>1</xdr:row>
      <xdr:rowOff>39418</xdr:rowOff>
    </xdr:from>
    <xdr:to>
      <xdr:col>2</xdr:col>
      <xdr:colOff>264972</xdr:colOff>
      <xdr:row>9</xdr:row>
      <xdr:rowOff>83952</xdr:rowOff>
    </xdr:to>
    <xdr:pic>
      <xdr:nvPicPr>
        <xdr:cNvPr id="2" name="Imagem 1" descr="Person Generic Circular icon | Freepik">
          <a:extLst>
            <a:ext uri="{FF2B5EF4-FFF2-40B4-BE49-F238E27FC236}">
              <a16:creationId xmlns:a16="http://schemas.microsoft.com/office/drawing/2014/main" id="{C5777831-00A5-425C-8F7B-F71AE55FA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44" y="223568"/>
          <a:ext cx="1514928" cy="151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312235</xdr:colOff>
      <xdr:row>15</xdr:row>
      <xdr:rowOff>158750</xdr:rowOff>
    </xdr:from>
    <xdr:to>
      <xdr:col>2</xdr:col>
      <xdr:colOff>734781</xdr:colOff>
      <xdr:row>18</xdr:row>
      <xdr:rowOff>25400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B45795C-32CA-48C7-913E-75607B4AFD37}"/>
            </a:ext>
          </a:extLst>
        </xdr:cNvPr>
        <xdr:cNvSpPr/>
      </xdr:nvSpPr>
      <xdr:spPr>
        <a:xfrm>
          <a:off x="312235" y="3009900"/>
          <a:ext cx="2454546" cy="4191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MARCAS</a:t>
          </a:r>
        </a:p>
      </xdr:txBody>
    </xdr:sp>
    <xdr:clientData/>
  </xdr:twoCellAnchor>
  <xdr:twoCellAnchor>
    <xdr:from>
      <xdr:col>0</xdr:col>
      <xdr:colOff>312646</xdr:colOff>
      <xdr:row>17</xdr:row>
      <xdr:rowOff>152400</xdr:rowOff>
    </xdr:from>
    <xdr:to>
      <xdr:col>2</xdr:col>
      <xdr:colOff>734368</xdr:colOff>
      <xdr:row>23</xdr:row>
      <xdr:rowOff>44451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 3">
              <a:extLst>
                <a:ext uri="{FF2B5EF4-FFF2-40B4-BE49-F238E27FC236}">
                  <a16:creationId xmlns:a16="http://schemas.microsoft.com/office/drawing/2014/main" id="{D095DCE3-4110-49DA-9B99-4F12B93E70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46" y="3421089"/>
              <a:ext cx="2462050" cy="1016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312235</xdr:colOff>
      <xdr:row>24</xdr:row>
      <xdr:rowOff>25400</xdr:rowOff>
    </xdr:from>
    <xdr:to>
      <xdr:col>2</xdr:col>
      <xdr:colOff>734781</xdr:colOff>
      <xdr:row>26</xdr:row>
      <xdr:rowOff>76200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262196B-D7F6-47D8-8FBB-E11A759A7946}"/>
            </a:ext>
          </a:extLst>
        </xdr:cNvPr>
        <xdr:cNvSpPr/>
      </xdr:nvSpPr>
      <xdr:spPr>
        <a:xfrm>
          <a:off x="312235" y="4533900"/>
          <a:ext cx="2454546" cy="4191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CARROS</a:t>
          </a:r>
        </a:p>
      </xdr:txBody>
    </xdr:sp>
    <xdr:clientData/>
  </xdr:twoCellAnchor>
  <xdr:twoCellAnchor>
    <xdr:from>
      <xdr:col>0</xdr:col>
      <xdr:colOff>312235</xdr:colOff>
      <xdr:row>35</xdr:row>
      <xdr:rowOff>171450</xdr:rowOff>
    </xdr:from>
    <xdr:to>
      <xdr:col>2</xdr:col>
      <xdr:colOff>734781</xdr:colOff>
      <xdr:row>38</xdr:row>
      <xdr:rowOff>38100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0B248CE-D7A5-4E51-8BD6-73B1F4FFEAE8}"/>
            </a:ext>
          </a:extLst>
        </xdr:cNvPr>
        <xdr:cNvSpPr/>
      </xdr:nvSpPr>
      <xdr:spPr>
        <a:xfrm>
          <a:off x="312235" y="6705600"/>
          <a:ext cx="2454546" cy="4191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VENDEDORES</a:t>
          </a:r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312646</xdr:colOff>
      <xdr:row>25</xdr:row>
      <xdr:rowOff>179325</xdr:rowOff>
    </xdr:from>
    <xdr:to>
      <xdr:col>2</xdr:col>
      <xdr:colOff>734368</xdr:colOff>
      <xdr:row>34</xdr:row>
      <xdr:rowOff>115825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rros 3">
              <a:extLst>
                <a:ext uri="{FF2B5EF4-FFF2-40B4-BE49-F238E27FC236}">
                  <a16:creationId xmlns:a16="http://schemas.microsoft.com/office/drawing/2014/main" id="{D7F93A04-772A-4408-A147-A05D52D1B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46" y="4947030"/>
              <a:ext cx="2462050" cy="1622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312646</xdr:colOff>
      <xdr:row>37</xdr:row>
      <xdr:rowOff>179325</xdr:rowOff>
    </xdr:from>
    <xdr:to>
      <xdr:col>2</xdr:col>
      <xdr:colOff>734368</xdr:colOff>
      <xdr:row>43</xdr:row>
      <xdr:rowOff>108856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Vendedor 2">
              <a:extLst>
                <a:ext uri="{FF2B5EF4-FFF2-40B4-BE49-F238E27FC236}">
                  <a16:creationId xmlns:a16="http://schemas.microsoft.com/office/drawing/2014/main" id="{8818E422-2608-4664-8E21-6FE38C96B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46" y="7195555"/>
              <a:ext cx="2462050" cy="1053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19</xdr:col>
      <xdr:colOff>224120</xdr:colOff>
      <xdr:row>1</xdr:row>
      <xdr:rowOff>0</xdr:rowOff>
    </xdr:from>
    <xdr:to>
      <xdr:col>27</xdr:col>
      <xdr:colOff>168091</xdr:colOff>
      <xdr:row>11</xdr:row>
      <xdr:rowOff>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9B1B39C6-28FE-4172-8C74-0E5900EDE672}"/>
            </a:ext>
          </a:extLst>
        </xdr:cNvPr>
        <xdr:cNvGrpSpPr/>
      </xdr:nvGrpSpPr>
      <xdr:grpSpPr>
        <a:xfrm>
          <a:off x="12990381" y="182217"/>
          <a:ext cx="4803101" cy="1822174"/>
          <a:chOff x="14674274" y="184727"/>
          <a:chExt cx="3671454" cy="1847273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E45BF7B5-F976-4E36-A11F-375DA73D270D}"/>
              </a:ext>
            </a:extLst>
          </xdr:cNvPr>
          <xdr:cNvSpPr/>
        </xdr:nvSpPr>
        <xdr:spPr>
          <a:xfrm>
            <a:off x="14674274" y="738909"/>
            <a:ext cx="3671454" cy="129309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149E749D-7CC1-4907-B7F8-6223F17AE872}"/>
              </a:ext>
            </a:extLst>
          </xdr:cNvPr>
          <xdr:cNvSpPr/>
        </xdr:nvSpPr>
        <xdr:spPr>
          <a:xfrm>
            <a:off x="14674274" y="184727"/>
            <a:ext cx="3671454" cy="554182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Meses</a:t>
            </a:r>
          </a:p>
        </xdr:txBody>
      </xdr:sp>
    </xdr:grpSp>
    <xdr:clientData/>
  </xdr:twoCellAnchor>
  <xdr:twoCellAnchor>
    <xdr:from>
      <xdr:col>19</xdr:col>
      <xdr:colOff>285170</xdr:colOff>
      <xdr:row>5</xdr:row>
      <xdr:rowOff>84919</xdr:rowOff>
    </xdr:from>
    <xdr:to>
      <xdr:col>27</xdr:col>
      <xdr:colOff>130736</xdr:colOff>
      <xdr:row>9</xdr:row>
      <xdr:rowOff>102189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 Venda 2">
              <a:extLst>
                <a:ext uri="{FF2B5EF4-FFF2-40B4-BE49-F238E27FC236}">
                  <a16:creationId xmlns:a16="http://schemas.microsoft.com/office/drawing/2014/main" id="{A1AB16A6-E89A-47D1-8991-C0F9C6AA8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72547" y="1021804"/>
              <a:ext cx="4759009" cy="766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0</xdr:rowOff>
    </xdr:from>
    <xdr:to>
      <xdr:col>19</xdr:col>
      <xdr:colOff>0</xdr:colOff>
      <xdr:row>11</xdr:row>
      <xdr:rowOff>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57C44B06-875F-4EAD-B2F4-C0EBD13B471F}"/>
            </a:ext>
          </a:extLst>
        </xdr:cNvPr>
        <xdr:cNvGrpSpPr/>
      </xdr:nvGrpSpPr>
      <xdr:grpSpPr>
        <a:xfrm>
          <a:off x="3655391" y="182217"/>
          <a:ext cx="9110870" cy="1822174"/>
          <a:chOff x="3655786" y="181429"/>
          <a:chExt cx="10332357" cy="1814285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D8D0E0C7-69F1-4C91-88E6-82FE6A0F326E}"/>
              </a:ext>
            </a:extLst>
          </xdr:cNvPr>
          <xdr:cNvSpPr/>
        </xdr:nvSpPr>
        <xdr:spPr>
          <a:xfrm>
            <a:off x="3655786" y="725714"/>
            <a:ext cx="10332357" cy="1270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C896621E-148C-411F-B7C9-006211C46E30}"/>
              </a:ext>
            </a:extLst>
          </xdr:cNvPr>
          <xdr:cNvSpPr/>
        </xdr:nvSpPr>
        <xdr:spPr>
          <a:xfrm>
            <a:off x="3655786" y="181429"/>
            <a:ext cx="10332357" cy="544285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Resultados Exercício</a:t>
            </a:r>
            <a:r>
              <a:rPr lang="pt-BR" sz="3200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2024</a:t>
            </a:r>
            <a:endParaRPr lang="pt-BR" sz="3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504340</xdr:colOff>
      <xdr:row>5</xdr:row>
      <xdr:rowOff>150633</xdr:rowOff>
    </xdr:from>
    <xdr:to>
      <xdr:col>11</xdr:col>
      <xdr:colOff>196719</xdr:colOff>
      <xdr:row>10</xdr:row>
      <xdr:rowOff>146806</xdr:rowOff>
    </xdr:to>
    <xdr:pic>
      <xdr:nvPicPr>
        <xdr:cNvPr id="16" name="Gráfico 15" descr="Carro">
          <a:extLst>
            <a:ext uri="{FF2B5EF4-FFF2-40B4-BE49-F238E27FC236}">
              <a16:creationId xmlns:a16="http://schemas.microsoft.com/office/drawing/2014/main" id="{6B97A693-CFEA-4EE1-9423-E47D25137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09940" y="1071383"/>
          <a:ext cx="911579" cy="916923"/>
        </a:xfrm>
        <a:prstGeom prst="rect">
          <a:avLst/>
        </a:prstGeom>
      </xdr:spPr>
    </xdr:pic>
    <xdr:clientData/>
  </xdr:twoCellAnchor>
  <xdr:twoCellAnchor>
    <xdr:from>
      <xdr:col>14</xdr:col>
      <xdr:colOff>14962</xdr:colOff>
      <xdr:row>5</xdr:row>
      <xdr:rowOff>137861</xdr:rowOff>
    </xdr:from>
    <xdr:to>
      <xdr:col>15</xdr:col>
      <xdr:colOff>321175</xdr:colOff>
      <xdr:row>10</xdr:row>
      <xdr:rowOff>134034</xdr:rowOff>
    </xdr:to>
    <xdr:pic>
      <xdr:nvPicPr>
        <xdr:cNvPr id="17" name="Gráfico 16" descr="Moedas">
          <a:extLst>
            <a:ext uri="{FF2B5EF4-FFF2-40B4-BE49-F238E27FC236}">
              <a16:creationId xmlns:a16="http://schemas.microsoft.com/office/drawing/2014/main" id="{4157E2A5-0777-4E89-BFEF-50ED4D51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768562" y="1058611"/>
          <a:ext cx="915813" cy="916923"/>
        </a:xfrm>
        <a:prstGeom prst="rect">
          <a:avLst/>
        </a:prstGeom>
      </xdr:spPr>
    </xdr:pic>
    <xdr:clientData/>
  </xdr:twoCellAnchor>
  <xdr:twoCellAnchor>
    <xdr:from>
      <xdr:col>4</xdr:col>
      <xdr:colOff>83552</xdr:colOff>
      <xdr:row>5</xdr:row>
      <xdr:rowOff>150633</xdr:rowOff>
    </xdr:from>
    <xdr:to>
      <xdr:col>5</xdr:col>
      <xdr:colOff>389764</xdr:colOff>
      <xdr:row>10</xdr:row>
      <xdr:rowOff>146806</xdr:rowOff>
    </xdr:to>
    <xdr:pic>
      <xdr:nvPicPr>
        <xdr:cNvPr id="18" name="Gráfico 17" descr="Diamante">
          <a:extLst>
            <a:ext uri="{FF2B5EF4-FFF2-40B4-BE49-F238E27FC236}">
              <a16:creationId xmlns:a16="http://schemas.microsoft.com/office/drawing/2014/main" id="{D6E96C34-1D40-46A3-8C75-46E295896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741152" y="1071383"/>
          <a:ext cx="915812" cy="916923"/>
        </a:xfrm>
        <a:prstGeom prst="rect">
          <a:avLst/>
        </a:prstGeom>
      </xdr:spPr>
    </xdr:pic>
    <xdr:clientData/>
  </xdr:twoCellAnchor>
  <xdr:twoCellAnchor>
    <xdr:from>
      <xdr:col>4</xdr:col>
      <xdr:colOff>494070</xdr:colOff>
      <xdr:row>4</xdr:row>
      <xdr:rowOff>35801</xdr:rowOff>
    </xdr:from>
    <xdr:to>
      <xdr:col>8</xdr:col>
      <xdr:colOff>359487</xdr:colOff>
      <xdr:row>6</xdr:row>
      <xdr:rowOff>132686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E97669D-4AC7-45F5-9EC3-FB5C4E2A2543}"/>
            </a:ext>
          </a:extLst>
        </xdr:cNvPr>
        <xdr:cNvSpPr txBox="1"/>
      </xdr:nvSpPr>
      <xdr:spPr>
        <a:xfrm>
          <a:off x="4151670" y="772401"/>
          <a:ext cx="2303817" cy="46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/>
            <a:t>Faturamento</a:t>
          </a:r>
        </a:p>
      </xdr:txBody>
    </xdr:sp>
    <xdr:clientData/>
  </xdr:twoCellAnchor>
  <xdr:twoCellAnchor>
    <xdr:from>
      <xdr:col>9</xdr:col>
      <xdr:colOff>330481</xdr:colOff>
      <xdr:row>4</xdr:row>
      <xdr:rowOff>19494</xdr:rowOff>
    </xdr:from>
    <xdr:to>
      <xdr:col>13</xdr:col>
      <xdr:colOff>195899</xdr:colOff>
      <xdr:row>6</xdr:row>
      <xdr:rowOff>116379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946AB4F2-E2A0-4D3E-B1F3-73B107D1E03B}"/>
            </a:ext>
          </a:extLst>
        </xdr:cNvPr>
        <xdr:cNvSpPr txBox="1"/>
      </xdr:nvSpPr>
      <xdr:spPr>
        <a:xfrm>
          <a:off x="7036081" y="756094"/>
          <a:ext cx="2303818" cy="46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/>
            <a:t>Total vendido</a:t>
          </a:r>
        </a:p>
      </xdr:txBody>
    </xdr:sp>
    <xdr:clientData/>
  </xdr:twoCellAnchor>
  <xdr:twoCellAnchor>
    <xdr:from>
      <xdr:col>14</xdr:col>
      <xdr:colOff>410306</xdr:colOff>
      <xdr:row>4</xdr:row>
      <xdr:rowOff>19494</xdr:rowOff>
    </xdr:from>
    <xdr:to>
      <xdr:col>18</xdr:col>
      <xdr:colOff>275724</xdr:colOff>
      <xdr:row>6</xdr:row>
      <xdr:rowOff>116379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D17B97C0-B6B8-4128-BFDA-6111F37E77D6}"/>
            </a:ext>
          </a:extLst>
        </xdr:cNvPr>
        <xdr:cNvSpPr txBox="1"/>
      </xdr:nvSpPr>
      <xdr:spPr>
        <a:xfrm>
          <a:off x="10163906" y="756094"/>
          <a:ext cx="2303818" cy="46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/>
            <a:t>Comissões pagas</a:t>
          </a:r>
        </a:p>
      </xdr:txBody>
    </xdr:sp>
    <xdr:clientData/>
  </xdr:twoCellAnchor>
  <xdr:twoCellAnchor>
    <xdr:from>
      <xdr:col>11</xdr:col>
      <xdr:colOff>279398</xdr:colOff>
      <xdr:row>6</xdr:row>
      <xdr:rowOff>37594</xdr:rowOff>
    </xdr:from>
    <xdr:to>
      <xdr:col>12</xdr:col>
      <xdr:colOff>459316</xdr:colOff>
      <xdr:row>10</xdr:row>
      <xdr:rowOff>79927</xdr:rowOff>
    </xdr:to>
    <xdr:sp macro="" textlink="'Tabelas Dinâmicas'!S3">
      <xdr:nvSpPr>
        <xdr:cNvPr id="22" name="CaixaDeTexto 21">
          <a:extLst>
            <a:ext uri="{FF2B5EF4-FFF2-40B4-BE49-F238E27FC236}">
              <a16:creationId xmlns:a16="http://schemas.microsoft.com/office/drawing/2014/main" id="{80925507-A8EB-4956-A259-2B99B4E432CA}"/>
            </a:ext>
          </a:extLst>
        </xdr:cNvPr>
        <xdr:cNvSpPr txBox="1"/>
      </xdr:nvSpPr>
      <xdr:spPr>
        <a:xfrm>
          <a:off x="8204198" y="1142494"/>
          <a:ext cx="789518" cy="778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BD26DA2-DF92-436A-9116-86014C47C3A2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  <a:ea typeface="Calibri"/>
              <a:cs typeface="Calibri"/>
            </a:rPr>
            <a:pPr algn="l"/>
            <a:t>675</a:t>
          </a:fld>
          <a:endParaRPr lang="pt-BR" sz="2400" b="0">
            <a:solidFill>
              <a:schemeClr val="accent1">
                <a:lumMod val="75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15</xdr:col>
      <xdr:colOff>247650</xdr:colOff>
      <xdr:row>6</xdr:row>
      <xdr:rowOff>37594</xdr:rowOff>
    </xdr:from>
    <xdr:to>
      <xdr:col>18</xdr:col>
      <xdr:colOff>529168</xdr:colOff>
      <xdr:row>10</xdr:row>
      <xdr:rowOff>79927</xdr:rowOff>
    </xdr:to>
    <xdr:sp macro="" textlink="'Tabelas Dinâmicas'!S33">
      <xdr:nvSpPr>
        <xdr:cNvPr id="23" name="CaixaDeTexto 22">
          <a:extLst>
            <a:ext uri="{FF2B5EF4-FFF2-40B4-BE49-F238E27FC236}">
              <a16:creationId xmlns:a16="http://schemas.microsoft.com/office/drawing/2014/main" id="{2E4E12A6-0B90-4B5E-A30A-655324F79786}"/>
            </a:ext>
          </a:extLst>
        </xdr:cNvPr>
        <xdr:cNvSpPr txBox="1"/>
      </xdr:nvSpPr>
      <xdr:spPr>
        <a:xfrm>
          <a:off x="10610850" y="1142494"/>
          <a:ext cx="2110318" cy="778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5F067BD-7FD1-4EC4-B00D-AF3F1B34DBD9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  <a:ea typeface="Calibri"/>
              <a:cs typeface="Calibri"/>
            </a:rPr>
            <a:pPr algn="l"/>
            <a:t> R$ 501.584,68 </a:t>
          </a:fld>
          <a:endParaRPr lang="pt-BR" sz="2400" b="0">
            <a:solidFill>
              <a:schemeClr val="accent1">
                <a:lumMod val="75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5</xdr:col>
      <xdr:colOff>230715</xdr:colOff>
      <xdr:row>6</xdr:row>
      <xdr:rowOff>37594</xdr:rowOff>
    </xdr:from>
    <xdr:to>
      <xdr:col>9</xdr:col>
      <xdr:colOff>596899</xdr:colOff>
      <xdr:row>10</xdr:row>
      <xdr:rowOff>79927</xdr:rowOff>
    </xdr:to>
    <xdr:sp macro="" textlink="'Tabelas Dinâmicas'!S18">
      <xdr:nvSpPr>
        <xdr:cNvPr id="24" name="CaixaDeTexto 23">
          <a:extLst>
            <a:ext uri="{FF2B5EF4-FFF2-40B4-BE49-F238E27FC236}">
              <a16:creationId xmlns:a16="http://schemas.microsoft.com/office/drawing/2014/main" id="{CA8F3AFA-6BD4-4EFC-8F85-806EB59F8C38}"/>
            </a:ext>
          </a:extLst>
        </xdr:cNvPr>
        <xdr:cNvSpPr txBox="1"/>
      </xdr:nvSpPr>
      <xdr:spPr>
        <a:xfrm>
          <a:off x="4497915" y="1142494"/>
          <a:ext cx="2804584" cy="778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57711D7-C6E7-4FE5-BD33-8F015B2D52AC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  <a:ea typeface="Calibri"/>
              <a:cs typeface="Calibri"/>
            </a:rPr>
            <a:pPr algn="l"/>
            <a:t> R$ 50.158.467,70 </a:t>
          </a:fld>
          <a:endParaRPr lang="pt-BR" sz="2400" b="0">
            <a:solidFill>
              <a:schemeClr val="accent1">
                <a:lumMod val="75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4</xdr:col>
      <xdr:colOff>19610</xdr:colOff>
      <xdr:row>11</xdr:row>
      <xdr:rowOff>169652</xdr:rowOff>
    </xdr:from>
    <xdr:to>
      <xdr:col>18</xdr:col>
      <xdr:colOff>604175</xdr:colOff>
      <xdr:row>25</xdr:row>
      <xdr:rowOff>5722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D5AD95D6-FC9E-408F-86C7-27FC26925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224120</xdr:colOff>
      <xdr:row>11</xdr:row>
      <xdr:rowOff>169652</xdr:rowOff>
    </xdr:from>
    <xdr:to>
      <xdr:col>27</xdr:col>
      <xdr:colOff>189610</xdr:colOff>
      <xdr:row>25</xdr:row>
      <xdr:rowOff>14369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9ABD3889-F7DA-473C-A670-6EDFF0540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26</xdr:row>
      <xdr:rowOff>10</xdr:rowOff>
    </xdr:from>
    <xdr:to>
      <xdr:col>10</xdr:col>
      <xdr:colOff>117929</xdr:colOff>
      <xdr:row>41</xdr:row>
      <xdr:rowOff>58387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9E61C646-ED2E-400D-9B92-DFDEBEF1C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343636</xdr:colOff>
      <xdr:row>25</xdr:row>
      <xdr:rowOff>186763</xdr:rowOff>
    </xdr:from>
    <xdr:to>
      <xdr:col>18</xdr:col>
      <xdr:colOff>3785</xdr:colOff>
      <xdr:row>41</xdr:row>
      <xdr:rowOff>56928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B173EA9-34DA-4612-BB78-16C79F5F7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111431</xdr:colOff>
      <xdr:row>27</xdr:row>
      <xdr:rowOff>0</xdr:rowOff>
    </xdr:from>
    <xdr:to>
      <xdr:col>28</xdr:col>
      <xdr:colOff>279706</xdr:colOff>
      <xdr:row>35</xdr:row>
      <xdr:rowOff>157317</xdr:rowOff>
    </xdr:to>
    <xdr:grpSp>
      <xdr:nvGrpSpPr>
        <xdr:cNvPr id="1247" name="Agrupar 1246">
          <a:extLst>
            <a:ext uri="{FF2B5EF4-FFF2-40B4-BE49-F238E27FC236}">
              <a16:creationId xmlns:a16="http://schemas.microsoft.com/office/drawing/2014/main" id="{40ED2926-827B-467D-8002-ECCA618A786E}"/>
            </a:ext>
          </a:extLst>
        </xdr:cNvPr>
        <xdr:cNvGrpSpPr/>
      </xdr:nvGrpSpPr>
      <xdr:grpSpPr>
        <a:xfrm>
          <a:off x="17736822" y="5008217"/>
          <a:ext cx="775667" cy="1615057"/>
          <a:chOff x="14317282" y="5377201"/>
          <a:chExt cx="620590" cy="1300052"/>
        </a:xfrm>
        <a:solidFill>
          <a:schemeClr val="accent2">
            <a:lumMod val="60000"/>
            <a:lumOff val="40000"/>
          </a:schemeClr>
        </a:solidFill>
      </xdr:grpSpPr>
      <xdr:grpSp>
        <xdr:nvGrpSpPr>
          <xdr:cNvPr id="1291" name="Agrupar 1290">
            <a:extLst>
              <a:ext uri="{FF2B5EF4-FFF2-40B4-BE49-F238E27FC236}">
                <a16:creationId xmlns:a16="http://schemas.microsoft.com/office/drawing/2014/main" id="{42A0589B-3D09-4C5E-B0BF-6D259FEE1C9B}"/>
              </a:ext>
            </a:extLst>
          </xdr:cNvPr>
          <xdr:cNvGrpSpPr/>
        </xdr:nvGrpSpPr>
        <xdr:grpSpPr>
          <a:xfrm>
            <a:off x="14317282" y="5377201"/>
            <a:ext cx="620590" cy="616840"/>
            <a:chOff x="14910636" y="5771662"/>
            <a:chExt cx="1839199" cy="1839200"/>
          </a:xfrm>
          <a:grpFill/>
        </xdr:grpSpPr>
        <xdr:grpSp>
          <xdr:nvGrpSpPr>
            <xdr:cNvPr id="1313" name="Agrupar 1312">
              <a:extLst>
                <a:ext uri="{FF2B5EF4-FFF2-40B4-BE49-F238E27FC236}">
                  <a16:creationId xmlns:a16="http://schemas.microsoft.com/office/drawing/2014/main" id="{FAD91DD4-15E5-4121-850B-4DB33A075983}"/>
                </a:ext>
              </a:extLst>
            </xdr:cNvPr>
            <xdr:cNvGrpSpPr/>
          </xdr:nvGrpSpPr>
          <xdr:grpSpPr>
            <a:xfrm>
              <a:off x="14910636" y="5771662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29" name="Elipse 1328">
                <a:extLst>
                  <a:ext uri="{FF2B5EF4-FFF2-40B4-BE49-F238E27FC236}">
                    <a16:creationId xmlns:a16="http://schemas.microsoft.com/office/drawing/2014/main" id="{4628E30C-39F3-4CE5-9284-DF9668CF9096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30" name="Elipse 1329">
                <a:extLst>
                  <a:ext uri="{FF2B5EF4-FFF2-40B4-BE49-F238E27FC236}">
                    <a16:creationId xmlns:a16="http://schemas.microsoft.com/office/drawing/2014/main" id="{5464F9A7-635A-4CB5-BDD4-0772D3A3B08C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31" name="Elipse 1330">
                <a:extLst>
                  <a:ext uri="{FF2B5EF4-FFF2-40B4-BE49-F238E27FC236}">
                    <a16:creationId xmlns:a16="http://schemas.microsoft.com/office/drawing/2014/main" id="{0A414AB1-2F20-4A1C-9E3B-C05819D4E1D3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32" name="Elipse 1331">
                <a:extLst>
                  <a:ext uri="{FF2B5EF4-FFF2-40B4-BE49-F238E27FC236}">
                    <a16:creationId xmlns:a16="http://schemas.microsoft.com/office/drawing/2014/main" id="{75A0CE22-690B-4E63-90FC-CEA68CFBC119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14" name="Agrupar 1313">
              <a:extLst>
                <a:ext uri="{FF2B5EF4-FFF2-40B4-BE49-F238E27FC236}">
                  <a16:creationId xmlns:a16="http://schemas.microsoft.com/office/drawing/2014/main" id="{A520FF94-CBAE-4DF3-89A3-E184079E3009}"/>
                </a:ext>
              </a:extLst>
            </xdr:cNvPr>
            <xdr:cNvGrpSpPr/>
          </xdr:nvGrpSpPr>
          <xdr:grpSpPr>
            <a:xfrm>
              <a:off x="14910636" y="7278481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25" name="Elipse 1324">
                <a:extLst>
                  <a:ext uri="{FF2B5EF4-FFF2-40B4-BE49-F238E27FC236}">
                    <a16:creationId xmlns:a16="http://schemas.microsoft.com/office/drawing/2014/main" id="{DF257912-E6C1-4829-A3F7-E913A8ADFEC6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26" name="Elipse 1325">
                <a:extLst>
                  <a:ext uri="{FF2B5EF4-FFF2-40B4-BE49-F238E27FC236}">
                    <a16:creationId xmlns:a16="http://schemas.microsoft.com/office/drawing/2014/main" id="{B0295920-1BC7-4188-94E8-C2D657DE1594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27" name="Elipse 1326">
                <a:extLst>
                  <a:ext uri="{FF2B5EF4-FFF2-40B4-BE49-F238E27FC236}">
                    <a16:creationId xmlns:a16="http://schemas.microsoft.com/office/drawing/2014/main" id="{B09027E1-8799-41F5-B4EB-9C3F47FDB83F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28" name="Elipse 1327">
                <a:extLst>
                  <a:ext uri="{FF2B5EF4-FFF2-40B4-BE49-F238E27FC236}">
                    <a16:creationId xmlns:a16="http://schemas.microsoft.com/office/drawing/2014/main" id="{B3FC7312-CD9D-442C-BC8E-B9639A7B1616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15" name="Agrupar 1314">
              <a:extLst>
                <a:ext uri="{FF2B5EF4-FFF2-40B4-BE49-F238E27FC236}">
                  <a16:creationId xmlns:a16="http://schemas.microsoft.com/office/drawing/2014/main" id="{4A07EF5E-6361-42EF-9200-28057735D679}"/>
                </a:ext>
              </a:extLst>
            </xdr:cNvPr>
            <xdr:cNvGrpSpPr/>
          </xdr:nvGrpSpPr>
          <xdr:grpSpPr>
            <a:xfrm>
              <a:off x="14910636" y="6776208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21" name="Elipse 1320">
                <a:extLst>
                  <a:ext uri="{FF2B5EF4-FFF2-40B4-BE49-F238E27FC236}">
                    <a16:creationId xmlns:a16="http://schemas.microsoft.com/office/drawing/2014/main" id="{D951CC3A-ED81-443D-A531-015D59A59EBB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22" name="Elipse 1321">
                <a:extLst>
                  <a:ext uri="{FF2B5EF4-FFF2-40B4-BE49-F238E27FC236}">
                    <a16:creationId xmlns:a16="http://schemas.microsoft.com/office/drawing/2014/main" id="{FC4DB3CF-D884-40A0-930D-E8A82E825F85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23" name="Elipse 1322">
                <a:extLst>
                  <a:ext uri="{FF2B5EF4-FFF2-40B4-BE49-F238E27FC236}">
                    <a16:creationId xmlns:a16="http://schemas.microsoft.com/office/drawing/2014/main" id="{A23A4BC4-7E63-4087-88E9-BB0D480DB2CD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24" name="Elipse 1323">
                <a:extLst>
                  <a:ext uri="{FF2B5EF4-FFF2-40B4-BE49-F238E27FC236}">
                    <a16:creationId xmlns:a16="http://schemas.microsoft.com/office/drawing/2014/main" id="{948D6269-6D15-46CA-AEF9-D6E14767E9D9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16" name="Agrupar 1315">
              <a:extLst>
                <a:ext uri="{FF2B5EF4-FFF2-40B4-BE49-F238E27FC236}">
                  <a16:creationId xmlns:a16="http://schemas.microsoft.com/office/drawing/2014/main" id="{53325A10-D391-4082-B9CF-726479EB3046}"/>
                </a:ext>
              </a:extLst>
            </xdr:cNvPr>
            <xdr:cNvGrpSpPr/>
          </xdr:nvGrpSpPr>
          <xdr:grpSpPr>
            <a:xfrm>
              <a:off x="14910636" y="6273935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17" name="Elipse 1316">
                <a:extLst>
                  <a:ext uri="{FF2B5EF4-FFF2-40B4-BE49-F238E27FC236}">
                    <a16:creationId xmlns:a16="http://schemas.microsoft.com/office/drawing/2014/main" id="{4546891A-F317-47BA-952A-AA5C9FE4E4DD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18" name="Elipse 1317">
                <a:extLst>
                  <a:ext uri="{FF2B5EF4-FFF2-40B4-BE49-F238E27FC236}">
                    <a16:creationId xmlns:a16="http://schemas.microsoft.com/office/drawing/2014/main" id="{8E1B97C1-E036-411B-B45A-FC3CB0109E71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19" name="Elipse 1318">
                <a:extLst>
                  <a:ext uri="{FF2B5EF4-FFF2-40B4-BE49-F238E27FC236}">
                    <a16:creationId xmlns:a16="http://schemas.microsoft.com/office/drawing/2014/main" id="{4A35D8F4-EC2F-45BB-90B5-79CE2017EA5B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20" name="Elipse 1319">
                <a:extLst>
                  <a:ext uri="{FF2B5EF4-FFF2-40B4-BE49-F238E27FC236}">
                    <a16:creationId xmlns:a16="http://schemas.microsoft.com/office/drawing/2014/main" id="{4C78FC19-0E68-4357-B616-6393AE4067DF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grpSp>
        <xdr:nvGrpSpPr>
          <xdr:cNvPr id="1292" name="Agrupar 1291">
            <a:extLst>
              <a:ext uri="{FF2B5EF4-FFF2-40B4-BE49-F238E27FC236}">
                <a16:creationId xmlns:a16="http://schemas.microsoft.com/office/drawing/2014/main" id="{5A8715F0-374D-4D3A-85A0-53C1A3AE774C}"/>
              </a:ext>
            </a:extLst>
          </xdr:cNvPr>
          <xdr:cNvGrpSpPr/>
        </xdr:nvGrpSpPr>
        <xdr:grpSpPr>
          <a:xfrm>
            <a:off x="14317282" y="6060413"/>
            <a:ext cx="620590" cy="616840"/>
            <a:chOff x="14910636" y="5771662"/>
            <a:chExt cx="1839199" cy="1839200"/>
          </a:xfrm>
          <a:grpFill/>
        </xdr:grpSpPr>
        <xdr:grpSp>
          <xdr:nvGrpSpPr>
            <xdr:cNvPr id="1293" name="Agrupar 1292">
              <a:extLst>
                <a:ext uri="{FF2B5EF4-FFF2-40B4-BE49-F238E27FC236}">
                  <a16:creationId xmlns:a16="http://schemas.microsoft.com/office/drawing/2014/main" id="{06982531-D3A4-474D-8188-401F1A0910CE}"/>
                </a:ext>
              </a:extLst>
            </xdr:cNvPr>
            <xdr:cNvGrpSpPr/>
          </xdr:nvGrpSpPr>
          <xdr:grpSpPr>
            <a:xfrm>
              <a:off x="14910636" y="5771662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09" name="Elipse 1308">
                <a:extLst>
                  <a:ext uri="{FF2B5EF4-FFF2-40B4-BE49-F238E27FC236}">
                    <a16:creationId xmlns:a16="http://schemas.microsoft.com/office/drawing/2014/main" id="{C39D992E-5C25-47B7-AB4C-05BDA0A9D3BA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10" name="Elipse 1309">
                <a:extLst>
                  <a:ext uri="{FF2B5EF4-FFF2-40B4-BE49-F238E27FC236}">
                    <a16:creationId xmlns:a16="http://schemas.microsoft.com/office/drawing/2014/main" id="{6CAD2731-7AC7-4870-9757-FBD1D2DE23AC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11" name="Elipse 1310">
                <a:extLst>
                  <a:ext uri="{FF2B5EF4-FFF2-40B4-BE49-F238E27FC236}">
                    <a16:creationId xmlns:a16="http://schemas.microsoft.com/office/drawing/2014/main" id="{498FE3FD-8C15-4E85-B982-4CCA842B9B2A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12" name="Elipse 1311">
                <a:extLst>
                  <a:ext uri="{FF2B5EF4-FFF2-40B4-BE49-F238E27FC236}">
                    <a16:creationId xmlns:a16="http://schemas.microsoft.com/office/drawing/2014/main" id="{FEA70EE5-04AE-4FC2-91A4-906B79DDD5B5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294" name="Agrupar 1293">
              <a:extLst>
                <a:ext uri="{FF2B5EF4-FFF2-40B4-BE49-F238E27FC236}">
                  <a16:creationId xmlns:a16="http://schemas.microsoft.com/office/drawing/2014/main" id="{D668B3E8-0618-416A-9CB2-20AB5FB7B096}"/>
                </a:ext>
              </a:extLst>
            </xdr:cNvPr>
            <xdr:cNvGrpSpPr/>
          </xdr:nvGrpSpPr>
          <xdr:grpSpPr>
            <a:xfrm>
              <a:off x="14910636" y="7278481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05" name="Elipse 1304">
                <a:extLst>
                  <a:ext uri="{FF2B5EF4-FFF2-40B4-BE49-F238E27FC236}">
                    <a16:creationId xmlns:a16="http://schemas.microsoft.com/office/drawing/2014/main" id="{D9F74938-E104-462A-A039-834CDA15C525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06" name="Elipse 1305">
                <a:extLst>
                  <a:ext uri="{FF2B5EF4-FFF2-40B4-BE49-F238E27FC236}">
                    <a16:creationId xmlns:a16="http://schemas.microsoft.com/office/drawing/2014/main" id="{24A38874-DA10-48A2-8492-79BCDE09839D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07" name="Elipse 1306">
                <a:extLst>
                  <a:ext uri="{FF2B5EF4-FFF2-40B4-BE49-F238E27FC236}">
                    <a16:creationId xmlns:a16="http://schemas.microsoft.com/office/drawing/2014/main" id="{8C075199-AD50-452F-9B1C-005122ED0D81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08" name="Elipse 1307">
                <a:extLst>
                  <a:ext uri="{FF2B5EF4-FFF2-40B4-BE49-F238E27FC236}">
                    <a16:creationId xmlns:a16="http://schemas.microsoft.com/office/drawing/2014/main" id="{3C6B3D85-6C44-4D52-ADDC-418104C8A1C4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295" name="Agrupar 1294">
              <a:extLst>
                <a:ext uri="{FF2B5EF4-FFF2-40B4-BE49-F238E27FC236}">
                  <a16:creationId xmlns:a16="http://schemas.microsoft.com/office/drawing/2014/main" id="{063A50EF-ED12-4B54-B214-4CADDB40ED69}"/>
                </a:ext>
              </a:extLst>
            </xdr:cNvPr>
            <xdr:cNvGrpSpPr/>
          </xdr:nvGrpSpPr>
          <xdr:grpSpPr>
            <a:xfrm>
              <a:off x="14910636" y="6776208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01" name="Elipse 1300">
                <a:extLst>
                  <a:ext uri="{FF2B5EF4-FFF2-40B4-BE49-F238E27FC236}">
                    <a16:creationId xmlns:a16="http://schemas.microsoft.com/office/drawing/2014/main" id="{107385EB-9748-467C-B62F-6F77F513EE55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02" name="Elipse 1301">
                <a:extLst>
                  <a:ext uri="{FF2B5EF4-FFF2-40B4-BE49-F238E27FC236}">
                    <a16:creationId xmlns:a16="http://schemas.microsoft.com/office/drawing/2014/main" id="{AC73A9F2-2F38-4859-9D24-32B81D379465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03" name="Elipse 1302">
                <a:extLst>
                  <a:ext uri="{FF2B5EF4-FFF2-40B4-BE49-F238E27FC236}">
                    <a16:creationId xmlns:a16="http://schemas.microsoft.com/office/drawing/2014/main" id="{FAE5A31A-358E-49D3-A9A9-8C4A4F22A113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04" name="Elipse 1303">
                <a:extLst>
                  <a:ext uri="{FF2B5EF4-FFF2-40B4-BE49-F238E27FC236}">
                    <a16:creationId xmlns:a16="http://schemas.microsoft.com/office/drawing/2014/main" id="{45D184EB-933D-43EE-9D6F-8B03909BB195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296" name="Agrupar 1295">
              <a:extLst>
                <a:ext uri="{FF2B5EF4-FFF2-40B4-BE49-F238E27FC236}">
                  <a16:creationId xmlns:a16="http://schemas.microsoft.com/office/drawing/2014/main" id="{478C16DF-5C91-4603-B189-F627C57FB55E}"/>
                </a:ext>
              </a:extLst>
            </xdr:cNvPr>
            <xdr:cNvGrpSpPr/>
          </xdr:nvGrpSpPr>
          <xdr:grpSpPr>
            <a:xfrm>
              <a:off x="14910636" y="6273935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297" name="Elipse 1296">
                <a:extLst>
                  <a:ext uri="{FF2B5EF4-FFF2-40B4-BE49-F238E27FC236}">
                    <a16:creationId xmlns:a16="http://schemas.microsoft.com/office/drawing/2014/main" id="{88B01593-E482-4263-920B-D82E8B25EEBA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98" name="Elipse 1297">
                <a:extLst>
                  <a:ext uri="{FF2B5EF4-FFF2-40B4-BE49-F238E27FC236}">
                    <a16:creationId xmlns:a16="http://schemas.microsoft.com/office/drawing/2014/main" id="{23E0D67D-58D3-49F9-B134-01CD9F223AF1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99" name="Elipse 1298">
                <a:extLst>
                  <a:ext uri="{FF2B5EF4-FFF2-40B4-BE49-F238E27FC236}">
                    <a16:creationId xmlns:a16="http://schemas.microsoft.com/office/drawing/2014/main" id="{D449633F-6529-4A57-959A-4496BACE1FA9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00" name="Elipse 1299">
                <a:extLst>
                  <a:ext uri="{FF2B5EF4-FFF2-40B4-BE49-F238E27FC236}">
                    <a16:creationId xmlns:a16="http://schemas.microsoft.com/office/drawing/2014/main" id="{BEFA4C85-21C5-41DD-B439-CBF32A4C9A24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</xdr:grpSp>
    <xdr:clientData/>
  </xdr:twoCellAnchor>
  <xdr:twoCellAnchor>
    <xdr:from>
      <xdr:col>27</xdr:col>
      <xdr:colOff>111431</xdr:colOff>
      <xdr:row>36</xdr:row>
      <xdr:rowOff>46832</xdr:rowOff>
    </xdr:from>
    <xdr:to>
      <xdr:col>28</xdr:col>
      <xdr:colOff>279706</xdr:colOff>
      <xdr:row>45</xdr:row>
      <xdr:rowOff>17384</xdr:rowOff>
    </xdr:to>
    <xdr:grpSp>
      <xdr:nvGrpSpPr>
        <xdr:cNvPr id="1248" name="Agrupar 1247">
          <a:extLst>
            <a:ext uri="{FF2B5EF4-FFF2-40B4-BE49-F238E27FC236}">
              <a16:creationId xmlns:a16="http://schemas.microsoft.com/office/drawing/2014/main" id="{0D79FC0C-59E7-4160-897E-6F9D7C875C14}"/>
            </a:ext>
          </a:extLst>
        </xdr:cNvPr>
        <xdr:cNvGrpSpPr/>
      </xdr:nvGrpSpPr>
      <xdr:grpSpPr>
        <a:xfrm>
          <a:off x="17736822" y="6695006"/>
          <a:ext cx="775667" cy="1610508"/>
          <a:chOff x="14317282" y="5377201"/>
          <a:chExt cx="620590" cy="1300052"/>
        </a:xfrm>
        <a:solidFill>
          <a:schemeClr val="accent2">
            <a:lumMod val="60000"/>
            <a:lumOff val="40000"/>
          </a:schemeClr>
        </a:solidFill>
      </xdr:grpSpPr>
      <xdr:grpSp>
        <xdr:nvGrpSpPr>
          <xdr:cNvPr id="1249" name="Agrupar 1248">
            <a:extLst>
              <a:ext uri="{FF2B5EF4-FFF2-40B4-BE49-F238E27FC236}">
                <a16:creationId xmlns:a16="http://schemas.microsoft.com/office/drawing/2014/main" id="{FECE1034-DBC0-491B-B06D-EECA062493FC}"/>
              </a:ext>
            </a:extLst>
          </xdr:cNvPr>
          <xdr:cNvGrpSpPr/>
        </xdr:nvGrpSpPr>
        <xdr:grpSpPr>
          <a:xfrm>
            <a:off x="14317282" y="5377201"/>
            <a:ext cx="620590" cy="616840"/>
            <a:chOff x="14910636" y="5771662"/>
            <a:chExt cx="1839199" cy="1839200"/>
          </a:xfrm>
          <a:grpFill/>
        </xdr:grpSpPr>
        <xdr:grpSp>
          <xdr:nvGrpSpPr>
            <xdr:cNvPr id="1271" name="Agrupar 1270">
              <a:extLst>
                <a:ext uri="{FF2B5EF4-FFF2-40B4-BE49-F238E27FC236}">
                  <a16:creationId xmlns:a16="http://schemas.microsoft.com/office/drawing/2014/main" id="{FD84DC0D-3D42-4B74-92EB-5C0553B8069B}"/>
                </a:ext>
              </a:extLst>
            </xdr:cNvPr>
            <xdr:cNvGrpSpPr/>
          </xdr:nvGrpSpPr>
          <xdr:grpSpPr>
            <a:xfrm>
              <a:off x="14910636" y="5771662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287" name="Elipse 1286">
                <a:extLst>
                  <a:ext uri="{FF2B5EF4-FFF2-40B4-BE49-F238E27FC236}">
                    <a16:creationId xmlns:a16="http://schemas.microsoft.com/office/drawing/2014/main" id="{BFD79BE4-DE34-4E03-A5FE-E96E1E143B6B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88" name="Elipse 1287">
                <a:extLst>
                  <a:ext uri="{FF2B5EF4-FFF2-40B4-BE49-F238E27FC236}">
                    <a16:creationId xmlns:a16="http://schemas.microsoft.com/office/drawing/2014/main" id="{6BA142B5-228F-4623-BDC0-D1EB335A4A87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89" name="Elipse 1288">
                <a:extLst>
                  <a:ext uri="{FF2B5EF4-FFF2-40B4-BE49-F238E27FC236}">
                    <a16:creationId xmlns:a16="http://schemas.microsoft.com/office/drawing/2014/main" id="{6A8602AC-D9B1-4FF2-86B1-B67231DE4921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90" name="Elipse 1289">
                <a:extLst>
                  <a:ext uri="{FF2B5EF4-FFF2-40B4-BE49-F238E27FC236}">
                    <a16:creationId xmlns:a16="http://schemas.microsoft.com/office/drawing/2014/main" id="{D4390D97-B7FE-4E33-9897-C5DF579C7A0C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272" name="Agrupar 1271">
              <a:extLst>
                <a:ext uri="{FF2B5EF4-FFF2-40B4-BE49-F238E27FC236}">
                  <a16:creationId xmlns:a16="http://schemas.microsoft.com/office/drawing/2014/main" id="{0B71C536-D602-4A16-B18F-A43D19F322B8}"/>
                </a:ext>
              </a:extLst>
            </xdr:cNvPr>
            <xdr:cNvGrpSpPr/>
          </xdr:nvGrpSpPr>
          <xdr:grpSpPr>
            <a:xfrm>
              <a:off x="14910636" y="7278481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283" name="Elipse 1282">
                <a:extLst>
                  <a:ext uri="{FF2B5EF4-FFF2-40B4-BE49-F238E27FC236}">
                    <a16:creationId xmlns:a16="http://schemas.microsoft.com/office/drawing/2014/main" id="{8AEF4A1D-FC5A-418C-9A19-96D957943BEC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84" name="Elipse 1283">
                <a:extLst>
                  <a:ext uri="{FF2B5EF4-FFF2-40B4-BE49-F238E27FC236}">
                    <a16:creationId xmlns:a16="http://schemas.microsoft.com/office/drawing/2014/main" id="{35FE3015-9D15-46AE-8108-5711FA176D4B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85" name="Elipse 1284">
                <a:extLst>
                  <a:ext uri="{FF2B5EF4-FFF2-40B4-BE49-F238E27FC236}">
                    <a16:creationId xmlns:a16="http://schemas.microsoft.com/office/drawing/2014/main" id="{B9B45058-7C2D-4A68-B64F-63B7ABD66545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86" name="Elipse 1285">
                <a:extLst>
                  <a:ext uri="{FF2B5EF4-FFF2-40B4-BE49-F238E27FC236}">
                    <a16:creationId xmlns:a16="http://schemas.microsoft.com/office/drawing/2014/main" id="{041D4EA2-021E-45B9-8977-08348C3C1B40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273" name="Agrupar 1272">
              <a:extLst>
                <a:ext uri="{FF2B5EF4-FFF2-40B4-BE49-F238E27FC236}">
                  <a16:creationId xmlns:a16="http://schemas.microsoft.com/office/drawing/2014/main" id="{4E952EF0-FE78-4F09-8073-54B42F5E78E7}"/>
                </a:ext>
              </a:extLst>
            </xdr:cNvPr>
            <xdr:cNvGrpSpPr/>
          </xdr:nvGrpSpPr>
          <xdr:grpSpPr>
            <a:xfrm>
              <a:off x="14910636" y="6776208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279" name="Elipse 1278">
                <a:extLst>
                  <a:ext uri="{FF2B5EF4-FFF2-40B4-BE49-F238E27FC236}">
                    <a16:creationId xmlns:a16="http://schemas.microsoft.com/office/drawing/2014/main" id="{3F95835D-4370-4B2D-8DEC-56AE7FBC6D25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80" name="Elipse 1279">
                <a:extLst>
                  <a:ext uri="{FF2B5EF4-FFF2-40B4-BE49-F238E27FC236}">
                    <a16:creationId xmlns:a16="http://schemas.microsoft.com/office/drawing/2014/main" id="{CC450233-5347-48C9-A0BB-A9189C380E20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81" name="Elipse 1280">
                <a:extLst>
                  <a:ext uri="{FF2B5EF4-FFF2-40B4-BE49-F238E27FC236}">
                    <a16:creationId xmlns:a16="http://schemas.microsoft.com/office/drawing/2014/main" id="{5745CFB8-9D7B-403E-8F29-12769543CDBA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82" name="Elipse 1281">
                <a:extLst>
                  <a:ext uri="{FF2B5EF4-FFF2-40B4-BE49-F238E27FC236}">
                    <a16:creationId xmlns:a16="http://schemas.microsoft.com/office/drawing/2014/main" id="{8618706F-311A-4BDD-BB1C-DC19E9D0C526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274" name="Agrupar 1273">
              <a:extLst>
                <a:ext uri="{FF2B5EF4-FFF2-40B4-BE49-F238E27FC236}">
                  <a16:creationId xmlns:a16="http://schemas.microsoft.com/office/drawing/2014/main" id="{86A99547-CE47-48B3-9D16-386EBE6EFD09}"/>
                </a:ext>
              </a:extLst>
            </xdr:cNvPr>
            <xdr:cNvGrpSpPr/>
          </xdr:nvGrpSpPr>
          <xdr:grpSpPr>
            <a:xfrm>
              <a:off x="14910636" y="6273935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275" name="Elipse 1274">
                <a:extLst>
                  <a:ext uri="{FF2B5EF4-FFF2-40B4-BE49-F238E27FC236}">
                    <a16:creationId xmlns:a16="http://schemas.microsoft.com/office/drawing/2014/main" id="{85A66744-BDCD-4467-AF86-71117B2C3AAE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76" name="Elipse 1275">
                <a:extLst>
                  <a:ext uri="{FF2B5EF4-FFF2-40B4-BE49-F238E27FC236}">
                    <a16:creationId xmlns:a16="http://schemas.microsoft.com/office/drawing/2014/main" id="{D053F9E8-8D29-48AD-ADBC-EC46EE878F0B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77" name="Elipse 1276">
                <a:extLst>
                  <a:ext uri="{FF2B5EF4-FFF2-40B4-BE49-F238E27FC236}">
                    <a16:creationId xmlns:a16="http://schemas.microsoft.com/office/drawing/2014/main" id="{331513CA-854F-4F3E-AA1E-9EB55D23A681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78" name="Elipse 1277">
                <a:extLst>
                  <a:ext uri="{FF2B5EF4-FFF2-40B4-BE49-F238E27FC236}">
                    <a16:creationId xmlns:a16="http://schemas.microsoft.com/office/drawing/2014/main" id="{80BE7F68-C23F-46BB-BD78-0820E3F91B19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grpSp>
        <xdr:nvGrpSpPr>
          <xdr:cNvPr id="1250" name="Agrupar 1249">
            <a:extLst>
              <a:ext uri="{FF2B5EF4-FFF2-40B4-BE49-F238E27FC236}">
                <a16:creationId xmlns:a16="http://schemas.microsoft.com/office/drawing/2014/main" id="{891ABD7A-12C5-4AF0-85A0-627F9129CC49}"/>
              </a:ext>
            </a:extLst>
          </xdr:cNvPr>
          <xdr:cNvGrpSpPr/>
        </xdr:nvGrpSpPr>
        <xdr:grpSpPr>
          <a:xfrm>
            <a:off x="14317282" y="6060413"/>
            <a:ext cx="620590" cy="616840"/>
            <a:chOff x="14910636" y="5771662"/>
            <a:chExt cx="1839199" cy="1839200"/>
          </a:xfrm>
          <a:grpFill/>
        </xdr:grpSpPr>
        <xdr:grpSp>
          <xdr:nvGrpSpPr>
            <xdr:cNvPr id="1251" name="Agrupar 1250">
              <a:extLst>
                <a:ext uri="{FF2B5EF4-FFF2-40B4-BE49-F238E27FC236}">
                  <a16:creationId xmlns:a16="http://schemas.microsoft.com/office/drawing/2014/main" id="{50BC32F4-7219-4CA1-89D2-95893BD69E9C}"/>
                </a:ext>
              </a:extLst>
            </xdr:cNvPr>
            <xdr:cNvGrpSpPr/>
          </xdr:nvGrpSpPr>
          <xdr:grpSpPr>
            <a:xfrm>
              <a:off x="14910636" y="5771662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267" name="Elipse 1266">
                <a:extLst>
                  <a:ext uri="{FF2B5EF4-FFF2-40B4-BE49-F238E27FC236}">
                    <a16:creationId xmlns:a16="http://schemas.microsoft.com/office/drawing/2014/main" id="{3A2DFC12-21A7-462C-9489-1B0812474DD7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68" name="Elipse 1267">
                <a:extLst>
                  <a:ext uri="{FF2B5EF4-FFF2-40B4-BE49-F238E27FC236}">
                    <a16:creationId xmlns:a16="http://schemas.microsoft.com/office/drawing/2014/main" id="{CD48668E-80BC-482E-9127-AE87D11BC3BF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69" name="Elipse 1268">
                <a:extLst>
                  <a:ext uri="{FF2B5EF4-FFF2-40B4-BE49-F238E27FC236}">
                    <a16:creationId xmlns:a16="http://schemas.microsoft.com/office/drawing/2014/main" id="{65C6E195-9E91-4F77-98A2-A234C802FB6F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70" name="Elipse 1269">
                <a:extLst>
                  <a:ext uri="{FF2B5EF4-FFF2-40B4-BE49-F238E27FC236}">
                    <a16:creationId xmlns:a16="http://schemas.microsoft.com/office/drawing/2014/main" id="{413C1B13-8EA2-4F53-9B6F-57855D0C2B15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252" name="Agrupar 1251">
              <a:extLst>
                <a:ext uri="{FF2B5EF4-FFF2-40B4-BE49-F238E27FC236}">
                  <a16:creationId xmlns:a16="http://schemas.microsoft.com/office/drawing/2014/main" id="{BD98CEA1-FBAD-4D2F-8FA5-B4CED72CDD6F}"/>
                </a:ext>
              </a:extLst>
            </xdr:cNvPr>
            <xdr:cNvGrpSpPr/>
          </xdr:nvGrpSpPr>
          <xdr:grpSpPr>
            <a:xfrm>
              <a:off x="14910636" y="7278481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263" name="Elipse 1262">
                <a:extLst>
                  <a:ext uri="{FF2B5EF4-FFF2-40B4-BE49-F238E27FC236}">
                    <a16:creationId xmlns:a16="http://schemas.microsoft.com/office/drawing/2014/main" id="{ADBD4D35-38D7-4252-8945-1925CD36185D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64" name="Elipse 1263">
                <a:extLst>
                  <a:ext uri="{FF2B5EF4-FFF2-40B4-BE49-F238E27FC236}">
                    <a16:creationId xmlns:a16="http://schemas.microsoft.com/office/drawing/2014/main" id="{EEBC23F0-D760-409C-892C-BBF4A4B21CEB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65" name="Elipse 1264">
                <a:extLst>
                  <a:ext uri="{FF2B5EF4-FFF2-40B4-BE49-F238E27FC236}">
                    <a16:creationId xmlns:a16="http://schemas.microsoft.com/office/drawing/2014/main" id="{CB6B5DFB-A9DC-440F-AC2B-510EF7C45A52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66" name="Elipse 1265">
                <a:extLst>
                  <a:ext uri="{FF2B5EF4-FFF2-40B4-BE49-F238E27FC236}">
                    <a16:creationId xmlns:a16="http://schemas.microsoft.com/office/drawing/2014/main" id="{C19E0AAE-F9C0-41D5-937A-8C708634068C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253" name="Agrupar 1252">
              <a:extLst>
                <a:ext uri="{FF2B5EF4-FFF2-40B4-BE49-F238E27FC236}">
                  <a16:creationId xmlns:a16="http://schemas.microsoft.com/office/drawing/2014/main" id="{498C249A-3F36-4E73-AA02-2A5233B1DFE4}"/>
                </a:ext>
              </a:extLst>
            </xdr:cNvPr>
            <xdr:cNvGrpSpPr/>
          </xdr:nvGrpSpPr>
          <xdr:grpSpPr>
            <a:xfrm>
              <a:off x="14910636" y="6776208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259" name="Elipse 1258">
                <a:extLst>
                  <a:ext uri="{FF2B5EF4-FFF2-40B4-BE49-F238E27FC236}">
                    <a16:creationId xmlns:a16="http://schemas.microsoft.com/office/drawing/2014/main" id="{2FB9D4BF-B1C8-43E6-9E09-22FAC5DCBA05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60" name="Elipse 1259">
                <a:extLst>
                  <a:ext uri="{FF2B5EF4-FFF2-40B4-BE49-F238E27FC236}">
                    <a16:creationId xmlns:a16="http://schemas.microsoft.com/office/drawing/2014/main" id="{8F65B97D-4CA5-4047-AAA6-A7609E2296FA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61" name="Elipse 1260">
                <a:extLst>
                  <a:ext uri="{FF2B5EF4-FFF2-40B4-BE49-F238E27FC236}">
                    <a16:creationId xmlns:a16="http://schemas.microsoft.com/office/drawing/2014/main" id="{628387DE-DCF2-4130-90E9-BE58A065B9A9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62" name="Elipse 1261">
                <a:extLst>
                  <a:ext uri="{FF2B5EF4-FFF2-40B4-BE49-F238E27FC236}">
                    <a16:creationId xmlns:a16="http://schemas.microsoft.com/office/drawing/2014/main" id="{DB96E51F-6A30-4AF8-ACA9-B4876CBB553C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254" name="Agrupar 1253">
              <a:extLst>
                <a:ext uri="{FF2B5EF4-FFF2-40B4-BE49-F238E27FC236}">
                  <a16:creationId xmlns:a16="http://schemas.microsoft.com/office/drawing/2014/main" id="{C22F0E15-C2E2-4414-A00E-BF2F35A79FD6}"/>
                </a:ext>
              </a:extLst>
            </xdr:cNvPr>
            <xdr:cNvGrpSpPr/>
          </xdr:nvGrpSpPr>
          <xdr:grpSpPr>
            <a:xfrm>
              <a:off x="14910636" y="6273935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255" name="Elipse 1254">
                <a:extLst>
                  <a:ext uri="{FF2B5EF4-FFF2-40B4-BE49-F238E27FC236}">
                    <a16:creationId xmlns:a16="http://schemas.microsoft.com/office/drawing/2014/main" id="{760D5002-8994-4A13-B5B1-DD7601A1146B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56" name="Elipse 1255">
                <a:extLst>
                  <a:ext uri="{FF2B5EF4-FFF2-40B4-BE49-F238E27FC236}">
                    <a16:creationId xmlns:a16="http://schemas.microsoft.com/office/drawing/2014/main" id="{9DA30D41-E314-47F8-B4E4-8EF356EE0464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57" name="Elipse 1256">
                <a:extLst>
                  <a:ext uri="{FF2B5EF4-FFF2-40B4-BE49-F238E27FC236}">
                    <a16:creationId xmlns:a16="http://schemas.microsoft.com/office/drawing/2014/main" id="{0B0696A0-4E16-4A8B-83F4-AF7F9E688324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58" name="Elipse 1257">
                <a:extLst>
                  <a:ext uri="{FF2B5EF4-FFF2-40B4-BE49-F238E27FC236}">
                    <a16:creationId xmlns:a16="http://schemas.microsoft.com/office/drawing/2014/main" id="{D5AABE1F-BAF6-4FFE-AF2A-A2A31895A9E5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</xdr:grpSp>
    <xdr:clientData/>
  </xdr:twoCellAnchor>
  <xdr:twoCellAnchor>
    <xdr:from>
      <xdr:col>30</xdr:col>
      <xdr:colOff>3754</xdr:colOff>
      <xdr:row>27</xdr:row>
      <xdr:rowOff>0</xdr:rowOff>
    </xdr:from>
    <xdr:to>
      <xdr:col>31</xdr:col>
      <xdr:colOff>172028</xdr:colOff>
      <xdr:row>35</xdr:row>
      <xdr:rowOff>157317</xdr:rowOff>
    </xdr:to>
    <xdr:grpSp>
      <xdr:nvGrpSpPr>
        <xdr:cNvPr id="1334" name="Agrupar 1333">
          <a:extLst>
            <a:ext uri="{FF2B5EF4-FFF2-40B4-BE49-F238E27FC236}">
              <a16:creationId xmlns:a16="http://schemas.microsoft.com/office/drawing/2014/main" id="{CF78976E-CD07-4F9A-9DDA-C16397AC2789}"/>
            </a:ext>
          </a:extLst>
        </xdr:cNvPr>
        <xdr:cNvGrpSpPr/>
      </xdr:nvGrpSpPr>
      <xdr:grpSpPr>
        <a:xfrm>
          <a:off x="19451319" y="5008217"/>
          <a:ext cx="775666" cy="1615057"/>
          <a:chOff x="14317282" y="5377201"/>
          <a:chExt cx="620590" cy="1300052"/>
        </a:xfrm>
        <a:solidFill>
          <a:schemeClr val="accent2">
            <a:lumMod val="75000"/>
          </a:schemeClr>
        </a:solidFill>
      </xdr:grpSpPr>
      <xdr:grpSp>
        <xdr:nvGrpSpPr>
          <xdr:cNvPr id="1378" name="Agrupar 1377">
            <a:extLst>
              <a:ext uri="{FF2B5EF4-FFF2-40B4-BE49-F238E27FC236}">
                <a16:creationId xmlns:a16="http://schemas.microsoft.com/office/drawing/2014/main" id="{A190720A-9D35-42D2-A21B-B7C486756126}"/>
              </a:ext>
            </a:extLst>
          </xdr:cNvPr>
          <xdr:cNvGrpSpPr/>
        </xdr:nvGrpSpPr>
        <xdr:grpSpPr>
          <a:xfrm>
            <a:off x="14317282" y="5377201"/>
            <a:ext cx="620590" cy="616840"/>
            <a:chOff x="14910636" y="5771662"/>
            <a:chExt cx="1839199" cy="1839200"/>
          </a:xfrm>
          <a:grpFill/>
        </xdr:grpSpPr>
        <xdr:grpSp>
          <xdr:nvGrpSpPr>
            <xdr:cNvPr id="1400" name="Agrupar 1399">
              <a:extLst>
                <a:ext uri="{FF2B5EF4-FFF2-40B4-BE49-F238E27FC236}">
                  <a16:creationId xmlns:a16="http://schemas.microsoft.com/office/drawing/2014/main" id="{B19EC0AE-0F0A-4AD0-A2C8-40E6D439B3D5}"/>
                </a:ext>
              </a:extLst>
            </xdr:cNvPr>
            <xdr:cNvGrpSpPr/>
          </xdr:nvGrpSpPr>
          <xdr:grpSpPr>
            <a:xfrm>
              <a:off x="14910636" y="5771662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416" name="Elipse 1415">
                <a:extLst>
                  <a:ext uri="{FF2B5EF4-FFF2-40B4-BE49-F238E27FC236}">
                    <a16:creationId xmlns:a16="http://schemas.microsoft.com/office/drawing/2014/main" id="{10CA29AF-2FEB-4EE0-A09F-B635B1472A40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17" name="Elipse 1416">
                <a:extLst>
                  <a:ext uri="{FF2B5EF4-FFF2-40B4-BE49-F238E27FC236}">
                    <a16:creationId xmlns:a16="http://schemas.microsoft.com/office/drawing/2014/main" id="{9B5844A5-BBBD-4534-878B-7CB140AD5286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18" name="Elipse 1417">
                <a:extLst>
                  <a:ext uri="{FF2B5EF4-FFF2-40B4-BE49-F238E27FC236}">
                    <a16:creationId xmlns:a16="http://schemas.microsoft.com/office/drawing/2014/main" id="{0E9ED916-87E7-4F75-9835-55BCC82BB175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19" name="Elipse 1418">
                <a:extLst>
                  <a:ext uri="{FF2B5EF4-FFF2-40B4-BE49-F238E27FC236}">
                    <a16:creationId xmlns:a16="http://schemas.microsoft.com/office/drawing/2014/main" id="{DF890688-1BDC-47D1-B066-5BDA19A42677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401" name="Agrupar 1400">
              <a:extLst>
                <a:ext uri="{FF2B5EF4-FFF2-40B4-BE49-F238E27FC236}">
                  <a16:creationId xmlns:a16="http://schemas.microsoft.com/office/drawing/2014/main" id="{15880C12-5A33-40DA-904B-6EF95FF9497F}"/>
                </a:ext>
              </a:extLst>
            </xdr:cNvPr>
            <xdr:cNvGrpSpPr/>
          </xdr:nvGrpSpPr>
          <xdr:grpSpPr>
            <a:xfrm>
              <a:off x="14910636" y="7278481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412" name="Elipse 1411">
                <a:extLst>
                  <a:ext uri="{FF2B5EF4-FFF2-40B4-BE49-F238E27FC236}">
                    <a16:creationId xmlns:a16="http://schemas.microsoft.com/office/drawing/2014/main" id="{89040C7E-EE3D-4E8D-B34C-B68DE236032E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13" name="Elipse 1412">
                <a:extLst>
                  <a:ext uri="{FF2B5EF4-FFF2-40B4-BE49-F238E27FC236}">
                    <a16:creationId xmlns:a16="http://schemas.microsoft.com/office/drawing/2014/main" id="{01DD418E-BE06-4B5D-8DEF-1FFCE30B5B2F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14" name="Elipse 1413">
                <a:extLst>
                  <a:ext uri="{FF2B5EF4-FFF2-40B4-BE49-F238E27FC236}">
                    <a16:creationId xmlns:a16="http://schemas.microsoft.com/office/drawing/2014/main" id="{B9E1885B-1606-4539-BBD4-4A471A83FA9E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15" name="Elipse 1414">
                <a:extLst>
                  <a:ext uri="{FF2B5EF4-FFF2-40B4-BE49-F238E27FC236}">
                    <a16:creationId xmlns:a16="http://schemas.microsoft.com/office/drawing/2014/main" id="{81A17F7C-327B-473A-B048-4ACA0A28317E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402" name="Agrupar 1401">
              <a:extLst>
                <a:ext uri="{FF2B5EF4-FFF2-40B4-BE49-F238E27FC236}">
                  <a16:creationId xmlns:a16="http://schemas.microsoft.com/office/drawing/2014/main" id="{B0E8E016-4360-489F-8340-AA034785024A}"/>
                </a:ext>
              </a:extLst>
            </xdr:cNvPr>
            <xdr:cNvGrpSpPr/>
          </xdr:nvGrpSpPr>
          <xdr:grpSpPr>
            <a:xfrm>
              <a:off x="14910636" y="6776208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408" name="Elipse 1407">
                <a:extLst>
                  <a:ext uri="{FF2B5EF4-FFF2-40B4-BE49-F238E27FC236}">
                    <a16:creationId xmlns:a16="http://schemas.microsoft.com/office/drawing/2014/main" id="{CBAEA6BD-6C19-4C50-8595-0635E046AD8A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09" name="Elipse 1408">
                <a:extLst>
                  <a:ext uri="{FF2B5EF4-FFF2-40B4-BE49-F238E27FC236}">
                    <a16:creationId xmlns:a16="http://schemas.microsoft.com/office/drawing/2014/main" id="{5D6B0FA9-C32B-4689-8FF0-74BF9BD1CB64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10" name="Elipse 1409">
                <a:extLst>
                  <a:ext uri="{FF2B5EF4-FFF2-40B4-BE49-F238E27FC236}">
                    <a16:creationId xmlns:a16="http://schemas.microsoft.com/office/drawing/2014/main" id="{0D970F07-7D58-4D87-BA62-8004945320C2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11" name="Elipse 1410">
                <a:extLst>
                  <a:ext uri="{FF2B5EF4-FFF2-40B4-BE49-F238E27FC236}">
                    <a16:creationId xmlns:a16="http://schemas.microsoft.com/office/drawing/2014/main" id="{88F6A9F5-9AB2-4064-A764-B47C9F375B16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403" name="Agrupar 1402">
              <a:extLst>
                <a:ext uri="{FF2B5EF4-FFF2-40B4-BE49-F238E27FC236}">
                  <a16:creationId xmlns:a16="http://schemas.microsoft.com/office/drawing/2014/main" id="{B050CD4B-A99D-48BC-89B2-23B7D2CB1CED}"/>
                </a:ext>
              </a:extLst>
            </xdr:cNvPr>
            <xdr:cNvGrpSpPr/>
          </xdr:nvGrpSpPr>
          <xdr:grpSpPr>
            <a:xfrm>
              <a:off x="14910636" y="6273935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404" name="Elipse 1403">
                <a:extLst>
                  <a:ext uri="{FF2B5EF4-FFF2-40B4-BE49-F238E27FC236}">
                    <a16:creationId xmlns:a16="http://schemas.microsoft.com/office/drawing/2014/main" id="{8B5BD805-1E68-41DD-9599-7E4F4545C013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05" name="Elipse 1404">
                <a:extLst>
                  <a:ext uri="{FF2B5EF4-FFF2-40B4-BE49-F238E27FC236}">
                    <a16:creationId xmlns:a16="http://schemas.microsoft.com/office/drawing/2014/main" id="{F33ED389-EF1D-4B43-9F81-75BFAFBD45EC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06" name="Elipse 1405">
                <a:extLst>
                  <a:ext uri="{FF2B5EF4-FFF2-40B4-BE49-F238E27FC236}">
                    <a16:creationId xmlns:a16="http://schemas.microsoft.com/office/drawing/2014/main" id="{D4658439-A6CE-4919-88CA-ACDA4CD0B5DF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407" name="Elipse 1406">
                <a:extLst>
                  <a:ext uri="{FF2B5EF4-FFF2-40B4-BE49-F238E27FC236}">
                    <a16:creationId xmlns:a16="http://schemas.microsoft.com/office/drawing/2014/main" id="{46A5CFA0-9A7C-4246-9195-468DB36297AF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grpSp>
        <xdr:nvGrpSpPr>
          <xdr:cNvPr id="1379" name="Agrupar 1378">
            <a:extLst>
              <a:ext uri="{FF2B5EF4-FFF2-40B4-BE49-F238E27FC236}">
                <a16:creationId xmlns:a16="http://schemas.microsoft.com/office/drawing/2014/main" id="{236D34DD-4B0F-4D9F-9F33-81A134572704}"/>
              </a:ext>
            </a:extLst>
          </xdr:cNvPr>
          <xdr:cNvGrpSpPr/>
        </xdr:nvGrpSpPr>
        <xdr:grpSpPr>
          <a:xfrm>
            <a:off x="14317282" y="6060413"/>
            <a:ext cx="620590" cy="616840"/>
            <a:chOff x="14910636" y="5771662"/>
            <a:chExt cx="1839199" cy="1839200"/>
          </a:xfrm>
          <a:grpFill/>
        </xdr:grpSpPr>
        <xdr:grpSp>
          <xdr:nvGrpSpPr>
            <xdr:cNvPr id="1380" name="Agrupar 1379">
              <a:extLst>
                <a:ext uri="{FF2B5EF4-FFF2-40B4-BE49-F238E27FC236}">
                  <a16:creationId xmlns:a16="http://schemas.microsoft.com/office/drawing/2014/main" id="{726EC4C9-7F37-4774-98BE-DACBCFDF8049}"/>
                </a:ext>
              </a:extLst>
            </xdr:cNvPr>
            <xdr:cNvGrpSpPr/>
          </xdr:nvGrpSpPr>
          <xdr:grpSpPr>
            <a:xfrm>
              <a:off x="14910636" y="5771662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96" name="Elipse 1395">
                <a:extLst>
                  <a:ext uri="{FF2B5EF4-FFF2-40B4-BE49-F238E27FC236}">
                    <a16:creationId xmlns:a16="http://schemas.microsoft.com/office/drawing/2014/main" id="{0547FF73-345C-49B3-B3BB-2621700048B7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97" name="Elipse 1396">
                <a:extLst>
                  <a:ext uri="{FF2B5EF4-FFF2-40B4-BE49-F238E27FC236}">
                    <a16:creationId xmlns:a16="http://schemas.microsoft.com/office/drawing/2014/main" id="{F318BA07-9B21-4642-A3BB-AF70529A27CE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98" name="Elipse 1397">
                <a:extLst>
                  <a:ext uri="{FF2B5EF4-FFF2-40B4-BE49-F238E27FC236}">
                    <a16:creationId xmlns:a16="http://schemas.microsoft.com/office/drawing/2014/main" id="{B82EE9E5-5FCD-427F-8CFD-214DBDF0EFD6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99" name="Elipse 1398">
                <a:extLst>
                  <a:ext uri="{FF2B5EF4-FFF2-40B4-BE49-F238E27FC236}">
                    <a16:creationId xmlns:a16="http://schemas.microsoft.com/office/drawing/2014/main" id="{52B1339B-710B-4944-B491-AA095F5BD6E4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81" name="Agrupar 1380">
              <a:extLst>
                <a:ext uri="{FF2B5EF4-FFF2-40B4-BE49-F238E27FC236}">
                  <a16:creationId xmlns:a16="http://schemas.microsoft.com/office/drawing/2014/main" id="{3B11D888-F7A4-4E9C-86EF-98E4C169D6BD}"/>
                </a:ext>
              </a:extLst>
            </xdr:cNvPr>
            <xdr:cNvGrpSpPr/>
          </xdr:nvGrpSpPr>
          <xdr:grpSpPr>
            <a:xfrm>
              <a:off x="14910636" y="7278481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92" name="Elipse 1391">
                <a:extLst>
                  <a:ext uri="{FF2B5EF4-FFF2-40B4-BE49-F238E27FC236}">
                    <a16:creationId xmlns:a16="http://schemas.microsoft.com/office/drawing/2014/main" id="{FBDFFDEF-FDC5-48C5-A2F6-8B19E93F4B30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93" name="Elipse 1392">
                <a:extLst>
                  <a:ext uri="{FF2B5EF4-FFF2-40B4-BE49-F238E27FC236}">
                    <a16:creationId xmlns:a16="http://schemas.microsoft.com/office/drawing/2014/main" id="{B5B17E7A-2848-4366-9DD8-613242BEB791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94" name="Elipse 1393">
                <a:extLst>
                  <a:ext uri="{FF2B5EF4-FFF2-40B4-BE49-F238E27FC236}">
                    <a16:creationId xmlns:a16="http://schemas.microsoft.com/office/drawing/2014/main" id="{BC270184-F60C-4334-971A-336F2F2A34B8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95" name="Elipse 1394">
                <a:extLst>
                  <a:ext uri="{FF2B5EF4-FFF2-40B4-BE49-F238E27FC236}">
                    <a16:creationId xmlns:a16="http://schemas.microsoft.com/office/drawing/2014/main" id="{81F9F105-0688-40ED-91ED-8D89DF4BEB9C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82" name="Agrupar 1381">
              <a:extLst>
                <a:ext uri="{FF2B5EF4-FFF2-40B4-BE49-F238E27FC236}">
                  <a16:creationId xmlns:a16="http://schemas.microsoft.com/office/drawing/2014/main" id="{157CC38E-152E-40E3-B7F7-F778020E09F1}"/>
                </a:ext>
              </a:extLst>
            </xdr:cNvPr>
            <xdr:cNvGrpSpPr/>
          </xdr:nvGrpSpPr>
          <xdr:grpSpPr>
            <a:xfrm>
              <a:off x="14910636" y="6776208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88" name="Elipse 1387">
                <a:extLst>
                  <a:ext uri="{FF2B5EF4-FFF2-40B4-BE49-F238E27FC236}">
                    <a16:creationId xmlns:a16="http://schemas.microsoft.com/office/drawing/2014/main" id="{AB5D736E-892A-400D-9F5C-23DC52932F22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89" name="Elipse 1388">
                <a:extLst>
                  <a:ext uri="{FF2B5EF4-FFF2-40B4-BE49-F238E27FC236}">
                    <a16:creationId xmlns:a16="http://schemas.microsoft.com/office/drawing/2014/main" id="{81B84EFE-96E8-418F-A1B8-E9688A30BBFE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90" name="Elipse 1389">
                <a:extLst>
                  <a:ext uri="{FF2B5EF4-FFF2-40B4-BE49-F238E27FC236}">
                    <a16:creationId xmlns:a16="http://schemas.microsoft.com/office/drawing/2014/main" id="{48BA8C7F-E06D-406A-8FA1-8910E9E63CA3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91" name="Elipse 1390">
                <a:extLst>
                  <a:ext uri="{FF2B5EF4-FFF2-40B4-BE49-F238E27FC236}">
                    <a16:creationId xmlns:a16="http://schemas.microsoft.com/office/drawing/2014/main" id="{18485D25-D958-4BED-805E-2FADBE878656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83" name="Agrupar 1382">
              <a:extLst>
                <a:ext uri="{FF2B5EF4-FFF2-40B4-BE49-F238E27FC236}">
                  <a16:creationId xmlns:a16="http://schemas.microsoft.com/office/drawing/2014/main" id="{E8B4CA77-08A8-4E55-BC64-0F0F90DDB91B}"/>
                </a:ext>
              </a:extLst>
            </xdr:cNvPr>
            <xdr:cNvGrpSpPr/>
          </xdr:nvGrpSpPr>
          <xdr:grpSpPr>
            <a:xfrm>
              <a:off x="14910636" y="6273935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84" name="Elipse 1383">
                <a:extLst>
                  <a:ext uri="{FF2B5EF4-FFF2-40B4-BE49-F238E27FC236}">
                    <a16:creationId xmlns:a16="http://schemas.microsoft.com/office/drawing/2014/main" id="{A39811A2-3991-4309-86F5-61A318B72743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85" name="Elipse 1384">
                <a:extLst>
                  <a:ext uri="{FF2B5EF4-FFF2-40B4-BE49-F238E27FC236}">
                    <a16:creationId xmlns:a16="http://schemas.microsoft.com/office/drawing/2014/main" id="{9D0176D4-013B-4223-915B-3B56F6D60569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86" name="Elipse 1385">
                <a:extLst>
                  <a:ext uri="{FF2B5EF4-FFF2-40B4-BE49-F238E27FC236}">
                    <a16:creationId xmlns:a16="http://schemas.microsoft.com/office/drawing/2014/main" id="{407E0A56-E6AA-405B-91A0-2BD1BCEC720B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87" name="Elipse 1386">
                <a:extLst>
                  <a:ext uri="{FF2B5EF4-FFF2-40B4-BE49-F238E27FC236}">
                    <a16:creationId xmlns:a16="http://schemas.microsoft.com/office/drawing/2014/main" id="{55FAF4AF-689C-4F2D-9ACC-1ECA0AB9855B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</xdr:grpSp>
    <xdr:clientData/>
  </xdr:twoCellAnchor>
  <xdr:twoCellAnchor>
    <xdr:from>
      <xdr:col>30</xdr:col>
      <xdr:colOff>3754</xdr:colOff>
      <xdr:row>36</xdr:row>
      <xdr:rowOff>46832</xdr:rowOff>
    </xdr:from>
    <xdr:to>
      <xdr:col>31</xdr:col>
      <xdr:colOff>172028</xdr:colOff>
      <xdr:row>45</xdr:row>
      <xdr:rowOff>17384</xdr:rowOff>
    </xdr:to>
    <xdr:grpSp>
      <xdr:nvGrpSpPr>
        <xdr:cNvPr id="1335" name="Agrupar 1334">
          <a:extLst>
            <a:ext uri="{FF2B5EF4-FFF2-40B4-BE49-F238E27FC236}">
              <a16:creationId xmlns:a16="http://schemas.microsoft.com/office/drawing/2014/main" id="{62CD9EEA-32A0-454D-B0A0-2C59017E9D3C}"/>
            </a:ext>
          </a:extLst>
        </xdr:cNvPr>
        <xdr:cNvGrpSpPr/>
      </xdr:nvGrpSpPr>
      <xdr:grpSpPr>
        <a:xfrm>
          <a:off x="19451319" y="6695006"/>
          <a:ext cx="775666" cy="1610508"/>
          <a:chOff x="14317282" y="5377201"/>
          <a:chExt cx="620590" cy="1300052"/>
        </a:xfrm>
        <a:solidFill>
          <a:schemeClr val="accent2">
            <a:lumMod val="75000"/>
          </a:schemeClr>
        </a:solidFill>
      </xdr:grpSpPr>
      <xdr:grpSp>
        <xdr:nvGrpSpPr>
          <xdr:cNvPr id="1336" name="Agrupar 1335">
            <a:extLst>
              <a:ext uri="{FF2B5EF4-FFF2-40B4-BE49-F238E27FC236}">
                <a16:creationId xmlns:a16="http://schemas.microsoft.com/office/drawing/2014/main" id="{F03E0541-1060-4429-9CCC-834812649DA6}"/>
              </a:ext>
            </a:extLst>
          </xdr:cNvPr>
          <xdr:cNvGrpSpPr/>
        </xdr:nvGrpSpPr>
        <xdr:grpSpPr>
          <a:xfrm>
            <a:off x="14317282" y="5377201"/>
            <a:ext cx="620590" cy="616840"/>
            <a:chOff x="14910636" y="5771662"/>
            <a:chExt cx="1839199" cy="1839200"/>
          </a:xfrm>
          <a:grpFill/>
        </xdr:grpSpPr>
        <xdr:grpSp>
          <xdr:nvGrpSpPr>
            <xdr:cNvPr id="1358" name="Agrupar 1357">
              <a:extLst>
                <a:ext uri="{FF2B5EF4-FFF2-40B4-BE49-F238E27FC236}">
                  <a16:creationId xmlns:a16="http://schemas.microsoft.com/office/drawing/2014/main" id="{058BF94E-9918-4E75-913D-799DB035F070}"/>
                </a:ext>
              </a:extLst>
            </xdr:cNvPr>
            <xdr:cNvGrpSpPr/>
          </xdr:nvGrpSpPr>
          <xdr:grpSpPr>
            <a:xfrm>
              <a:off x="14910636" y="5771662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74" name="Elipse 1373">
                <a:extLst>
                  <a:ext uri="{FF2B5EF4-FFF2-40B4-BE49-F238E27FC236}">
                    <a16:creationId xmlns:a16="http://schemas.microsoft.com/office/drawing/2014/main" id="{C8168487-996C-44B3-B2D3-5E8137842C16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75" name="Elipse 1374">
                <a:extLst>
                  <a:ext uri="{FF2B5EF4-FFF2-40B4-BE49-F238E27FC236}">
                    <a16:creationId xmlns:a16="http://schemas.microsoft.com/office/drawing/2014/main" id="{BCFD2EF8-93F6-4930-9001-25EFE51DEB6E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76" name="Elipse 1375">
                <a:extLst>
                  <a:ext uri="{FF2B5EF4-FFF2-40B4-BE49-F238E27FC236}">
                    <a16:creationId xmlns:a16="http://schemas.microsoft.com/office/drawing/2014/main" id="{4458283A-4F91-4C5B-973A-DAD83CCA3C82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77" name="Elipse 1376">
                <a:extLst>
                  <a:ext uri="{FF2B5EF4-FFF2-40B4-BE49-F238E27FC236}">
                    <a16:creationId xmlns:a16="http://schemas.microsoft.com/office/drawing/2014/main" id="{68E13CC1-4464-4316-A216-78E8B2DA30D7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59" name="Agrupar 1358">
              <a:extLst>
                <a:ext uri="{FF2B5EF4-FFF2-40B4-BE49-F238E27FC236}">
                  <a16:creationId xmlns:a16="http://schemas.microsoft.com/office/drawing/2014/main" id="{4AD83297-25C7-4EB5-9CED-E2BE0EA9E768}"/>
                </a:ext>
              </a:extLst>
            </xdr:cNvPr>
            <xdr:cNvGrpSpPr/>
          </xdr:nvGrpSpPr>
          <xdr:grpSpPr>
            <a:xfrm>
              <a:off x="14910636" y="7278481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70" name="Elipse 1369">
                <a:extLst>
                  <a:ext uri="{FF2B5EF4-FFF2-40B4-BE49-F238E27FC236}">
                    <a16:creationId xmlns:a16="http://schemas.microsoft.com/office/drawing/2014/main" id="{307F5814-4705-43A8-9E0A-2226FD02535A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71" name="Elipse 1370">
                <a:extLst>
                  <a:ext uri="{FF2B5EF4-FFF2-40B4-BE49-F238E27FC236}">
                    <a16:creationId xmlns:a16="http://schemas.microsoft.com/office/drawing/2014/main" id="{FF2CE28A-2E28-44E2-B629-A7EB9BE4F932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72" name="Elipse 1371">
                <a:extLst>
                  <a:ext uri="{FF2B5EF4-FFF2-40B4-BE49-F238E27FC236}">
                    <a16:creationId xmlns:a16="http://schemas.microsoft.com/office/drawing/2014/main" id="{E2F5EA5A-0072-4137-ADA8-D7D3F5891087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73" name="Elipse 1372">
                <a:extLst>
                  <a:ext uri="{FF2B5EF4-FFF2-40B4-BE49-F238E27FC236}">
                    <a16:creationId xmlns:a16="http://schemas.microsoft.com/office/drawing/2014/main" id="{4BDEBD35-FEE6-4D0A-A05A-DE5BF9ACAB50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60" name="Agrupar 1359">
              <a:extLst>
                <a:ext uri="{FF2B5EF4-FFF2-40B4-BE49-F238E27FC236}">
                  <a16:creationId xmlns:a16="http://schemas.microsoft.com/office/drawing/2014/main" id="{4B5E3F89-3663-44CF-AE31-FC071B3BDDE3}"/>
                </a:ext>
              </a:extLst>
            </xdr:cNvPr>
            <xdr:cNvGrpSpPr/>
          </xdr:nvGrpSpPr>
          <xdr:grpSpPr>
            <a:xfrm>
              <a:off x="14910636" y="6776208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66" name="Elipse 1365">
                <a:extLst>
                  <a:ext uri="{FF2B5EF4-FFF2-40B4-BE49-F238E27FC236}">
                    <a16:creationId xmlns:a16="http://schemas.microsoft.com/office/drawing/2014/main" id="{D3807B66-55C1-41FD-9AAA-41C4C118AA58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67" name="Elipse 1366">
                <a:extLst>
                  <a:ext uri="{FF2B5EF4-FFF2-40B4-BE49-F238E27FC236}">
                    <a16:creationId xmlns:a16="http://schemas.microsoft.com/office/drawing/2014/main" id="{0CCA7E33-3687-4334-9B6C-4F62D67AB06B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68" name="Elipse 1367">
                <a:extLst>
                  <a:ext uri="{FF2B5EF4-FFF2-40B4-BE49-F238E27FC236}">
                    <a16:creationId xmlns:a16="http://schemas.microsoft.com/office/drawing/2014/main" id="{08F27020-C24C-468B-9B66-97E698ECE658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69" name="Elipse 1368">
                <a:extLst>
                  <a:ext uri="{FF2B5EF4-FFF2-40B4-BE49-F238E27FC236}">
                    <a16:creationId xmlns:a16="http://schemas.microsoft.com/office/drawing/2014/main" id="{0E2A13F0-D412-4F89-80C5-938F6D1B97B8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61" name="Agrupar 1360">
              <a:extLst>
                <a:ext uri="{FF2B5EF4-FFF2-40B4-BE49-F238E27FC236}">
                  <a16:creationId xmlns:a16="http://schemas.microsoft.com/office/drawing/2014/main" id="{8AD48B3B-36FB-4326-B74D-F64AF2C1262B}"/>
                </a:ext>
              </a:extLst>
            </xdr:cNvPr>
            <xdr:cNvGrpSpPr/>
          </xdr:nvGrpSpPr>
          <xdr:grpSpPr>
            <a:xfrm>
              <a:off x="14910636" y="6273935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62" name="Elipse 1361">
                <a:extLst>
                  <a:ext uri="{FF2B5EF4-FFF2-40B4-BE49-F238E27FC236}">
                    <a16:creationId xmlns:a16="http://schemas.microsoft.com/office/drawing/2014/main" id="{A2670391-69EA-43DD-8362-AF83DD56B71E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63" name="Elipse 1362">
                <a:extLst>
                  <a:ext uri="{FF2B5EF4-FFF2-40B4-BE49-F238E27FC236}">
                    <a16:creationId xmlns:a16="http://schemas.microsoft.com/office/drawing/2014/main" id="{9AEC19A7-CEBF-44DF-A39B-46AB1B492F82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64" name="Elipse 1363">
                <a:extLst>
                  <a:ext uri="{FF2B5EF4-FFF2-40B4-BE49-F238E27FC236}">
                    <a16:creationId xmlns:a16="http://schemas.microsoft.com/office/drawing/2014/main" id="{80D9737E-7EFC-4911-81AE-5B4552A96655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65" name="Elipse 1364">
                <a:extLst>
                  <a:ext uri="{FF2B5EF4-FFF2-40B4-BE49-F238E27FC236}">
                    <a16:creationId xmlns:a16="http://schemas.microsoft.com/office/drawing/2014/main" id="{DFC693E7-9360-43FD-A090-3E91B0ABAC25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grpSp>
        <xdr:nvGrpSpPr>
          <xdr:cNvPr id="1337" name="Agrupar 1336">
            <a:extLst>
              <a:ext uri="{FF2B5EF4-FFF2-40B4-BE49-F238E27FC236}">
                <a16:creationId xmlns:a16="http://schemas.microsoft.com/office/drawing/2014/main" id="{710B4E2E-2C50-46CD-A5E0-B48BC114C946}"/>
              </a:ext>
            </a:extLst>
          </xdr:cNvPr>
          <xdr:cNvGrpSpPr/>
        </xdr:nvGrpSpPr>
        <xdr:grpSpPr>
          <a:xfrm>
            <a:off x="14317282" y="6060413"/>
            <a:ext cx="620590" cy="616840"/>
            <a:chOff x="14910636" y="5771662"/>
            <a:chExt cx="1839199" cy="1839200"/>
          </a:xfrm>
          <a:grpFill/>
        </xdr:grpSpPr>
        <xdr:grpSp>
          <xdr:nvGrpSpPr>
            <xdr:cNvPr id="1338" name="Agrupar 1337">
              <a:extLst>
                <a:ext uri="{FF2B5EF4-FFF2-40B4-BE49-F238E27FC236}">
                  <a16:creationId xmlns:a16="http://schemas.microsoft.com/office/drawing/2014/main" id="{171059CB-2B44-471A-8446-A5F40BC5180C}"/>
                </a:ext>
              </a:extLst>
            </xdr:cNvPr>
            <xdr:cNvGrpSpPr/>
          </xdr:nvGrpSpPr>
          <xdr:grpSpPr>
            <a:xfrm>
              <a:off x="14910636" y="5771662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54" name="Elipse 1353">
                <a:extLst>
                  <a:ext uri="{FF2B5EF4-FFF2-40B4-BE49-F238E27FC236}">
                    <a16:creationId xmlns:a16="http://schemas.microsoft.com/office/drawing/2014/main" id="{05D1EE57-2899-4031-9561-878324C0412A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55" name="Elipse 1354">
                <a:extLst>
                  <a:ext uri="{FF2B5EF4-FFF2-40B4-BE49-F238E27FC236}">
                    <a16:creationId xmlns:a16="http://schemas.microsoft.com/office/drawing/2014/main" id="{35085586-50C5-4A8E-9702-92FFD8C4674C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56" name="Elipse 1355">
                <a:extLst>
                  <a:ext uri="{FF2B5EF4-FFF2-40B4-BE49-F238E27FC236}">
                    <a16:creationId xmlns:a16="http://schemas.microsoft.com/office/drawing/2014/main" id="{E644ABEB-4CB5-4D20-852F-6539E24990AF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57" name="Elipse 1356">
                <a:extLst>
                  <a:ext uri="{FF2B5EF4-FFF2-40B4-BE49-F238E27FC236}">
                    <a16:creationId xmlns:a16="http://schemas.microsoft.com/office/drawing/2014/main" id="{61F38D25-8DE0-4BE5-9A95-02FFF1FB27E8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39" name="Agrupar 1338">
              <a:extLst>
                <a:ext uri="{FF2B5EF4-FFF2-40B4-BE49-F238E27FC236}">
                  <a16:creationId xmlns:a16="http://schemas.microsoft.com/office/drawing/2014/main" id="{20ED7E5A-153C-4612-B4F3-C775D72FB9B5}"/>
                </a:ext>
              </a:extLst>
            </xdr:cNvPr>
            <xdr:cNvGrpSpPr/>
          </xdr:nvGrpSpPr>
          <xdr:grpSpPr>
            <a:xfrm>
              <a:off x="14910636" y="7278481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50" name="Elipse 1349">
                <a:extLst>
                  <a:ext uri="{FF2B5EF4-FFF2-40B4-BE49-F238E27FC236}">
                    <a16:creationId xmlns:a16="http://schemas.microsoft.com/office/drawing/2014/main" id="{C17F4386-C249-4A22-A0F5-07E470D64412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51" name="Elipse 1350">
                <a:extLst>
                  <a:ext uri="{FF2B5EF4-FFF2-40B4-BE49-F238E27FC236}">
                    <a16:creationId xmlns:a16="http://schemas.microsoft.com/office/drawing/2014/main" id="{35819BD5-6039-48A9-A8AE-2DEE74B4ECD7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52" name="Elipse 1351">
                <a:extLst>
                  <a:ext uri="{FF2B5EF4-FFF2-40B4-BE49-F238E27FC236}">
                    <a16:creationId xmlns:a16="http://schemas.microsoft.com/office/drawing/2014/main" id="{6449825F-6FD7-4333-99A4-B78FA9DD0196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53" name="Elipse 1352">
                <a:extLst>
                  <a:ext uri="{FF2B5EF4-FFF2-40B4-BE49-F238E27FC236}">
                    <a16:creationId xmlns:a16="http://schemas.microsoft.com/office/drawing/2014/main" id="{80571C19-E51E-44BD-BABD-B6F915D70947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40" name="Agrupar 1339">
              <a:extLst>
                <a:ext uri="{FF2B5EF4-FFF2-40B4-BE49-F238E27FC236}">
                  <a16:creationId xmlns:a16="http://schemas.microsoft.com/office/drawing/2014/main" id="{E6DB4B98-77F9-49A2-AF18-29A5D3A6E6B2}"/>
                </a:ext>
              </a:extLst>
            </xdr:cNvPr>
            <xdr:cNvGrpSpPr/>
          </xdr:nvGrpSpPr>
          <xdr:grpSpPr>
            <a:xfrm>
              <a:off x="14910636" y="6776208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46" name="Elipse 1345">
                <a:extLst>
                  <a:ext uri="{FF2B5EF4-FFF2-40B4-BE49-F238E27FC236}">
                    <a16:creationId xmlns:a16="http://schemas.microsoft.com/office/drawing/2014/main" id="{D4220663-8BD0-44C3-9DFA-D32F0B2C94FA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47" name="Elipse 1346">
                <a:extLst>
                  <a:ext uri="{FF2B5EF4-FFF2-40B4-BE49-F238E27FC236}">
                    <a16:creationId xmlns:a16="http://schemas.microsoft.com/office/drawing/2014/main" id="{78A72D01-C450-47EE-950E-EBC3196B11FF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48" name="Elipse 1347">
                <a:extLst>
                  <a:ext uri="{FF2B5EF4-FFF2-40B4-BE49-F238E27FC236}">
                    <a16:creationId xmlns:a16="http://schemas.microsoft.com/office/drawing/2014/main" id="{34DF6F32-F0F1-4030-AEC4-1607C281BF87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49" name="Elipse 1348">
                <a:extLst>
                  <a:ext uri="{FF2B5EF4-FFF2-40B4-BE49-F238E27FC236}">
                    <a16:creationId xmlns:a16="http://schemas.microsoft.com/office/drawing/2014/main" id="{B27B236B-1F76-4734-BCE5-5FE7AE9A9AB3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341" name="Agrupar 1340">
              <a:extLst>
                <a:ext uri="{FF2B5EF4-FFF2-40B4-BE49-F238E27FC236}">
                  <a16:creationId xmlns:a16="http://schemas.microsoft.com/office/drawing/2014/main" id="{D8951CC2-A9D7-461A-8136-9D68FB5A70AA}"/>
                </a:ext>
              </a:extLst>
            </xdr:cNvPr>
            <xdr:cNvGrpSpPr/>
          </xdr:nvGrpSpPr>
          <xdr:grpSpPr>
            <a:xfrm>
              <a:off x="14910636" y="6273935"/>
              <a:ext cx="1839199" cy="332381"/>
              <a:chOff x="14194119" y="5602942"/>
              <a:chExt cx="1845234" cy="334681"/>
            </a:xfrm>
            <a:grpFill/>
          </xdr:grpSpPr>
          <xdr:sp macro="" textlink="">
            <xdr:nvSpPr>
              <xdr:cNvPr id="1342" name="Elipse 1341">
                <a:extLst>
                  <a:ext uri="{FF2B5EF4-FFF2-40B4-BE49-F238E27FC236}">
                    <a16:creationId xmlns:a16="http://schemas.microsoft.com/office/drawing/2014/main" id="{63C6F8A7-15C2-4CFF-80E4-906C7DC183E3}"/>
                  </a:ext>
                </a:extLst>
              </xdr:cNvPr>
              <xdr:cNvSpPr/>
            </xdr:nvSpPr>
            <xdr:spPr>
              <a:xfrm>
                <a:off x="14194119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43" name="Elipse 1342">
                <a:extLst>
                  <a:ext uri="{FF2B5EF4-FFF2-40B4-BE49-F238E27FC236}">
                    <a16:creationId xmlns:a16="http://schemas.microsoft.com/office/drawing/2014/main" id="{53985CEF-642B-493A-BBBD-2F0BA84BBF92}"/>
                  </a:ext>
                </a:extLst>
              </xdr:cNvPr>
              <xdr:cNvSpPr/>
            </xdr:nvSpPr>
            <xdr:spPr>
              <a:xfrm>
                <a:off x="14702617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44" name="Elipse 1343">
                <a:extLst>
                  <a:ext uri="{FF2B5EF4-FFF2-40B4-BE49-F238E27FC236}">
                    <a16:creationId xmlns:a16="http://schemas.microsoft.com/office/drawing/2014/main" id="{F2ED7545-37EF-4F09-9821-05C933B0723D}"/>
                  </a:ext>
                </a:extLst>
              </xdr:cNvPr>
              <xdr:cNvSpPr/>
            </xdr:nvSpPr>
            <xdr:spPr>
              <a:xfrm>
                <a:off x="15211115" y="5602942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45" name="Elipse 1344">
                <a:extLst>
                  <a:ext uri="{FF2B5EF4-FFF2-40B4-BE49-F238E27FC236}">
                    <a16:creationId xmlns:a16="http://schemas.microsoft.com/office/drawing/2014/main" id="{DCAF0ADC-0AAB-4A50-BA47-4A00C2FFA74C}"/>
                  </a:ext>
                </a:extLst>
              </xdr:cNvPr>
              <xdr:cNvSpPr/>
            </xdr:nvSpPr>
            <xdr:spPr>
              <a:xfrm>
                <a:off x="15719613" y="5617883"/>
                <a:ext cx="319740" cy="319740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782044</xdr:colOff>
      <xdr:row>1</xdr:row>
      <xdr:rowOff>39418</xdr:rowOff>
    </xdr:from>
    <xdr:to>
      <xdr:col>2</xdr:col>
      <xdr:colOff>264972</xdr:colOff>
      <xdr:row>9</xdr:row>
      <xdr:rowOff>83952</xdr:rowOff>
    </xdr:to>
    <xdr:pic>
      <xdr:nvPicPr>
        <xdr:cNvPr id="2" name="Imagem 1" descr="Person Generic Circular icon | Freepik">
          <a:extLst>
            <a:ext uri="{FF2B5EF4-FFF2-40B4-BE49-F238E27FC236}">
              <a16:creationId xmlns:a16="http://schemas.microsoft.com/office/drawing/2014/main" id="{965E45EA-0872-4293-BB6A-9EF46B46C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44" y="223568"/>
          <a:ext cx="1514928" cy="151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312235</xdr:colOff>
      <xdr:row>15</xdr:row>
      <xdr:rowOff>158750</xdr:rowOff>
    </xdr:from>
    <xdr:to>
      <xdr:col>2</xdr:col>
      <xdr:colOff>734781</xdr:colOff>
      <xdr:row>18</xdr:row>
      <xdr:rowOff>25400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0CCCEA2-B904-4FD8-ADE9-017BF3EB3C56}"/>
            </a:ext>
          </a:extLst>
        </xdr:cNvPr>
        <xdr:cNvSpPr/>
      </xdr:nvSpPr>
      <xdr:spPr>
        <a:xfrm>
          <a:off x="312235" y="3009900"/>
          <a:ext cx="2454546" cy="4191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MARCAS</a:t>
          </a:r>
        </a:p>
      </xdr:txBody>
    </xdr:sp>
    <xdr:clientData/>
  </xdr:twoCellAnchor>
  <xdr:twoCellAnchor>
    <xdr:from>
      <xdr:col>0</xdr:col>
      <xdr:colOff>312646</xdr:colOff>
      <xdr:row>17</xdr:row>
      <xdr:rowOff>152400</xdr:rowOff>
    </xdr:from>
    <xdr:to>
      <xdr:col>2</xdr:col>
      <xdr:colOff>734368</xdr:colOff>
      <xdr:row>23</xdr:row>
      <xdr:rowOff>44451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 4">
              <a:extLst>
                <a:ext uri="{FF2B5EF4-FFF2-40B4-BE49-F238E27FC236}">
                  <a16:creationId xmlns:a16="http://schemas.microsoft.com/office/drawing/2014/main" id="{4FAE5057-45FE-41DC-8A09-332AC3F5E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46" y="3395785"/>
              <a:ext cx="2453722" cy="1005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312235</xdr:colOff>
      <xdr:row>24</xdr:row>
      <xdr:rowOff>25400</xdr:rowOff>
    </xdr:from>
    <xdr:to>
      <xdr:col>2</xdr:col>
      <xdr:colOff>734781</xdr:colOff>
      <xdr:row>26</xdr:row>
      <xdr:rowOff>76200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27462F0-407F-49F6-9FD2-464A44D0430E}"/>
            </a:ext>
          </a:extLst>
        </xdr:cNvPr>
        <xdr:cNvSpPr/>
      </xdr:nvSpPr>
      <xdr:spPr>
        <a:xfrm>
          <a:off x="312235" y="4533900"/>
          <a:ext cx="2454546" cy="4191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CARROS</a:t>
          </a:r>
        </a:p>
      </xdr:txBody>
    </xdr:sp>
    <xdr:clientData/>
  </xdr:twoCellAnchor>
  <xdr:twoCellAnchor>
    <xdr:from>
      <xdr:col>0</xdr:col>
      <xdr:colOff>312235</xdr:colOff>
      <xdr:row>35</xdr:row>
      <xdr:rowOff>171450</xdr:rowOff>
    </xdr:from>
    <xdr:to>
      <xdr:col>2</xdr:col>
      <xdr:colOff>734781</xdr:colOff>
      <xdr:row>38</xdr:row>
      <xdr:rowOff>38100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C3FF154-67FB-4687-85D9-2C9B2DCD87FC}"/>
            </a:ext>
          </a:extLst>
        </xdr:cNvPr>
        <xdr:cNvSpPr/>
      </xdr:nvSpPr>
      <xdr:spPr>
        <a:xfrm>
          <a:off x="312235" y="6705600"/>
          <a:ext cx="2454546" cy="4191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VENDEDORES</a:t>
          </a:r>
          <a:endParaRPr lang="pt-BR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312646</xdr:colOff>
      <xdr:row>25</xdr:row>
      <xdr:rowOff>179325</xdr:rowOff>
    </xdr:from>
    <xdr:to>
      <xdr:col>2</xdr:col>
      <xdr:colOff>734368</xdr:colOff>
      <xdr:row>34</xdr:row>
      <xdr:rowOff>115825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rros 4">
              <a:extLst>
                <a:ext uri="{FF2B5EF4-FFF2-40B4-BE49-F238E27FC236}">
                  <a16:creationId xmlns:a16="http://schemas.microsoft.com/office/drawing/2014/main" id="{0AE2A37C-902B-4DE8-9B11-B0839ABEEA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46" y="4907633"/>
              <a:ext cx="2453722" cy="1607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312646</xdr:colOff>
      <xdr:row>37</xdr:row>
      <xdr:rowOff>179325</xdr:rowOff>
    </xdr:from>
    <xdr:to>
      <xdr:col>2</xdr:col>
      <xdr:colOff>734368</xdr:colOff>
      <xdr:row>43</xdr:row>
      <xdr:rowOff>108856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Vendedor 3">
              <a:extLst>
                <a:ext uri="{FF2B5EF4-FFF2-40B4-BE49-F238E27FC236}">
                  <a16:creationId xmlns:a16="http://schemas.microsoft.com/office/drawing/2014/main" id="{BF157D50-C771-4685-ADB4-06C787279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46" y="7135017"/>
              <a:ext cx="2453722" cy="1043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19</xdr:col>
      <xdr:colOff>224120</xdr:colOff>
      <xdr:row>1</xdr:row>
      <xdr:rowOff>0</xdr:rowOff>
    </xdr:from>
    <xdr:to>
      <xdr:col>27</xdr:col>
      <xdr:colOff>168091</xdr:colOff>
      <xdr:row>11</xdr:row>
      <xdr:rowOff>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BDD761E-E638-407A-A0E3-B35FBD2C6A1B}"/>
            </a:ext>
          </a:extLst>
        </xdr:cNvPr>
        <xdr:cNvGrpSpPr/>
      </xdr:nvGrpSpPr>
      <xdr:grpSpPr>
        <a:xfrm>
          <a:off x="13062665" y="184727"/>
          <a:ext cx="4839244" cy="1847273"/>
          <a:chOff x="12990381" y="182217"/>
          <a:chExt cx="4803101" cy="1822174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4B1E8B10-9F28-4469-B6E3-B68AC91C81DC}"/>
              </a:ext>
            </a:extLst>
          </xdr:cNvPr>
          <xdr:cNvSpPr/>
        </xdr:nvSpPr>
        <xdr:spPr>
          <a:xfrm>
            <a:off x="12990381" y="728869"/>
            <a:ext cx="4803101" cy="127552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9B676F42-9E91-4CAD-9CA7-96258A32221D}"/>
              </a:ext>
            </a:extLst>
          </xdr:cNvPr>
          <xdr:cNvSpPr/>
        </xdr:nvSpPr>
        <xdr:spPr>
          <a:xfrm>
            <a:off x="12990381" y="182217"/>
            <a:ext cx="4803101" cy="546652"/>
          </a:xfrm>
          <a:prstGeom prst="round2Same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Meses</a:t>
            </a:r>
          </a:p>
        </xdr:txBody>
      </xdr:sp>
    </xdr:grpSp>
    <xdr:clientData/>
  </xdr:twoCellAnchor>
  <xdr:twoCellAnchor>
    <xdr:from>
      <xdr:col>19</xdr:col>
      <xdr:colOff>285170</xdr:colOff>
      <xdr:row>5</xdr:row>
      <xdr:rowOff>84919</xdr:rowOff>
    </xdr:from>
    <xdr:to>
      <xdr:col>27</xdr:col>
      <xdr:colOff>130736</xdr:colOff>
      <xdr:row>9</xdr:row>
      <xdr:rowOff>102189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 Venda 3">
              <a:extLst>
                <a:ext uri="{FF2B5EF4-FFF2-40B4-BE49-F238E27FC236}">
                  <a16:creationId xmlns:a16="http://schemas.microsoft.com/office/drawing/2014/main" id="{A4C013C5-652D-483B-BCA4-AA07DA7C0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2401" y="1012996"/>
              <a:ext cx="4730181" cy="7597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0</xdr:rowOff>
    </xdr:from>
    <xdr:to>
      <xdr:col>19</xdr:col>
      <xdr:colOff>0</xdr:colOff>
      <xdr:row>11</xdr:row>
      <xdr:rowOff>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BB8F7926-176E-435E-A37D-53D386A0D562}"/>
            </a:ext>
          </a:extLst>
        </xdr:cNvPr>
        <xdr:cNvGrpSpPr/>
      </xdr:nvGrpSpPr>
      <xdr:grpSpPr>
        <a:xfrm>
          <a:off x="3659909" y="184727"/>
          <a:ext cx="9178636" cy="1847273"/>
          <a:chOff x="3655391" y="182217"/>
          <a:chExt cx="9110870" cy="1822174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0B0684BF-A0E6-4A6A-8EA1-5E886573AC52}"/>
              </a:ext>
            </a:extLst>
          </xdr:cNvPr>
          <xdr:cNvSpPr/>
        </xdr:nvSpPr>
        <xdr:spPr>
          <a:xfrm>
            <a:off x="3655391" y="728869"/>
            <a:ext cx="9110870" cy="127552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A449E1A2-6E13-4A2D-8CC6-AE047D519CBF}"/>
              </a:ext>
            </a:extLst>
          </xdr:cNvPr>
          <xdr:cNvSpPr/>
        </xdr:nvSpPr>
        <xdr:spPr>
          <a:xfrm>
            <a:off x="3655391" y="182217"/>
            <a:ext cx="9110870" cy="546652"/>
          </a:xfrm>
          <a:prstGeom prst="round2Same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2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Resultados Exercício</a:t>
            </a:r>
            <a:r>
              <a:rPr lang="pt-BR" sz="3200" baseline="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2024</a:t>
            </a:r>
            <a:endParaRPr lang="pt-BR" sz="3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504340</xdr:colOff>
      <xdr:row>5</xdr:row>
      <xdr:rowOff>150633</xdr:rowOff>
    </xdr:from>
    <xdr:to>
      <xdr:col>11</xdr:col>
      <xdr:colOff>196719</xdr:colOff>
      <xdr:row>10</xdr:row>
      <xdr:rowOff>146806</xdr:rowOff>
    </xdr:to>
    <xdr:pic>
      <xdr:nvPicPr>
        <xdr:cNvPr id="16" name="Gráfico 15" descr="Carro">
          <a:extLst>
            <a:ext uri="{FF2B5EF4-FFF2-40B4-BE49-F238E27FC236}">
              <a16:creationId xmlns:a16="http://schemas.microsoft.com/office/drawing/2014/main" id="{332E18D6-2EE1-4C7B-B6AF-39E38AE56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09940" y="1071383"/>
          <a:ext cx="911579" cy="916923"/>
        </a:xfrm>
        <a:prstGeom prst="rect">
          <a:avLst/>
        </a:prstGeom>
      </xdr:spPr>
    </xdr:pic>
    <xdr:clientData/>
  </xdr:twoCellAnchor>
  <xdr:twoCellAnchor>
    <xdr:from>
      <xdr:col>14</xdr:col>
      <xdr:colOff>14962</xdr:colOff>
      <xdr:row>5</xdr:row>
      <xdr:rowOff>137861</xdr:rowOff>
    </xdr:from>
    <xdr:to>
      <xdr:col>15</xdr:col>
      <xdr:colOff>321175</xdr:colOff>
      <xdr:row>10</xdr:row>
      <xdr:rowOff>134034</xdr:rowOff>
    </xdr:to>
    <xdr:pic>
      <xdr:nvPicPr>
        <xdr:cNvPr id="17" name="Gráfico 16" descr="Moedas">
          <a:extLst>
            <a:ext uri="{FF2B5EF4-FFF2-40B4-BE49-F238E27FC236}">
              <a16:creationId xmlns:a16="http://schemas.microsoft.com/office/drawing/2014/main" id="{B9B566C8-7851-4BF4-B653-E9FA5AB36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768562" y="1058611"/>
          <a:ext cx="915813" cy="916923"/>
        </a:xfrm>
        <a:prstGeom prst="rect">
          <a:avLst/>
        </a:prstGeom>
      </xdr:spPr>
    </xdr:pic>
    <xdr:clientData/>
  </xdr:twoCellAnchor>
  <xdr:twoCellAnchor>
    <xdr:from>
      <xdr:col>4</xdr:col>
      <xdr:colOff>83552</xdr:colOff>
      <xdr:row>5</xdr:row>
      <xdr:rowOff>150633</xdr:rowOff>
    </xdr:from>
    <xdr:to>
      <xdr:col>5</xdr:col>
      <xdr:colOff>389764</xdr:colOff>
      <xdr:row>10</xdr:row>
      <xdr:rowOff>146806</xdr:rowOff>
    </xdr:to>
    <xdr:pic>
      <xdr:nvPicPr>
        <xdr:cNvPr id="18" name="Gráfico 17" descr="Diamante">
          <a:extLst>
            <a:ext uri="{FF2B5EF4-FFF2-40B4-BE49-F238E27FC236}">
              <a16:creationId xmlns:a16="http://schemas.microsoft.com/office/drawing/2014/main" id="{A46F60A9-883D-4755-89A1-DB4BA7611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741152" y="1071383"/>
          <a:ext cx="915812" cy="916923"/>
        </a:xfrm>
        <a:prstGeom prst="rect">
          <a:avLst/>
        </a:prstGeom>
      </xdr:spPr>
    </xdr:pic>
    <xdr:clientData/>
  </xdr:twoCellAnchor>
  <xdr:twoCellAnchor>
    <xdr:from>
      <xdr:col>4</xdr:col>
      <xdr:colOff>494070</xdr:colOff>
      <xdr:row>4</xdr:row>
      <xdr:rowOff>35801</xdr:rowOff>
    </xdr:from>
    <xdr:to>
      <xdr:col>8</xdr:col>
      <xdr:colOff>359487</xdr:colOff>
      <xdr:row>6</xdr:row>
      <xdr:rowOff>132686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A2E98957-2D9B-4C12-884E-11D7E7863460}"/>
            </a:ext>
          </a:extLst>
        </xdr:cNvPr>
        <xdr:cNvSpPr txBox="1"/>
      </xdr:nvSpPr>
      <xdr:spPr>
        <a:xfrm>
          <a:off x="4151670" y="772401"/>
          <a:ext cx="2303817" cy="46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/>
            <a:t>Faturamento</a:t>
          </a:r>
        </a:p>
      </xdr:txBody>
    </xdr:sp>
    <xdr:clientData/>
  </xdr:twoCellAnchor>
  <xdr:twoCellAnchor>
    <xdr:from>
      <xdr:col>9</xdr:col>
      <xdr:colOff>330481</xdr:colOff>
      <xdr:row>4</xdr:row>
      <xdr:rowOff>19494</xdr:rowOff>
    </xdr:from>
    <xdr:to>
      <xdr:col>13</xdr:col>
      <xdr:colOff>195899</xdr:colOff>
      <xdr:row>6</xdr:row>
      <xdr:rowOff>116379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97974C2-661B-4C9E-B87B-C39CC75F675B}"/>
            </a:ext>
          </a:extLst>
        </xdr:cNvPr>
        <xdr:cNvSpPr txBox="1"/>
      </xdr:nvSpPr>
      <xdr:spPr>
        <a:xfrm>
          <a:off x="7036081" y="756094"/>
          <a:ext cx="2303818" cy="46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/>
            <a:t>Total vendido</a:t>
          </a:r>
        </a:p>
      </xdr:txBody>
    </xdr:sp>
    <xdr:clientData/>
  </xdr:twoCellAnchor>
  <xdr:twoCellAnchor>
    <xdr:from>
      <xdr:col>14</xdr:col>
      <xdr:colOff>410306</xdr:colOff>
      <xdr:row>4</xdr:row>
      <xdr:rowOff>19494</xdr:rowOff>
    </xdr:from>
    <xdr:to>
      <xdr:col>18</xdr:col>
      <xdr:colOff>275724</xdr:colOff>
      <xdr:row>6</xdr:row>
      <xdr:rowOff>116379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80224841-2AF0-42E8-B01D-9FD5CF31D876}"/>
            </a:ext>
          </a:extLst>
        </xdr:cNvPr>
        <xdr:cNvSpPr txBox="1"/>
      </xdr:nvSpPr>
      <xdr:spPr>
        <a:xfrm>
          <a:off x="10163906" y="756094"/>
          <a:ext cx="2303818" cy="46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/>
            <a:t>Comissões pagas</a:t>
          </a:r>
        </a:p>
      </xdr:txBody>
    </xdr:sp>
    <xdr:clientData/>
  </xdr:twoCellAnchor>
  <xdr:twoCellAnchor>
    <xdr:from>
      <xdr:col>11</xdr:col>
      <xdr:colOff>279398</xdr:colOff>
      <xdr:row>6</xdr:row>
      <xdr:rowOff>37594</xdr:rowOff>
    </xdr:from>
    <xdr:to>
      <xdr:col>12</xdr:col>
      <xdr:colOff>459316</xdr:colOff>
      <xdr:row>10</xdr:row>
      <xdr:rowOff>79927</xdr:rowOff>
    </xdr:to>
    <xdr:sp macro="" textlink="'Tabelas Dinâmicas'!S3">
      <xdr:nvSpPr>
        <xdr:cNvPr id="22" name="CaixaDeTexto 21">
          <a:extLst>
            <a:ext uri="{FF2B5EF4-FFF2-40B4-BE49-F238E27FC236}">
              <a16:creationId xmlns:a16="http://schemas.microsoft.com/office/drawing/2014/main" id="{93EE3D4D-87B1-4ED1-9B5D-0F701CB09B2E}"/>
            </a:ext>
          </a:extLst>
        </xdr:cNvPr>
        <xdr:cNvSpPr txBox="1"/>
      </xdr:nvSpPr>
      <xdr:spPr>
        <a:xfrm>
          <a:off x="8204198" y="1142494"/>
          <a:ext cx="789518" cy="778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BD26DA2-DF92-436A-9116-86014C47C3A2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  <a:ea typeface="Calibri"/>
              <a:cs typeface="Calibri"/>
            </a:rPr>
            <a:pPr algn="l"/>
            <a:t>675</a:t>
          </a:fld>
          <a:endParaRPr lang="pt-BR" sz="2400" b="0">
            <a:solidFill>
              <a:schemeClr val="accent1">
                <a:lumMod val="75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15</xdr:col>
      <xdr:colOff>247650</xdr:colOff>
      <xdr:row>6</xdr:row>
      <xdr:rowOff>37594</xdr:rowOff>
    </xdr:from>
    <xdr:to>
      <xdr:col>18</xdr:col>
      <xdr:colOff>529168</xdr:colOff>
      <xdr:row>10</xdr:row>
      <xdr:rowOff>79927</xdr:rowOff>
    </xdr:to>
    <xdr:sp macro="" textlink="'Tabelas Dinâmicas'!S33">
      <xdr:nvSpPr>
        <xdr:cNvPr id="23" name="CaixaDeTexto 22">
          <a:extLst>
            <a:ext uri="{FF2B5EF4-FFF2-40B4-BE49-F238E27FC236}">
              <a16:creationId xmlns:a16="http://schemas.microsoft.com/office/drawing/2014/main" id="{FD605A38-C33D-4FF8-AB93-65E56BC1B859}"/>
            </a:ext>
          </a:extLst>
        </xdr:cNvPr>
        <xdr:cNvSpPr txBox="1"/>
      </xdr:nvSpPr>
      <xdr:spPr>
        <a:xfrm>
          <a:off x="10610850" y="1142494"/>
          <a:ext cx="2110318" cy="778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5F067BD-7FD1-4EC4-B00D-AF3F1B34DBD9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  <a:ea typeface="Calibri"/>
              <a:cs typeface="Calibri"/>
            </a:rPr>
            <a:pPr algn="l"/>
            <a:t> R$ 501.584,68 </a:t>
          </a:fld>
          <a:endParaRPr lang="pt-BR" sz="2400" b="0">
            <a:solidFill>
              <a:schemeClr val="accent1">
                <a:lumMod val="75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5</xdr:col>
      <xdr:colOff>230715</xdr:colOff>
      <xdr:row>6</xdr:row>
      <xdr:rowOff>37594</xdr:rowOff>
    </xdr:from>
    <xdr:to>
      <xdr:col>9</xdr:col>
      <xdr:colOff>596899</xdr:colOff>
      <xdr:row>10</xdr:row>
      <xdr:rowOff>79927</xdr:rowOff>
    </xdr:to>
    <xdr:sp macro="" textlink="'Tabelas Dinâmicas'!S18">
      <xdr:nvSpPr>
        <xdr:cNvPr id="24" name="CaixaDeTexto 23">
          <a:extLst>
            <a:ext uri="{FF2B5EF4-FFF2-40B4-BE49-F238E27FC236}">
              <a16:creationId xmlns:a16="http://schemas.microsoft.com/office/drawing/2014/main" id="{B95517D9-F34F-4ADF-90F0-563BEB1667B0}"/>
            </a:ext>
          </a:extLst>
        </xdr:cNvPr>
        <xdr:cNvSpPr txBox="1"/>
      </xdr:nvSpPr>
      <xdr:spPr>
        <a:xfrm>
          <a:off x="4497915" y="1142494"/>
          <a:ext cx="2804584" cy="778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57711D7-C6E7-4FE5-BD33-8F015B2D52AC}" type="TxLink">
            <a:rPr lang="en-US" sz="2400" b="0" i="0" u="none" strike="noStrike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  <a:ea typeface="Calibri"/>
              <a:cs typeface="Calibri"/>
            </a:rPr>
            <a:pPr algn="l"/>
            <a:t> R$ 50.158.467,70 </a:t>
          </a:fld>
          <a:endParaRPr lang="pt-BR" sz="2400" b="0">
            <a:solidFill>
              <a:schemeClr val="accent1">
                <a:lumMod val="75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4</xdr:col>
      <xdr:colOff>0</xdr:colOff>
      <xdr:row>11</xdr:row>
      <xdr:rowOff>169652</xdr:rowOff>
    </xdr:from>
    <xdr:to>
      <xdr:col>18</xdr:col>
      <xdr:colOff>580441</xdr:colOff>
      <xdr:row>25</xdr:row>
      <xdr:rowOff>5722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8CA0C7D-1296-4859-A052-169D1228B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224120</xdr:colOff>
      <xdr:row>11</xdr:row>
      <xdr:rowOff>169652</xdr:rowOff>
    </xdr:from>
    <xdr:to>
      <xdr:col>27</xdr:col>
      <xdr:colOff>189610</xdr:colOff>
      <xdr:row>25</xdr:row>
      <xdr:rowOff>14369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7FFC4663-3285-45C4-B286-EC392F2AB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26</xdr:row>
      <xdr:rowOff>10</xdr:rowOff>
    </xdr:from>
    <xdr:to>
      <xdr:col>10</xdr:col>
      <xdr:colOff>494393</xdr:colOff>
      <xdr:row>41</xdr:row>
      <xdr:rowOff>58387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DEAF6D6-EBBD-42A3-BFFA-3EED3D9DE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35272</xdr:colOff>
      <xdr:row>26</xdr:row>
      <xdr:rowOff>0</xdr:rowOff>
    </xdr:from>
    <xdr:to>
      <xdr:col>19</xdr:col>
      <xdr:colOff>0</xdr:colOff>
      <xdr:row>41</xdr:row>
      <xdr:rowOff>54893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3DB0B76-14BD-4094-B0AC-EC3597AF2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224120</xdr:colOff>
      <xdr:row>26</xdr:row>
      <xdr:rowOff>0</xdr:rowOff>
    </xdr:from>
    <xdr:to>
      <xdr:col>27</xdr:col>
      <xdr:colOff>189609</xdr:colOff>
      <xdr:row>41</xdr:row>
      <xdr:rowOff>52950</xdr:rowOff>
    </xdr:to>
    <xdr:graphicFrame macro="">
      <xdr:nvGraphicFramePr>
        <xdr:cNvPr id="708" name="Gráfico 707">
          <a:extLst>
            <a:ext uri="{FF2B5EF4-FFF2-40B4-BE49-F238E27FC236}">
              <a16:creationId xmlns:a16="http://schemas.microsoft.com/office/drawing/2014/main" id="{3B71957A-1C88-40B8-8E1F-80A89CDA0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267234</xdr:colOff>
      <xdr:row>26</xdr:row>
      <xdr:rowOff>185615</xdr:rowOff>
    </xdr:from>
    <xdr:to>
      <xdr:col>22</xdr:col>
      <xdr:colOff>230058</xdr:colOff>
      <xdr:row>33</xdr:row>
      <xdr:rowOff>179958</xdr:rowOff>
    </xdr:to>
    <xdr:graphicFrame macro="">
      <xdr:nvGraphicFramePr>
        <xdr:cNvPr id="715" name="Gráfico 714">
          <a:extLst>
            <a:ext uri="{FF2B5EF4-FFF2-40B4-BE49-F238E27FC236}">
              <a16:creationId xmlns:a16="http://schemas.microsoft.com/office/drawing/2014/main" id="{A7DABAD2-2AD4-4A30-BA63-57E30A372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397728</xdr:colOff>
      <xdr:row>26</xdr:row>
      <xdr:rowOff>185615</xdr:rowOff>
    </xdr:from>
    <xdr:to>
      <xdr:col>26</xdr:col>
      <xdr:colOff>360552</xdr:colOff>
      <xdr:row>33</xdr:row>
      <xdr:rowOff>179958</xdr:rowOff>
    </xdr:to>
    <xdr:graphicFrame macro="">
      <xdr:nvGraphicFramePr>
        <xdr:cNvPr id="716" name="Gráfico 715">
          <a:extLst>
            <a:ext uri="{FF2B5EF4-FFF2-40B4-BE49-F238E27FC236}">
              <a16:creationId xmlns:a16="http://schemas.microsoft.com/office/drawing/2014/main" id="{16BCC72D-A758-4200-8174-33606A99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174011</xdr:colOff>
      <xdr:row>25</xdr:row>
      <xdr:rowOff>19679</xdr:rowOff>
    </xdr:from>
    <xdr:to>
      <xdr:col>24</xdr:col>
      <xdr:colOff>464039</xdr:colOff>
      <xdr:row>33</xdr:row>
      <xdr:rowOff>179958</xdr:rowOff>
    </xdr:to>
    <xdr:grpSp>
      <xdr:nvGrpSpPr>
        <xdr:cNvPr id="721" name="Agrupar 720">
          <a:extLst>
            <a:ext uri="{FF2B5EF4-FFF2-40B4-BE49-F238E27FC236}">
              <a16:creationId xmlns:a16="http://schemas.microsoft.com/office/drawing/2014/main" id="{A369FE38-EDA4-4FEC-8782-D04B4DDDC0D9}"/>
            </a:ext>
          </a:extLst>
        </xdr:cNvPr>
        <xdr:cNvGrpSpPr/>
      </xdr:nvGrpSpPr>
      <xdr:grpSpPr>
        <a:xfrm>
          <a:off x="14848284" y="4730224"/>
          <a:ext cx="1513846" cy="1638098"/>
          <a:chOff x="15028431" y="4899070"/>
          <a:chExt cx="2038225" cy="2218988"/>
        </a:xfrm>
      </xdr:grpSpPr>
      <xdr:graphicFrame macro="">
        <xdr:nvGraphicFramePr>
          <xdr:cNvPr id="714" name="Gráfico 713">
            <a:extLst>
              <a:ext uri="{FF2B5EF4-FFF2-40B4-BE49-F238E27FC236}">
                <a16:creationId xmlns:a16="http://schemas.microsoft.com/office/drawing/2014/main" id="{76C92FC5-23DC-4313-AB61-144AA8A802C8}"/>
              </a:ext>
            </a:extLst>
          </xdr:cNvPr>
          <xdr:cNvGraphicFramePr>
            <a:graphicFrameLocks/>
          </xdr:cNvGraphicFramePr>
        </xdr:nvGraphicFramePr>
        <xdr:xfrm>
          <a:off x="15028431" y="4899070"/>
          <a:ext cx="2038225" cy="22189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717" name="Elipse 716">
            <a:extLst>
              <a:ext uri="{FF2B5EF4-FFF2-40B4-BE49-F238E27FC236}">
                <a16:creationId xmlns:a16="http://schemas.microsoft.com/office/drawing/2014/main" id="{E446C6EA-E343-449E-96CA-AE83AD59F667}"/>
              </a:ext>
            </a:extLst>
          </xdr:cNvPr>
          <xdr:cNvSpPr/>
        </xdr:nvSpPr>
        <xdr:spPr>
          <a:xfrm>
            <a:off x="15722487" y="5912906"/>
            <a:ext cx="632639" cy="635156"/>
          </a:xfrm>
          <a:prstGeom prst="ellipse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pt-BR" sz="1100">
                <a:latin typeface="Arial" panose="020B0604020202020204" pitchFamily="34" charset="0"/>
                <a:cs typeface="Arial" panose="020B0604020202020204" pitchFamily="34" charset="0"/>
              </a:rPr>
              <a:t>1°</a:t>
            </a:r>
          </a:p>
        </xdr:txBody>
      </xdr:sp>
    </xdr:grpSp>
    <xdr:clientData/>
  </xdr:twoCellAnchor>
  <xdr:twoCellAnchor>
    <xdr:from>
      <xdr:col>25</xdr:col>
      <xdr:colOff>250478</xdr:colOff>
      <xdr:row>30</xdr:row>
      <xdr:rowOff>122382</xdr:rowOff>
    </xdr:from>
    <xdr:to>
      <xdr:col>25</xdr:col>
      <xdr:colOff>527532</xdr:colOff>
      <xdr:row>32</xdr:row>
      <xdr:rowOff>29308</xdr:rowOff>
    </xdr:to>
    <xdr:sp macro="" textlink="">
      <xdr:nvSpPr>
        <xdr:cNvPr id="719" name="Elipse 718">
          <a:extLst>
            <a:ext uri="{FF2B5EF4-FFF2-40B4-BE49-F238E27FC236}">
              <a16:creationId xmlns:a16="http://schemas.microsoft.com/office/drawing/2014/main" id="{09D01D23-F686-4163-888B-BA6D18FD3101}"/>
            </a:ext>
          </a:extLst>
        </xdr:cNvPr>
        <xdr:cNvSpPr/>
      </xdr:nvSpPr>
      <xdr:spPr>
        <a:xfrm>
          <a:off x="16731170" y="5778767"/>
          <a:ext cx="277054" cy="278156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2°</a:t>
          </a:r>
        </a:p>
      </xdr:txBody>
    </xdr:sp>
    <xdr:clientData/>
  </xdr:twoCellAnchor>
  <xdr:twoCellAnchor>
    <xdr:from>
      <xdr:col>21</xdr:col>
      <xdr:colOff>107468</xdr:colOff>
      <xdr:row>30</xdr:row>
      <xdr:rowOff>117493</xdr:rowOff>
    </xdr:from>
    <xdr:to>
      <xdr:col>21</xdr:col>
      <xdr:colOff>384522</xdr:colOff>
      <xdr:row>32</xdr:row>
      <xdr:rowOff>24419</xdr:rowOff>
    </xdr:to>
    <xdr:sp macro="" textlink="">
      <xdr:nvSpPr>
        <xdr:cNvPr id="720" name="Elipse 719">
          <a:extLst>
            <a:ext uri="{FF2B5EF4-FFF2-40B4-BE49-F238E27FC236}">
              <a16:creationId xmlns:a16="http://schemas.microsoft.com/office/drawing/2014/main" id="{634AF8FB-B351-4FBA-9502-54F9EF14ADA5}"/>
            </a:ext>
          </a:extLst>
        </xdr:cNvPr>
        <xdr:cNvSpPr/>
      </xdr:nvSpPr>
      <xdr:spPr>
        <a:xfrm>
          <a:off x="14145853" y="5773878"/>
          <a:ext cx="277054" cy="278156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3°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782044</xdr:colOff>
      <xdr:row>1</xdr:row>
      <xdr:rowOff>39418</xdr:rowOff>
    </xdr:from>
    <xdr:to>
      <xdr:col>2</xdr:col>
      <xdr:colOff>264972</xdr:colOff>
      <xdr:row>9</xdr:row>
      <xdr:rowOff>83952</xdr:rowOff>
    </xdr:to>
    <xdr:pic>
      <xdr:nvPicPr>
        <xdr:cNvPr id="2" name="Imagem 1" descr="Person Generic Circular icon | Freepik">
          <a:extLst>
            <a:ext uri="{FF2B5EF4-FFF2-40B4-BE49-F238E27FC236}">
              <a16:creationId xmlns:a16="http://schemas.microsoft.com/office/drawing/2014/main" id="{D22C3E34-B81A-45EC-9129-0AD0D684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44" y="223568"/>
          <a:ext cx="1514928" cy="151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312235</xdr:colOff>
      <xdr:row>15</xdr:row>
      <xdr:rowOff>158750</xdr:rowOff>
    </xdr:from>
    <xdr:to>
      <xdr:col>2</xdr:col>
      <xdr:colOff>734781</xdr:colOff>
      <xdr:row>43</xdr:row>
      <xdr:rowOff>108856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4DE9C712-77CD-491D-BFE6-B415811CAB17}"/>
            </a:ext>
          </a:extLst>
        </xdr:cNvPr>
        <xdr:cNvGrpSpPr/>
      </xdr:nvGrpSpPr>
      <xdr:grpSpPr>
        <a:xfrm>
          <a:off x="312235" y="3022023"/>
          <a:ext cx="2454546" cy="5122469"/>
          <a:chOff x="312235" y="3022023"/>
          <a:chExt cx="2454546" cy="512246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581ABA99-393D-4CCD-93B4-7D516BC78A30}"/>
              </a:ext>
            </a:extLst>
          </xdr:cNvPr>
          <xdr:cNvSpPr/>
        </xdr:nvSpPr>
        <xdr:spPr>
          <a:xfrm>
            <a:off x="312235" y="3022023"/>
            <a:ext cx="2454546" cy="420832"/>
          </a:xfrm>
          <a:prstGeom prst="roundRect">
            <a:avLst/>
          </a:prstGeom>
          <a:solidFill>
            <a:schemeClr val="accent1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MARCAS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4" name="Marca 5">
                <a:extLst>
                  <a:ext uri="{FF2B5EF4-FFF2-40B4-BE49-F238E27FC236}">
                    <a16:creationId xmlns:a16="http://schemas.microsoft.com/office/drawing/2014/main" id="{FD9190FC-664C-4B2F-B6BA-119405B9B59A}"/>
                  </a:ext>
                </a:extLst>
              </xdr:cNvPr>
              <xdr:cNvGraphicFramePr/>
            </xdr:nvGraphicFramePr>
            <xdr:xfrm>
              <a:off x="312646" y="3385127"/>
              <a:ext cx="2453722" cy="1000415"/>
            </xdr:xfrm>
            <a:graphic>
              <a:graphicData uri="http://schemas.microsoft.com/office/drawing/2010/slicer">
                <sle:slicer xmlns:sle="http://schemas.microsoft.com/office/drawing/2010/slicer" name="Marca 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12646" y="3385127"/>
                <a:ext cx="2453722" cy="100041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B8FEF2E-6754-4CCD-9B49-434AA03795DB}"/>
              </a:ext>
            </a:extLst>
          </xdr:cNvPr>
          <xdr:cNvSpPr/>
        </xdr:nvSpPr>
        <xdr:spPr>
          <a:xfrm>
            <a:off x="312235" y="4551218"/>
            <a:ext cx="2454546" cy="420255"/>
          </a:xfrm>
          <a:prstGeom prst="roundRect">
            <a:avLst/>
          </a:prstGeom>
          <a:solidFill>
            <a:schemeClr val="accent1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CARROS</a:t>
            </a:r>
          </a:p>
        </xdr:txBody>
      </xdr:sp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3DD41F50-1CD5-40BC-A6D1-7E0F128CBBDF}"/>
              </a:ext>
            </a:extLst>
          </xdr:cNvPr>
          <xdr:cNvSpPr/>
        </xdr:nvSpPr>
        <xdr:spPr>
          <a:xfrm>
            <a:off x="312235" y="6729268"/>
            <a:ext cx="2454546" cy="420832"/>
          </a:xfrm>
          <a:prstGeom prst="roundRect">
            <a:avLst/>
          </a:prstGeom>
          <a:solidFill>
            <a:schemeClr val="accent1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VENDEDORES</a:t>
            </a:r>
            <a:endParaRPr lang="pt-BR" sz="1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7" name="Carros 5">
                <a:extLst>
                  <a:ext uri="{FF2B5EF4-FFF2-40B4-BE49-F238E27FC236}">
                    <a16:creationId xmlns:a16="http://schemas.microsoft.com/office/drawing/2014/main" id="{7436C612-796C-4003-8EE2-907482C3A7A5}"/>
                  </a:ext>
                </a:extLst>
              </xdr:cNvPr>
              <xdr:cNvGraphicFramePr/>
            </xdr:nvGraphicFramePr>
            <xdr:xfrm>
              <a:off x="312646" y="4889870"/>
              <a:ext cx="2453722" cy="1599046"/>
            </xdr:xfrm>
            <a:graphic>
              <a:graphicData uri="http://schemas.microsoft.com/office/drawing/2010/slicer">
                <sle:slicer xmlns:sle="http://schemas.microsoft.com/office/drawing/2010/slicer" name="Carros 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12646" y="4889870"/>
                <a:ext cx="2453722" cy="159904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8" name="Vendedor 4">
                <a:extLst>
                  <a:ext uri="{FF2B5EF4-FFF2-40B4-BE49-F238E27FC236}">
                    <a16:creationId xmlns:a16="http://schemas.microsoft.com/office/drawing/2014/main" id="{C7A9F690-E399-4EFB-BFBA-17B266AB8C06}"/>
                  </a:ext>
                </a:extLst>
              </xdr:cNvPr>
              <xdr:cNvGraphicFramePr/>
            </xdr:nvGraphicFramePr>
            <xdr:xfrm>
              <a:off x="312646" y="7106598"/>
              <a:ext cx="2453722" cy="1037894"/>
            </xdr:xfrm>
            <a:graphic>
              <a:graphicData uri="http://schemas.microsoft.com/office/drawing/2010/slicer">
                <sle:slicer xmlns:sle="http://schemas.microsoft.com/office/drawing/2010/slicer" name="Vendedor 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12646" y="7106598"/>
                <a:ext cx="2453722" cy="103789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3</xdr:col>
      <xdr:colOff>242465</xdr:colOff>
      <xdr:row>1</xdr:row>
      <xdr:rowOff>0</xdr:rowOff>
    </xdr:from>
    <xdr:to>
      <xdr:col>27</xdr:col>
      <xdr:colOff>311738</xdr:colOff>
      <xdr:row>43</xdr:row>
      <xdr:rowOff>115455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865F45EE-291B-4167-B56A-47F6C1C0622B}"/>
            </a:ext>
          </a:extLst>
        </xdr:cNvPr>
        <xdr:cNvGrpSpPr/>
      </xdr:nvGrpSpPr>
      <xdr:grpSpPr>
        <a:xfrm>
          <a:off x="3290465" y="184727"/>
          <a:ext cx="14755091" cy="7966364"/>
          <a:chOff x="3659909" y="184727"/>
          <a:chExt cx="14263519" cy="7539842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ACD52BAF-D840-42B4-8584-20ECC6772A71}"/>
              </a:ext>
            </a:extLst>
          </xdr:cNvPr>
          <xdr:cNvGrpSpPr/>
        </xdr:nvGrpSpPr>
        <xdr:grpSpPr>
          <a:xfrm>
            <a:off x="13062665" y="184727"/>
            <a:ext cx="4839244" cy="1847273"/>
            <a:chOff x="12990381" y="182217"/>
            <a:chExt cx="4803101" cy="1822174"/>
          </a:xfrm>
        </xdr:grpSpPr>
        <xdr:sp macro="" textlink="">
          <xdr:nvSpPr>
            <xdr:cNvPr id="10" name="Retângulo 9">
              <a:extLst>
                <a:ext uri="{FF2B5EF4-FFF2-40B4-BE49-F238E27FC236}">
                  <a16:creationId xmlns:a16="http://schemas.microsoft.com/office/drawing/2014/main" id="{5FE6E25E-C0A7-4318-B2B9-437909BF4F3E}"/>
                </a:ext>
              </a:extLst>
            </xdr:cNvPr>
            <xdr:cNvSpPr/>
          </xdr:nvSpPr>
          <xdr:spPr>
            <a:xfrm>
              <a:off x="12990381" y="728869"/>
              <a:ext cx="4803101" cy="1275522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90A75BCF-BD84-42FE-A2FE-7848146E748E}"/>
                </a:ext>
              </a:extLst>
            </xdr:cNvPr>
            <xdr:cNvSpPr/>
          </xdr:nvSpPr>
          <xdr:spPr>
            <a:xfrm>
              <a:off x="12990381" y="182217"/>
              <a:ext cx="4803101" cy="546652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200">
                  <a:solidFill>
                    <a:schemeClr val="accent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Meses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2" name="Mês Venda 4">
                <a:extLst>
                  <a:ext uri="{FF2B5EF4-FFF2-40B4-BE49-F238E27FC236}">
                    <a16:creationId xmlns:a16="http://schemas.microsoft.com/office/drawing/2014/main" id="{93D5593F-A449-400E-95CA-607D3CC08C83}"/>
                  </a:ext>
                </a:extLst>
              </xdr:cNvPr>
              <xdr:cNvGraphicFramePr/>
            </xdr:nvGraphicFramePr>
            <xdr:xfrm>
              <a:off x="13123715" y="1008555"/>
              <a:ext cx="4740839" cy="756179"/>
            </xdr:xfrm>
            <a:graphic>
              <a:graphicData uri="http://schemas.microsoft.com/office/drawing/2010/slicer">
                <sle:slicer xmlns:sle="http://schemas.microsoft.com/office/drawing/2010/slicer" name="Mês Venda 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080428" y="1055158"/>
                <a:ext cx="4904225" cy="79895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B009738-326B-48C4-B9BA-261434ADCF93}"/>
              </a:ext>
            </a:extLst>
          </xdr:cNvPr>
          <xdr:cNvGrpSpPr/>
        </xdr:nvGrpSpPr>
        <xdr:grpSpPr>
          <a:xfrm>
            <a:off x="3659909" y="184727"/>
            <a:ext cx="9178636" cy="1847273"/>
            <a:chOff x="3655391" y="182217"/>
            <a:chExt cx="9110870" cy="1822174"/>
          </a:xfrm>
        </xdr:grpSpPr>
        <xdr:sp macro="" textlink="">
          <xdr:nvSpPr>
            <xdr:cNvPr id="14" name="Retângulo 13">
              <a:extLst>
                <a:ext uri="{FF2B5EF4-FFF2-40B4-BE49-F238E27FC236}">
                  <a16:creationId xmlns:a16="http://schemas.microsoft.com/office/drawing/2014/main" id="{A37A3259-7798-4203-B80E-64CFCD88E3C4}"/>
                </a:ext>
              </a:extLst>
            </xdr:cNvPr>
            <xdr:cNvSpPr/>
          </xdr:nvSpPr>
          <xdr:spPr>
            <a:xfrm>
              <a:off x="3655391" y="728869"/>
              <a:ext cx="9110870" cy="1275522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9C474693-8E95-462C-A32D-92E86F2EA6FF}"/>
                </a:ext>
              </a:extLst>
            </xdr:cNvPr>
            <xdr:cNvSpPr/>
          </xdr:nvSpPr>
          <xdr:spPr>
            <a:xfrm>
              <a:off x="3655391" y="182217"/>
              <a:ext cx="9110870" cy="546652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200">
                  <a:solidFill>
                    <a:schemeClr val="accent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Resultados Exercício</a:t>
              </a:r>
              <a:r>
                <a:rPr lang="pt-BR" sz="3200" baseline="0">
                  <a:solidFill>
                    <a:schemeClr val="accent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2024</a:t>
              </a:r>
              <a:endParaRPr lang="pt-BR" sz="3200">
                <a:solidFill>
                  <a:schemeClr val="accent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16" name="Gráfico 15" descr="Carro">
            <a:extLst>
              <a:ext uri="{FF2B5EF4-FFF2-40B4-BE49-F238E27FC236}">
                <a16:creationId xmlns:a16="http://schemas.microsoft.com/office/drawing/2014/main" id="{EDB3CDEB-50DA-4C03-8370-BD3F1AA9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223795" y="1074269"/>
            <a:ext cx="916197" cy="919810"/>
          </a:xfrm>
          <a:prstGeom prst="rect">
            <a:avLst/>
          </a:prstGeom>
        </xdr:spPr>
      </xdr:pic>
      <xdr:pic>
        <xdr:nvPicPr>
          <xdr:cNvPr id="17" name="Gráfico 16" descr="Moedas">
            <a:extLst>
              <a:ext uri="{FF2B5EF4-FFF2-40B4-BE49-F238E27FC236}">
                <a16:creationId xmlns:a16="http://schemas.microsoft.com/office/drawing/2014/main" id="{4C759B33-1927-48EF-9683-3254B740B2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9793962" y="1061497"/>
            <a:ext cx="918122" cy="919810"/>
          </a:xfrm>
          <a:prstGeom prst="rect">
            <a:avLst/>
          </a:prstGeom>
        </xdr:spPr>
      </xdr:pic>
      <xdr:pic>
        <xdr:nvPicPr>
          <xdr:cNvPr id="18" name="Gráfico 17" descr="Diamante">
            <a:extLst>
              <a:ext uri="{FF2B5EF4-FFF2-40B4-BE49-F238E27FC236}">
                <a16:creationId xmlns:a16="http://schemas.microsoft.com/office/drawing/2014/main" id="{B5FA82AC-3415-4631-8C8D-8DA34B0AC1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743461" y="1074269"/>
            <a:ext cx="918121" cy="919810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66B5543E-2E15-4C90-B60C-D7BFDCD0CFA2}"/>
              </a:ext>
            </a:extLst>
          </xdr:cNvPr>
          <xdr:cNvSpPr txBox="1"/>
        </xdr:nvSpPr>
        <xdr:spPr>
          <a:xfrm>
            <a:off x="4153979" y="774710"/>
            <a:ext cx="2313053" cy="466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2400"/>
              <a:t>Faturamento</a:t>
            </a: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344AECDB-C073-4E92-A4F0-4A0A8F3DEE4A}"/>
              </a:ext>
            </a:extLst>
          </xdr:cNvPr>
          <xdr:cNvSpPr txBox="1"/>
        </xdr:nvSpPr>
        <xdr:spPr>
          <a:xfrm>
            <a:off x="7049936" y="758403"/>
            <a:ext cx="2313054" cy="466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2400"/>
              <a:t>Total vendido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2FBCFE14-D212-495E-8B4A-1F8712EBB6F6}"/>
              </a:ext>
            </a:extLst>
          </xdr:cNvPr>
          <xdr:cNvSpPr txBox="1"/>
        </xdr:nvSpPr>
        <xdr:spPr>
          <a:xfrm>
            <a:off x="10189306" y="758403"/>
            <a:ext cx="2313054" cy="466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2400"/>
              <a:t>Comissões pagas</a:t>
            </a:r>
          </a:p>
        </xdr:txBody>
      </xdr:sp>
      <xdr:sp macro="" textlink="'Tabelas Dinâmicas'!S3">
        <xdr:nvSpPr>
          <xdr:cNvPr id="22" name="CaixaDeTexto 21">
            <a:extLst>
              <a:ext uri="{FF2B5EF4-FFF2-40B4-BE49-F238E27FC236}">
                <a16:creationId xmlns:a16="http://schemas.microsoft.com/office/drawing/2014/main" id="{0954F201-DC2B-4672-8B31-2482313B4AE0}"/>
              </a:ext>
            </a:extLst>
          </xdr:cNvPr>
          <xdr:cNvSpPr txBox="1"/>
        </xdr:nvSpPr>
        <xdr:spPr>
          <a:xfrm>
            <a:off x="8222671" y="1145958"/>
            <a:ext cx="791827" cy="7812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5BD26DA2-DF92-436A-9116-86014C47C3A2}" type="TxLink">
              <a:rPr lang="en-US" sz="3200" b="0" i="0" u="none" strike="noStrike">
                <a:solidFill>
                  <a:schemeClr val="accent1">
                    <a:lumMod val="75000"/>
                  </a:schemeClr>
                </a:solidFill>
                <a:latin typeface="Bahnschrift Condensed" panose="020B0502040204020203" pitchFamily="34" charset="0"/>
                <a:ea typeface="Calibri"/>
                <a:cs typeface="Calibri"/>
              </a:rPr>
              <a:pPr algn="l"/>
              <a:t>675</a:t>
            </a:fld>
            <a:endParaRPr lang="pt-BR" sz="3200" b="0">
              <a:solidFill>
                <a:schemeClr val="accent1">
                  <a:lumMod val="75000"/>
                </a:schemeClr>
              </a:solidFill>
              <a:latin typeface="Bahnschrift Condensed" panose="020B0502040204020203" pitchFamily="34" charset="0"/>
            </a:endParaRPr>
          </a:p>
        </xdr:txBody>
      </xdr:sp>
      <xdr:sp macro="" textlink="'Tabelas Dinâmicas'!S33">
        <xdr:nvSpPr>
          <xdr:cNvPr id="23" name="CaixaDeTexto 22">
            <a:extLst>
              <a:ext uri="{FF2B5EF4-FFF2-40B4-BE49-F238E27FC236}">
                <a16:creationId xmlns:a16="http://schemas.microsoft.com/office/drawing/2014/main" id="{CC4FB5D2-E228-42CD-BCC7-15288B461E29}"/>
              </a:ext>
            </a:extLst>
          </xdr:cNvPr>
          <xdr:cNvSpPr txBox="1"/>
        </xdr:nvSpPr>
        <xdr:spPr>
          <a:xfrm>
            <a:off x="10638559" y="1145958"/>
            <a:ext cx="2117245" cy="7812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E5F067BD-7FD1-4EC4-B00D-AF3F1B34DBD9}" type="TxLink">
              <a:rPr lang="en-US" sz="3200" b="0" i="0" u="none" strike="noStrike">
                <a:solidFill>
                  <a:schemeClr val="accent1">
                    <a:lumMod val="75000"/>
                  </a:schemeClr>
                </a:solidFill>
                <a:latin typeface="Bahnschrift Condensed" panose="020B0502040204020203" pitchFamily="34" charset="0"/>
                <a:ea typeface="Calibri"/>
                <a:cs typeface="Calibri"/>
              </a:rPr>
              <a:pPr algn="l"/>
              <a:t> R$ 501.584,68 </a:t>
            </a:fld>
            <a:endParaRPr lang="pt-BR" sz="3200" b="0">
              <a:solidFill>
                <a:schemeClr val="accent1">
                  <a:lumMod val="75000"/>
                </a:schemeClr>
              </a:solidFill>
              <a:latin typeface="Bahnschrift Condensed" panose="020B0502040204020203" pitchFamily="34" charset="0"/>
            </a:endParaRPr>
          </a:p>
        </xdr:txBody>
      </xdr:sp>
      <xdr:sp macro="" textlink="'Tabelas Dinâmicas'!S18">
        <xdr:nvSpPr>
          <xdr:cNvPr id="24" name="CaixaDeTexto 23">
            <a:extLst>
              <a:ext uri="{FF2B5EF4-FFF2-40B4-BE49-F238E27FC236}">
                <a16:creationId xmlns:a16="http://schemas.microsoft.com/office/drawing/2014/main" id="{232D9F65-A4A0-4F88-ABB7-BA6E5E4CCD9A}"/>
              </a:ext>
            </a:extLst>
          </xdr:cNvPr>
          <xdr:cNvSpPr txBox="1"/>
        </xdr:nvSpPr>
        <xdr:spPr>
          <a:xfrm>
            <a:off x="4502533" y="1145958"/>
            <a:ext cx="2813821" cy="7812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C57711D7-C6E7-4FE5-BD33-8F015B2D52AC}" type="TxLink">
              <a:rPr lang="en-US" sz="3200" b="0" i="0" u="none" strike="noStrike">
                <a:solidFill>
                  <a:schemeClr val="accent1">
                    <a:lumMod val="75000"/>
                  </a:schemeClr>
                </a:solidFill>
                <a:latin typeface="Bahnschrift Condensed" panose="020B0502040204020203" pitchFamily="34" charset="0"/>
                <a:ea typeface="Calibri"/>
                <a:cs typeface="Calibri"/>
              </a:rPr>
              <a:pPr algn="l"/>
              <a:t> R$ 50.158.467,70 </a:t>
            </a:fld>
            <a:endParaRPr lang="pt-BR" sz="3200" b="0">
              <a:solidFill>
                <a:schemeClr val="accent1">
                  <a:lumMod val="75000"/>
                </a:schemeClr>
              </a:solidFill>
              <a:latin typeface="Bahnschrift Condensed" panose="020B0502040204020203" pitchFamily="34" charset="0"/>
            </a:endParaRPr>
          </a:p>
        </xdr:txBody>
      </xdr:sp>
      <xdr:graphicFrame macro="">
        <xdr:nvGraphicFramePr>
          <xdr:cNvPr id="25" name="Gráfico 24">
            <a:extLst>
              <a:ext uri="{FF2B5EF4-FFF2-40B4-BE49-F238E27FC236}">
                <a16:creationId xmlns:a16="http://schemas.microsoft.com/office/drawing/2014/main" id="{C01C27A5-9067-4560-BEA9-774EC4E4B614}"/>
              </a:ext>
            </a:extLst>
          </xdr:cNvPr>
          <xdr:cNvGraphicFramePr>
            <a:graphicFrameLocks/>
          </xdr:cNvGraphicFramePr>
        </xdr:nvGraphicFramePr>
        <xdr:xfrm>
          <a:off x="3659909" y="2201652"/>
          <a:ext cx="9147168" cy="25146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3AD483C3-BF98-487E-B564-3856478831F1}"/>
              </a:ext>
            </a:extLst>
          </xdr:cNvPr>
          <xdr:cNvGraphicFramePr>
            <a:graphicFrameLocks/>
          </xdr:cNvGraphicFramePr>
        </xdr:nvGraphicFramePr>
        <xdr:xfrm>
          <a:off x="13062665" y="2201652"/>
          <a:ext cx="4860763" cy="25232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9AB3E05D-5BE8-40FB-AEA5-A0249537F779}"/>
              </a:ext>
            </a:extLst>
          </xdr:cNvPr>
          <xdr:cNvGraphicFramePr>
            <a:graphicFrameLocks/>
          </xdr:cNvGraphicFramePr>
        </xdr:nvGraphicFramePr>
        <xdr:xfrm>
          <a:off x="3659909" y="4895283"/>
          <a:ext cx="4165848" cy="2829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9AC8C6DC-290B-43AB-B44A-FC700F95D83E}"/>
              </a:ext>
            </a:extLst>
          </xdr:cNvPr>
          <xdr:cNvGraphicFramePr>
            <a:graphicFrameLocks/>
          </xdr:cNvGraphicFramePr>
        </xdr:nvGraphicFramePr>
        <xdr:xfrm>
          <a:off x="7978545" y="4895273"/>
          <a:ext cx="4860000" cy="28258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F609D959-85B3-4B48-B35F-B4F2719EACFB}"/>
              </a:ext>
            </a:extLst>
          </xdr:cNvPr>
          <xdr:cNvGraphicFramePr>
            <a:graphicFrameLocks/>
          </xdr:cNvGraphicFramePr>
        </xdr:nvGraphicFramePr>
        <xdr:xfrm>
          <a:off x="13062665" y="4895273"/>
          <a:ext cx="4860762" cy="28238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C1E08266-A2C2-4B21-9E04-AE0B1639F49D}"/>
              </a:ext>
            </a:extLst>
          </xdr:cNvPr>
          <xdr:cNvGraphicFramePr>
            <a:graphicFrameLocks/>
          </xdr:cNvGraphicFramePr>
        </xdr:nvGraphicFramePr>
        <xdr:xfrm>
          <a:off x="13717689" y="5080888"/>
          <a:ext cx="1186642" cy="12874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FD229E5A-35BD-4301-BAA8-13B45699A24F}"/>
              </a:ext>
            </a:extLst>
          </xdr:cNvPr>
          <xdr:cNvGraphicFramePr>
            <a:graphicFrameLocks/>
          </xdr:cNvGraphicFramePr>
        </xdr:nvGraphicFramePr>
        <xdr:xfrm>
          <a:off x="16295819" y="5080888"/>
          <a:ext cx="1186642" cy="12874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4A1644A7-6E64-4A30-88CC-99FD71F88955}"/>
              </a:ext>
            </a:extLst>
          </xdr:cNvPr>
          <xdr:cNvGrpSpPr/>
        </xdr:nvGrpSpPr>
        <xdr:grpSpPr>
          <a:xfrm>
            <a:off x="14848285" y="4730226"/>
            <a:ext cx="1513848" cy="1638100"/>
            <a:chOff x="15028440" y="4899069"/>
            <a:chExt cx="2038229" cy="2218989"/>
          </a:xfrm>
        </xdr:grpSpPr>
        <xdr:graphicFrame macro="">
          <xdr:nvGraphicFramePr>
            <xdr:cNvPr id="33" name="Gráfico 32">
              <a:extLst>
                <a:ext uri="{FF2B5EF4-FFF2-40B4-BE49-F238E27FC236}">
                  <a16:creationId xmlns:a16="http://schemas.microsoft.com/office/drawing/2014/main" id="{67C76D92-7FF5-4231-9E22-2603949CA1D6}"/>
                </a:ext>
              </a:extLst>
            </xdr:cNvPr>
            <xdr:cNvGraphicFramePr>
              <a:graphicFrameLocks/>
            </xdr:cNvGraphicFramePr>
          </xdr:nvGraphicFramePr>
          <xdr:xfrm>
            <a:off x="15028440" y="4899069"/>
            <a:ext cx="2038229" cy="22189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sp macro="" textlink="">
          <xdr:nvSpPr>
            <xdr:cNvPr id="34" name="Elipse 33">
              <a:extLst>
                <a:ext uri="{FF2B5EF4-FFF2-40B4-BE49-F238E27FC236}">
                  <a16:creationId xmlns:a16="http://schemas.microsoft.com/office/drawing/2014/main" id="{ABF3A8DF-E5B1-41A4-9F3E-A50BA28F7884}"/>
                </a:ext>
              </a:extLst>
            </xdr:cNvPr>
            <xdr:cNvSpPr/>
          </xdr:nvSpPr>
          <xdr:spPr>
            <a:xfrm>
              <a:off x="15722487" y="5912907"/>
              <a:ext cx="632639" cy="635156"/>
            </a:xfrm>
            <a:prstGeom prst="ellipse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pt-BR" sz="2400">
                  <a:latin typeface="Impact" panose="020B0806030902050204" pitchFamily="34" charset="0"/>
                  <a:cs typeface="Arial" panose="020B0604020202020204" pitchFamily="34" charset="0"/>
                </a:rPr>
                <a:t>  1°</a:t>
              </a:r>
            </a:p>
          </xdr:txBody>
        </xdr:sp>
      </xdr:grpSp>
      <xdr:sp macro="" textlink="">
        <xdr:nvSpPr>
          <xdr:cNvPr id="35" name="Elipse 34">
            <a:extLst>
              <a:ext uri="{FF2B5EF4-FFF2-40B4-BE49-F238E27FC236}">
                <a16:creationId xmlns:a16="http://schemas.microsoft.com/office/drawing/2014/main" id="{3D8CE8E2-2169-4B17-9ABF-41B9D5B31B1C}"/>
              </a:ext>
            </a:extLst>
          </xdr:cNvPr>
          <xdr:cNvSpPr/>
        </xdr:nvSpPr>
        <xdr:spPr>
          <a:xfrm>
            <a:off x="16760478" y="5748967"/>
            <a:ext cx="277054" cy="276380"/>
          </a:xfrm>
          <a:prstGeom prst="ellipse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pt-BR" sz="1400">
                <a:latin typeface="Impact" panose="020B0806030902050204" pitchFamily="34" charset="0"/>
                <a:cs typeface="Arial" panose="020B0604020202020204" pitchFamily="34" charset="0"/>
              </a:rPr>
              <a:t>  2°</a:t>
            </a:r>
          </a:p>
        </xdr:txBody>
      </xdr:sp>
      <xdr:sp macro="" textlink="">
        <xdr:nvSpPr>
          <xdr:cNvPr id="36" name="Elipse 35">
            <a:extLst>
              <a:ext uri="{FF2B5EF4-FFF2-40B4-BE49-F238E27FC236}">
                <a16:creationId xmlns:a16="http://schemas.microsoft.com/office/drawing/2014/main" id="{8AEB100A-D810-46E5-B8EE-ACC1E869E003}"/>
              </a:ext>
            </a:extLst>
          </xdr:cNvPr>
          <xdr:cNvSpPr/>
        </xdr:nvSpPr>
        <xdr:spPr>
          <a:xfrm>
            <a:off x="14169832" y="5744078"/>
            <a:ext cx="277054" cy="276380"/>
          </a:xfrm>
          <a:prstGeom prst="ellipse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pt-BR" sz="1400">
                <a:latin typeface="Impact" panose="020B0806030902050204" pitchFamily="34" charset="0"/>
                <a:cs typeface="Arial" panose="020B0604020202020204" pitchFamily="34" charset="0"/>
              </a:rPr>
              <a:t>  3°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902.347001388887" createdVersion="6" refreshedVersion="6" minRefreshableVersion="3" recordCount="120" xr:uid="{6D94EE39-F129-40C2-8DEA-F3B0468B7557}">
  <cacheSource type="worksheet">
    <worksheetSource ref="B6:H126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T-Cross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ndré"/>
        <s v="Aline"/>
        <s v="Thales"/>
        <s v="Rosângela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4814742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89AAF-E9D4-49C4-84FD-716BE43AC78C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G33:H39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 sortType="a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oma de Comissão" fld="6" baseField="1" baseItem="3" numFmtId="164"/>
  </dataFields>
  <chartFormats count="20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5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BB749-4505-4750-92D6-3221DE80B9F2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:N14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1"/>
  </rowFields>
  <rowItems count="11">
    <i>
      <x v="6"/>
    </i>
    <i>
      <x v="2"/>
    </i>
    <i>
      <x/>
    </i>
    <i>
      <x v="3"/>
    </i>
    <i>
      <x v="8"/>
    </i>
    <i>
      <x v="9"/>
    </i>
    <i>
      <x v="5"/>
    </i>
    <i>
      <x v="1"/>
    </i>
    <i>
      <x v="4"/>
    </i>
    <i>
      <x v="7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998CF-750E-468A-9F6E-495F636760AB}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33:K46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Comissão" fld="6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2F7D0-6FED-4118-9176-41FD7DF1F1EA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8:H24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A94E6-7B7A-49A9-91F9-46543FFA195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9" firstHeaderRow="0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2">
    <field x="0"/>
    <field x="1"/>
  </rowFields>
  <rowItems count="16">
    <i>
      <x/>
    </i>
    <i r="1">
      <x v="2"/>
    </i>
    <i r="1">
      <x v="3"/>
    </i>
    <i r="1">
      <x v="6"/>
    </i>
    <i>
      <x v="1"/>
    </i>
    <i r="1">
      <x v="5"/>
    </i>
    <i r="1">
      <x v="7"/>
    </i>
    <i r="1">
      <x v="9"/>
    </i>
    <i>
      <x v="2"/>
    </i>
    <i r="1">
      <x/>
    </i>
    <i r="1">
      <x v="1"/>
    </i>
    <i>
      <x v="3"/>
    </i>
    <i r="1">
      <x v="4"/>
    </i>
    <i>
      <x v="4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td" fld="3" baseField="0" baseItem="0"/>
    <dataField name="Soma de Valor" fld="4" baseField="1" baseItem="3" numFmtId="164"/>
    <dataField name="Soma de Comissão" fld="6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F87E4-4A8F-40EA-9AFD-92A6BF2C8A16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G3:H9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</pivotFields>
  <rowFields count="1">
    <field x="5"/>
  </rowFields>
  <rowItems count="6">
    <i>
      <x v="3"/>
    </i>
    <i>
      <x v="4"/>
    </i>
    <i>
      <x v="2"/>
    </i>
    <i>
      <x v="1"/>
    </i>
    <i>
      <x/>
    </i>
    <i t="grand">
      <x/>
    </i>
  </rowItems>
  <colItems count="1">
    <i/>
  </colItems>
  <dataFields count="1">
    <dataField name="Soma de Qtd" fld="3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C9799-D416-4E00-9D2D-E7692E0F8BC3}" name="Tabela dinâ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P18:Q24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44167-E10E-4FEA-91AA-50D897603477}" name="Tabela dinâmica1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P33:Q39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21D27-1D41-433B-8A20-669C67652364}" name="Tabela dinâ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P3:Q9" firstHeaderRow="1" firstDataRow="1" firstDataCol="1"/>
  <pivotFields count="7">
    <pivotField axis="axisRow" showAll="0" sortType="descending">
      <items count="6">
        <item x="4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0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Soma de Qtd" fld="3" baseField="0" baseItem="0"/>
  </dataField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36B66-A865-4301-9EDD-B02D668708A8}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3:N44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missão" fld="6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60588-8334-4AF9-BDBA-3671109A034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1">
  <location ref="J18:K3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4" baseField="2" baseItem="0" numFmtId="164"/>
  </dataFields>
  <chartFormats count="7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5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2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2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2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6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6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6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6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6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6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6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6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6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6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0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0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0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0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0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0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0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0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0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0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0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8E570-CE9D-4122-8962-5A6C8949FD79}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18:N29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" fld="4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2D07B-4673-41B6-8878-6B4004C424EB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3:K16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09E544A7-E473-43D7-87C4-5EFD387C6D2B}" sourceName="Marca">
  <pivotTables>
    <pivotTable tabId="2" name="Tabela dinâmica1"/>
    <pivotTable tabId="2" name="Tabela dinâmica2"/>
    <pivotTable tabId="2" name="Tabela dinâmica3"/>
    <pivotTable tabId="2" name="Tabela dinâmica5"/>
    <pivotTable tabId="2" name="Tabela dinâmica6"/>
    <pivotTable tabId="2" name="Tabela dinâmica8"/>
    <pivotTable tabId="2" name="Tabela dinâmica9"/>
    <pivotTable tabId="2" name="Tabela dinâmica12"/>
    <pivotTable tabId="2" name="Tabela dinâmica13"/>
    <pivotTable tabId="2" name="Tabela dinâmica14"/>
    <pivotTable tabId="2" name="Tabela dinâmica15"/>
    <pivotTable tabId="2" name="Tabela dinâmica16"/>
    <pivotTable tabId="2" name="Tabela dinâmica17"/>
  </pivotTables>
  <data>
    <tabular pivotCacheId="481474295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FA4E81F5-7782-433A-B054-1C3CE9C014CD}" sourceName="Carros">
  <pivotTables>
    <pivotTable tabId="2" name="Tabela dinâmica1"/>
    <pivotTable tabId="2" name="Tabela dinâmica2"/>
    <pivotTable tabId="2" name="Tabela dinâmica3"/>
    <pivotTable tabId="2" name="Tabela dinâmica5"/>
    <pivotTable tabId="2" name="Tabela dinâmica6"/>
    <pivotTable tabId="2" name="Tabela dinâmica8"/>
    <pivotTable tabId="2" name="Tabela dinâmica9"/>
    <pivotTable tabId="2" name="Tabela dinâmica12"/>
    <pivotTable tabId="2" name="Tabela dinâmica13"/>
    <pivotTable tabId="2" name="Tabela dinâmica14"/>
    <pivotTable tabId="2" name="Tabela dinâmica15"/>
    <pivotTable tabId="2" name="Tabela dinâmica16"/>
    <pivotTable tabId="2" name="Tabela dinâmica17"/>
  </pivotTables>
  <data>
    <tabular pivotCacheId="481474295">
      <items count="10">
        <i x="3" s="1"/>
        <i x="9" s="1"/>
        <i x="4" s="1"/>
        <i x="7" s="1"/>
        <i x="0" s="1"/>
        <i x="1" s="1"/>
        <i x="8" s="1"/>
        <i x="6" s="1"/>
        <i x="5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52792E7-5DD5-44FD-8F89-0A2F81E2DB42}" sourceName="Vendedor">
  <pivotTables>
    <pivotTable tabId="2" name="Tabela dinâmica8"/>
    <pivotTable tabId="2" name="Tabela dinâmica1"/>
    <pivotTable tabId="2" name="Tabela dinâmica12"/>
    <pivotTable tabId="2" name="Tabela dinâmica13"/>
    <pivotTable tabId="2" name="Tabela dinâmica14"/>
    <pivotTable tabId="2" name="Tabela dinâmica15"/>
    <pivotTable tabId="2" name="Tabela dinâmica16"/>
    <pivotTable tabId="2" name="Tabela dinâmica17"/>
    <pivotTable tabId="2" name="Tabela dinâmica2"/>
    <pivotTable tabId="2" name="Tabela dinâmica3"/>
    <pivotTable tabId="2" name="Tabela dinâmica5"/>
    <pivotTable tabId="2" name="Tabela dinâmica6"/>
    <pivotTable tabId="2" name="Tabela dinâmica9"/>
  </pivotTables>
  <data>
    <tabular pivotCacheId="481474295">
      <items count="5">
        <i x="1" s="1"/>
        <i x="0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6BC039E9-CF7E-45F9-8FE8-3E4998D109E3}" sourceName="Mês Venda">
  <pivotTables>
    <pivotTable tabId="2" name="Tabela dinâmica8"/>
    <pivotTable tabId="2" name="Tabela dinâmica1"/>
    <pivotTable tabId="2" name="Tabela dinâmica12"/>
    <pivotTable tabId="2" name="Tabela dinâmica13"/>
    <pivotTable tabId="2" name="Tabela dinâmica14"/>
    <pivotTable tabId="2" name="Tabela dinâmica15"/>
    <pivotTable tabId="2" name="Tabela dinâmica16"/>
    <pivotTable tabId="2" name="Tabela dinâmica17"/>
    <pivotTable tabId="2" name="Tabela dinâmica2"/>
    <pivotTable tabId="2" name="Tabela dinâmica3"/>
    <pivotTable tabId="2" name="Tabela dinâmica5"/>
    <pivotTable tabId="2" name="Tabela dinâmica6"/>
    <pivotTable tabId="2" name="Tabela dinâmica9"/>
  </pivotTables>
  <data>
    <tabular pivotCacheId="481474295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C6888840-C0CC-49AE-A094-C48B21137D3A}" cache="SegmentaçãodeDados_Marca" caption="Marca" columnCount="2" showCaption="0" rowHeight="241300"/>
  <slicer name="Carros 1" xr10:uid="{6BDA78FB-7304-4A26-88CF-E1DC7F986BC0}" cache="SegmentaçãodeDados_Carros" caption="Carros" columnCount="2" showCaption="0" rowHeight="241300"/>
  <slicer name="Vendedor" xr10:uid="{5F2C1D32-23FC-46E4-A3E1-1247F01874B4}" cache="SegmentaçãodeDados_Vendedor" caption="Vendedor" columnCount="2" showCaption="0" rowHeight="241300"/>
  <slicer name="Mês Venda" xr10:uid="{1742B01E-7823-4F7B-B369-04A8C07E86AA}" cache="SegmentaçãodeDados_Mês_Venda" caption="Mês Venda" columnCount="6" showCaption="0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2" xr10:uid="{BCAF9908-19CA-4D93-B8C8-9F51AF81BA19}" cache="SegmentaçãodeDados_Marca" caption="Marca" columnCount="2" showCaption="0" style="SlicerStyleLight6 2" rowHeight="241300"/>
  <slicer name="Carros 2" xr10:uid="{91846429-268F-4F08-91CC-72B9E9FCCBCA}" cache="SegmentaçãodeDados_Carros" caption="Carros" columnCount="2" showCaption="0" style="SlicerStyleLight6 2" rowHeight="241300"/>
  <slicer name="Vendedor 1" xr10:uid="{B417FB75-F557-4ABA-9E5C-01211F01549C}" cache="SegmentaçãodeDados_Vendedor" caption="Vendedor" columnCount="2" showCaption="0" style="SlicerStyleLight6 2" rowHeight="241300"/>
  <slicer name="Mês Venda 1" xr10:uid="{24520AD5-2DEE-450E-BE99-EB14CB36D594}" cache="SegmentaçãodeDados_Mês_Venda" caption="Mês Venda" columnCount="6" showCaption="0" style="SlicerStyleLight6 2 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3" xr10:uid="{BE144BD6-7768-4327-A9EE-400333B2A762}" cache="SegmentaçãodeDados_Marca" caption="Marca" columnCount="2" showCaption="0" style="SlicerStyleLight6 2" rowHeight="241300"/>
  <slicer name="Carros 3" xr10:uid="{5EC9B86E-49E4-4BF7-909D-3434B60C890A}" cache="SegmentaçãodeDados_Carros" caption="Carros" columnCount="2" showCaption="0" style="SlicerStyleLight6 2" rowHeight="241300"/>
  <slicer name="Vendedor 2" xr10:uid="{AB5FC3CB-EB8D-4A95-A69F-8DE3E70E57AC}" cache="SegmentaçãodeDados_Vendedor" caption="Vendedor" columnCount="2" showCaption="0" style="SlicerStyleLight6 2" rowHeight="241300"/>
  <slicer name="Mês Venda 2" xr10:uid="{0A81E0C7-0728-4DA5-ADB5-7FE0D063E81B}" cache="SegmentaçãodeDados_Mês_Venda" caption="Mês Venda" columnCount="6" showCaption="0" style="SlicerStyleLight6 2 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4" xr10:uid="{76CDB9E4-8407-4F26-86A6-1E7F24608E12}" cache="SegmentaçãodeDados_Marca" caption="Marca" columnCount="2" showCaption="0" style="SlicerStyleLight6 2" rowHeight="241300"/>
  <slicer name="Carros 4" xr10:uid="{4762AB5F-32A4-426A-8DA7-AEED95B54D03}" cache="SegmentaçãodeDados_Carros" caption="Carros" columnCount="2" showCaption="0" style="SlicerStyleLight6 2" rowHeight="241300"/>
  <slicer name="Vendedor 3" xr10:uid="{33E1151E-529C-43A9-A7C8-313144646D25}" cache="SegmentaçãodeDados_Vendedor" caption="Vendedor" columnCount="2" showCaption="0" style="SlicerStyleLight6 2" rowHeight="241300"/>
  <slicer name="Mês Venda 3" xr10:uid="{CED45631-9A1B-4C7D-B8A0-B7D96C390921}" cache="SegmentaçãodeDados_Mês_Venda" caption="Mês Venda" columnCount="6" showCaption="0" style="SlicerStyleLight6 2 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5" xr10:uid="{02092077-4E5F-45C2-9933-4E9E490EBC7E}" cache="SegmentaçãodeDados_Marca" caption="Marca" columnCount="2" showCaption="0" style="SlicerStyleLight6 2" rowHeight="241300"/>
  <slicer name="Carros 5" xr10:uid="{A91DB893-FBD5-48F6-8F73-7EDA0E206C46}" cache="SegmentaçãodeDados_Carros" caption="Carros" columnCount="2" showCaption="0" style="SlicerStyleLight6 2" rowHeight="241300"/>
  <slicer name="Vendedor 4" xr10:uid="{FCEA667B-9FD9-401C-8AF3-9AC7C7523D48}" cache="SegmentaçãodeDados_Vendedor" caption="Vendedor" columnCount="2" showCaption="0" style="SlicerStyleLight6 2" rowHeight="241300"/>
  <slicer name="Mês Venda 4" xr10:uid="{8DB59B7A-E94B-42C2-A922-2CE00E05B6A3}" cache="SegmentaçãodeDados_Mês_Venda" caption="Mês Venda" columnCount="6" showCaption="0" style="SlicerStyleLight6 2 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1:H126"/>
  <sheetViews>
    <sheetView showGridLines="0" topLeftCell="A5" zoomScaleNormal="100" workbookViewId="0">
      <selection activeCell="H7" sqref="H7"/>
    </sheetView>
  </sheetViews>
  <sheetFormatPr defaultRowHeight="14.5" x14ac:dyDescent="0.35"/>
  <cols>
    <col min="2" max="2" width="10.54296875" bestFit="1" customWidth="1"/>
    <col min="3" max="3" width="7.36328125" bestFit="1" customWidth="1"/>
    <col min="4" max="4" width="10.08984375" style="3" bestFit="1" customWidth="1"/>
    <col min="5" max="5" width="4" bestFit="1" customWidth="1"/>
    <col min="6" max="6" width="15.36328125" customWidth="1"/>
    <col min="7" max="7" width="9.08984375" bestFit="1" customWidth="1"/>
    <col min="8" max="8" width="16.36328125" customWidth="1"/>
  </cols>
  <sheetData>
    <row r="1" spans="2:8" x14ac:dyDescent="0.35">
      <c r="D1"/>
    </row>
    <row r="2" spans="2:8" x14ac:dyDescent="0.35">
      <c r="B2" s="24" t="s">
        <v>35</v>
      </c>
      <c r="C2" s="24"/>
      <c r="D2" s="24"/>
      <c r="E2" s="24"/>
      <c r="F2" s="24"/>
      <c r="G2" s="24"/>
      <c r="H2" s="24"/>
    </row>
    <row r="3" spans="2:8" ht="12.65" customHeight="1" x14ac:dyDescent="0.35">
      <c r="B3" s="24"/>
      <c r="C3" s="24"/>
      <c r="D3" s="24"/>
      <c r="E3" s="24"/>
      <c r="F3" s="24"/>
      <c r="G3" s="24"/>
      <c r="H3" s="24"/>
    </row>
    <row r="6" spans="2:8" x14ac:dyDescent="0.35">
      <c r="B6" s="4" t="s">
        <v>0</v>
      </c>
      <c r="C6" s="4" t="s">
        <v>1</v>
      </c>
      <c r="D6" s="5" t="s">
        <v>2</v>
      </c>
      <c r="E6" s="4" t="s">
        <v>3</v>
      </c>
      <c r="F6" s="6" t="s">
        <v>4</v>
      </c>
      <c r="G6" s="4" t="s">
        <v>5</v>
      </c>
      <c r="H6" s="6" t="s">
        <v>6</v>
      </c>
    </row>
    <row r="7" spans="2:8" x14ac:dyDescent="0.35">
      <c r="B7" t="s">
        <v>7</v>
      </c>
      <c r="C7" t="s">
        <v>8</v>
      </c>
      <c r="D7" s="3" t="s">
        <v>9</v>
      </c>
      <c r="E7" s="1">
        <v>4</v>
      </c>
      <c r="F7" s="2">
        <v>265770.48</v>
      </c>
      <c r="G7" t="s">
        <v>37</v>
      </c>
      <c r="H7" s="2">
        <v>2657.7048</v>
      </c>
    </row>
    <row r="8" spans="2:8" x14ac:dyDescent="0.35">
      <c r="B8" t="s">
        <v>10</v>
      </c>
      <c r="C8" t="s">
        <v>11</v>
      </c>
      <c r="D8" s="3" t="s">
        <v>9</v>
      </c>
      <c r="E8" s="1">
        <v>4</v>
      </c>
      <c r="F8" s="2">
        <v>275185.272</v>
      </c>
      <c r="G8" t="s">
        <v>12</v>
      </c>
      <c r="H8" s="2">
        <v>2751.8527199999999</v>
      </c>
    </row>
    <row r="9" spans="2:8" x14ac:dyDescent="0.35">
      <c r="B9" t="s">
        <v>10</v>
      </c>
      <c r="C9" t="s">
        <v>13</v>
      </c>
      <c r="D9" s="3" t="s">
        <v>9</v>
      </c>
      <c r="E9" s="1">
        <v>3</v>
      </c>
      <c r="F9" s="2">
        <v>187974.198</v>
      </c>
      <c r="G9" t="s">
        <v>38</v>
      </c>
      <c r="H9" s="2">
        <v>1879.74198</v>
      </c>
    </row>
    <row r="10" spans="2:8" x14ac:dyDescent="0.35">
      <c r="B10" t="s">
        <v>14</v>
      </c>
      <c r="C10" t="s">
        <v>15</v>
      </c>
      <c r="D10" s="3" t="s">
        <v>9</v>
      </c>
      <c r="E10" s="1">
        <v>4</v>
      </c>
      <c r="F10" s="2">
        <v>353581.75199999998</v>
      </c>
      <c r="G10" t="s">
        <v>39</v>
      </c>
      <c r="H10" s="2">
        <v>3535.8175200000001</v>
      </c>
    </row>
    <row r="11" spans="2:8" x14ac:dyDescent="0.35">
      <c r="B11" t="s">
        <v>16</v>
      </c>
      <c r="C11" t="s">
        <v>17</v>
      </c>
      <c r="D11" s="3" t="s">
        <v>9</v>
      </c>
      <c r="E11" s="1">
        <v>7</v>
      </c>
      <c r="F11" s="2">
        <v>565279.30200000003</v>
      </c>
      <c r="G11" t="s">
        <v>18</v>
      </c>
      <c r="H11" s="2">
        <v>5652.7930200000001</v>
      </c>
    </row>
    <row r="12" spans="2:8" x14ac:dyDescent="0.35">
      <c r="B12" t="s">
        <v>19</v>
      </c>
      <c r="C12" t="s">
        <v>36</v>
      </c>
      <c r="D12" s="3" t="s">
        <v>9</v>
      </c>
      <c r="E12" s="1">
        <v>7</v>
      </c>
      <c r="F12" s="2">
        <v>584764.19400000002</v>
      </c>
      <c r="G12" t="s">
        <v>37</v>
      </c>
      <c r="H12" s="2">
        <v>5847.6419400000004</v>
      </c>
    </row>
    <row r="13" spans="2:8" x14ac:dyDescent="0.35">
      <c r="B13" t="s">
        <v>10</v>
      </c>
      <c r="C13" t="s">
        <v>20</v>
      </c>
      <c r="D13" s="3" t="s">
        <v>9</v>
      </c>
      <c r="E13" s="1">
        <v>1</v>
      </c>
      <c r="F13" s="2">
        <v>65527.794000000002</v>
      </c>
      <c r="G13" t="s">
        <v>12</v>
      </c>
      <c r="H13" s="2">
        <v>655.27794000000006</v>
      </c>
    </row>
    <row r="14" spans="2:8" x14ac:dyDescent="0.35">
      <c r="B14" t="s">
        <v>16</v>
      </c>
      <c r="C14" t="s">
        <v>21</v>
      </c>
      <c r="D14" s="3" t="s">
        <v>9</v>
      </c>
      <c r="E14" s="1">
        <v>5</v>
      </c>
      <c r="F14" s="2">
        <v>301346.49</v>
      </c>
      <c r="G14" t="s">
        <v>38</v>
      </c>
      <c r="H14" s="2">
        <v>3013.4648999999999</v>
      </c>
    </row>
    <row r="15" spans="2:8" x14ac:dyDescent="0.35">
      <c r="B15" t="s">
        <v>16</v>
      </c>
      <c r="C15" t="s">
        <v>22</v>
      </c>
      <c r="D15" s="3" t="s">
        <v>9</v>
      </c>
      <c r="E15" s="1">
        <v>8</v>
      </c>
      <c r="F15" s="2">
        <v>539132.11199999996</v>
      </c>
      <c r="G15" t="s">
        <v>39</v>
      </c>
      <c r="H15" s="2">
        <v>5391.3211199999996</v>
      </c>
    </row>
    <row r="16" spans="2:8" x14ac:dyDescent="0.35">
      <c r="B16" t="s">
        <v>14</v>
      </c>
      <c r="C16" t="s">
        <v>23</v>
      </c>
      <c r="D16" s="3" t="s">
        <v>9</v>
      </c>
      <c r="E16" s="1">
        <v>1</v>
      </c>
      <c r="F16" s="2">
        <v>62991.732000000004</v>
      </c>
      <c r="G16" t="s">
        <v>18</v>
      </c>
      <c r="H16" s="2">
        <v>629.91732000000002</v>
      </c>
    </row>
    <row r="17" spans="2:8" x14ac:dyDescent="0.35">
      <c r="B17" t="s">
        <v>7</v>
      </c>
      <c r="C17" t="s">
        <v>8</v>
      </c>
      <c r="D17" s="3" t="s">
        <v>24</v>
      </c>
      <c r="E17" s="1">
        <v>6</v>
      </c>
      <c r="F17" s="2">
        <v>405864.10800000001</v>
      </c>
      <c r="G17" t="s">
        <v>37</v>
      </c>
      <c r="H17" s="2">
        <v>4058.6410800000003</v>
      </c>
    </row>
    <row r="18" spans="2:8" x14ac:dyDescent="0.35">
      <c r="B18" t="s">
        <v>10</v>
      </c>
      <c r="C18" t="s">
        <v>11</v>
      </c>
      <c r="D18" s="3" t="s">
        <v>24</v>
      </c>
      <c r="E18" s="1">
        <v>8</v>
      </c>
      <c r="F18" s="2">
        <v>538234.31999999995</v>
      </c>
      <c r="G18" t="s">
        <v>12</v>
      </c>
      <c r="H18" s="2">
        <v>5382.3431999999993</v>
      </c>
    </row>
    <row r="19" spans="2:8" x14ac:dyDescent="0.35">
      <c r="B19" t="s">
        <v>10</v>
      </c>
      <c r="C19" t="s">
        <v>13</v>
      </c>
      <c r="D19" s="3" t="s">
        <v>24</v>
      </c>
      <c r="E19" s="1">
        <v>6</v>
      </c>
      <c r="F19" s="2">
        <v>507719.41200000001</v>
      </c>
      <c r="G19" t="s">
        <v>38</v>
      </c>
      <c r="H19" s="2">
        <v>5077.1941200000001</v>
      </c>
    </row>
    <row r="20" spans="2:8" x14ac:dyDescent="0.35">
      <c r="B20" t="s">
        <v>14</v>
      </c>
      <c r="C20" t="s">
        <v>15</v>
      </c>
      <c r="D20" s="3" t="s">
        <v>24</v>
      </c>
      <c r="E20" s="1">
        <v>2</v>
      </c>
      <c r="F20" s="2">
        <v>177109.51199999999</v>
      </c>
      <c r="G20" t="s">
        <v>39</v>
      </c>
      <c r="H20" s="2">
        <v>1771.09512</v>
      </c>
    </row>
    <row r="21" spans="2:8" x14ac:dyDescent="0.35">
      <c r="B21" t="s">
        <v>16</v>
      </c>
      <c r="C21" t="s">
        <v>17</v>
      </c>
      <c r="D21" s="3" t="s">
        <v>24</v>
      </c>
      <c r="E21" s="1">
        <v>5</v>
      </c>
      <c r="F21" s="2">
        <v>306471.71999999997</v>
      </c>
      <c r="G21" t="s">
        <v>18</v>
      </c>
      <c r="H21" s="2">
        <v>3064.7171999999996</v>
      </c>
    </row>
    <row r="22" spans="2:8" x14ac:dyDescent="0.35">
      <c r="B22" t="s">
        <v>19</v>
      </c>
      <c r="C22" t="s">
        <v>36</v>
      </c>
      <c r="D22" s="3" t="s">
        <v>24</v>
      </c>
      <c r="E22" s="1">
        <v>9</v>
      </c>
      <c r="F22" s="2">
        <v>570884.49</v>
      </c>
      <c r="G22" t="s">
        <v>37</v>
      </c>
      <c r="H22" s="2">
        <v>5708.8449000000001</v>
      </c>
    </row>
    <row r="23" spans="2:8" x14ac:dyDescent="0.35">
      <c r="B23" t="s">
        <v>10</v>
      </c>
      <c r="C23" t="s">
        <v>20</v>
      </c>
      <c r="D23" s="3" t="s">
        <v>24</v>
      </c>
      <c r="E23" s="1">
        <v>1</v>
      </c>
      <c r="F23" s="2">
        <v>77135.964000000007</v>
      </c>
      <c r="G23" t="s">
        <v>12</v>
      </c>
      <c r="H23" s="2">
        <v>771.35964000000013</v>
      </c>
    </row>
    <row r="24" spans="2:8" x14ac:dyDescent="0.35">
      <c r="B24" t="s">
        <v>16</v>
      </c>
      <c r="C24" t="s">
        <v>21</v>
      </c>
      <c r="D24" s="3" t="s">
        <v>24</v>
      </c>
      <c r="E24" s="1">
        <v>7</v>
      </c>
      <c r="F24" s="2">
        <v>548543.89800000004</v>
      </c>
      <c r="G24" t="s">
        <v>38</v>
      </c>
      <c r="H24" s="2">
        <v>5485.4389800000008</v>
      </c>
    </row>
    <row r="25" spans="2:8" x14ac:dyDescent="0.35">
      <c r="B25" t="s">
        <v>16</v>
      </c>
      <c r="C25" t="s">
        <v>22</v>
      </c>
      <c r="D25" s="3" t="s">
        <v>24</v>
      </c>
      <c r="E25" s="1">
        <v>6</v>
      </c>
      <c r="F25" s="2">
        <v>362030.61600000004</v>
      </c>
      <c r="G25" t="s">
        <v>39</v>
      </c>
      <c r="H25" s="2">
        <v>3620.3061600000005</v>
      </c>
    </row>
    <row r="26" spans="2:8" x14ac:dyDescent="0.35">
      <c r="B26" t="s">
        <v>14</v>
      </c>
      <c r="C26" t="s">
        <v>23</v>
      </c>
      <c r="D26" s="3" t="s">
        <v>24</v>
      </c>
      <c r="E26" s="1">
        <v>6</v>
      </c>
      <c r="F26" s="2">
        <v>446577.37200000003</v>
      </c>
      <c r="G26" t="s">
        <v>18</v>
      </c>
      <c r="H26" s="2">
        <v>4465.7737200000001</v>
      </c>
    </row>
    <row r="27" spans="2:8" x14ac:dyDescent="0.35">
      <c r="B27" t="s">
        <v>7</v>
      </c>
      <c r="C27" t="s">
        <v>8</v>
      </c>
      <c r="D27" s="3" t="s">
        <v>25</v>
      </c>
      <c r="E27" s="1">
        <v>2</v>
      </c>
      <c r="F27" s="2">
        <v>177388.068</v>
      </c>
      <c r="G27" t="s">
        <v>37</v>
      </c>
      <c r="H27" s="2">
        <v>1773.88068</v>
      </c>
    </row>
    <row r="28" spans="2:8" x14ac:dyDescent="0.35">
      <c r="B28" t="s">
        <v>10</v>
      </c>
      <c r="C28" t="s">
        <v>11</v>
      </c>
      <c r="D28" s="3" t="s">
        <v>25</v>
      </c>
      <c r="E28" s="1">
        <v>10</v>
      </c>
      <c r="F28" s="2">
        <v>863854.26</v>
      </c>
      <c r="G28" t="s">
        <v>12</v>
      </c>
      <c r="H28" s="2">
        <v>8638.5426000000007</v>
      </c>
    </row>
    <row r="29" spans="2:8" x14ac:dyDescent="0.35">
      <c r="B29" t="s">
        <v>10</v>
      </c>
      <c r="C29" t="s">
        <v>13</v>
      </c>
      <c r="D29" s="3" t="s">
        <v>25</v>
      </c>
      <c r="E29" s="1">
        <v>5</v>
      </c>
      <c r="F29" s="2">
        <v>365028.6</v>
      </c>
      <c r="G29" t="s">
        <v>38</v>
      </c>
      <c r="H29" s="2">
        <v>3650.2860000000001</v>
      </c>
    </row>
    <row r="30" spans="2:8" x14ac:dyDescent="0.35">
      <c r="B30" t="s">
        <v>14</v>
      </c>
      <c r="C30" t="s">
        <v>15</v>
      </c>
      <c r="D30" s="3" t="s">
        <v>25</v>
      </c>
      <c r="E30" s="1">
        <v>9</v>
      </c>
      <c r="F30" s="2">
        <v>551928.65399999998</v>
      </c>
      <c r="G30" t="s">
        <v>39</v>
      </c>
      <c r="H30" s="2">
        <v>5519.2865400000001</v>
      </c>
    </row>
    <row r="31" spans="2:8" x14ac:dyDescent="0.35">
      <c r="B31" t="s">
        <v>16</v>
      </c>
      <c r="C31" t="s">
        <v>17</v>
      </c>
      <c r="D31" s="3" t="s">
        <v>25</v>
      </c>
      <c r="E31" s="1">
        <v>4</v>
      </c>
      <c r="F31" s="2">
        <v>257089.152</v>
      </c>
      <c r="G31" t="s">
        <v>18</v>
      </c>
      <c r="H31" s="2">
        <v>2570.8915200000001</v>
      </c>
    </row>
    <row r="32" spans="2:8" x14ac:dyDescent="0.35">
      <c r="B32" t="s">
        <v>19</v>
      </c>
      <c r="C32" t="s">
        <v>36</v>
      </c>
      <c r="D32" s="3" t="s">
        <v>25</v>
      </c>
      <c r="E32" s="1">
        <v>7</v>
      </c>
      <c r="F32" s="2">
        <v>457403.98200000002</v>
      </c>
      <c r="G32" t="s">
        <v>37</v>
      </c>
      <c r="H32" s="2">
        <v>4574.03982</v>
      </c>
    </row>
    <row r="33" spans="2:8" x14ac:dyDescent="0.35">
      <c r="B33" t="s">
        <v>10</v>
      </c>
      <c r="C33" t="s">
        <v>20</v>
      </c>
      <c r="D33" s="3" t="s">
        <v>25</v>
      </c>
      <c r="E33" s="1">
        <v>4</v>
      </c>
      <c r="F33" s="2">
        <v>330904.48800000001</v>
      </c>
      <c r="G33" t="s">
        <v>12</v>
      </c>
      <c r="H33" s="2">
        <v>3309.0448800000004</v>
      </c>
    </row>
    <row r="34" spans="2:8" x14ac:dyDescent="0.35">
      <c r="B34" t="s">
        <v>16</v>
      </c>
      <c r="C34" t="s">
        <v>21</v>
      </c>
      <c r="D34" s="3" t="s">
        <v>25</v>
      </c>
      <c r="E34" s="1">
        <v>10</v>
      </c>
      <c r="F34" s="2">
        <v>864816.18</v>
      </c>
      <c r="G34" t="s">
        <v>38</v>
      </c>
      <c r="H34" s="2">
        <v>8648.1617999999999</v>
      </c>
    </row>
    <row r="35" spans="2:8" x14ac:dyDescent="0.35">
      <c r="B35" t="s">
        <v>16</v>
      </c>
      <c r="C35" t="s">
        <v>22</v>
      </c>
      <c r="D35" s="3" t="s">
        <v>25</v>
      </c>
      <c r="E35" s="1">
        <v>10</v>
      </c>
      <c r="F35" s="2">
        <v>842461.56</v>
      </c>
      <c r="G35" t="s">
        <v>39</v>
      </c>
      <c r="H35" s="2">
        <v>8424.615600000001</v>
      </c>
    </row>
    <row r="36" spans="2:8" x14ac:dyDescent="0.35">
      <c r="B36" t="s">
        <v>14</v>
      </c>
      <c r="C36" t="s">
        <v>23</v>
      </c>
      <c r="D36" s="3" t="s">
        <v>25</v>
      </c>
      <c r="E36" s="1">
        <v>5</v>
      </c>
      <c r="F36" s="2">
        <v>448760.73</v>
      </c>
      <c r="G36" t="s">
        <v>18</v>
      </c>
      <c r="H36" s="2">
        <v>4487.6072999999997</v>
      </c>
    </row>
    <row r="37" spans="2:8" x14ac:dyDescent="0.35">
      <c r="B37" t="s">
        <v>7</v>
      </c>
      <c r="C37" t="s">
        <v>8</v>
      </c>
      <c r="D37" s="3" t="s">
        <v>26</v>
      </c>
      <c r="E37" s="1">
        <v>3</v>
      </c>
      <c r="F37" s="2">
        <v>201269.73599999998</v>
      </c>
      <c r="G37" t="s">
        <v>37</v>
      </c>
      <c r="H37" s="2">
        <v>2012.6973599999999</v>
      </c>
    </row>
    <row r="38" spans="2:8" x14ac:dyDescent="0.35">
      <c r="B38" t="s">
        <v>10</v>
      </c>
      <c r="C38" t="s">
        <v>11</v>
      </c>
      <c r="D38" s="3" t="s">
        <v>26</v>
      </c>
      <c r="E38" s="1">
        <v>1</v>
      </c>
      <c r="F38" s="2">
        <v>87067.788</v>
      </c>
      <c r="G38" t="s">
        <v>12</v>
      </c>
      <c r="H38" s="2">
        <v>870.67788000000007</v>
      </c>
    </row>
    <row r="39" spans="2:8" x14ac:dyDescent="0.35">
      <c r="B39" t="s">
        <v>10</v>
      </c>
      <c r="C39" t="s">
        <v>13</v>
      </c>
      <c r="D39" s="3" t="s">
        <v>26</v>
      </c>
      <c r="E39" s="1">
        <v>4</v>
      </c>
      <c r="F39" s="2">
        <v>342166.96799999999</v>
      </c>
      <c r="G39" t="s">
        <v>38</v>
      </c>
      <c r="H39" s="2">
        <v>3421.66968</v>
      </c>
    </row>
    <row r="40" spans="2:8" x14ac:dyDescent="0.35">
      <c r="B40" t="s">
        <v>14</v>
      </c>
      <c r="C40" t="s">
        <v>15</v>
      </c>
      <c r="D40" s="3" t="s">
        <v>26</v>
      </c>
      <c r="E40" s="1">
        <v>9</v>
      </c>
      <c r="F40" s="2">
        <v>602745.08400000003</v>
      </c>
      <c r="G40" t="s">
        <v>39</v>
      </c>
      <c r="H40" s="2">
        <v>6027.4508400000004</v>
      </c>
    </row>
    <row r="41" spans="2:8" x14ac:dyDescent="0.35">
      <c r="B41" t="s">
        <v>16</v>
      </c>
      <c r="C41" t="s">
        <v>17</v>
      </c>
      <c r="D41" s="3" t="s">
        <v>26</v>
      </c>
      <c r="E41" s="1">
        <v>8</v>
      </c>
      <c r="F41" s="2">
        <v>495044.11200000002</v>
      </c>
      <c r="G41" t="s">
        <v>18</v>
      </c>
      <c r="H41" s="2">
        <v>4950.4411200000004</v>
      </c>
    </row>
    <row r="42" spans="2:8" x14ac:dyDescent="0.35">
      <c r="B42" t="s">
        <v>19</v>
      </c>
      <c r="C42" t="s">
        <v>36</v>
      </c>
      <c r="D42" s="3" t="s">
        <v>26</v>
      </c>
      <c r="E42" s="1">
        <v>3</v>
      </c>
      <c r="F42" s="2">
        <v>250459.91999999998</v>
      </c>
      <c r="G42" t="s">
        <v>37</v>
      </c>
      <c r="H42" s="2">
        <v>2504.5992000000001</v>
      </c>
    </row>
    <row r="43" spans="2:8" x14ac:dyDescent="0.35">
      <c r="B43" t="s">
        <v>10</v>
      </c>
      <c r="C43" t="s">
        <v>20</v>
      </c>
      <c r="D43" s="3" t="s">
        <v>26</v>
      </c>
      <c r="E43" s="1">
        <v>8</v>
      </c>
      <c r="F43" s="2">
        <v>683580.43200000003</v>
      </c>
      <c r="G43" t="s">
        <v>12</v>
      </c>
      <c r="H43" s="2">
        <v>6835.8043200000002</v>
      </c>
    </row>
    <row r="44" spans="2:8" x14ac:dyDescent="0.35">
      <c r="B44" t="s">
        <v>16</v>
      </c>
      <c r="C44" t="s">
        <v>21</v>
      </c>
      <c r="D44" s="3" t="s">
        <v>26</v>
      </c>
      <c r="E44" s="1">
        <v>5</v>
      </c>
      <c r="F44" s="2">
        <v>355905.38999999996</v>
      </c>
      <c r="G44" t="s">
        <v>38</v>
      </c>
      <c r="H44" s="2">
        <v>3559.0538999999994</v>
      </c>
    </row>
    <row r="45" spans="2:8" x14ac:dyDescent="0.35">
      <c r="B45" t="s">
        <v>16</v>
      </c>
      <c r="C45" t="s">
        <v>22</v>
      </c>
      <c r="D45" s="3" t="s">
        <v>26</v>
      </c>
      <c r="E45" s="1">
        <v>9</v>
      </c>
      <c r="F45" s="2">
        <v>810853.47</v>
      </c>
      <c r="G45" t="s">
        <v>39</v>
      </c>
      <c r="H45" s="2">
        <v>8108.5347000000002</v>
      </c>
    </row>
    <row r="46" spans="2:8" x14ac:dyDescent="0.35">
      <c r="B46" t="s">
        <v>14</v>
      </c>
      <c r="C46" t="s">
        <v>23</v>
      </c>
      <c r="D46" s="3" t="s">
        <v>26</v>
      </c>
      <c r="E46" s="1">
        <v>8</v>
      </c>
      <c r="F46" s="2">
        <v>627740.97600000002</v>
      </c>
      <c r="G46" t="s">
        <v>18</v>
      </c>
      <c r="H46" s="2">
        <v>6277.4097600000005</v>
      </c>
    </row>
    <row r="47" spans="2:8" x14ac:dyDescent="0.35">
      <c r="B47" t="s">
        <v>7</v>
      </c>
      <c r="C47" t="s">
        <v>8</v>
      </c>
      <c r="D47" s="3" t="s">
        <v>27</v>
      </c>
      <c r="E47" s="1">
        <v>1</v>
      </c>
      <c r="F47" s="2">
        <v>65990.717999999993</v>
      </c>
      <c r="G47" t="s">
        <v>37</v>
      </c>
      <c r="H47" s="2">
        <v>659.90717999999993</v>
      </c>
    </row>
    <row r="48" spans="2:8" x14ac:dyDescent="0.35">
      <c r="B48" t="s">
        <v>10</v>
      </c>
      <c r="C48" t="s">
        <v>11</v>
      </c>
      <c r="D48" s="3" t="s">
        <v>27</v>
      </c>
      <c r="E48" s="1">
        <v>6</v>
      </c>
      <c r="F48" s="2">
        <v>438509.26799999998</v>
      </c>
      <c r="G48" t="s">
        <v>12</v>
      </c>
      <c r="H48" s="2">
        <v>4385.0926799999997</v>
      </c>
    </row>
    <row r="49" spans="2:8" x14ac:dyDescent="0.35">
      <c r="B49" t="s">
        <v>10</v>
      </c>
      <c r="C49" t="s">
        <v>13</v>
      </c>
      <c r="D49" s="3" t="s">
        <v>27</v>
      </c>
      <c r="E49" s="1">
        <v>7</v>
      </c>
      <c r="F49" s="2">
        <v>464284.71600000001</v>
      </c>
      <c r="G49" t="s">
        <v>38</v>
      </c>
      <c r="H49" s="2">
        <v>4642.8471600000003</v>
      </c>
    </row>
    <row r="50" spans="2:8" x14ac:dyDescent="0.35">
      <c r="B50" t="s">
        <v>14</v>
      </c>
      <c r="C50" t="s">
        <v>15</v>
      </c>
      <c r="D50" s="3" t="s">
        <v>27</v>
      </c>
      <c r="E50" s="1">
        <v>2</v>
      </c>
      <c r="F50" s="2">
        <v>163847.04000000001</v>
      </c>
      <c r="G50" t="s">
        <v>39</v>
      </c>
      <c r="H50" s="2">
        <v>1638.4704000000002</v>
      </c>
    </row>
    <row r="51" spans="2:8" x14ac:dyDescent="0.35">
      <c r="B51" t="s">
        <v>16</v>
      </c>
      <c r="C51" t="s">
        <v>17</v>
      </c>
      <c r="D51" s="3" t="s">
        <v>27</v>
      </c>
      <c r="E51" s="1">
        <v>8</v>
      </c>
      <c r="F51" s="2">
        <v>499821.64799999999</v>
      </c>
      <c r="G51" t="s">
        <v>18</v>
      </c>
      <c r="H51" s="2">
        <v>4998.21648</v>
      </c>
    </row>
    <row r="52" spans="2:8" x14ac:dyDescent="0.35">
      <c r="B52" t="s">
        <v>19</v>
      </c>
      <c r="C52" t="s">
        <v>36</v>
      </c>
      <c r="D52" s="3" t="s">
        <v>27</v>
      </c>
      <c r="E52" s="1">
        <v>3</v>
      </c>
      <c r="F52" s="2">
        <v>254265.516</v>
      </c>
      <c r="G52" t="s">
        <v>37</v>
      </c>
      <c r="H52" s="2">
        <v>2542.6551600000003</v>
      </c>
    </row>
    <row r="53" spans="2:8" x14ac:dyDescent="0.35">
      <c r="B53" t="s">
        <v>10</v>
      </c>
      <c r="C53" t="s">
        <v>20</v>
      </c>
      <c r="D53" s="3" t="s">
        <v>27</v>
      </c>
      <c r="E53" s="1">
        <v>5</v>
      </c>
      <c r="F53" s="2">
        <v>347678.97</v>
      </c>
      <c r="G53" t="s">
        <v>12</v>
      </c>
      <c r="H53" s="2">
        <v>3476.7896999999998</v>
      </c>
    </row>
    <row r="54" spans="2:8" x14ac:dyDescent="0.35">
      <c r="B54" t="s">
        <v>16</v>
      </c>
      <c r="C54" t="s">
        <v>21</v>
      </c>
      <c r="D54" s="3" t="s">
        <v>27</v>
      </c>
      <c r="E54" s="1">
        <v>3</v>
      </c>
      <c r="F54" s="2">
        <v>219585.29399999999</v>
      </c>
      <c r="G54" t="s">
        <v>38</v>
      </c>
      <c r="H54" s="2">
        <v>2195.8529400000002</v>
      </c>
    </row>
    <row r="55" spans="2:8" x14ac:dyDescent="0.35">
      <c r="B55" t="s">
        <v>16</v>
      </c>
      <c r="C55" t="s">
        <v>22</v>
      </c>
      <c r="D55" s="3" t="s">
        <v>27</v>
      </c>
      <c r="E55" s="1">
        <v>10</v>
      </c>
      <c r="F55" s="2">
        <v>686079.41999999993</v>
      </c>
      <c r="G55" t="s">
        <v>39</v>
      </c>
      <c r="H55" s="2">
        <v>6860.7941999999994</v>
      </c>
    </row>
    <row r="56" spans="2:8" x14ac:dyDescent="0.35">
      <c r="B56" t="s">
        <v>14</v>
      </c>
      <c r="C56" t="s">
        <v>23</v>
      </c>
      <c r="D56" s="3" t="s">
        <v>27</v>
      </c>
      <c r="E56" s="1">
        <v>4</v>
      </c>
      <c r="F56" s="2">
        <v>262083.12</v>
      </c>
      <c r="G56" t="s">
        <v>18</v>
      </c>
      <c r="H56" s="2">
        <v>2620.8312000000001</v>
      </c>
    </row>
    <row r="57" spans="2:8" x14ac:dyDescent="0.35">
      <c r="B57" t="s">
        <v>7</v>
      </c>
      <c r="C57" t="s">
        <v>8</v>
      </c>
      <c r="D57" s="3" t="s">
        <v>28</v>
      </c>
      <c r="E57" s="1">
        <v>3</v>
      </c>
      <c r="F57" s="2">
        <v>210597.35399999999</v>
      </c>
      <c r="G57" t="s">
        <v>37</v>
      </c>
      <c r="H57" s="2">
        <v>2105.97354</v>
      </c>
    </row>
    <row r="58" spans="2:8" x14ac:dyDescent="0.35">
      <c r="B58" t="s">
        <v>10</v>
      </c>
      <c r="C58" t="s">
        <v>11</v>
      </c>
      <c r="D58" s="3" t="s">
        <v>28</v>
      </c>
      <c r="E58" s="1">
        <v>3</v>
      </c>
      <c r="F58" s="2">
        <v>232369.81200000003</v>
      </c>
      <c r="G58" t="s">
        <v>12</v>
      </c>
      <c r="H58" s="2">
        <v>2323.6981200000005</v>
      </c>
    </row>
    <row r="59" spans="2:8" x14ac:dyDescent="0.35">
      <c r="B59" t="s">
        <v>10</v>
      </c>
      <c r="C59" t="s">
        <v>13</v>
      </c>
      <c r="D59" s="3" t="s">
        <v>28</v>
      </c>
      <c r="E59" s="1">
        <v>10</v>
      </c>
      <c r="F59" s="2">
        <v>793804.44000000006</v>
      </c>
      <c r="G59" t="s">
        <v>38</v>
      </c>
      <c r="H59" s="2">
        <v>7938.0444000000007</v>
      </c>
    </row>
    <row r="60" spans="2:8" x14ac:dyDescent="0.35">
      <c r="B60" t="s">
        <v>14</v>
      </c>
      <c r="C60" t="s">
        <v>15</v>
      </c>
      <c r="D60" s="3" t="s">
        <v>28</v>
      </c>
      <c r="E60" s="1">
        <v>9</v>
      </c>
      <c r="F60" s="2">
        <v>667034.40599999996</v>
      </c>
      <c r="G60" t="s">
        <v>39</v>
      </c>
      <c r="H60" s="2">
        <v>6670.3440599999994</v>
      </c>
    </row>
    <row r="61" spans="2:8" x14ac:dyDescent="0.35">
      <c r="B61" t="s">
        <v>16</v>
      </c>
      <c r="C61" t="s">
        <v>17</v>
      </c>
      <c r="D61" s="3" t="s">
        <v>28</v>
      </c>
      <c r="E61" s="1">
        <v>5</v>
      </c>
      <c r="F61" s="2">
        <v>340940.52</v>
      </c>
      <c r="G61" t="s">
        <v>18</v>
      </c>
      <c r="H61" s="2">
        <v>3409.4052000000001</v>
      </c>
    </row>
    <row r="62" spans="2:8" x14ac:dyDescent="0.35">
      <c r="B62" t="s">
        <v>19</v>
      </c>
      <c r="C62" t="s">
        <v>36</v>
      </c>
      <c r="D62" s="3" t="s">
        <v>28</v>
      </c>
      <c r="E62" s="1">
        <v>9</v>
      </c>
      <c r="F62" s="2">
        <v>698227.66799999995</v>
      </c>
      <c r="G62" t="s">
        <v>37</v>
      </c>
      <c r="H62" s="2">
        <v>6982.2766799999999</v>
      </c>
    </row>
    <row r="63" spans="2:8" x14ac:dyDescent="0.35">
      <c r="B63" t="s">
        <v>10</v>
      </c>
      <c r="C63" t="s">
        <v>20</v>
      </c>
      <c r="D63" s="3" t="s">
        <v>28</v>
      </c>
      <c r="E63" s="1">
        <v>3</v>
      </c>
      <c r="F63" s="2">
        <v>199847.89799999999</v>
      </c>
      <c r="G63" t="s">
        <v>12</v>
      </c>
      <c r="H63" s="2">
        <v>1998.4789799999999</v>
      </c>
    </row>
    <row r="64" spans="2:8" x14ac:dyDescent="0.35">
      <c r="B64" t="s">
        <v>16</v>
      </c>
      <c r="C64" t="s">
        <v>21</v>
      </c>
      <c r="D64" s="3" t="s">
        <v>28</v>
      </c>
      <c r="E64" s="1">
        <v>3</v>
      </c>
      <c r="F64" s="2">
        <v>228086.26199999999</v>
      </c>
      <c r="G64" t="s">
        <v>38</v>
      </c>
      <c r="H64" s="2">
        <v>2280.8626199999999</v>
      </c>
    </row>
    <row r="65" spans="2:8" x14ac:dyDescent="0.35">
      <c r="B65" t="s">
        <v>16</v>
      </c>
      <c r="C65" t="s">
        <v>22</v>
      </c>
      <c r="D65" s="3" t="s">
        <v>28</v>
      </c>
      <c r="E65" s="1">
        <v>8</v>
      </c>
      <c r="F65" s="2">
        <v>602514.62399999995</v>
      </c>
      <c r="G65" t="s">
        <v>39</v>
      </c>
      <c r="H65" s="2">
        <v>6025.14624</v>
      </c>
    </row>
    <row r="66" spans="2:8" x14ac:dyDescent="0.35">
      <c r="B66" t="s">
        <v>14</v>
      </c>
      <c r="C66" t="s">
        <v>23</v>
      </c>
      <c r="D66" s="3" t="s">
        <v>28</v>
      </c>
      <c r="E66" s="1">
        <v>2</v>
      </c>
      <c r="F66" s="2">
        <v>149640.68400000001</v>
      </c>
      <c r="G66" t="s">
        <v>18</v>
      </c>
      <c r="H66" s="2">
        <v>1496.4068400000001</v>
      </c>
    </row>
    <row r="67" spans="2:8" x14ac:dyDescent="0.35">
      <c r="B67" t="s">
        <v>7</v>
      </c>
      <c r="C67" t="s">
        <v>8</v>
      </c>
      <c r="D67" s="3" t="s">
        <v>29</v>
      </c>
      <c r="E67" s="1">
        <v>5</v>
      </c>
      <c r="F67" s="2">
        <v>369437.39999999997</v>
      </c>
      <c r="G67" t="s">
        <v>37</v>
      </c>
      <c r="H67" s="2">
        <v>3694.3739999999998</v>
      </c>
    </row>
    <row r="68" spans="2:8" x14ac:dyDescent="0.35">
      <c r="B68" t="s">
        <v>10</v>
      </c>
      <c r="C68" t="s">
        <v>11</v>
      </c>
      <c r="D68" s="3" t="s">
        <v>29</v>
      </c>
      <c r="E68" s="1">
        <v>4</v>
      </c>
      <c r="F68" s="2">
        <v>301730.25599999999</v>
      </c>
      <c r="G68" t="s">
        <v>12</v>
      </c>
      <c r="H68" s="2">
        <v>3017.3025600000001</v>
      </c>
    </row>
    <row r="69" spans="2:8" x14ac:dyDescent="0.35">
      <c r="B69" t="s">
        <v>10</v>
      </c>
      <c r="C69" t="s">
        <v>13</v>
      </c>
      <c r="D69" s="3" t="s">
        <v>29</v>
      </c>
      <c r="E69" s="1">
        <v>8</v>
      </c>
      <c r="F69" s="2">
        <v>675404.11199999996</v>
      </c>
      <c r="G69" t="s">
        <v>38</v>
      </c>
      <c r="H69" s="2">
        <v>6754.0411199999999</v>
      </c>
    </row>
    <row r="70" spans="2:8" x14ac:dyDescent="0.35">
      <c r="B70" t="s">
        <v>14</v>
      </c>
      <c r="C70" t="s">
        <v>15</v>
      </c>
      <c r="D70" s="3" t="s">
        <v>29</v>
      </c>
      <c r="E70" s="1">
        <v>5</v>
      </c>
      <c r="F70" s="2">
        <v>390719.88</v>
      </c>
      <c r="G70" t="s">
        <v>39</v>
      </c>
      <c r="H70" s="2">
        <v>3907.1988000000001</v>
      </c>
    </row>
    <row r="71" spans="2:8" x14ac:dyDescent="0.35">
      <c r="B71" t="s">
        <v>16</v>
      </c>
      <c r="C71" t="s">
        <v>17</v>
      </c>
      <c r="D71" s="3" t="s">
        <v>29</v>
      </c>
      <c r="E71" s="1">
        <v>10</v>
      </c>
      <c r="F71" s="2">
        <v>683514.29999999993</v>
      </c>
      <c r="G71" t="s">
        <v>18</v>
      </c>
      <c r="H71" s="2">
        <v>6835.1429999999991</v>
      </c>
    </row>
    <row r="72" spans="2:8" x14ac:dyDescent="0.35">
      <c r="B72" t="s">
        <v>19</v>
      </c>
      <c r="C72" t="s">
        <v>36</v>
      </c>
      <c r="D72" s="3" t="s">
        <v>29</v>
      </c>
      <c r="E72" s="1">
        <v>7</v>
      </c>
      <c r="F72" s="2">
        <v>580604.89199999999</v>
      </c>
      <c r="G72" t="s">
        <v>37</v>
      </c>
      <c r="H72" s="2">
        <v>5806.0489200000002</v>
      </c>
    </row>
    <row r="73" spans="2:8" x14ac:dyDescent="0.35">
      <c r="B73" t="s">
        <v>10</v>
      </c>
      <c r="C73" t="s">
        <v>20</v>
      </c>
      <c r="D73" s="3" t="s">
        <v>29</v>
      </c>
      <c r="E73" s="1">
        <v>6</v>
      </c>
      <c r="F73" s="2">
        <v>467944.02</v>
      </c>
      <c r="G73" t="s">
        <v>12</v>
      </c>
      <c r="H73" s="2">
        <v>4679.4402</v>
      </c>
    </row>
    <row r="74" spans="2:8" x14ac:dyDescent="0.35">
      <c r="B74" t="s">
        <v>16</v>
      </c>
      <c r="C74" t="s">
        <v>21</v>
      </c>
      <c r="D74" s="3" t="s">
        <v>29</v>
      </c>
      <c r="E74" s="1">
        <v>4</v>
      </c>
      <c r="F74" s="2">
        <v>349192.99200000003</v>
      </c>
      <c r="G74" t="s">
        <v>38</v>
      </c>
      <c r="H74" s="2">
        <v>3491.9299200000005</v>
      </c>
    </row>
    <row r="75" spans="2:8" x14ac:dyDescent="0.35">
      <c r="B75" t="s">
        <v>16</v>
      </c>
      <c r="C75" t="s">
        <v>22</v>
      </c>
      <c r="D75" s="3" t="s">
        <v>29</v>
      </c>
      <c r="E75" s="1">
        <v>9</v>
      </c>
      <c r="F75" s="2">
        <v>720934.99200000009</v>
      </c>
      <c r="G75" t="s">
        <v>39</v>
      </c>
      <c r="H75" s="2">
        <v>7209.3499200000006</v>
      </c>
    </row>
    <row r="76" spans="2:8" x14ac:dyDescent="0.35">
      <c r="B76" t="s">
        <v>14</v>
      </c>
      <c r="C76" t="s">
        <v>23</v>
      </c>
      <c r="D76" s="3" t="s">
        <v>29</v>
      </c>
      <c r="E76" s="1">
        <v>5</v>
      </c>
      <c r="F76" s="2">
        <v>381240.95999999996</v>
      </c>
      <c r="G76" t="s">
        <v>18</v>
      </c>
      <c r="H76" s="2">
        <v>3812.4095999999995</v>
      </c>
    </row>
    <row r="77" spans="2:8" x14ac:dyDescent="0.35">
      <c r="B77" t="s">
        <v>7</v>
      </c>
      <c r="C77" t="s">
        <v>8</v>
      </c>
      <c r="D77" s="3" t="s">
        <v>30</v>
      </c>
      <c r="E77" s="1">
        <v>4</v>
      </c>
      <c r="F77" s="2">
        <v>290163.16800000001</v>
      </c>
      <c r="G77" t="s">
        <v>37</v>
      </c>
      <c r="H77" s="2">
        <v>2901.63168</v>
      </c>
    </row>
    <row r="78" spans="2:8" x14ac:dyDescent="0.35">
      <c r="B78" t="s">
        <v>10</v>
      </c>
      <c r="C78" t="s">
        <v>11</v>
      </c>
      <c r="D78" s="3" t="s">
        <v>30</v>
      </c>
      <c r="E78" s="1">
        <v>8</v>
      </c>
      <c r="F78" s="2">
        <v>641768.97600000002</v>
      </c>
      <c r="G78" t="s">
        <v>12</v>
      </c>
      <c r="H78" s="2">
        <v>6417.6897600000002</v>
      </c>
    </row>
    <row r="79" spans="2:8" x14ac:dyDescent="0.35">
      <c r="B79" t="s">
        <v>10</v>
      </c>
      <c r="C79" t="s">
        <v>13</v>
      </c>
      <c r="D79" s="3" t="s">
        <v>30</v>
      </c>
      <c r="E79" s="1">
        <v>8</v>
      </c>
      <c r="F79" s="2">
        <v>641079.6</v>
      </c>
      <c r="G79" t="s">
        <v>38</v>
      </c>
      <c r="H79" s="2">
        <v>6410.7960000000003</v>
      </c>
    </row>
    <row r="80" spans="2:8" x14ac:dyDescent="0.35">
      <c r="B80" t="s">
        <v>14</v>
      </c>
      <c r="C80" t="s">
        <v>15</v>
      </c>
      <c r="D80" s="3" t="s">
        <v>30</v>
      </c>
      <c r="E80" s="1">
        <v>9</v>
      </c>
      <c r="F80" s="2">
        <v>710952.06599999999</v>
      </c>
      <c r="G80" t="s">
        <v>39</v>
      </c>
      <c r="H80" s="2">
        <v>7109.5206600000001</v>
      </c>
    </row>
    <row r="81" spans="2:8" x14ac:dyDescent="0.35">
      <c r="B81" t="s">
        <v>16</v>
      </c>
      <c r="C81" t="s">
        <v>17</v>
      </c>
      <c r="D81" s="3" t="s">
        <v>30</v>
      </c>
      <c r="E81" s="1">
        <v>1</v>
      </c>
      <c r="F81" s="2">
        <v>86193.042000000001</v>
      </c>
      <c r="G81" t="s">
        <v>18</v>
      </c>
      <c r="H81" s="2">
        <v>861.93042000000003</v>
      </c>
    </row>
    <row r="82" spans="2:8" x14ac:dyDescent="0.35">
      <c r="B82" t="s">
        <v>19</v>
      </c>
      <c r="C82" t="s">
        <v>36</v>
      </c>
      <c r="D82" s="3" t="s">
        <v>30</v>
      </c>
      <c r="E82" s="1">
        <v>1</v>
      </c>
      <c r="F82" s="2">
        <v>75129.960000000006</v>
      </c>
      <c r="G82" t="s">
        <v>37</v>
      </c>
      <c r="H82" s="2">
        <v>751.29960000000005</v>
      </c>
    </row>
    <row r="83" spans="2:8" x14ac:dyDescent="0.35">
      <c r="B83" t="s">
        <v>10</v>
      </c>
      <c r="C83" t="s">
        <v>20</v>
      </c>
      <c r="D83" s="3" t="s">
        <v>30</v>
      </c>
      <c r="E83" s="1">
        <v>2</v>
      </c>
      <c r="F83" s="2">
        <v>156957.288</v>
      </c>
      <c r="G83" t="s">
        <v>12</v>
      </c>
      <c r="H83" s="2">
        <v>1569.5728799999999</v>
      </c>
    </row>
    <row r="84" spans="2:8" x14ac:dyDescent="0.35">
      <c r="B84" t="s">
        <v>16</v>
      </c>
      <c r="C84" t="s">
        <v>21</v>
      </c>
      <c r="D84" s="3" t="s">
        <v>30</v>
      </c>
      <c r="E84" s="1">
        <v>9</v>
      </c>
      <c r="F84" s="2">
        <v>648376.16399999999</v>
      </c>
      <c r="G84" t="s">
        <v>38</v>
      </c>
      <c r="H84" s="2">
        <v>6483.7616399999997</v>
      </c>
    </row>
    <row r="85" spans="2:8" x14ac:dyDescent="0.35">
      <c r="B85" t="s">
        <v>16</v>
      </c>
      <c r="C85" t="s">
        <v>22</v>
      </c>
      <c r="D85" s="3" t="s">
        <v>30</v>
      </c>
      <c r="E85" s="1">
        <v>8</v>
      </c>
      <c r="F85" s="2">
        <v>646562.54399999999</v>
      </c>
      <c r="G85" t="s">
        <v>39</v>
      </c>
      <c r="H85" s="2">
        <v>6465.6254399999998</v>
      </c>
    </row>
    <row r="86" spans="2:8" x14ac:dyDescent="0.35">
      <c r="B86" t="s">
        <v>14</v>
      </c>
      <c r="C86" t="s">
        <v>23</v>
      </c>
      <c r="D86" s="3" t="s">
        <v>30</v>
      </c>
      <c r="E86" s="1">
        <v>9</v>
      </c>
      <c r="F86" s="2">
        <v>546490.79999999993</v>
      </c>
      <c r="G86" t="s">
        <v>18</v>
      </c>
      <c r="H86" s="2">
        <v>5464.9079999999994</v>
      </c>
    </row>
    <row r="87" spans="2:8" x14ac:dyDescent="0.35">
      <c r="B87" t="s">
        <v>7</v>
      </c>
      <c r="C87" t="s">
        <v>8</v>
      </c>
      <c r="D87" s="3" t="s">
        <v>31</v>
      </c>
      <c r="E87" s="1">
        <v>5</v>
      </c>
      <c r="F87" s="2">
        <v>318390.51</v>
      </c>
      <c r="G87" t="s">
        <v>37</v>
      </c>
      <c r="H87" s="2">
        <v>3183.9050999999999</v>
      </c>
    </row>
    <row r="88" spans="2:8" x14ac:dyDescent="0.35">
      <c r="B88" t="s">
        <v>10</v>
      </c>
      <c r="C88" t="s">
        <v>11</v>
      </c>
      <c r="D88" s="3" t="s">
        <v>31</v>
      </c>
      <c r="E88" s="1">
        <v>2</v>
      </c>
      <c r="F88" s="2">
        <v>138592.63200000001</v>
      </c>
      <c r="G88" t="s">
        <v>12</v>
      </c>
      <c r="H88" s="2">
        <v>1385.9263200000003</v>
      </c>
    </row>
    <row r="89" spans="2:8" x14ac:dyDescent="0.35">
      <c r="B89" t="s">
        <v>10</v>
      </c>
      <c r="C89" t="s">
        <v>13</v>
      </c>
      <c r="D89" s="3" t="s">
        <v>31</v>
      </c>
      <c r="E89" s="1">
        <v>3</v>
      </c>
      <c r="F89" s="2">
        <v>220469.05800000002</v>
      </c>
      <c r="G89" t="s">
        <v>38</v>
      </c>
      <c r="H89" s="2">
        <v>2204.6905800000004</v>
      </c>
    </row>
    <row r="90" spans="2:8" x14ac:dyDescent="0.35">
      <c r="B90" t="s">
        <v>14</v>
      </c>
      <c r="C90" t="s">
        <v>15</v>
      </c>
      <c r="D90" s="3" t="s">
        <v>31</v>
      </c>
      <c r="E90" s="1">
        <v>7</v>
      </c>
      <c r="F90" s="2">
        <v>439714.674</v>
      </c>
      <c r="G90" t="s">
        <v>39</v>
      </c>
      <c r="H90" s="2">
        <v>4397.1467400000001</v>
      </c>
    </row>
    <row r="91" spans="2:8" x14ac:dyDescent="0.35">
      <c r="B91" t="s">
        <v>16</v>
      </c>
      <c r="C91" t="s">
        <v>17</v>
      </c>
      <c r="D91" s="3" t="s">
        <v>31</v>
      </c>
      <c r="E91" s="1">
        <v>6</v>
      </c>
      <c r="F91" s="2">
        <v>455950.07999999996</v>
      </c>
      <c r="G91" t="s">
        <v>18</v>
      </c>
      <c r="H91" s="2">
        <v>4559.5007999999998</v>
      </c>
    </row>
    <row r="92" spans="2:8" x14ac:dyDescent="0.35">
      <c r="B92" t="s">
        <v>19</v>
      </c>
      <c r="C92" t="s">
        <v>36</v>
      </c>
      <c r="D92" s="3" t="s">
        <v>31</v>
      </c>
      <c r="E92" s="1">
        <v>10</v>
      </c>
      <c r="F92" s="2">
        <v>649756.92000000004</v>
      </c>
      <c r="G92" t="s">
        <v>37</v>
      </c>
      <c r="H92" s="2">
        <v>6497.5692000000008</v>
      </c>
    </row>
    <row r="93" spans="2:8" x14ac:dyDescent="0.35">
      <c r="B93" t="s">
        <v>10</v>
      </c>
      <c r="C93" t="s">
        <v>20</v>
      </c>
      <c r="D93" s="3" t="s">
        <v>31</v>
      </c>
      <c r="E93" s="1">
        <v>1</v>
      </c>
      <c r="F93" s="2">
        <v>65393.525999999998</v>
      </c>
      <c r="G93" t="s">
        <v>12</v>
      </c>
      <c r="H93" s="2">
        <v>653.93525999999997</v>
      </c>
    </row>
    <row r="94" spans="2:8" x14ac:dyDescent="0.35">
      <c r="B94" t="s">
        <v>16</v>
      </c>
      <c r="C94" t="s">
        <v>21</v>
      </c>
      <c r="D94" s="3" t="s">
        <v>31</v>
      </c>
      <c r="E94" s="1">
        <v>9</v>
      </c>
      <c r="F94" s="2">
        <v>578739.16799999995</v>
      </c>
      <c r="G94" t="s">
        <v>38</v>
      </c>
      <c r="H94" s="2">
        <v>5787.3916799999997</v>
      </c>
    </row>
    <row r="95" spans="2:8" x14ac:dyDescent="0.35">
      <c r="B95" t="s">
        <v>16</v>
      </c>
      <c r="C95" t="s">
        <v>22</v>
      </c>
      <c r="D95" s="3" t="s">
        <v>31</v>
      </c>
      <c r="E95" s="1">
        <v>2</v>
      </c>
      <c r="F95" s="2">
        <v>144999.42000000001</v>
      </c>
      <c r="G95" t="s">
        <v>39</v>
      </c>
      <c r="H95" s="2">
        <v>1449.9942000000001</v>
      </c>
    </row>
    <row r="96" spans="2:8" x14ac:dyDescent="0.35">
      <c r="B96" t="s">
        <v>14</v>
      </c>
      <c r="C96" t="s">
        <v>23</v>
      </c>
      <c r="D96" s="3" t="s">
        <v>31</v>
      </c>
      <c r="E96" s="1">
        <v>3</v>
      </c>
      <c r="F96" s="2">
        <v>180561.402</v>
      </c>
      <c r="G96" t="s">
        <v>18</v>
      </c>
      <c r="H96" s="2">
        <v>1805.61402</v>
      </c>
    </row>
    <row r="97" spans="2:8" x14ac:dyDescent="0.35">
      <c r="B97" t="s">
        <v>7</v>
      </c>
      <c r="C97" t="s">
        <v>8</v>
      </c>
      <c r="D97" s="3" t="s">
        <v>32</v>
      </c>
      <c r="E97" s="1">
        <v>8</v>
      </c>
      <c r="F97" s="2">
        <v>715043.23199999996</v>
      </c>
      <c r="G97" t="s">
        <v>37</v>
      </c>
      <c r="H97" s="2">
        <v>7150.4323199999999</v>
      </c>
    </row>
    <row r="98" spans="2:8" x14ac:dyDescent="0.35">
      <c r="B98" t="s">
        <v>10</v>
      </c>
      <c r="C98" t="s">
        <v>11</v>
      </c>
      <c r="D98" s="3" t="s">
        <v>32</v>
      </c>
      <c r="E98" s="1">
        <v>9</v>
      </c>
      <c r="F98" s="2">
        <v>634163.79599999997</v>
      </c>
      <c r="G98" t="s">
        <v>12</v>
      </c>
      <c r="H98" s="2">
        <v>6341.63796</v>
      </c>
    </row>
    <row r="99" spans="2:8" x14ac:dyDescent="0.35">
      <c r="B99" t="s">
        <v>10</v>
      </c>
      <c r="C99" t="s">
        <v>13</v>
      </c>
      <c r="D99" s="3" t="s">
        <v>32</v>
      </c>
      <c r="E99" s="1">
        <v>1</v>
      </c>
      <c r="F99" s="2">
        <v>89322.288</v>
      </c>
      <c r="G99" t="s">
        <v>38</v>
      </c>
      <c r="H99" s="2">
        <v>893.22288000000003</v>
      </c>
    </row>
    <row r="100" spans="2:8" x14ac:dyDescent="0.35">
      <c r="B100" t="s">
        <v>14</v>
      </c>
      <c r="C100" t="s">
        <v>15</v>
      </c>
      <c r="D100" s="3" t="s">
        <v>32</v>
      </c>
      <c r="E100" s="1">
        <v>6</v>
      </c>
      <c r="F100" s="2">
        <v>523128.16800000006</v>
      </c>
      <c r="G100" t="s">
        <v>39</v>
      </c>
      <c r="H100" s="2">
        <v>5231.281680000001</v>
      </c>
    </row>
    <row r="101" spans="2:8" x14ac:dyDescent="0.35">
      <c r="B101" t="s">
        <v>16</v>
      </c>
      <c r="C101" t="s">
        <v>17</v>
      </c>
      <c r="D101" s="3" t="s">
        <v>32</v>
      </c>
      <c r="E101" s="1">
        <v>8</v>
      </c>
      <c r="F101" s="2">
        <v>608406.38399999996</v>
      </c>
      <c r="G101" t="s">
        <v>18</v>
      </c>
      <c r="H101" s="2">
        <v>6084.0638399999998</v>
      </c>
    </row>
    <row r="102" spans="2:8" x14ac:dyDescent="0.35">
      <c r="B102" t="s">
        <v>19</v>
      </c>
      <c r="C102" t="s">
        <v>36</v>
      </c>
      <c r="D102" s="3" t="s">
        <v>32</v>
      </c>
      <c r="E102" s="1">
        <v>8</v>
      </c>
      <c r="F102" s="2">
        <v>532294.46400000004</v>
      </c>
      <c r="G102" t="s">
        <v>37</v>
      </c>
      <c r="H102" s="2">
        <v>5322.9446400000006</v>
      </c>
    </row>
    <row r="103" spans="2:8" x14ac:dyDescent="0.35">
      <c r="B103" t="s">
        <v>10</v>
      </c>
      <c r="C103" t="s">
        <v>20</v>
      </c>
      <c r="D103" s="3" t="s">
        <v>32</v>
      </c>
      <c r="E103" s="1">
        <v>6</v>
      </c>
      <c r="F103" s="2">
        <v>372425.364</v>
      </c>
      <c r="G103" t="s">
        <v>12</v>
      </c>
      <c r="H103" s="2">
        <v>3724.2536399999999</v>
      </c>
    </row>
    <row r="104" spans="2:8" x14ac:dyDescent="0.35">
      <c r="B104" t="s">
        <v>16</v>
      </c>
      <c r="C104" t="s">
        <v>21</v>
      </c>
      <c r="D104" s="3" t="s">
        <v>32</v>
      </c>
      <c r="E104" s="1">
        <v>8</v>
      </c>
      <c r="F104" s="2">
        <v>709993.152</v>
      </c>
      <c r="G104" t="s">
        <v>38</v>
      </c>
      <c r="H104" s="2">
        <v>7099.9315200000001</v>
      </c>
    </row>
    <row r="105" spans="2:8" x14ac:dyDescent="0.35">
      <c r="B105" t="s">
        <v>16</v>
      </c>
      <c r="C105" t="s">
        <v>22</v>
      </c>
      <c r="D105" s="3" t="s">
        <v>32</v>
      </c>
      <c r="E105" s="1">
        <v>7</v>
      </c>
      <c r="F105" s="2">
        <v>570771.26399999997</v>
      </c>
      <c r="G105" t="s">
        <v>39</v>
      </c>
      <c r="H105" s="2">
        <v>5707.7126399999997</v>
      </c>
    </row>
    <row r="106" spans="2:8" x14ac:dyDescent="0.35">
      <c r="B106" t="s">
        <v>14</v>
      </c>
      <c r="C106" t="s">
        <v>23</v>
      </c>
      <c r="D106" s="3" t="s">
        <v>33</v>
      </c>
      <c r="E106" s="1">
        <v>2</v>
      </c>
      <c r="F106" s="2">
        <v>137560.57200000001</v>
      </c>
      <c r="G106" t="s">
        <v>18</v>
      </c>
      <c r="H106" s="2">
        <v>1375.6057200000002</v>
      </c>
    </row>
    <row r="107" spans="2:8" x14ac:dyDescent="0.35">
      <c r="B107" t="s">
        <v>7</v>
      </c>
      <c r="C107" t="s">
        <v>8</v>
      </c>
      <c r="D107" s="3" t="s">
        <v>33</v>
      </c>
      <c r="E107" s="1">
        <v>6</v>
      </c>
      <c r="F107" s="2">
        <v>537887.62800000003</v>
      </c>
      <c r="G107" t="s">
        <v>37</v>
      </c>
      <c r="H107" s="2">
        <v>5378.8762800000004</v>
      </c>
    </row>
    <row r="108" spans="2:8" x14ac:dyDescent="0.35">
      <c r="B108" t="s">
        <v>10</v>
      </c>
      <c r="C108" t="s">
        <v>11</v>
      </c>
      <c r="D108" s="3" t="s">
        <v>33</v>
      </c>
      <c r="E108" s="1">
        <v>6</v>
      </c>
      <c r="F108" s="2">
        <v>366497.53200000001</v>
      </c>
      <c r="G108" t="s">
        <v>12</v>
      </c>
      <c r="H108" s="2">
        <v>3664.97532</v>
      </c>
    </row>
    <row r="109" spans="2:8" x14ac:dyDescent="0.35">
      <c r="B109" t="s">
        <v>10</v>
      </c>
      <c r="C109" t="s">
        <v>13</v>
      </c>
      <c r="D109" s="3" t="s">
        <v>33</v>
      </c>
      <c r="E109" s="1">
        <v>3</v>
      </c>
      <c r="F109" s="2">
        <v>187366.98599999998</v>
      </c>
      <c r="G109" t="s">
        <v>38</v>
      </c>
      <c r="H109" s="2">
        <v>1873.6698599999997</v>
      </c>
    </row>
    <row r="110" spans="2:8" x14ac:dyDescent="0.35">
      <c r="B110" t="s">
        <v>14</v>
      </c>
      <c r="C110" t="s">
        <v>15</v>
      </c>
      <c r="D110" s="3" t="s">
        <v>33</v>
      </c>
      <c r="E110" s="1">
        <v>7</v>
      </c>
      <c r="F110" s="2">
        <v>603526.64400000009</v>
      </c>
      <c r="G110" t="s">
        <v>39</v>
      </c>
      <c r="H110" s="2">
        <v>6035.2664400000012</v>
      </c>
    </row>
    <row r="111" spans="2:8" x14ac:dyDescent="0.35">
      <c r="B111" t="s">
        <v>16</v>
      </c>
      <c r="C111" t="s">
        <v>17</v>
      </c>
      <c r="D111" s="3" t="s">
        <v>33</v>
      </c>
      <c r="E111" s="1">
        <v>10</v>
      </c>
      <c r="F111" s="2">
        <v>635498.46</v>
      </c>
      <c r="G111" t="s">
        <v>18</v>
      </c>
      <c r="H111" s="2">
        <v>6354.9845999999998</v>
      </c>
    </row>
    <row r="112" spans="2:8" x14ac:dyDescent="0.35">
      <c r="B112" t="s">
        <v>19</v>
      </c>
      <c r="C112" t="s">
        <v>36</v>
      </c>
      <c r="D112" s="3" t="s">
        <v>33</v>
      </c>
      <c r="E112" s="1">
        <v>1</v>
      </c>
      <c r="F112" s="2">
        <v>60844.446000000004</v>
      </c>
      <c r="G112" t="s">
        <v>37</v>
      </c>
      <c r="H112" s="2">
        <v>608.44446000000005</v>
      </c>
    </row>
    <row r="113" spans="2:8" x14ac:dyDescent="0.35">
      <c r="B113" t="s">
        <v>10</v>
      </c>
      <c r="C113" t="s">
        <v>20</v>
      </c>
      <c r="D113" s="3" t="s">
        <v>33</v>
      </c>
      <c r="E113" s="1">
        <v>4</v>
      </c>
      <c r="F113" s="2">
        <v>253942.872</v>
      </c>
      <c r="G113" t="s">
        <v>12</v>
      </c>
      <c r="H113" s="2">
        <v>2539.4287199999999</v>
      </c>
    </row>
    <row r="114" spans="2:8" x14ac:dyDescent="0.35">
      <c r="B114" t="s">
        <v>16</v>
      </c>
      <c r="C114" t="s">
        <v>21</v>
      </c>
      <c r="D114" s="3" t="s">
        <v>33</v>
      </c>
      <c r="E114" s="1">
        <v>4</v>
      </c>
      <c r="F114" s="2">
        <v>353553.696</v>
      </c>
      <c r="G114" t="s">
        <v>38</v>
      </c>
      <c r="H114" s="2">
        <v>3535.5369599999999</v>
      </c>
    </row>
    <row r="115" spans="2:8" x14ac:dyDescent="0.35">
      <c r="B115" t="s">
        <v>16</v>
      </c>
      <c r="C115" t="s">
        <v>22</v>
      </c>
      <c r="D115" s="3" t="s">
        <v>33</v>
      </c>
      <c r="E115" s="1">
        <v>9</v>
      </c>
      <c r="F115" s="2">
        <v>568278.28799999994</v>
      </c>
      <c r="G115" t="s">
        <v>39</v>
      </c>
      <c r="H115" s="2">
        <v>5682.7828799999997</v>
      </c>
    </row>
    <row r="116" spans="2:8" x14ac:dyDescent="0.35">
      <c r="B116" t="s">
        <v>14</v>
      </c>
      <c r="C116" t="s">
        <v>23</v>
      </c>
      <c r="D116" s="3" t="s">
        <v>33</v>
      </c>
      <c r="E116" s="1">
        <v>9</v>
      </c>
      <c r="F116" s="2">
        <v>694972.17</v>
      </c>
      <c r="G116" t="s">
        <v>18</v>
      </c>
      <c r="H116" s="2">
        <v>6949.721700000001</v>
      </c>
    </row>
    <row r="117" spans="2:8" x14ac:dyDescent="0.35">
      <c r="B117" t="s">
        <v>7</v>
      </c>
      <c r="C117" t="s">
        <v>8</v>
      </c>
      <c r="D117" s="3" t="s">
        <v>34</v>
      </c>
      <c r="E117" s="1">
        <v>10</v>
      </c>
      <c r="F117" s="2">
        <v>894465.3600000001</v>
      </c>
      <c r="G117" t="s">
        <v>37</v>
      </c>
      <c r="H117" s="2">
        <v>8944.6536000000015</v>
      </c>
    </row>
    <row r="118" spans="2:8" x14ac:dyDescent="0.35">
      <c r="B118" t="s">
        <v>10</v>
      </c>
      <c r="C118" t="s">
        <v>11</v>
      </c>
      <c r="D118" s="3" t="s">
        <v>34</v>
      </c>
      <c r="E118" s="1">
        <v>3</v>
      </c>
      <c r="F118" s="2">
        <v>181869.01199999999</v>
      </c>
      <c r="G118" t="s">
        <v>12</v>
      </c>
      <c r="H118" s="2">
        <v>1818.69012</v>
      </c>
    </row>
    <row r="119" spans="2:8" x14ac:dyDescent="0.35">
      <c r="B119" t="s">
        <v>10</v>
      </c>
      <c r="C119" t="s">
        <v>13</v>
      </c>
      <c r="D119" s="3" t="s">
        <v>34</v>
      </c>
      <c r="E119" s="1">
        <v>8</v>
      </c>
      <c r="F119" s="2">
        <v>583524.72</v>
      </c>
      <c r="G119" t="s">
        <v>38</v>
      </c>
      <c r="H119" s="2">
        <v>5835.2471999999998</v>
      </c>
    </row>
    <row r="120" spans="2:8" x14ac:dyDescent="0.35">
      <c r="B120" t="s">
        <v>14</v>
      </c>
      <c r="C120" t="s">
        <v>15</v>
      </c>
      <c r="D120" s="3" t="s">
        <v>34</v>
      </c>
      <c r="E120" s="1">
        <v>6</v>
      </c>
      <c r="F120" s="2">
        <v>519749.424</v>
      </c>
      <c r="G120" t="s">
        <v>39</v>
      </c>
      <c r="H120" s="2">
        <v>5197.49424</v>
      </c>
    </row>
    <row r="121" spans="2:8" x14ac:dyDescent="0.35">
      <c r="B121" t="s">
        <v>16</v>
      </c>
      <c r="C121" t="s">
        <v>17</v>
      </c>
      <c r="D121" s="3" t="s">
        <v>34</v>
      </c>
      <c r="E121" s="1">
        <v>4</v>
      </c>
      <c r="F121" s="2">
        <v>292812.45600000001</v>
      </c>
      <c r="G121" t="s">
        <v>18</v>
      </c>
      <c r="H121" s="2">
        <v>2928.1245600000002</v>
      </c>
    </row>
    <row r="122" spans="2:8" x14ac:dyDescent="0.35">
      <c r="B122" t="s">
        <v>19</v>
      </c>
      <c r="C122" t="s">
        <v>36</v>
      </c>
      <c r="D122" s="3" t="s">
        <v>34</v>
      </c>
      <c r="E122" s="1">
        <v>2</v>
      </c>
      <c r="F122" s="2">
        <v>132664.79999999999</v>
      </c>
      <c r="G122" t="s">
        <v>37</v>
      </c>
      <c r="H122" s="2">
        <v>1326.6479999999999</v>
      </c>
    </row>
    <row r="123" spans="2:8" x14ac:dyDescent="0.35">
      <c r="B123" t="s">
        <v>10</v>
      </c>
      <c r="C123" t="s">
        <v>20</v>
      </c>
      <c r="D123" s="3" t="s">
        <v>34</v>
      </c>
      <c r="E123" s="1">
        <v>6</v>
      </c>
      <c r="F123" s="2">
        <v>391868.17200000002</v>
      </c>
      <c r="G123" t="s">
        <v>12</v>
      </c>
      <c r="H123" s="2">
        <v>3918.6817200000005</v>
      </c>
    </row>
    <row r="124" spans="2:8" x14ac:dyDescent="0.35">
      <c r="B124" t="s">
        <v>16</v>
      </c>
      <c r="C124" t="s">
        <v>21</v>
      </c>
      <c r="D124" s="3" t="s">
        <v>34</v>
      </c>
      <c r="E124" s="1">
        <v>2</v>
      </c>
      <c r="F124" s="2">
        <v>147889.18799999999</v>
      </c>
      <c r="G124" t="s">
        <v>38</v>
      </c>
      <c r="H124" s="2">
        <v>1478.8918799999999</v>
      </c>
    </row>
    <row r="125" spans="2:8" x14ac:dyDescent="0.35">
      <c r="B125" t="s">
        <v>16</v>
      </c>
      <c r="C125" t="s">
        <v>22</v>
      </c>
      <c r="D125" s="3" t="s">
        <v>34</v>
      </c>
      <c r="E125" s="1">
        <v>10</v>
      </c>
      <c r="F125" s="2">
        <v>762722.4</v>
      </c>
      <c r="G125" t="s">
        <v>39</v>
      </c>
      <c r="H125" s="2">
        <v>7627.2240000000002</v>
      </c>
    </row>
    <row r="126" spans="2:8" x14ac:dyDescent="0.35">
      <c r="B126" t="s">
        <v>14</v>
      </c>
      <c r="C126" t="s">
        <v>23</v>
      </c>
      <c r="D126" s="3" t="s">
        <v>34</v>
      </c>
      <c r="E126" s="1">
        <v>4</v>
      </c>
      <c r="F126" s="2">
        <v>254656.296</v>
      </c>
      <c r="G126" t="s">
        <v>18</v>
      </c>
      <c r="H126" s="2">
        <v>2546.5629600000002</v>
      </c>
    </row>
  </sheetData>
  <mergeCells count="1">
    <mergeCell ref="B2:H3"/>
  </mergeCells>
  <conditionalFormatting sqref="B7:H126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2E9B-EA99-48E4-9463-2C753885A745}">
  <dimension ref="A1:AC47"/>
  <sheetViews>
    <sheetView topLeftCell="N1" zoomScale="85" zoomScaleNormal="70" workbookViewId="0">
      <pane ySplit="1" topLeftCell="A2" activePane="bottomLeft" state="frozen"/>
      <selection activeCell="F1" sqref="F1"/>
      <selection pane="bottomLeft" activeCell="AB24" sqref="AB24"/>
    </sheetView>
  </sheetViews>
  <sheetFormatPr defaultRowHeight="18.5" x14ac:dyDescent="0.45"/>
  <cols>
    <col min="1" max="1" width="17.453125" hidden="1" customWidth="1"/>
    <col min="2" max="2" width="11.6328125" style="2" hidden="1" customWidth="1"/>
    <col min="3" max="3" width="15.08984375" style="2" hidden="1" customWidth="1"/>
    <col min="4" max="4" width="16.54296875" style="2" hidden="1" customWidth="1"/>
    <col min="5" max="5" width="4.6328125" hidden="1" customWidth="1"/>
    <col min="6" max="6" width="13.81640625" style="13" bestFit="1" customWidth="1"/>
    <col min="7" max="7" width="17.7265625" bestFit="1" customWidth="1"/>
    <col min="8" max="8" width="16.6328125" bestFit="1" customWidth="1"/>
    <col min="9" max="9" width="6.1796875" style="12" customWidth="1"/>
    <col min="10" max="10" width="17.7265625" style="12" bestFit="1" customWidth="1"/>
    <col min="11" max="11" width="11.7265625" style="12" bestFit="1" customWidth="1"/>
    <col min="12" max="12" width="6.1796875" style="12" customWidth="1"/>
    <col min="13" max="13" width="17.7265625" style="12" bestFit="1" customWidth="1"/>
    <col min="14" max="14" width="11.7265625" style="12" bestFit="1" customWidth="1"/>
    <col min="15" max="15" width="6.1796875" style="12" customWidth="1"/>
    <col min="16" max="16" width="17.7265625" bestFit="1" customWidth="1"/>
    <col min="17" max="17" width="16.6328125" bestFit="1" customWidth="1"/>
    <col min="18" max="18" width="13" bestFit="1" customWidth="1"/>
    <col min="19" max="19" width="17.1796875" style="2" bestFit="1" customWidth="1"/>
    <col min="21" max="21" width="11.7265625" bestFit="1" customWidth="1"/>
    <col min="26" max="26" width="12" bestFit="1" customWidth="1"/>
  </cols>
  <sheetData>
    <row r="1" spans="1:29" s="13" customFormat="1" x14ac:dyDescent="0.45">
      <c r="B1" s="15"/>
      <c r="C1" s="15"/>
      <c r="D1" s="15"/>
      <c r="F1" s="11"/>
      <c r="G1" s="13" t="s">
        <v>45</v>
      </c>
      <c r="H1" s="11"/>
      <c r="I1" s="14"/>
      <c r="J1" s="13" t="s">
        <v>46</v>
      </c>
      <c r="L1" s="14"/>
      <c r="M1" s="13" t="s">
        <v>1</v>
      </c>
      <c r="O1" s="14"/>
      <c r="P1" s="13" t="s">
        <v>47</v>
      </c>
      <c r="Q1" s="11"/>
      <c r="S1" s="15" t="s">
        <v>53</v>
      </c>
      <c r="U1" s="13" t="s">
        <v>54</v>
      </c>
      <c r="Z1" s="13" t="s">
        <v>55</v>
      </c>
    </row>
    <row r="2" spans="1:29" x14ac:dyDescent="0.45">
      <c r="F2" s="14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9" x14ac:dyDescent="0.45">
      <c r="A3" s="7" t="s">
        <v>40</v>
      </c>
      <c r="B3" t="s">
        <v>43</v>
      </c>
      <c r="C3" t="s">
        <v>42</v>
      </c>
      <c r="D3" t="s">
        <v>44</v>
      </c>
      <c r="F3" s="13" t="s">
        <v>49</v>
      </c>
      <c r="G3" s="7" t="s">
        <v>40</v>
      </c>
      <c r="H3" t="s">
        <v>43</v>
      </c>
      <c r="I3" s="11"/>
      <c r="J3" s="7" t="s">
        <v>40</v>
      </c>
      <c r="K3" t="s">
        <v>43</v>
      </c>
      <c r="L3" s="11"/>
      <c r="M3" s="7" t="s">
        <v>40</v>
      </c>
      <c r="N3" t="s">
        <v>43</v>
      </c>
      <c r="O3" s="11"/>
      <c r="P3" s="7" t="s">
        <v>40</v>
      </c>
      <c r="Q3" t="s">
        <v>43</v>
      </c>
      <c r="S3" s="22">
        <f>GETPIVOTDATA("Qtd",$P$3)</f>
        <v>675</v>
      </c>
    </row>
    <row r="4" spans="1:29" x14ac:dyDescent="0.45">
      <c r="A4" s="8" t="s">
        <v>16</v>
      </c>
      <c r="B4" s="9">
        <v>241</v>
      </c>
      <c r="C4" s="10">
        <v>17790389.760000002</v>
      </c>
      <c r="D4" s="10">
        <v>177903.8976</v>
      </c>
      <c r="F4" s="14"/>
      <c r="G4" s="8" t="s">
        <v>39</v>
      </c>
      <c r="H4" s="9">
        <v>171</v>
      </c>
      <c r="I4" s="11"/>
      <c r="J4" s="8" t="s">
        <v>9</v>
      </c>
      <c r="K4" s="9">
        <v>44</v>
      </c>
      <c r="L4" s="11"/>
      <c r="M4" s="8" t="s">
        <v>22</v>
      </c>
      <c r="N4" s="9">
        <v>96</v>
      </c>
      <c r="O4" s="11"/>
      <c r="P4" s="8" t="s">
        <v>16</v>
      </c>
      <c r="Q4" s="9">
        <v>241</v>
      </c>
      <c r="U4" t="b">
        <f>AND(G4&lt;&gt;"Total Geral",G4&lt;&gt;"")</f>
        <v>1</v>
      </c>
      <c r="V4" t="str">
        <f>IF(U4,G4,"")</f>
        <v>Rosângela</v>
      </c>
      <c r="W4">
        <f>IF(U4,H4,"")</f>
        <v>171</v>
      </c>
      <c r="X4">
        <f>MAX($W$4:$W$8)</f>
        <v>171</v>
      </c>
      <c r="Z4" t="b">
        <f>AND(M4&lt;&gt;"Total Geral",M4&lt;&gt;"")</f>
        <v>1</v>
      </c>
      <c r="AA4" t="str">
        <f>IF(Z4,M4,"")</f>
        <v>Onix</v>
      </c>
      <c r="AB4">
        <f>IF(Z4,N4)</f>
        <v>96</v>
      </c>
      <c r="AC4">
        <f>GETPIVOTDATA("Qtd",$M$3)</f>
        <v>675</v>
      </c>
    </row>
    <row r="5" spans="1:29" x14ac:dyDescent="0.45">
      <c r="A5" s="3" t="s">
        <v>17</v>
      </c>
      <c r="B5" s="9">
        <v>76</v>
      </c>
      <c r="C5" s="10">
        <v>5227021.176</v>
      </c>
      <c r="D5" s="10">
        <v>52270.211760000006</v>
      </c>
      <c r="F5" s="14"/>
      <c r="G5" s="8" t="s">
        <v>38</v>
      </c>
      <c r="H5" s="9">
        <v>135</v>
      </c>
      <c r="I5" s="11"/>
      <c r="J5" s="8" t="s">
        <v>24</v>
      </c>
      <c r="K5" s="9">
        <v>56</v>
      </c>
      <c r="L5" s="11"/>
      <c r="M5" s="8" t="s">
        <v>17</v>
      </c>
      <c r="N5" s="9">
        <v>76</v>
      </c>
      <c r="O5" s="11"/>
      <c r="P5" s="8" t="s">
        <v>10</v>
      </c>
      <c r="Q5" s="9">
        <v>177</v>
      </c>
      <c r="U5" t="b">
        <f>AND(G5&lt;&gt;"Total Geral",G5&lt;&gt;"")</f>
        <v>1</v>
      </c>
      <c r="V5" t="str">
        <f>IF(U5,G5,"")</f>
        <v>Thales</v>
      </c>
      <c r="W5">
        <f>IF(U5,H5,"")</f>
        <v>135</v>
      </c>
      <c r="X5">
        <f>MAX($W$4:$W$8)</f>
        <v>171</v>
      </c>
      <c r="Z5" t="b">
        <f t="shared" ref="Z5:Z6" si="0">AND(M5&lt;&gt;"Total Geral",M5&lt;&gt;"")</f>
        <v>1</v>
      </c>
      <c r="AA5" t="str">
        <f t="shared" ref="AA5:AA6" si="1">IF(Z5,M5,"")</f>
        <v>Joy</v>
      </c>
      <c r="AB5">
        <f t="shared" ref="AB5:AB6" si="2">IF(Z5,N5)</f>
        <v>76</v>
      </c>
      <c r="AC5">
        <f t="shared" ref="AC5:AC6" si="3">GETPIVOTDATA("Qtd",$M$3)</f>
        <v>675</v>
      </c>
    </row>
    <row r="6" spans="1:29" x14ac:dyDescent="0.45">
      <c r="A6" s="3" t="s">
        <v>21</v>
      </c>
      <c r="B6" s="9">
        <v>69</v>
      </c>
      <c r="C6" s="10">
        <v>5306027.8740000008</v>
      </c>
      <c r="D6" s="10">
        <v>53060.278739999994</v>
      </c>
      <c r="F6" s="14"/>
      <c r="G6" s="8" t="s">
        <v>18</v>
      </c>
      <c r="H6" s="9">
        <v>134</v>
      </c>
      <c r="I6" s="11"/>
      <c r="J6" s="8" t="s">
        <v>25</v>
      </c>
      <c r="K6" s="9">
        <v>66</v>
      </c>
      <c r="L6" s="11"/>
      <c r="M6" s="8" t="s">
        <v>15</v>
      </c>
      <c r="N6" s="9">
        <v>75</v>
      </c>
      <c r="O6" s="11"/>
      <c r="P6" s="8" t="s">
        <v>14</v>
      </c>
      <c r="Q6" s="9">
        <v>133</v>
      </c>
      <c r="U6" t="b">
        <f>AND(G6&lt;&gt;"Total Geral",G6&lt;&gt;"")</f>
        <v>1</v>
      </c>
      <c r="V6" t="str">
        <f>IF(U6,G6,"")</f>
        <v>Fernanda</v>
      </c>
      <c r="W6">
        <f>IF(U6,H6,"")</f>
        <v>134</v>
      </c>
      <c r="X6">
        <f>MAX($W$4:$W$8)</f>
        <v>171</v>
      </c>
      <c r="Z6" t="b">
        <f t="shared" si="0"/>
        <v>1</v>
      </c>
      <c r="AA6" t="str">
        <f t="shared" si="1"/>
        <v>HB20</v>
      </c>
      <c r="AB6">
        <f t="shared" si="2"/>
        <v>75</v>
      </c>
      <c r="AC6">
        <f t="shared" si="3"/>
        <v>675</v>
      </c>
    </row>
    <row r="7" spans="1:29" x14ac:dyDescent="0.45">
      <c r="A7" s="3" t="s">
        <v>22</v>
      </c>
      <c r="B7" s="9">
        <v>96</v>
      </c>
      <c r="C7" s="10">
        <v>7257340.71</v>
      </c>
      <c r="D7" s="10">
        <v>72573.407099999997</v>
      </c>
      <c r="F7" s="14"/>
      <c r="G7" s="8" t="s">
        <v>37</v>
      </c>
      <c r="H7" s="9">
        <v>124</v>
      </c>
      <c r="I7" s="11"/>
      <c r="J7" s="8" t="s">
        <v>26</v>
      </c>
      <c r="K7" s="9">
        <v>58</v>
      </c>
      <c r="L7" s="11"/>
      <c r="M7" s="8" t="s">
        <v>21</v>
      </c>
      <c r="N7" s="9">
        <v>69</v>
      </c>
      <c r="O7" s="11"/>
      <c r="P7" s="8" t="s">
        <v>19</v>
      </c>
      <c r="Q7" s="9">
        <v>67</v>
      </c>
      <c r="U7" t="b">
        <f>AND(G7&lt;&gt;"Total Geral",G7&lt;&gt;"")</f>
        <v>1</v>
      </c>
      <c r="V7" t="str">
        <f>IF(U7,G7,"")</f>
        <v>André</v>
      </c>
      <c r="W7">
        <f>IF(U7,H7,"")</f>
        <v>124</v>
      </c>
      <c r="X7">
        <f>MAX($W$4:$W$8)</f>
        <v>171</v>
      </c>
    </row>
    <row r="8" spans="1:29" x14ac:dyDescent="0.45">
      <c r="A8" s="8" t="s">
        <v>10</v>
      </c>
      <c r="B8" s="9">
        <v>177</v>
      </c>
      <c r="C8" s="10">
        <v>13171194.809999999</v>
      </c>
      <c r="D8" s="10">
        <v>131711.94809999998</v>
      </c>
      <c r="F8" s="14"/>
      <c r="G8" s="8" t="s">
        <v>12</v>
      </c>
      <c r="H8" s="9">
        <v>111</v>
      </c>
      <c r="I8" s="11"/>
      <c r="J8" s="8" t="s">
        <v>27</v>
      </c>
      <c r="K8" s="9">
        <v>49</v>
      </c>
      <c r="L8" s="11"/>
      <c r="M8" s="8" t="s">
        <v>36</v>
      </c>
      <c r="N8" s="9">
        <v>67</v>
      </c>
      <c r="O8" s="11"/>
      <c r="P8" s="8" t="s">
        <v>7</v>
      </c>
      <c r="Q8" s="9">
        <v>57</v>
      </c>
      <c r="U8" t="b">
        <f>AND(G8&lt;&gt;"Total Geral",G8&lt;&gt;"")</f>
        <v>1</v>
      </c>
      <c r="V8" t="str">
        <f>IF(U8,G8,"")</f>
        <v>Aline</v>
      </c>
      <c r="W8">
        <f>IF(U8,H8,"")</f>
        <v>111</v>
      </c>
      <c r="X8">
        <f>MAX($W$4:$W$8)</f>
        <v>171</v>
      </c>
    </row>
    <row r="9" spans="1:29" x14ac:dyDescent="0.45">
      <c r="A9" s="3" t="s">
        <v>11</v>
      </c>
      <c r="B9" s="9">
        <v>64</v>
      </c>
      <c r="C9" s="10">
        <v>4699842.9239999996</v>
      </c>
      <c r="D9" s="10">
        <v>46998.42923999999</v>
      </c>
      <c r="F9" s="14"/>
      <c r="G9" s="8" t="s">
        <v>41</v>
      </c>
      <c r="H9" s="9">
        <v>675</v>
      </c>
      <c r="I9" s="11"/>
      <c r="J9" s="8" t="s">
        <v>28</v>
      </c>
      <c r="K9" s="9">
        <v>55</v>
      </c>
      <c r="L9" s="11"/>
      <c r="M9" s="8" t="s">
        <v>13</v>
      </c>
      <c r="N9" s="9">
        <v>66</v>
      </c>
      <c r="O9" s="11"/>
      <c r="P9" s="8" t="s">
        <v>41</v>
      </c>
      <c r="Q9" s="9">
        <v>675</v>
      </c>
    </row>
    <row r="10" spans="1:29" x14ac:dyDescent="0.45">
      <c r="A10" s="3" t="s">
        <v>20</v>
      </c>
      <c r="B10" s="9">
        <v>47</v>
      </c>
      <c r="C10" s="10">
        <v>3413206.7880000006</v>
      </c>
      <c r="D10" s="10">
        <v>34132.067880000002</v>
      </c>
      <c r="F10" s="14"/>
      <c r="G10" s="11"/>
      <c r="H10" s="11"/>
      <c r="I10" s="11"/>
      <c r="J10" s="8" t="s">
        <v>29</v>
      </c>
      <c r="K10" s="9">
        <v>63</v>
      </c>
      <c r="L10" s="11"/>
      <c r="M10" s="8" t="s">
        <v>11</v>
      </c>
      <c r="N10" s="9">
        <v>64</v>
      </c>
      <c r="O10" s="11"/>
      <c r="P10" s="11"/>
      <c r="Q10" s="11"/>
    </row>
    <row r="11" spans="1:29" x14ac:dyDescent="0.45">
      <c r="A11" s="3" t="s">
        <v>13</v>
      </c>
      <c r="B11" s="9">
        <v>66</v>
      </c>
      <c r="C11" s="10">
        <v>5058145.0979999984</v>
      </c>
      <c r="D11" s="10">
        <v>50581.450980000009</v>
      </c>
      <c r="F11" s="14"/>
      <c r="G11" s="11"/>
      <c r="H11" s="11"/>
      <c r="I11" s="11"/>
      <c r="J11" s="8" t="s">
        <v>30</v>
      </c>
      <c r="K11" s="9">
        <v>59</v>
      </c>
      <c r="L11" s="11"/>
      <c r="M11" s="8" t="s">
        <v>23</v>
      </c>
      <c r="N11" s="9">
        <v>58</v>
      </c>
      <c r="O11" s="11"/>
      <c r="P11" s="11"/>
      <c r="Q11" s="11"/>
    </row>
    <row r="12" spans="1:29" x14ac:dyDescent="0.45">
      <c r="A12" s="8" t="s">
        <v>14</v>
      </c>
      <c r="B12" s="9">
        <v>133</v>
      </c>
      <c r="C12" s="10">
        <v>9897314.1179999989</v>
      </c>
      <c r="D12" s="10">
        <v>98973.141180000006</v>
      </c>
      <c r="F12" s="14"/>
      <c r="G12" s="11"/>
      <c r="H12" s="11"/>
      <c r="I12" s="11"/>
      <c r="J12" s="8" t="s">
        <v>31</v>
      </c>
      <c r="K12" s="9">
        <v>48</v>
      </c>
      <c r="L12" s="11"/>
      <c r="M12" s="8" t="s">
        <v>8</v>
      </c>
      <c r="N12" s="9">
        <v>57</v>
      </c>
      <c r="O12" s="11"/>
      <c r="P12" s="11"/>
      <c r="Q12" s="11"/>
    </row>
    <row r="13" spans="1:29" x14ac:dyDescent="0.45">
      <c r="A13" s="3" t="s">
        <v>15</v>
      </c>
      <c r="B13" s="9">
        <v>75</v>
      </c>
      <c r="C13" s="10">
        <v>5704037.3039999995</v>
      </c>
      <c r="D13" s="10">
        <v>57040.373039999999</v>
      </c>
      <c r="F13" s="14"/>
      <c r="G13" s="11"/>
      <c r="H13" s="11"/>
      <c r="I13" s="11"/>
      <c r="J13" s="8" t="s">
        <v>32</v>
      </c>
      <c r="K13" s="9">
        <v>61</v>
      </c>
      <c r="L13" s="11"/>
      <c r="M13" s="8" t="s">
        <v>20</v>
      </c>
      <c r="N13" s="9">
        <v>47</v>
      </c>
      <c r="O13" s="11"/>
      <c r="P13" s="11"/>
      <c r="Q13" s="11"/>
    </row>
    <row r="14" spans="1:29" x14ac:dyDescent="0.45">
      <c r="A14" s="3" t="s">
        <v>23</v>
      </c>
      <c r="B14" s="9">
        <v>58</v>
      </c>
      <c r="C14" s="10">
        <v>4193276.8139999998</v>
      </c>
      <c r="D14" s="10">
        <v>41932.76814</v>
      </c>
      <c r="F14" s="14"/>
      <c r="G14" s="11"/>
      <c r="H14" s="11"/>
      <c r="I14" s="11"/>
      <c r="J14" s="8" t="s">
        <v>33</v>
      </c>
      <c r="K14" s="9">
        <v>61</v>
      </c>
      <c r="L14" s="11"/>
      <c r="M14" s="8" t="s">
        <v>41</v>
      </c>
      <c r="N14" s="9">
        <v>675</v>
      </c>
      <c r="O14" s="11"/>
      <c r="P14" s="11"/>
      <c r="Q14" s="11"/>
    </row>
    <row r="15" spans="1:29" x14ac:dyDescent="0.45">
      <c r="A15" s="8" t="s">
        <v>7</v>
      </c>
      <c r="B15" s="9">
        <v>57</v>
      </c>
      <c r="C15" s="10">
        <v>4452267.7620000001</v>
      </c>
      <c r="D15" s="10">
        <v>44522.677620000002</v>
      </c>
      <c r="F15" s="14"/>
      <c r="G15" s="11"/>
      <c r="H15" s="11"/>
      <c r="I15" s="11"/>
      <c r="J15" s="8" t="s">
        <v>34</v>
      </c>
      <c r="K15" s="9">
        <v>55</v>
      </c>
      <c r="L15" s="11"/>
      <c r="M15" s="14"/>
      <c r="N15" s="14"/>
      <c r="O15" s="11"/>
      <c r="P15" s="11"/>
      <c r="Q15" s="11"/>
    </row>
    <row r="16" spans="1:29" x14ac:dyDescent="0.45">
      <c r="A16" s="3" t="s">
        <v>8</v>
      </c>
      <c r="B16" s="9">
        <v>57</v>
      </c>
      <c r="C16" s="10">
        <v>4452267.7620000001</v>
      </c>
      <c r="D16" s="10">
        <v>44522.677620000002</v>
      </c>
      <c r="F16" s="14"/>
      <c r="G16" s="11"/>
      <c r="H16" s="11"/>
      <c r="I16" s="11"/>
      <c r="J16" s="8" t="s">
        <v>41</v>
      </c>
      <c r="K16" s="9">
        <v>675</v>
      </c>
      <c r="L16" s="11"/>
      <c r="M16" s="14"/>
      <c r="N16" s="14"/>
      <c r="O16" s="11"/>
      <c r="P16" s="11"/>
      <c r="Q16" s="11"/>
    </row>
    <row r="17" spans="1:21" x14ac:dyDescent="0.45">
      <c r="A17" s="8" t="s">
        <v>19</v>
      </c>
      <c r="B17" s="9">
        <v>67</v>
      </c>
      <c r="C17" s="10">
        <v>4847301.2520000003</v>
      </c>
      <c r="D17" s="10">
        <v>48473.012519999997</v>
      </c>
      <c r="F17" s="1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21" x14ac:dyDescent="0.45">
      <c r="A18" s="3" t="s">
        <v>36</v>
      </c>
      <c r="B18" s="9">
        <v>67</v>
      </c>
      <c r="C18" s="10">
        <v>4847301.2520000003</v>
      </c>
      <c r="D18" s="10">
        <v>48473.012519999997</v>
      </c>
      <c r="F18" s="13" t="s">
        <v>48</v>
      </c>
      <c r="G18" s="7" t="s">
        <v>40</v>
      </c>
      <c r="H18" t="s">
        <v>42</v>
      </c>
      <c r="I18" s="11"/>
      <c r="J18" s="7" t="s">
        <v>40</v>
      </c>
      <c r="K18" t="s">
        <v>42</v>
      </c>
      <c r="L18" s="11"/>
      <c r="M18" s="7" t="s">
        <v>40</v>
      </c>
      <c r="N18" t="s">
        <v>42</v>
      </c>
      <c r="O18" s="11"/>
      <c r="P18" s="7" t="s">
        <v>40</v>
      </c>
      <c r="Q18" t="s">
        <v>42</v>
      </c>
      <c r="S18" s="21">
        <f>GETPIVOTDATA("Valor",$P$18)</f>
        <v>50158467.702000007</v>
      </c>
    </row>
    <row r="19" spans="1:21" x14ac:dyDescent="0.45">
      <c r="A19" s="8" t="s">
        <v>41</v>
      </c>
      <c r="B19" s="9">
        <v>675</v>
      </c>
      <c r="C19" s="10">
        <v>50158467.702000007</v>
      </c>
      <c r="D19" s="10">
        <v>501584.67701999994</v>
      </c>
      <c r="F19" s="14"/>
      <c r="G19" s="8" t="s">
        <v>12</v>
      </c>
      <c r="H19" s="10">
        <v>8113049.7119999994</v>
      </c>
      <c r="I19" s="11"/>
      <c r="J19" s="8" t="s">
        <v>9</v>
      </c>
      <c r="K19" s="10">
        <v>3201553.3260000004</v>
      </c>
      <c r="L19" s="11"/>
      <c r="M19" s="8" t="s">
        <v>15</v>
      </c>
      <c r="N19" s="10">
        <v>5704037.3039999995</v>
      </c>
      <c r="O19" s="11"/>
      <c r="P19" s="8" t="s">
        <v>16</v>
      </c>
      <c r="Q19" s="10">
        <v>17790389.760000002</v>
      </c>
      <c r="R19" s="7"/>
      <c r="S19" s="21"/>
      <c r="U19" t="b">
        <f>AND(G19&lt;&gt;"Total Geral",G19&lt;&gt;"")</f>
        <v>1</v>
      </c>
    </row>
    <row r="20" spans="1:21" x14ac:dyDescent="0.45">
      <c r="F20" s="14"/>
      <c r="G20" s="8" t="s">
        <v>37</v>
      </c>
      <c r="H20" s="10">
        <v>9299569.0139999986</v>
      </c>
      <c r="I20" s="11"/>
      <c r="J20" s="8" t="s">
        <v>24</v>
      </c>
      <c r="K20" s="10">
        <v>3940571.412</v>
      </c>
      <c r="L20" s="11"/>
      <c r="M20" s="8" t="s">
        <v>23</v>
      </c>
      <c r="N20" s="10">
        <v>4193276.8139999998</v>
      </c>
      <c r="O20" s="11"/>
      <c r="P20" s="8" t="s">
        <v>10</v>
      </c>
      <c r="Q20" s="10">
        <v>13171194.810000001</v>
      </c>
      <c r="U20" t="b">
        <f>AND(G20&lt;&gt;"Total Geral",G20&lt;&gt;"")</f>
        <v>1</v>
      </c>
    </row>
    <row r="21" spans="1:21" x14ac:dyDescent="0.45">
      <c r="F21" s="14"/>
      <c r="G21" s="8" t="s">
        <v>18</v>
      </c>
      <c r="H21" s="10">
        <v>9420297.9900000002</v>
      </c>
      <c r="I21" s="11"/>
      <c r="J21" s="8" t="s">
        <v>25</v>
      </c>
      <c r="K21" s="10">
        <v>5159635.6740000006</v>
      </c>
      <c r="L21" s="11"/>
      <c r="M21" s="8" t="s">
        <v>17</v>
      </c>
      <c r="N21" s="10">
        <v>5227021.176</v>
      </c>
      <c r="O21" s="11"/>
      <c r="P21" s="8" t="s">
        <v>14</v>
      </c>
      <c r="Q21" s="10">
        <v>9897314.1180000007</v>
      </c>
      <c r="U21" t="b">
        <f>AND(G21&lt;&gt;"Total Geral",G21&lt;&gt;"")</f>
        <v>1</v>
      </c>
    </row>
    <row r="22" spans="1:21" x14ac:dyDescent="0.45">
      <c r="F22" s="14"/>
      <c r="G22" s="8" t="s">
        <v>39</v>
      </c>
      <c r="H22" s="10">
        <v>12961378.014</v>
      </c>
      <c r="I22" s="11"/>
      <c r="J22" s="8" t="s">
        <v>26</v>
      </c>
      <c r="K22" s="10">
        <v>4456833.8760000002</v>
      </c>
      <c r="L22" s="11"/>
      <c r="M22" s="8" t="s">
        <v>21</v>
      </c>
      <c r="N22" s="10">
        <v>5306027.8740000008</v>
      </c>
      <c r="O22" s="11"/>
      <c r="P22" s="8" t="s">
        <v>7</v>
      </c>
      <c r="Q22" s="10">
        <v>4452267.7620000001</v>
      </c>
      <c r="U22" t="b">
        <f>AND(G22&lt;&gt;"Total Geral",G22&lt;&gt;"")</f>
        <v>1</v>
      </c>
    </row>
    <row r="23" spans="1:21" x14ac:dyDescent="0.45">
      <c r="F23" s="14"/>
      <c r="G23" s="8" t="s">
        <v>38</v>
      </c>
      <c r="H23" s="10">
        <v>10364172.971999999</v>
      </c>
      <c r="I23" s="11"/>
      <c r="J23" s="8" t="s">
        <v>27</v>
      </c>
      <c r="K23" s="10">
        <v>3402145.71</v>
      </c>
      <c r="L23" s="11"/>
      <c r="M23" s="8" t="s">
        <v>8</v>
      </c>
      <c r="N23" s="10">
        <v>4452267.7620000001</v>
      </c>
      <c r="O23" s="11"/>
      <c r="P23" s="8" t="s">
        <v>19</v>
      </c>
      <c r="Q23" s="10">
        <v>4847301.2520000003</v>
      </c>
      <c r="U23" t="b">
        <f>AND(G23&lt;&gt;"Total Geral",G23&lt;&gt;"")</f>
        <v>1</v>
      </c>
    </row>
    <row r="24" spans="1:21" x14ac:dyDescent="0.45">
      <c r="F24" s="14"/>
      <c r="G24" s="8" t="s">
        <v>41</v>
      </c>
      <c r="H24" s="10">
        <v>50158467.701999992</v>
      </c>
      <c r="I24" s="11"/>
      <c r="J24" s="8" t="s">
        <v>28</v>
      </c>
      <c r="K24" s="10">
        <v>4123063.6680000001</v>
      </c>
      <c r="L24" s="11"/>
      <c r="M24" s="8" t="s">
        <v>11</v>
      </c>
      <c r="N24" s="10">
        <v>4699842.9239999996</v>
      </c>
      <c r="O24" s="11"/>
      <c r="P24" s="8" t="s">
        <v>41</v>
      </c>
      <c r="Q24" s="10">
        <v>50158467.702000007</v>
      </c>
    </row>
    <row r="25" spans="1:21" x14ac:dyDescent="0.45">
      <c r="F25" s="14"/>
      <c r="G25" s="11"/>
      <c r="H25" s="11"/>
      <c r="I25" s="11"/>
      <c r="J25" s="8" t="s">
        <v>29</v>
      </c>
      <c r="K25" s="10">
        <v>4920723.8040000005</v>
      </c>
      <c r="L25" s="11"/>
      <c r="M25" s="8" t="s">
        <v>22</v>
      </c>
      <c r="N25" s="10">
        <v>7257340.71</v>
      </c>
      <c r="O25" s="11"/>
      <c r="P25" s="11"/>
      <c r="Q25" s="11"/>
    </row>
    <row r="26" spans="1:21" x14ac:dyDescent="0.45">
      <c r="F26" s="14"/>
      <c r="G26" s="11"/>
      <c r="H26" s="11"/>
      <c r="I26" s="11"/>
      <c r="J26" s="8" t="s">
        <v>30</v>
      </c>
      <c r="K26" s="10">
        <v>4443673.608</v>
      </c>
      <c r="L26" s="11"/>
      <c r="M26" s="8" t="s">
        <v>20</v>
      </c>
      <c r="N26" s="10">
        <v>3413206.7880000006</v>
      </c>
      <c r="O26" s="11"/>
      <c r="P26" s="11"/>
      <c r="Q26" s="11"/>
    </row>
    <row r="27" spans="1:21" x14ac:dyDescent="0.45">
      <c r="F27" s="14"/>
      <c r="G27" s="11"/>
      <c r="H27" s="11"/>
      <c r="I27" s="11"/>
      <c r="J27" s="8" t="s">
        <v>31</v>
      </c>
      <c r="K27" s="10">
        <v>3192567.3899999997</v>
      </c>
      <c r="L27" s="11"/>
      <c r="M27" s="8" t="s">
        <v>36</v>
      </c>
      <c r="N27" s="10">
        <v>4847301.2520000003</v>
      </c>
      <c r="O27" s="11"/>
      <c r="P27" s="11"/>
      <c r="Q27" s="11"/>
    </row>
    <row r="28" spans="1:21" x14ac:dyDescent="0.45">
      <c r="F28" s="14"/>
      <c r="G28" s="11"/>
      <c r="H28" s="11"/>
      <c r="I28" s="11"/>
      <c r="J28" s="8" t="s">
        <v>32</v>
      </c>
      <c r="K28" s="10">
        <v>4755548.1119999997</v>
      </c>
      <c r="L28" s="11"/>
      <c r="M28" s="8" t="s">
        <v>13</v>
      </c>
      <c r="N28" s="10">
        <v>5058145.0979999984</v>
      </c>
      <c r="O28" s="11"/>
      <c r="P28" s="11"/>
      <c r="Q28" s="11"/>
    </row>
    <row r="29" spans="1:21" x14ac:dyDescent="0.45">
      <c r="F29" s="14"/>
      <c r="G29" s="11"/>
      <c r="H29" s="11"/>
      <c r="I29" s="11"/>
      <c r="J29" s="8" t="s">
        <v>33</v>
      </c>
      <c r="K29" s="10">
        <v>4399929.2939999998</v>
      </c>
      <c r="L29" s="11"/>
      <c r="M29" s="8" t="s">
        <v>41</v>
      </c>
      <c r="N29" s="10">
        <v>50158467.702</v>
      </c>
      <c r="O29" s="11"/>
      <c r="P29" s="11"/>
      <c r="Q29" s="11"/>
      <c r="R29" s="7"/>
      <c r="S29" s="21"/>
    </row>
    <row r="30" spans="1:21" x14ac:dyDescent="0.45">
      <c r="F30" s="14"/>
      <c r="G30" s="11"/>
      <c r="H30" s="11"/>
      <c r="I30" s="11"/>
      <c r="J30" s="8" t="s">
        <v>34</v>
      </c>
      <c r="K30" s="10">
        <v>4162221.8280000002</v>
      </c>
      <c r="L30" s="11"/>
      <c r="M30" s="11"/>
      <c r="N30" s="11"/>
      <c r="O30" s="11"/>
      <c r="P30" s="11"/>
      <c r="Q30" s="11"/>
    </row>
    <row r="31" spans="1:21" x14ac:dyDescent="0.45">
      <c r="F31" s="14"/>
      <c r="G31" s="11"/>
      <c r="H31" s="11"/>
      <c r="I31" s="11"/>
      <c r="J31" s="8" t="s">
        <v>41</v>
      </c>
      <c r="K31" s="10">
        <v>50158467.702</v>
      </c>
      <c r="L31" s="11"/>
      <c r="M31" s="11"/>
      <c r="N31" s="11"/>
      <c r="O31" s="11"/>
      <c r="P31" s="11"/>
      <c r="Q31" s="11"/>
    </row>
    <row r="32" spans="1:21" x14ac:dyDescent="0.45"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6:21" x14ac:dyDescent="0.45">
      <c r="F33" s="13" t="s">
        <v>50</v>
      </c>
      <c r="G33" s="7" t="s">
        <v>40</v>
      </c>
      <c r="H33" t="s">
        <v>44</v>
      </c>
      <c r="I33" s="11"/>
      <c r="J33" s="7" t="s">
        <v>40</v>
      </c>
      <c r="K33" t="s">
        <v>44</v>
      </c>
      <c r="L33" s="11"/>
      <c r="M33" s="7" t="s">
        <v>40</v>
      </c>
      <c r="N33" t="s">
        <v>44</v>
      </c>
      <c r="O33" s="11"/>
      <c r="P33" s="7" t="s">
        <v>40</v>
      </c>
      <c r="Q33" t="s">
        <v>44</v>
      </c>
      <c r="S33" s="2">
        <f>GETPIVOTDATA("Comissão",$P$33)</f>
        <v>501584.67701999994</v>
      </c>
    </row>
    <row r="34" spans="6:21" x14ac:dyDescent="0.45">
      <c r="F34" s="14"/>
      <c r="G34" s="8" t="s">
        <v>12</v>
      </c>
      <c r="H34" s="10">
        <v>81130.497119999985</v>
      </c>
      <c r="I34" s="11"/>
      <c r="J34" s="8" t="s">
        <v>9</v>
      </c>
      <c r="K34" s="10">
        <v>32015.53326</v>
      </c>
      <c r="L34" s="11"/>
      <c r="M34" s="8" t="s">
        <v>15</v>
      </c>
      <c r="N34" s="10">
        <v>57040.373039999999</v>
      </c>
      <c r="O34" s="11"/>
      <c r="P34" s="8" t="s">
        <v>16</v>
      </c>
      <c r="Q34" s="10">
        <v>177903.89760000003</v>
      </c>
      <c r="U34" t="b">
        <f>AND(G34&lt;&gt;"Total Geral",G34&lt;&gt;"")</f>
        <v>1</v>
      </c>
    </row>
    <row r="35" spans="6:21" x14ac:dyDescent="0.45">
      <c r="F35" s="14"/>
      <c r="G35" s="8" t="s">
        <v>37</v>
      </c>
      <c r="H35" s="10">
        <v>92995.690139999992</v>
      </c>
      <c r="I35" s="11"/>
      <c r="J35" s="8" t="s">
        <v>24</v>
      </c>
      <c r="K35" s="10">
        <v>39405.714119999997</v>
      </c>
      <c r="L35" s="11"/>
      <c r="M35" s="8" t="s">
        <v>23</v>
      </c>
      <c r="N35" s="10">
        <v>41932.76814</v>
      </c>
      <c r="O35" s="11"/>
      <c r="P35" s="8" t="s">
        <v>10</v>
      </c>
      <c r="Q35" s="10">
        <v>131711.94809999998</v>
      </c>
      <c r="U35" t="b">
        <f>AND(G35&lt;&gt;"Total Geral",G35&lt;&gt;"")</f>
        <v>1</v>
      </c>
    </row>
    <row r="36" spans="6:21" x14ac:dyDescent="0.45">
      <c r="F36" s="14"/>
      <c r="G36" s="8" t="s">
        <v>18</v>
      </c>
      <c r="H36" s="10">
        <v>94202.979899999977</v>
      </c>
      <c r="I36" s="11"/>
      <c r="J36" s="8" t="s">
        <v>25</v>
      </c>
      <c r="K36" s="10">
        <v>51596.356740000003</v>
      </c>
      <c r="L36" s="11"/>
      <c r="M36" s="8" t="s">
        <v>17</v>
      </c>
      <c r="N36" s="10">
        <v>52270.211760000006</v>
      </c>
      <c r="O36" s="11"/>
      <c r="P36" s="8" t="s">
        <v>14</v>
      </c>
      <c r="Q36" s="10">
        <v>98973.141179999991</v>
      </c>
      <c r="U36" t="b">
        <f>AND(G36&lt;&gt;"Total Geral",G36&lt;&gt;"")</f>
        <v>1</v>
      </c>
    </row>
    <row r="37" spans="6:21" x14ac:dyDescent="0.45">
      <c r="F37" s="14"/>
      <c r="G37" s="8" t="s">
        <v>38</v>
      </c>
      <c r="H37" s="10">
        <v>103641.72971999997</v>
      </c>
      <c r="I37" s="11"/>
      <c r="J37" s="8" t="s">
        <v>26</v>
      </c>
      <c r="K37" s="10">
        <v>44568.338760000006</v>
      </c>
      <c r="L37" s="11"/>
      <c r="M37" s="8" t="s">
        <v>21</v>
      </c>
      <c r="N37" s="10">
        <v>53060.278739999994</v>
      </c>
      <c r="O37" s="11"/>
      <c r="P37" s="8" t="s">
        <v>7</v>
      </c>
      <c r="Q37" s="10">
        <v>44522.677620000002</v>
      </c>
      <c r="U37" t="b">
        <f>AND(G37&lt;&gt;"Total Geral",G37&lt;&gt;"")</f>
        <v>1</v>
      </c>
    </row>
    <row r="38" spans="6:21" x14ac:dyDescent="0.45">
      <c r="F38" s="14"/>
      <c r="G38" s="8" t="s">
        <v>39</v>
      </c>
      <c r="H38" s="10">
        <v>129613.78013999999</v>
      </c>
      <c r="I38" s="11"/>
      <c r="J38" s="8" t="s">
        <v>27</v>
      </c>
      <c r="K38" s="10">
        <v>34021.457100000007</v>
      </c>
      <c r="L38" s="11"/>
      <c r="M38" s="8" t="s">
        <v>8</v>
      </c>
      <c r="N38" s="10">
        <v>44522.677620000002</v>
      </c>
      <c r="O38" s="11"/>
      <c r="P38" s="8" t="s">
        <v>19</v>
      </c>
      <c r="Q38" s="10">
        <v>48473.012519999997</v>
      </c>
      <c r="U38" t="b">
        <f>AND(G38&lt;&gt;"Total Geral",G38&lt;&gt;"")</f>
        <v>1</v>
      </c>
    </row>
    <row r="39" spans="6:21" x14ac:dyDescent="0.45">
      <c r="F39" s="14"/>
      <c r="G39" s="8" t="s">
        <v>41</v>
      </c>
      <c r="H39" s="10">
        <v>501584.67701999994</v>
      </c>
      <c r="I39" s="11"/>
      <c r="J39" s="8" t="s">
        <v>28</v>
      </c>
      <c r="K39" s="10">
        <v>41230.636680000003</v>
      </c>
      <c r="L39" s="11"/>
      <c r="M39" s="8" t="s">
        <v>11</v>
      </c>
      <c r="N39" s="10">
        <v>46998.42923999999</v>
      </c>
      <c r="O39" s="11"/>
      <c r="P39" s="8" t="s">
        <v>41</v>
      </c>
      <c r="Q39" s="10">
        <v>501584.67701999994</v>
      </c>
    </row>
    <row r="40" spans="6:21" x14ac:dyDescent="0.45">
      <c r="F40" s="14"/>
      <c r="G40" s="11"/>
      <c r="H40" s="11"/>
      <c r="I40" s="11"/>
      <c r="J40" s="8" t="s">
        <v>29</v>
      </c>
      <c r="K40" s="10">
        <v>49207.238040000004</v>
      </c>
      <c r="L40" s="11"/>
      <c r="M40" s="8" t="s">
        <v>22</v>
      </c>
      <c r="N40" s="10">
        <v>72573.407099999997</v>
      </c>
      <c r="O40" s="11"/>
      <c r="P40" s="11"/>
      <c r="Q40" s="11"/>
    </row>
    <row r="41" spans="6:21" x14ac:dyDescent="0.45">
      <c r="F41" s="14"/>
      <c r="G41" s="11"/>
      <c r="H41" s="11"/>
      <c r="I41" s="11"/>
      <c r="J41" s="8" t="s">
        <v>30</v>
      </c>
      <c r="K41" s="10">
        <v>44436.736080000002</v>
      </c>
      <c r="L41" s="11"/>
      <c r="M41" s="8" t="s">
        <v>20</v>
      </c>
      <c r="N41" s="10">
        <v>34132.067880000002</v>
      </c>
      <c r="O41" s="11"/>
      <c r="P41" s="11"/>
      <c r="Q41" s="11"/>
    </row>
    <row r="42" spans="6:21" x14ac:dyDescent="0.45">
      <c r="F42" s="14"/>
      <c r="G42" s="11"/>
      <c r="H42" s="11"/>
      <c r="I42" s="11"/>
      <c r="J42" s="8" t="s">
        <v>31</v>
      </c>
      <c r="K42" s="10">
        <v>31925.673900000002</v>
      </c>
      <c r="L42" s="11"/>
      <c r="M42" s="8" t="s">
        <v>36</v>
      </c>
      <c r="N42" s="10">
        <v>48473.012519999997</v>
      </c>
      <c r="O42" s="11"/>
      <c r="P42" s="11"/>
      <c r="Q42" s="11"/>
    </row>
    <row r="43" spans="6:21" x14ac:dyDescent="0.45">
      <c r="F43" s="14"/>
      <c r="G43" s="11"/>
      <c r="H43" s="11"/>
      <c r="I43" s="11"/>
      <c r="J43" s="8" t="s">
        <v>32</v>
      </c>
      <c r="K43" s="10">
        <v>47555.481119999997</v>
      </c>
      <c r="L43" s="11"/>
      <c r="M43" s="8" t="s">
        <v>13</v>
      </c>
      <c r="N43" s="10">
        <v>50581.450980000009</v>
      </c>
      <c r="O43" s="11"/>
      <c r="P43" s="11"/>
      <c r="Q43" s="11"/>
    </row>
    <row r="44" spans="6:21" x14ac:dyDescent="0.45">
      <c r="F44" s="14"/>
      <c r="G44" s="11"/>
      <c r="H44" s="11"/>
      <c r="I44" s="11"/>
      <c r="J44" s="8" t="s">
        <v>33</v>
      </c>
      <c r="K44" s="10">
        <v>43999.292940000007</v>
      </c>
      <c r="L44" s="11"/>
      <c r="M44" s="8" t="s">
        <v>41</v>
      </c>
      <c r="N44" s="10">
        <v>501584.67702</v>
      </c>
      <c r="O44" s="11"/>
      <c r="P44" s="11"/>
      <c r="Q44" s="11"/>
    </row>
    <row r="45" spans="6:21" x14ac:dyDescent="0.45">
      <c r="F45" s="14"/>
      <c r="G45" s="11"/>
      <c r="H45" s="11"/>
      <c r="I45" s="11"/>
      <c r="J45" s="8" t="s">
        <v>34</v>
      </c>
      <c r="K45" s="10">
        <v>41622.218280000008</v>
      </c>
      <c r="L45" s="11"/>
      <c r="M45" s="11"/>
      <c r="N45" s="11"/>
      <c r="O45" s="11"/>
      <c r="P45" s="11"/>
      <c r="Q45" s="11"/>
    </row>
    <row r="46" spans="6:21" x14ac:dyDescent="0.45">
      <c r="F46" s="14"/>
      <c r="G46" s="11"/>
      <c r="H46" s="11"/>
      <c r="I46" s="11"/>
      <c r="J46" s="8" t="s">
        <v>41</v>
      </c>
      <c r="K46" s="10">
        <v>501584.67702000006</v>
      </c>
      <c r="L46" s="11"/>
      <c r="M46" s="11"/>
      <c r="N46" s="11"/>
      <c r="O46" s="11"/>
      <c r="P46" s="11"/>
      <c r="Q46" s="11"/>
    </row>
    <row r="47" spans="6:21" x14ac:dyDescent="0.45">
      <c r="F47" s="1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</sheetData>
  <pageMargins left="0.511811024" right="0.511811024" top="0.78740157499999996" bottom="0.78740157499999996" header="0.31496062000000002" footer="0.31496062000000002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7A28-2C19-40EE-9CBF-DA85B40213BE}">
  <dimension ref="A1"/>
  <sheetViews>
    <sheetView workbookViewId="0">
      <selection activeCell="A2" sqref="A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B702-EB24-484C-93BC-A2AF9371F74E}">
  <dimension ref="A1"/>
  <sheetViews>
    <sheetView zoomScale="85" zoomScaleNormal="85" workbookViewId="0">
      <selection activeCell="W47" sqref="W47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AD67-1067-480D-A048-A33B2AEB2DC4}">
  <dimension ref="A1:A46"/>
  <sheetViews>
    <sheetView zoomScale="145" zoomScaleNormal="145" workbookViewId="0">
      <selection activeCell="X3" sqref="X3"/>
    </sheetView>
  </sheetViews>
  <sheetFormatPr defaultColWidth="4.08984375" defaultRowHeight="14.5" x14ac:dyDescent="0.35"/>
  <sheetData>
    <row r="1" ht="22.5" customHeight="1" x14ac:dyDescent="0.35"/>
    <row r="2" ht="22.5" customHeight="1" x14ac:dyDescent="0.35"/>
    <row r="3" ht="22.5" customHeight="1" x14ac:dyDescent="0.35"/>
    <row r="4" ht="22.5" customHeight="1" x14ac:dyDescent="0.35"/>
    <row r="5" ht="22.5" customHeight="1" x14ac:dyDescent="0.35"/>
    <row r="6" ht="22.5" customHeight="1" x14ac:dyDescent="0.35"/>
    <row r="7" ht="22.5" customHeight="1" x14ac:dyDescent="0.35"/>
    <row r="8" ht="22.5" customHeight="1" x14ac:dyDescent="0.35"/>
    <row r="9" ht="22.5" customHeight="1" x14ac:dyDescent="0.35"/>
    <row r="10" ht="22.5" customHeight="1" x14ac:dyDescent="0.35"/>
    <row r="11" ht="22.5" customHeight="1" x14ac:dyDescent="0.35"/>
    <row r="12" ht="22.5" customHeight="1" x14ac:dyDescent="0.35"/>
    <row r="13" ht="22.5" customHeight="1" x14ac:dyDescent="0.35"/>
    <row r="14" ht="22.5" customHeight="1" x14ac:dyDescent="0.35"/>
    <row r="15" ht="22.5" customHeight="1" x14ac:dyDescent="0.35"/>
    <row r="16" ht="22.5" customHeight="1" x14ac:dyDescent="0.35"/>
    <row r="17" ht="22.5" customHeight="1" x14ac:dyDescent="0.35"/>
    <row r="18" ht="22.5" customHeight="1" x14ac:dyDescent="0.35"/>
    <row r="19" ht="22.5" customHeight="1" x14ac:dyDescent="0.35"/>
    <row r="20" ht="22.5" customHeight="1" x14ac:dyDescent="0.35"/>
    <row r="21" ht="22.5" customHeight="1" x14ac:dyDescent="0.35"/>
    <row r="22" ht="22.5" customHeight="1" x14ac:dyDescent="0.35"/>
    <row r="23" ht="22.5" customHeight="1" x14ac:dyDescent="0.35"/>
    <row r="24" ht="22.5" customHeight="1" x14ac:dyDescent="0.35"/>
    <row r="25" ht="22.5" customHeight="1" x14ac:dyDescent="0.35"/>
    <row r="26" ht="22.5" customHeight="1" x14ac:dyDescent="0.35"/>
    <row r="27" ht="22.5" customHeight="1" x14ac:dyDescent="0.35"/>
    <row r="28" ht="22.5" customHeight="1" x14ac:dyDescent="0.35"/>
    <row r="29" ht="22.5" customHeight="1" x14ac:dyDescent="0.35"/>
    <row r="30" ht="22.5" customHeight="1" x14ac:dyDescent="0.35"/>
    <row r="31" ht="22.5" customHeight="1" x14ac:dyDescent="0.35"/>
    <row r="32" ht="22.5" customHeight="1" x14ac:dyDescent="0.35"/>
    <row r="33" ht="22.5" customHeight="1" x14ac:dyDescent="0.35"/>
    <row r="34" ht="22.5" customHeight="1" x14ac:dyDescent="0.35"/>
    <row r="35" ht="22.5" customHeight="1" x14ac:dyDescent="0.35"/>
    <row r="36" ht="22.5" customHeight="1" x14ac:dyDescent="0.35"/>
    <row r="37" ht="22.5" customHeight="1" x14ac:dyDescent="0.35"/>
    <row r="38" ht="22.5" customHeight="1" x14ac:dyDescent="0.35"/>
    <row r="39" ht="22.5" customHeight="1" x14ac:dyDescent="0.35"/>
    <row r="40" ht="22.5" customHeight="1" x14ac:dyDescent="0.35"/>
    <row r="41" ht="22.5" customHeight="1" x14ac:dyDescent="0.35"/>
    <row r="42" ht="22.5" customHeight="1" x14ac:dyDescent="0.35"/>
    <row r="43" ht="22.5" customHeight="1" x14ac:dyDescent="0.35"/>
    <row r="44" ht="22.5" customHeight="1" x14ac:dyDescent="0.35"/>
    <row r="45" ht="22.5" customHeight="1" x14ac:dyDescent="0.35"/>
    <row r="46" ht="22.5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0815-5D87-4E4F-8D1A-C3F0229F65B0}">
  <sheetPr>
    <pageSetUpPr autoPageBreaks="0"/>
  </sheetPr>
  <dimension ref="A12:N24"/>
  <sheetViews>
    <sheetView showGridLines="0" topLeftCell="A19" zoomScale="50" zoomScaleNormal="50" workbookViewId="0">
      <selection activeCell="AH10" sqref="AH10"/>
    </sheetView>
  </sheetViews>
  <sheetFormatPr defaultRowHeight="14.5" x14ac:dyDescent="0.35"/>
  <cols>
    <col min="1" max="3" width="14.54296875" customWidth="1"/>
    <col min="4" max="16384" width="8.7265625" style="16"/>
  </cols>
  <sheetData>
    <row r="12" spans="1:3" ht="14.5" customHeight="1" x14ac:dyDescent="0.35">
      <c r="A12" s="26" t="s">
        <v>51</v>
      </c>
      <c r="B12" s="26"/>
      <c r="C12" s="26"/>
    </row>
    <row r="13" spans="1:3" ht="14.5" customHeight="1" x14ac:dyDescent="0.35">
      <c r="A13" s="26"/>
      <c r="B13" s="26"/>
      <c r="C13" s="26"/>
    </row>
    <row r="14" spans="1:3" ht="18" x14ac:dyDescent="0.5">
      <c r="A14" s="25" t="s">
        <v>52</v>
      </c>
      <c r="B14" s="25"/>
      <c r="C14" s="25"/>
    </row>
    <row r="15" spans="1:3" ht="18" x14ac:dyDescent="0.5">
      <c r="A15" s="17"/>
      <c r="B15" s="17"/>
      <c r="C15" s="17"/>
    </row>
    <row r="24" spans="14:14" x14ac:dyDescent="0.35">
      <c r="N24" s="18"/>
    </row>
  </sheetData>
  <mergeCells count="2">
    <mergeCell ref="A14:C14"/>
    <mergeCell ref="A12:C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CD13-DBCD-4C68-BC97-C4121E24D36F}">
  <sheetPr>
    <pageSetUpPr autoPageBreaks="0"/>
  </sheetPr>
  <dimension ref="A12:N24"/>
  <sheetViews>
    <sheetView showGridLines="0" topLeftCell="G1" zoomScale="115" zoomScaleNormal="115" workbookViewId="0">
      <selection activeCell="T33" sqref="T33"/>
    </sheetView>
  </sheetViews>
  <sheetFormatPr defaultRowHeight="14.5" x14ac:dyDescent="0.35"/>
  <cols>
    <col min="1" max="3" width="14.54296875" customWidth="1"/>
    <col min="4" max="16384" width="8.7265625" style="16"/>
  </cols>
  <sheetData>
    <row r="12" spans="1:3" ht="14.5" customHeight="1" x14ac:dyDescent="0.35">
      <c r="A12" s="26" t="s">
        <v>51</v>
      </c>
      <c r="B12" s="26"/>
      <c r="C12" s="26"/>
    </row>
    <row r="13" spans="1:3" ht="14.5" customHeight="1" x14ac:dyDescent="0.35">
      <c r="A13" s="26"/>
      <c r="B13" s="26"/>
      <c r="C13" s="26"/>
    </row>
    <row r="14" spans="1:3" ht="18" x14ac:dyDescent="0.5">
      <c r="A14" s="25" t="s">
        <v>52</v>
      </c>
      <c r="B14" s="25"/>
      <c r="C14" s="25"/>
    </row>
    <row r="15" spans="1:3" ht="18" x14ac:dyDescent="0.5">
      <c r="A15" s="19"/>
      <c r="B15" s="19"/>
      <c r="C15" s="19"/>
    </row>
    <row r="24" spans="14:14" x14ac:dyDescent="0.35">
      <c r="N24" s="18"/>
    </row>
  </sheetData>
  <mergeCells count="2">
    <mergeCell ref="A12:C13"/>
    <mergeCell ref="A14:C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9327-24F1-4254-A8F4-195DFF6486B8}">
  <sheetPr>
    <pageSetUpPr autoPageBreaks="0"/>
  </sheetPr>
  <dimension ref="A12:N24"/>
  <sheetViews>
    <sheetView showGridLines="0" zoomScale="55" zoomScaleNormal="55" workbookViewId="0">
      <selection activeCell="AC20" sqref="AC20"/>
    </sheetView>
  </sheetViews>
  <sheetFormatPr defaultRowHeight="14.5" x14ac:dyDescent="0.35"/>
  <cols>
    <col min="1" max="3" width="14.54296875" customWidth="1"/>
    <col min="4" max="16384" width="8.7265625" style="16"/>
  </cols>
  <sheetData>
    <row r="12" spans="1:3" ht="14.5" customHeight="1" x14ac:dyDescent="0.35">
      <c r="A12" s="26" t="s">
        <v>51</v>
      </c>
      <c r="B12" s="26"/>
      <c r="C12" s="26"/>
    </row>
    <row r="13" spans="1:3" ht="14.5" customHeight="1" x14ac:dyDescent="0.35">
      <c r="A13" s="26"/>
      <c r="B13" s="26"/>
      <c r="C13" s="26"/>
    </row>
    <row r="14" spans="1:3" ht="18" x14ac:dyDescent="0.5">
      <c r="A14" s="25" t="s">
        <v>52</v>
      </c>
      <c r="B14" s="25"/>
      <c r="C14" s="25"/>
    </row>
    <row r="15" spans="1:3" ht="18" x14ac:dyDescent="0.5">
      <c r="A15" s="20"/>
      <c r="B15" s="20"/>
      <c r="C15" s="20"/>
    </row>
    <row r="24" spans="14:14" x14ac:dyDescent="0.35">
      <c r="N24" s="18"/>
    </row>
  </sheetData>
  <mergeCells count="2">
    <mergeCell ref="A12:C13"/>
    <mergeCell ref="A14:C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630F-526B-4B56-BCBC-A6D0347567CC}">
  <sheetPr>
    <pageSetUpPr autoPageBreaks="0"/>
  </sheetPr>
  <dimension ref="A12:N24"/>
  <sheetViews>
    <sheetView showGridLines="0" tabSelected="1" topLeftCell="D4" zoomScale="55" zoomScaleNormal="55" workbookViewId="0">
      <selection activeCell="AD26" sqref="AD26"/>
    </sheetView>
  </sheetViews>
  <sheetFormatPr defaultRowHeight="14.5" x14ac:dyDescent="0.35"/>
  <cols>
    <col min="1" max="3" width="14.54296875" customWidth="1"/>
    <col min="4" max="16384" width="8.7265625" style="16"/>
  </cols>
  <sheetData>
    <row r="12" spans="1:3" ht="14.5" customHeight="1" x14ac:dyDescent="0.35">
      <c r="A12" s="26" t="s">
        <v>51</v>
      </c>
      <c r="B12" s="26"/>
      <c r="C12" s="26"/>
    </row>
    <row r="13" spans="1:3" ht="14.5" customHeight="1" x14ac:dyDescent="0.35">
      <c r="A13" s="26"/>
      <c r="B13" s="26"/>
      <c r="C13" s="26"/>
    </row>
    <row r="14" spans="1:3" ht="18" x14ac:dyDescent="0.5">
      <c r="A14" s="25" t="s">
        <v>52</v>
      </c>
      <c r="B14" s="25"/>
      <c r="C14" s="25"/>
    </row>
    <row r="15" spans="1:3" ht="18" x14ac:dyDescent="0.5">
      <c r="A15" s="23"/>
      <c r="B15" s="23"/>
      <c r="C15" s="23"/>
    </row>
    <row r="24" spans="14:14" x14ac:dyDescent="0.35">
      <c r="N24" s="18"/>
    </row>
  </sheetData>
  <mergeCells count="2">
    <mergeCell ref="A12:C13"/>
    <mergeCell ref="A14:C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 de dados</vt:lpstr>
      <vt:lpstr>Tabelas Dinâmicas</vt:lpstr>
      <vt:lpstr>Segmentação de dados</vt:lpstr>
      <vt:lpstr>Gráficos</vt:lpstr>
      <vt:lpstr>Bolas</vt:lpstr>
      <vt:lpstr>Painel</vt:lpstr>
      <vt:lpstr>Painel (2)</vt:lpstr>
      <vt:lpstr>Painel (3)</vt:lpstr>
      <vt:lpstr>Painel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PEREIRA DA SILVA</dc:creator>
  <cp:lastModifiedBy>Aluno</cp:lastModifiedBy>
  <dcterms:created xsi:type="dcterms:W3CDTF">2022-07-13T03:28:49Z</dcterms:created>
  <dcterms:modified xsi:type="dcterms:W3CDTF">2025-09-05T11:45:02Z</dcterms:modified>
</cp:coreProperties>
</file>